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https://universitetetitromso-my.sharepoint.com/personal/aso186_uit_no/Documents/PROJECTS/_CECO/ForHot/___manuscript/2021_version/"/>
    </mc:Choice>
  </mc:AlternateContent>
  <xr:revisionPtr revIDLastSave="1604" documentId="11_AECEF90C7645FBC8820C587CA2AFDBCDFC2BD2FC" xr6:coauthVersionLast="46" xr6:coauthVersionMax="46" xr10:uidLastSave="{028F53CD-92DB-4555-BB37-75105CA1B6D7}"/>
  <bookViews>
    <workbookView xWindow="1068" yWindow="-108" windowWidth="22080" windowHeight="13176" activeTab="21" xr2:uid="{00000000-000D-0000-FFFF-FFFF00000000}"/>
  </bookViews>
  <sheets>
    <sheet name="S1" sheetId="2" r:id="rId1"/>
    <sheet name="S2" sheetId="1" r:id="rId2"/>
    <sheet name="S3" sheetId="3" r:id="rId3"/>
    <sheet name="S4" sheetId="4" r:id="rId4"/>
    <sheet name="S5" sheetId="7" r:id="rId5"/>
    <sheet name="S6" sheetId="5" r:id="rId6"/>
    <sheet name="S7" sheetId="6" r:id="rId7"/>
    <sheet name="S8" sheetId="8" r:id="rId8"/>
    <sheet name="S9" sheetId="9" r:id="rId9"/>
    <sheet name="S10" sheetId="10" r:id="rId10"/>
    <sheet name="S11" sheetId="14" r:id="rId11"/>
    <sheet name="S12" sheetId="19" r:id="rId12"/>
    <sheet name="S13" sheetId="22" r:id="rId13"/>
    <sheet name="S14" sheetId="23" r:id="rId14"/>
    <sheet name="S15" sheetId="24" r:id="rId15"/>
    <sheet name="S16" sheetId="20" r:id="rId16"/>
    <sheet name="S17" sheetId="25" r:id="rId17"/>
    <sheet name="S18" sheetId="39" r:id="rId18"/>
    <sheet name="S19" sheetId="26" r:id="rId19"/>
    <sheet name="S20" sheetId="27" r:id="rId20"/>
    <sheet name="S21" sheetId="34" r:id="rId21"/>
    <sheet name="S22" sheetId="35" r:id="rId22"/>
    <sheet name="S23" sheetId="36" r:id="rId23"/>
    <sheet name="S24" sheetId="37" r:id="rId2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4" i="19" l="1"/>
  <c r="M4" i="19"/>
  <c r="H37" i="36"/>
  <c r="H36" i="36"/>
  <c r="H35" i="36"/>
  <c r="H34" i="36"/>
  <c r="H33" i="36"/>
  <c r="H32" i="36"/>
  <c r="H31" i="36"/>
  <c r="H30" i="36"/>
  <c r="H29" i="36"/>
  <c r="H28" i="36"/>
  <c r="H27" i="36"/>
  <c r="H26" i="36"/>
  <c r="H25" i="36"/>
  <c r="H24" i="36"/>
  <c r="H23" i="36"/>
  <c r="H22" i="36"/>
  <c r="H21" i="36"/>
  <c r="H20" i="36"/>
  <c r="H19" i="36"/>
  <c r="H7" i="36"/>
  <c r="H6" i="36"/>
  <c r="H5" i="36"/>
  <c r="H4" i="36"/>
  <c r="H3" i="36"/>
  <c r="K104" i="25" l="1"/>
  <c r="I13" i="34" l="1"/>
  <c r="H27" i="27" l="1"/>
  <c r="E10" i="27"/>
  <c r="Z104" i="25" l="1"/>
  <c r="Y104" i="25"/>
  <c r="X104" i="25"/>
  <c r="W104" i="25"/>
  <c r="V104" i="25"/>
  <c r="U104" i="25"/>
  <c r="T104" i="25"/>
  <c r="S104" i="25"/>
  <c r="R104" i="25"/>
  <c r="Q104" i="25"/>
  <c r="P104" i="25"/>
  <c r="O104" i="25"/>
  <c r="N104" i="25"/>
  <c r="M104" i="25"/>
  <c r="L104" i="25"/>
  <c r="AE104" i="25" s="1"/>
  <c r="Z103" i="25"/>
  <c r="Y103" i="25"/>
  <c r="X103" i="25"/>
  <c r="W103" i="25"/>
  <c r="V103" i="25"/>
  <c r="U103" i="25"/>
  <c r="T103" i="25"/>
  <c r="S103" i="25"/>
  <c r="R103" i="25"/>
  <c r="Q103" i="25"/>
  <c r="P103" i="25"/>
  <c r="O103" i="25"/>
  <c r="N103" i="25"/>
  <c r="M103" i="25"/>
  <c r="L103" i="25"/>
  <c r="K103" i="25"/>
  <c r="G102" i="25"/>
  <c r="F102" i="25"/>
  <c r="E102" i="25"/>
  <c r="G101" i="25"/>
  <c r="F101" i="25"/>
  <c r="E101" i="25"/>
  <c r="G100" i="25"/>
  <c r="F100" i="25"/>
  <c r="E100" i="25"/>
  <c r="G99" i="25"/>
  <c r="F99" i="25"/>
  <c r="E99" i="25"/>
  <c r="G98" i="25"/>
  <c r="F98" i="25"/>
  <c r="E98" i="25"/>
  <c r="G96" i="25"/>
  <c r="F96" i="25"/>
  <c r="E96" i="25"/>
  <c r="G94" i="25"/>
  <c r="F94" i="25"/>
  <c r="E94" i="25"/>
  <c r="Z92" i="25"/>
  <c r="Y92" i="25"/>
  <c r="X92" i="25"/>
  <c r="W92" i="25"/>
  <c r="V92" i="25"/>
  <c r="U92" i="25"/>
  <c r="T92" i="25"/>
  <c r="S92" i="25"/>
  <c r="R92" i="25"/>
  <c r="Q92" i="25"/>
  <c r="P92" i="25"/>
  <c r="O92" i="25"/>
  <c r="N92" i="25"/>
  <c r="M92" i="25"/>
  <c r="L92" i="25"/>
  <c r="K92" i="25"/>
  <c r="G91" i="25"/>
  <c r="F91" i="25"/>
  <c r="E91" i="25"/>
  <c r="G90" i="25"/>
  <c r="F90" i="25"/>
  <c r="E90" i="25"/>
  <c r="G88" i="25"/>
  <c r="F88" i="25"/>
  <c r="E88" i="25"/>
  <c r="G86" i="25"/>
  <c r="F86" i="25"/>
  <c r="E86" i="25"/>
  <c r="G84" i="25"/>
  <c r="F84" i="25"/>
  <c r="E84" i="25"/>
  <c r="G82" i="25"/>
  <c r="F82" i="25"/>
  <c r="E82" i="25"/>
  <c r="G80" i="25"/>
  <c r="F80" i="25"/>
  <c r="E80" i="25"/>
  <c r="G79" i="25"/>
  <c r="F79" i="25"/>
  <c r="E79" i="25"/>
  <c r="Z76" i="25"/>
  <c r="Y76" i="25"/>
  <c r="X76" i="25"/>
  <c r="W76" i="25"/>
  <c r="V76" i="25"/>
  <c r="U76" i="25"/>
  <c r="T76" i="25"/>
  <c r="S76" i="25"/>
  <c r="R76" i="25"/>
  <c r="Q76" i="25"/>
  <c r="P76" i="25"/>
  <c r="O76" i="25"/>
  <c r="N76" i="25"/>
  <c r="M76" i="25"/>
  <c r="L76" i="25"/>
  <c r="K76" i="25"/>
  <c r="Z75" i="25"/>
  <c r="Y75" i="25"/>
  <c r="X75" i="25"/>
  <c r="W75" i="25"/>
  <c r="V75" i="25"/>
  <c r="U75" i="25"/>
  <c r="T75" i="25"/>
  <c r="S75" i="25"/>
  <c r="R75" i="25"/>
  <c r="Q75" i="25"/>
  <c r="P75" i="25"/>
  <c r="O75" i="25"/>
  <c r="N75" i="25"/>
  <c r="M75" i="25"/>
  <c r="L75" i="25"/>
  <c r="K75" i="25"/>
  <c r="G74" i="25"/>
  <c r="F74" i="25"/>
  <c r="E74" i="25"/>
  <c r="G73" i="25"/>
  <c r="F73" i="25"/>
  <c r="E73" i="25"/>
  <c r="G72" i="25"/>
  <c r="F72" i="25"/>
  <c r="E72" i="25"/>
  <c r="G70" i="25"/>
  <c r="F70" i="25"/>
  <c r="E70" i="25"/>
  <c r="Z68" i="25"/>
  <c r="Y68" i="25"/>
  <c r="X68" i="25"/>
  <c r="W68" i="25"/>
  <c r="AD68" i="25" s="1"/>
  <c r="V68" i="25"/>
  <c r="U68" i="25"/>
  <c r="T68" i="25"/>
  <c r="S68" i="25"/>
  <c r="R68" i="25"/>
  <c r="Q68" i="25"/>
  <c r="P68" i="25"/>
  <c r="O68" i="25"/>
  <c r="AC68" i="25" s="1"/>
  <c r="F68" i="25" s="1"/>
  <c r="N68" i="25"/>
  <c r="M68" i="25"/>
  <c r="L68" i="25"/>
  <c r="K68" i="25"/>
  <c r="G66" i="25"/>
  <c r="F66" i="25"/>
  <c r="E66" i="25"/>
  <c r="G64" i="25"/>
  <c r="F64" i="25"/>
  <c r="E64" i="25"/>
  <c r="G62" i="25"/>
  <c r="F62" i="25"/>
  <c r="E62" i="25"/>
  <c r="Z60" i="25"/>
  <c r="Y60" i="25"/>
  <c r="X60" i="25"/>
  <c r="W60" i="25"/>
  <c r="V60" i="25"/>
  <c r="U60" i="25"/>
  <c r="T60" i="25"/>
  <c r="S60" i="25"/>
  <c r="R60" i="25"/>
  <c r="Q60" i="25"/>
  <c r="P60" i="25"/>
  <c r="O60" i="25"/>
  <c r="N60" i="25"/>
  <c r="M60" i="25"/>
  <c r="L60" i="25"/>
  <c r="K60" i="25"/>
  <c r="G59" i="25"/>
  <c r="F59" i="25"/>
  <c r="E59" i="25"/>
  <c r="G58" i="25"/>
  <c r="F58" i="25"/>
  <c r="E58" i="25"/>
  <c r="G56" i="25"/>
  <c r="F56" i="25"/>
  <c r="E56" i="25"/>
  <c r="G54" i="25"/>
  <c r="F54" i="25"/>
  <c r="E54" i="25"/>
  <c r="G52" i="25"/>
  <c r="F52" i="25"/>
  <c r="E52" i="25"/>
  <c r="G50" i="25"/>
  <c r="F50" i="25"/>
  <c r="E50" i="25"/>
  <c r="G48" i="25"/>
  <c r="F48" i="25"/>
  <c r="E48" i="25"/>
  <c r="G46" i="25"/>
  <c r="F46" i="25"/>
  <c r="E46" i="25"/>
  <c r="G44" i="25"/>
  <c r="F44" i="25"/>
  <c r="E44" i="25"/>
  <c r="G42" i="25"/>
  <c r="F42" i="25"/>
  <c r="E42" i="25"/>
  <c r="Z40" i="25"/>
  <c r="Y40" i="25"/>
  <c r="X40" i="25"/>
  <c r="W40" i="25"/>
  <c r="V40" i="25"/>
  <c r="U40" i="25"/>
  <c r="T40" i="25"/>
  <c r="S40" i="25"/>
  <c r="R40" i="25"/>
  <c r="Q40" i="25"/>
  <c r="P40" i="25"/>
  <c r="O40" i="25"/>
  <c r="N40" i="25"/>
  <c r="M40" i="25"/>
  <c r="L40" i="25"/>
  <c r="K40" i="25"/>
  <c r="G39" i="25"/>
  <c r="F39" i="25"/>
  <c r="E39" i="25"/>
  <c r="G38" i="25"/>
  <c r="F38" i="25"/>
  <c r="E38" i="25"/>
  <c r="G36" i="25"/>
  <c r="F36" i="25"/>
  <c r="E36" i="25"/>
  <c r="Z34" i="25"/>
  <c r="Y34" i="25"/>
  <c r="X34" i="25"/>
  <c r="W34" i="25"/>
  <c r="V34" i="25"/>
  <c r="U34" i="25"/>
  <c r="T34" i="25"/>
  <c r="S34" i="25"/>
  <c r="R34" i="25"/>
  <c r="Q34" i="25"/>
  <c r="P34" i="25"/>
  <c r="O34" i="25"/>
  <c r="N34" i="25"/>
  <c r="M34" i="25"/>
  <c r="L34" i="25"/>
  <c r="K34" i="25"/>
  <c r="G33" i="25"/>
  <c r="F33" i="25"/>
  <c r="E33" i="25"/>
  <c r="G32" i="25"/>
  <c r="F32" i="25"/>
  <c r="E32" i="25"/>
  <c r="G31" i="25"/>
  <c r="F31" i="25"/>
  <c r="E31" i="25"/>
  <c r="Z29" i="25"/>
  <c r="Y29" i="25"/>
  <c r="X29" i="25"/>
  <c r="W29" i="25"/>
  <c r="V29" i="25"/>
  <c r="U29" i="25"/>
  <c r="T29" i="25"/>
  <c r="S29" i="25"/>
  <c r="R29" i="25"/>
  <c r="Q29" i="25"/>
  <c r="P29" i="25"/>
  <c r="O29" i="25"/>
  <c r="N29" i="25"/>
  <c r="M29" i="25"/>
  <c r="L29" i="25"/>
  <c r="K29" i="25"/>
  <c r="G28" i="25"/>
  <c r="F28" i="25"/>
  <c r="E28" i="25"/>
  <c r="G27" i="25"/>
  <c r="F27" i="25"/>
  <c r="E27" i="25"/>
  <c r="G25" i="25"/>
  <c r="F25" i="25"/>
  <c r="E25" i="25"/>
  <c r="G23" i="25"/>
  <c r="F23" i="25"/>
  <c r="E23" i="25"/>
  <c r="G22" i="25"/>
  <c r="F22" i="25"/>
  <c r="E22" i="25"/>
  <c r="G21" i="25"/>
  <c r="F21" i="25"/>
  <c r="E21" i="25"/>
  <c r="G19" i="25"/>
  <c r="F19" i="25"/>
  <c r="E19" i="25"/>
  <c r="G17" i="25"/>
  <c r="F17" i="25"/>
  <c r="E17" i="25"/>
  <c r="G15" i="25"/>
  <c r="F15" i="25"/>
  <c r="E15" i="25"/>
  <c r="Z13" i="25"/>
  <c r="Y13" i="25"/>
  <c r="X13" i="25"/>
  <c r="W13" i="25"/>
  <c r="V13" i="25"/>
  <c r="U13" i="25"/>
  <c r="T13" i="25"/>
  <c r="S13" i="25"/>
  <c r="R13" i="25"/>
  <c r="Q13" i="25"/>
  <c r="P13" i="25"/>
  <c r="O13" i="25"/>
  <c r="N13" i="25"/>
  <c r="M13" i="25"/>
  <c r="L13" i="25"/>
  <c r="K13" i="25"/>
  <c r="G12" i="25"/>
  <c r="F12" i="25"/>
  <c r="E12" i="25"/>
  <c r="G11" i="25"/>
  <c r="F11" i="25"/>
  <c r="E11" i="25"/>
  <c r="G9" i="25"/>
  <c r="F9" i="25"/>
  <c r="E9" i="25"/>
  <c r="Z7" i="25"/>
  <c r="Y7" i="25"/>
  <c r="X7" i="25"/>
  <c r="W7" i="25"/>
  <c r="V7" i="25"/>
  <c r="U7" i="25"/>
  <c r="T7" i="25"/>
  <c r="S7" i="25"/>
  <c r="R7" i="25"/>
  <c r="Q7" i="25"/>
  <c r="P7" i="25"/>
  <c r="O7" i="25"/>
  <c r="N7" i="25"/>
  <c r="M7" i="25"/>
  <c r="L7" i="25"/>
  <c r="K7" i="25"/>
  <c r="AA7" i="25" s="1"/>
  <c r="G6" i="25"/>
  <c r="F6" i="25"/>
  <c r="E6" i="25"/>
  <c r="G5" i="25"/>
  <c r="F5" i="25"/>
  <c r="E5" i="25"/>
  <c r="G4" i="25"/>
  <c r="F4" i="25"/>
  <c r="E4" i="25"/>
  <c r="AD104" i="25" l="1"/>
  <c r="AF103" i="25"/>
  <c r="AF104" i="25"/>
  <c r="G104" i="25" s="1"/>
  <c r="AC7" i="25"/>
  <c r="AE29" i="25"/>
  <c r="AD13" i="25"/>
  <c r="AA40" i="25"/>
  <c r="AC13" i="25"/>
  <c r="AC29" i="25"/>
  <c r="AD7" i="25"/>
  <c r="AC76" i="25"/>
  <c r="AD76" i="25"/>
  <c r="AA103" i="25"/>
  <c r="AA29" i="25"/>
  <c r="AF29" i="25"/>
  <c r="G29" i="25" s="1"/>
  <c r="AC40" i="25"/>
  <c r="AD40" i="25"/>
  <c r="AD60" i="25"/>
  <c r="AA75" i="25"/>
  <c r="AF75" i="25"/>
  <c r="AE75" i="25"/>
  <c r="AE103" i="25"/>
  <c r="G103" i="25" s="1"/>
  <c r="AB29" i="25"/>
  <c r="E29" i="25" s="1"/>
  <c r="AE76" i="25"/>
  <c r="AF76" i="25"/>
  <c r="AE92" i="25"/>
  <c r="AB92" i="25"/>
  <c r="AF92" i="25"/>
  <c r="AE34" i="25"/>
  <c r="AF34" i="25"/>
  <c r="AE60" i="25"/>
  <c r="AF60" i="25"/>
  <c r="AF7" i="25"/>
  <c r="AE40" i="25"/>
  <c r="AB40" i="25"/>
  <c r="AF40" i="25"/>
  <c r="AA68" i="25"/>
  <c r="AE68" i="25"/>
  <c r="AC103" i="25"/>
  <c r="AD103" i="25"/>
  <c r="AC104" i="25"/>
  <c r="F104" i="25" s="1"/>
  <c r="AE7" i="25"/>
  <c r="AE13" i="25"/>
  <c r="AB13" i="25"/>
  <c r="AF13" i="25"/>
  <c r="AB68" i="25"/>
  <c r="AC75" i="25"/>
  <c r="AD75" i="25"/>
  <c r="AD29" i="25"/>
  <c r="F29" i="25" s="1"/>
  <c r="AC34" i="25"/>
  <c r="AD34" i="25"/>
  <c r="AC60" i="25"/>
  <c r="AC92" i="25"/>
  <c r="AD92" i="25"/>
  <c r="AA34" i="25"/>
  <c r="AF68" i="25"/>
  <c r="AB34" i="25"/>
  <c r="AB75" i="25"/>
  <c r="AA76" i="25"/>
  <c r="AB103" i="25"/>
  <c r="AA104" i="25"/>
  <c r="AB7" i="25"/>
  <c r="E7" i="25" s="1"/>
  <c r="AA60" i="25"/>
  <c r="AA13" i="25"/>
  <c r="AB60" i="25"/>
  <c r="AB76" i="25"/>
  <c r="AA92" i="25"/>
  <c r="AB104" i="25"/>
  <c r="F13" i="25" l="1"/>
  <c r="F7" i="25"/>
  <c r="F76" i="25"/>
  <c r="E13" i="25"/>
  <c r="E92" i="25"/>
  <c r="E75" i="25"/>
  <c r="E104" i="25"/>
  <c r="G68" i="25"/>
  <c r="E103" i="25"/>
  <c r="E40" i="25"/>
  <c r="G7" i="25"/>
  <c r="G40" i="25"/>
  <c r="F60" i="25"/>
  <c r="F34" i="25"/>
  <c r="G75" i="25"/>
  <c r="G92" i="25"/>
  <c r="F75" i="25"/>
  <c r="F103" i="25"/>
  <c r="G60" i="25"/>
  <c r="G76" i="25"/>
  <c r="E34" i="25"/>
  <c r="G34" i="25"/>
  <c r="E60" i="25"/>
  <c r="F92" i="25"/>
  <c r="F40" i="25"/>
  <c r="E68" i="25"/>
  <c r="G13" i="25"/>
  <c r="E76" i="25"/>
  <c r="G12" i="19" l="1"/>
  <c r="H12" i="19"/>
  <c r="L12" i="19"/>
  <c r="M12" i="19"/>
  <c r="Q12" i="19"/>
  <c r="R12" i="19"/>
  <c r="G13" i="19"/>
  <c r="H13" i="19"/>
  <c r="L13" i="19"/>
  <c r="M13" i="19"/>
  <c r="Q13" i="19"/>
  <c r="R13" i="19"/>
  <c r="G14" i="19"/>
  <c r="H14" i="19"/>
  <c r="L14" i="19"/>
  <c r="M14" i="19"/>
  <c r="Q14" i="19"/>
  <c r="R14" i="19"/>
  <c r="G21" i="19"/>
  <c r="H21" i="19"/>
  <c r="L21" i="19"/>
  <c r="M21" i="19"/>
  <c r="G22" i="19"/>
  <c r="H22" i="19"/>
  <c r="L22" i="19"/>
  <c r="M22" i="19"/>
  <c r="R22" i="19"/>
  <c r="G23" i="19"/>
  <c r="H23" i="19"/>
  <c r="M23" i="19"/>
  <c r="Q23" i="19"/>
  <c r="R23" i="19"/>
  <c r="G15" i="19"/>
  <c r="H15" i="19"/>
  <c r="L15" i="19"/>
  <c r="M15" i="19"/>
  <c r="Q15" i="19"/>
  <c r="R15" i="19"/>
  <c r="G24" i="19"/>
  <c r="H24" i="19"/>
  <c r="Q24" i="19"/>
  <c r="R24" i="19"/>
  <c r="Q17" i="19" l="1"/>
  <c r="R17" i="19"/>
  <c r="Q20" i="19"/>
  <c r="R20" i="19"/>
  <c r="Q47" i="19"/>
  <c r="R47" i="19"/>
  <c r="Q76" i="19"/>
  <c r="R76" i="19"/>
  <c r="Q72" i="19"/>
  <c r="R72" i="19"/>
  <c r="Q88" i="19"/>
  <c r="R88" i="19"/>
  <c r="Q84" i="19"/>
  <c r="R84" i="19"/>
  <c r="Q31" i="19"/>
  <c r="R31" i="19"/>
  <c r="Q82" i="19"/>
  <c r="R82" i="19"/>
  <c r="Q83" i="19"/>
  <c r="R83" i="19"/>
  <c r="Q69" i="19"/>
  <c r="R69" i="19"/>
  <c r="Q39" i="19"/>
  <c r="R39" i="19"/>
  <c r="Q45" i="19"/>
  <c r="R45" i="19"/>
  <c r="Q41" i="19"/>
  <c r="R41" i="19"/>
  <c r="Q68" i="19"/>
  <c r="R68" i="19"/>
  <c r="Q159" i="19"/>
  <c r="R159" i="19"/>
  <c r="Q160" i="19"/>
  <c r="R160" i="19"/>
  <c r="Q70" i="19"/>
  <c r="R70" i="19"/>
  <c r="Q92" i="19"/>
  <c r="R92" i="19"/>
  <c r="Q36" i="19"/>
  <c r="R36" i="19"/>
  <c r="Q71" i="19"/>
  <c r="R71" i="19"/>
  <c r="R97" i="19"/>
  <c r="Q86" i="19"/>
  <c r="R86" i="19"/>
  <c r="Q30" i="19"/>
  <c r="R30" i="19"/>
  <c r="Q77" i="19"/>
  <c r="R77" i="19"/>
  <c r="Q35" i="19"/>
  <c r="R35" i="19"/>
  <c r="R59" i="19"/>
  <c r="R62" i="19"/>
  <c r="R98" i="19"/>
  <c r="Q32" i="19"/>
  <c r="R32" i="19"/>
  <c r="Q33" i="19"/>
  <c r="R33" i="19"/>
  <c r="R155" i="19"/>
  <c r="Q87" i="19"/>
  <c r="R87" i="19"/>
  <c r="Q161" i="19"/>
  <c r="R161" i="19"/>
  <c r="Q38" i="19"/>
  <c r="R38" i="19"/>
  <c r="Q19" i="19"/>
  <c r="R19" i="19"/>
  <c r="Q74" i="19"/>
  <c r="R74" i="19"/>
  <c r="Q89" i="19"/>
  <c r="R89" i="19"/>
  <c r="Q44" i="19"/>
  <c r="R44" i="19"/>
  <c r="R102" i="19"/>
  <c r="Q11" i="19"/>
  <c r="R11" i="19"/>
  <c r="Q7" i="19"/>
  <c r="R7" i="19"/>
  <c r="R156" i="19"/>
  <c r="Q27" i="19"/>
  <c r="R27" i="19"/>
  <c r="Q53" i="19"/>
  <c r="R53" i="19"/>
  <c r="Q80" i="19"/>
  <c r="R80" i="19"/>
  <c r="R108" i="19"/>
  <c r="Q90" i="19"/>
  <c r="R90" i="19"/>
  <c r="Q91" i="19"/>
  <c r="R91" i="19"/>
  <c r="R103" i="19"/>
  <c r="Q79" i="19"/>
  <c r="R79" i="19"/>
  <c r="Q162" i="19"/>
  <c r="R162" i="19"/>
  <c r="Q113" i="19"/>
  <c r="R113" i="19"/>
  <c r="R63" i="19"/>
  <c r="R157" i="19"/>
  <c r="Q10" i="19"/>
  <c r="R10" i="19"/>
  <c r="Q81" i="19"/>
  <c r="R81" i="19"/>
  <c r="Q56" i="19"/>
  <c r="R56" i="19"/>
  <c r="R61" i="19"/>
  <c r="R96" i="19"/>
  <c r="Q163" i="19"/>
  <c r="R163" i="19"/>
  <c r="Q51" i="19"/>
  <c r="R51" i="19"/>
  <c r="Q50" i="19"/>
  <c r="R50" i="19"/>
  <c r="R60" i="19"/>
  <c r="Q93" i="19"/>
  <c r="R93" i="19"/>
  <c r="Q85" i="19"/>
  <c r="R85" i="19"/>
  <c r="R104" i="19"/>
  <c r="Q5" i="19"/>
  <c r="R5" i="19"/>
  <c r="R43" i="19"/>
  <c r="Q75" i="19"/>
  <c r="R75" i="19"/>
  <c r="Q29" i="19"/>
  <c r="R29" i="19"/>
  <c r="R101" i="19"/>
  <c r="R107" i="19"/>
  <c r="R111" i="19"/>
  <c r="R100" i="19"/>
  <c r="Q54" i="19"/>
  <c r="R54" i="19"/>
  <c r="R95" i="19"/>
  <c r="Q42" i="19"/>
  <c r="R42" i="19"/>
  <c r="R99" i="19"/>
  <c r="Q34" i="19"/>
  <c r="R34" i="19"/>
  <c r="Q8" i="19"/>
  <c r="R8" i="19"/>
  <c r="R112" i="19"/>
  <c r="Q6" i="19"/>
  <c r="R6" i="19"/>
  <c r="Q9" i="19"/>
  <c r="R9" i="19"/>
  <c r="Q28" i="19"/>
  <c r="R28" i="19"/>
  <c r="R64" i="19"/>
  <c r="Q4" i="19"/>
  <c r="R4" i="19"/>
  <c r="R158" i="19"/>
  <c r="Q18" i="19"/>
  <c r="R18" i="19"/>
  <c r="Q37" i="19"/>
  <c r="R37" i="19"/>
  <c r="Q164" i="19"/>
  <c r="R164" i="19"/>
  <c r="Q40" i="19"/>
  <c r="R40" i="19"/>
  <c r="Q165" i="19"/>
  <c r="R165" i="19"/>
  <c r="R106" i="19"/>
  <c r="Q48" i="19"/>
  <c r="R48" i="19"/>
  <c r="Q73" i="19"/>
  <c r="R73" i="19"/>
  <c r="Q78" i="19"/>
  <c r="R78" i="19"/>
  <c r="Q52" i="19"/>
  <c r="R52" i="19"/>
  <c r="Q46" i="19"/>
  <c r="R46" i="19"/>
  <c r="Q166" i="19"/>
  <c r="R166" i="19"/>
  <c r="Q94" i="19"/>
  <c r="R94" i="19"/>
  <c r="Q55" i="19"/>
  <c r="R55" i="19"/>
  <c r="Q26" i="19"/>
  <c r="R26" i="19"/>
  <c r="Q16" i="19"/>
  <c r="R16" i="19"/>
  <c r="R65" i="19"/>
  <c r="Q49" i="19"/>
  <c r="R49" i="19"/>
  <c r="Q58" i="19"/>
  <c r="R58" i="19"/>
  <c r="R25" i="19"/>
  <c r="Q25" i="19"/>
  <c r="L67" i="19"/>
  <c r="M67" i="19"/>
  <c r="M17" i="19"/>
  <c r="M20" i="19"/>
  <c r="M110" i="19"/>
  <c r="M114" i="19"/>
  <c r="M128" i="19"/>
  <c r="M72" i="19"/>
  <c r="M57" i="19"/>
  <c r="L31" i="19"/>
  <c r="M31" i="19"/>
  <c r="M69" i="19"/>
  <c r="L39" i="19"/>
  <c r="M39" i="19"/>
  <c r="L45" i="19"/>
  <c r="M45" i="19"/>
  <c r="L41" i="19"/>
  <c r="M41" i="19"/>
  <c r="M68" i="19"/>
  <c r="M70" i="19"/>
  <c r="M105" i="19"/>
  <c r="L36" i="19"/>
  <c r="M36" i="19"/>
  <c r="M71" i="19"/>
  <c r="M97" i="19"/>
  <c r="L30" i="19"/>
  <c r="M30" i="19"/>
  <c r="L35" i="19"/>
  <c r="M35" i="19"/>
  <c r="M98" i="19"/>
  <c r="L32" i="19"/>
  <c r="M32" i="19"/>
  <c r="L33" i="19"/>
  <c r="M33" i="19"/>
  <c r="L38" i="19"/>
  <c r="M38" i="19"/>
  <c r="L19" i="19"/>
  <c r="M19" i="19"/>
  <c r="L44" i="19"/>
  <c r="M44" i="19"/>
  <c r="L11" i="19"/>
  <c r="M11" i="19"/>
  <c r="L7" i="19"/>
  <c r="M7" i="19"/>
  <c r="L27" i="19"/>
  <c r="M27" i="19"/>
  <c r="L53" i="19"/>
  <c r="M53" i="19"/>
  <c r="L167" i="19"/>
  <c r="M167" i="19"/>
  <c r="M79" i="19"/>
  <c r="L10" i="19"/>
  <c r="M10" i="19"/>
  <c r="M51" i="19"/>
  <c r="M60" i="19"/>
  <c r="L5" i="19"/>
  <c r="M5" i="19"/>
  <c r="M146" i="19"/>
  <c r="L43" i="19"/>
  <c r="M43" i="19"/>
  <c r="M75" i="19"/>
  <c r="L29" i="19"/>
  <c r="M29" i="19"/>
  <c r="M100" i="19"/>
  <c r="M42" i="19"/>
  <c r="M99" i="19"/>
  <c r="L34" i="19"/>
  <c r="M34" i="19"/>
  <c r="L8" i="19"/>
  <c r="M8" i="19"/>
  <c r="L6" i="19"/>
  <c r="M6" i="19"/>
  <c r="L9" i="19"/>
  <c r="M9" i="19"/>
  <c r="L28" i="19"/>
  <c r="M28" i="19"/>
  <c r="L66" i="19"/>
  <c r="M66" i="19"/>
  <c r="M18" i="19"/>
  <c r="L37" i="19"/>
  <c r="M37" i="19"/>
  <c r="M40" i="19"/>
  <c r="M109" i="19"/>
  <c r="M52" i="19"/>
  <c r="L46" i="19"/>
  <c r="M46" i="19"/>
  <c r="L26" i="19"/>
  <c r="M26" i="19"/>
  <c r="L16" i="19"/>
  <c r="M16" i="19"/>
  <c r="L65" i="19"/>
  <c r="M65" i="19"/>
  <c r="L49" i="19"/>
  <c r="M49" i="19"/>
  <c r="L58" i="19"/>
  <c r="M58" i="19"/>
  <c r="M25" i="19"/>
  <c r="L25" i="19"/>
  <c r="H17" i="19"/>
  <c r="H20" i="19"/>
  <c r="H47" i="19"/>
  <c r="H76" i="19"/>
  <c r="H72" i="19"/>
  <c r="H57" i="19"/>
  <c r="H31" i="19"/>
  <c r="H69" i="19"/>
  <c r="H39" i="19"/>
  <c r="H45" i="19"/>
  <c r="H41" i="19"/>
  <c r="H160" i="19"/>
  <c r="H68" i="19"/>
  <c r="H70" i="19"/>
  <c r="H36" i="19"/>
  <c r="H71" i="19"/>
  <c r="H30" i="19"/>
  <c r="H77" i="19"/>
  <c r="H35" i="19"/>
  <c r="H59" i="19"/>
  <c r="H62" i="19"/>
  <c r="H32" i="19"/>
  <c r="H33" i="19"/>
  <c r="H38" i="19"/>
  <c r="H19" i="19"/>
  <c r="H74" i="19"/>
  <c r="H44" i="19"/>
  <c r="H11" i="19"/>
  <c r="H7" i="19"/>
  <c r="H27" i="19"/>
  <c r="H162" i="19"/>
  <c r="H63" i="19"/>
  <c r="H10" i="19"/>
  <c r="H56" i="19"/>
  <c r="H61" i="19"/>
  <c r="H96" i="19"/>
  <c r="H163" i="19"/>
  <c r="H51" i="19"/>
  <c r="H50" i="19"/>
  <c r="H60" i="19"/>
  <c r="H5" i="19"/>
  <c r="H43" i="19"/>
  <c r="H29" i="19"/>
  <c r="H54" i="19"/>
  <c r="H95" i="19"/>
  <c r="H42" i="19"/>
  <c r="H34" i="19"/>
  <c r="H8" i="19"/>
  <c r="H112" i="19"/>
  <c r="H6" i="19"/>
  <c r="H9" i="19"/>
  <c r="H28" i="19"/>
  <c r="H64" i="19"/>
  <c r="H4" i="19"/>
  <c r="H18" i="19"/>
  <c r="H37" i="19"/>
  <c r="H40" i="19"/>
  <c r="H48" i="19"/>
  <c r="H73" i="19"/>
  <c r="H78" i="19"/>
  <c r="H52" i="19"/>
  <c r="H46" i="19"/>
  <c r="H55" i="19"/>
  <c r="H26" i="19"/>
  <c r="H16" i="19"/>
  <c r="H65" i="19"/>
  <c r="H25" i="19"/>
  <c r="G17" i="19"/>
  <c r="G20" i="19"/>
  <c r="G47" i="19"/>
  <c r="G57" i="19"/>
  <c r="G31" i="19"/>
  <c r="G30" i="19"/>
  <c r="G59" i="19"/>
  <c r="G62" i="19"/>
  <c r="G32" i="19"/>
  <c r="G33" i="19"/>
  <c r="G38" i="19"/>
  <c r="G11" i="19"/>
  <c r="G7" i="19"/>
  <c r="G27" i="19"/>
  <c r="G63" i="19"/>
  <c r="G10" i="19"/>
  <c r="G56" i="19"/>
  <c r="G61" i="19"/>
  <c r="G51" i="19"/>
  <c r="G50" i="19"/>
  <c r="G60" i="19"/>
  <c r="G5" i="19"/>
  <c r="G43" i="19"/>
  <c r="G29" i="19"/>
  <c r="G54" i="19"/>
  <c r="G42" i="19"/>
  <c r="G8" i="19"/>
  <c r="G6" i="19"/>
  <c r="G9" i="19"/>
  <c r="G28" i="19"/>
  <c r="G64" i="19"/>
  <c r="G4" i="19"/>
  <c r="G18" i="19"/>
  <c r="G37" i="19"/>
  <c r="G40" i="19"/>
  <c r="G48" i="19"/>
  <c r="G52" i="19"/>
  <c r="G46" i="19"/>
  <c r="G55" i="19"/>
  <c r="G26" i="19"/>
  <c r="G16" i="19"/>
  <c r="G25" i="19"/>
  <c r="K6" i="14" l="1"/>
  <c r="L6" i="14"/>
  <c r="I6" i="14"/>
  <c r="J6" i="14" s="1"/>
  <c r="E6" i="14"/>
  <c r="F6" i="14" s="1"/>
  <c r="K5" i="14"/>
  <c r="L5" i="14"/>
  <c r="I5" i="14"/>
  <c r="J5" i="14" s="1"/>
  <c r="E5" i="14"/>
  <c r="F5" i="14" s="1"/>
  <c r="K9" i="14"/>
  <c r="L9" i="14"/>
  <c r="I9" i="14"/>
  <c r="J9" i="14" s="1"/>
  <c r="E9" i="14"/>
  <c r="F9" i="14" s="1"/>
  <c r="L8" i="14"/>
  <c r="K8" i="14"/>
  <c r="I8" i="14"/>
  <c r="J8" i="14" s="1"/>
  <c r="E8" i="14"/>
  <c r="F8" i="14" s="1"/>
  <c r="L4" i="14"/>
  <c r="K4" i="14"/>
  <c r="M4" i="14" s="1"/>
  <c r="N4" i="14" s="1"/>
  <c r="I4" i="14"/>
  <c r="J4" i="14" s="1"/>
  <c r="E4" i="14"/>
  <c r="F4" i="14" s="1"/>
  <c r="M6" i="14" l="1"/>
  <c r="N6" i="14" s="1"/>
  <c r="M5" i="14"/>
  <c r="N5" i="14" s="1"/>
  <c r="M9" i="14"/>
  <c r="N9" i="14" s="1"/>
  <c r="M8" i="14"/>
  <c r="N8" i="14" s="1"/>
  <c r="F3" i="5" l="1"/>
  <c r="I3" i="5"/>
  <c r="I4" i="5"/>
  <c r="I5" i="5"/>
  <c r="I6" i="5"/>
  <c r="I7" i="5"/>
  <c r="I8" i="5"/>
  <c r="I9" i="5"/>
  <c r="I10" i="5"/>
  <c r="I11" i="5"/>
  <c r="I12" i="5"/>
  <c r="I13" i="5"/>
  <c r="I14" i="5"/>
  <c r="I15" i="5"/>
  <c r="I16" i="5"/>
  <c r="I17" i="5"/>
  <c r="I18" i="5"/>
  <c r="F4" i="5"/>
  <c r="F5" i="5"/>
  <c r="F6" i="5"/>
  <c r="F7" i="5"/>
  <c r="F8" i="5"/>
  <c r="F9" i="5"/>
  <c r="F10" i="5"/>
  <c r="F11" i="5"/>
  <c r="F12" i="5"/>
  <c r="F13" i="5"/>
  <c r="F14" i="5"/>
  <c r="F15" i="5"/>
  <c r="F16" i="5"/>
  <c r="F17" i="5"/>
  <c r="F18" i="5"/>
  <c r="D19" i="1" l="1"/>
  <c r="E19" i="1"/>
  <c r="F19" i="1"/>
  <c r="G19" i="1"/>
  <c r="H19" i="1"/>
  <c r="C1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tc={D1766210-1255-4E1E-9F9E-C0EED2DFE04C}</author>
    <author>tc={EDDA6798-A9D9-4E86-A1C1-C322BE605C46}</author>
    <author>tc={F2BAAFC1-FE0A-47B5-A0B3-17DCD2719343}</author>
    <author>tc={1B415EB7-79BD-4C2F-B1E7-217A7F183E3B}</author>
    <author>tc={ABC6DCC6-2058-4160-910B-EEB9A2DCFA86}</author>
    <author>tc={334129E2-74D5-4DE3-98A5-4D1A715E501F}</author>
    <author>tc={0A1BE980-230F-4B34-8D9C-9E45617251B0}</author>
    <author>tc={4B838D23-49A7-4F1F-BDED-D73E4827FD0B}</author>
  </authors>
  <commentList>
    <comment ref="G8" authorId="0" shapeId="0" xr:uid="{00000000-0006-0000-1100-000002000000}">
      <text>
        <t>[Threaded comment]
Your version of Excel allows you to read this threaded comment; however, any edits to it will get removed if the file is opened in a newer version of Excel. Learn more: https://go.microsoft.com/fwlink/?linkid=870924
Comment:
    f__Thermotogaceae, f__Piscirickettsiaceae</t>
      </text>
    </comment>
    <comment ref="G9" authorId="1" shapeId="0" xr:uid="{00000000-0006-0000-1100-000003000000}">
      <text>
        <t>[Threaded comment]
Your version of Excel allows you to read this threaded comment; however, any edits to it will get removed if the file is opened in a newer version of Excel. Learn more: https://go.microsoft.com/fwlink/?linkid=870924
Comment:
    "f__Piscirickettsiaceae","f__Thermotogaceae","f__Holophagaceae"</t>
      </text>
    </comment>
    <comment ref="H10" authorId="2" shapeId="0" xr:uid="{00000000-0006-0000-1100-000004000000}">
      <text>
        <t>[Threaded comment]
Your version of Excel allows you to read this threaded comment; however, any edits to it will get removed if the file is opened in a newer version of Excel. Learn more: https://go.microsoft.com/fwlink/?linkid=870924
Comment:
    "f__Eresidae","f__Holophagaceae","f__Rosaceae"</t>
      </text>
    </comment>
    <comment ref="H11" authorId="3" shapeId="0" xr:uid="{00000000-0006-0000-1100-000005000000}">
      <text>
        <t>[Threaded comment]
Your version of Excel allows you to read this threaded comment; however, any edits to it will get removed if the file is opened in a newer version of Excel. Learn more: https://go.microsoft.com/fwlink/?linkid=870924
Comment:
    "f__Holophagaceae"</t>
      </text>
    </comment>
    <comment ref="G12" authorId="4" shapeId="0" xr:uid="{00000000-0006-0000-1100-000006000000}">
      <text>
        <t>[Threaded comment]
Your version of Excel allows you to read this threaded comment; however, any edits to it will get removed if the file is opened in a newer version of Excel. Learn more: https://go.microsoft.com/fwlink/?linkid=870924
Comment:
    "f__Tectiviridae", "f__Piscirickettsiaceae","f__Thermotogaceae"</t>
      </text>
    </comment>
    <comment ref="G13" authorId="5" shapeId="0" xr:uid="{00000000-0006-0000-1100-000007000000}">
      <text>
        <t>[Threaded comment]
Your version of Excel allows you to read this threaded comment; however, any edits to it will get removed if the file is opened in a newer version of Excel. Learn more: https://go.microsoft.com/fwlink/?linkid=870924
Comment:
    "f__Piscirickettsiaceae","f__Thermotogaceae"</t>
      </text>
    </comment>
    <comment ref="H13" authorId="6" shapeId="0" xr:uid="{00000000-0006-0000-1100-000008000000}">
      <text>
        <t>[Threaded comment]
Your version of Excel allows you to read this threaded comment; however, any edits to it will get removed if the file is opened in a newer version of Excel. Learn more: https://go.microsoft.com/fwlink/?linkid=870924
Comment:
    "f__Holophagaceae"</t>
      </text>
    </comment>
    <comment ref="H15" authorId="7" shapeId="0" xr:uid="{00000000-0006-0000-1100-000009000000}">
      <text>
        <t>[Threaded comment]
Your version of Excel allows you to read this threaded comment; however, any edits to it will get removed if the file is opened in a newer version of Excel. Learn more: https://go.microsoft.com/fwlink/?linkid=870924
Comment:
    "f__Holophagaceae"</t>
      </text>
    </comment>
  </commentList>
</comments>
</file>

<file path=xl/sharedStrings.xml><?xml version="1.0" encoding="utf-8"?>
<sst xmlns="http://schemas.openxmlformats.org/spreadsheetml/2006/main" count="9925" uniqueCount="2564">
  <si>
    <t>DNA</t>
  </si>
  <si>
    <t>RNA</t>
  </si>
  <si>
    <t>Biological</t>
  </si>
  <si>
    <t>pH</t>
  </si>
  <si>
    <t>Physicochemical</t>
  </si>
  <si>
    <t>dissolved organic C (DOC)</t>
  </si>
  <si>
    <t>dissolved organic N (DON)</t>
  </si>
  <si>
    <t>dissolved organic P (DOP)</t>
  </si>
  <si>
    <t>ID</t>
  </si>
  <si>
    <t>MTW</t>
  </si>
  <si>
    <t>LTW</t>
  </si>
  <si>
    <r>
      <t>RNA per unit of C</t>
    </r>
    <r>
      <rPr>
        <vertAlign val="subscript"/>
        <sz val="11"/>
        <color theme="1"/>
        <rFont val="Calibri"/>
        <family val="2"/>
        <scheme val="minor"/>
      </rPr>
      <t>MO</t>
    </r>
  </si>
  <si>
    <r>
      <t>DNA per unit of C</t>
    </r>
    <r>
      <rPr>
        <vertAlign val="subscript"/>
        <sz val="11"/>
        <color theme="1"/>
        <rFont val="Calibri"/>
        <family val="2"/>
        <scheme val="minor"/>
      </rPr>
      <t>MO</t>
    </r>
  </si>
  <si>
    <t xml:space="preserve">Results of two-way ANOVAs on each individual property (property~temperatur_group*grassland_site) </t>
  </si>
  <si>
    <t>July, 16, 2016</t>
  </si>
  <si>
    <t>July, 17, 2016</t>
  </si>
  <si>
    <r>
      <t>ambient = A</t>
    </r>
    <r>
      <rPr>
        <vertAlign val="subscript"/>
        <sz val="11"/>
        <color theme="1"/>
        <rFont val="Calibri"/>
        <family val="2"/>
        <scheme val="minor"/>
      </rPr>
      <t>T</t>
    </r>
  </si>
  <si>
    <t>Table S1. Biological and physicochemical properties.</t>
  </si>
  <si>
    <t>Table S2. Differences in biological and physicochemical properties.</t>
  </si>
  <si>
    <r>
      <t>Table S3. Correlations (Spearman rank correlation; n = 16) between nucleic acids (DNA and RNA content per g dry weight soil) and C</t>
    </r>
    <r>
      <rPr>
        <b/>
        <vertAlign val="subscript"/>
        <sz val="11"/>
        <color theme="1"/>
        <rFont val="Calibri"/>
        <family val="2"/>
        <scheme val="minor"/>
      </rPr>
      <t>MO</t>
    </r>
    <r>
      <rPr>
        <b/>
        <sz val="11"/>
        <color theme="1"/>
        <rFont val="Calibri"/>
        <family val="2"/>
        <scheme val="minor"/>
      </rPr>
      <t xml:space="preserve"> per g dry weight soil.</t>
    </r>
  </si>
  <si>
    <t>Nucleic acid</t>
  </si>
  <si>
    <t>rho</t>
  </si>
  <si>
    <t>P</t>
  </si>
  <si>
    <r>
      <t>P</t>
    </r>
    <r>
      <rPr>
        <i/>
        <vertAlign val="subscript"/>
        <sz val="11"/>
        <color theme="1"/>
        <rFont val="Calibri"/>
        <family val="2"/>
        <scheme val="minor"/>
      </rPr>
      <t>adj</t>
    </r>
  </si>
  <si>
    <t>&gt;50</t>
  </si>
  <si>
    <r>
      <t>MTW-1-A</t>
    </r>
    <r>
      <rPr>
        <vertAlign val="subscript"/>
        <sz val="11"/>
        <color rgb="FF000000"/>
        <rFont val="Calibri"/>
        <family val="2"/>
        <scheme val="minor"/>
      </rPr>
      <t>T</t>
    </r>
  </si>
  <si>
    <r>
      <t>MTW-2-A</t>
    </r>
    <r>
      <rPr>
        <vertAlign val="subscript"/>
        <sz val="11"/>
        <color rgb="FF000000"/>
        <rFont val="Calibri"/>
        <family val="2"/>
        <scheme val="minor"/>
      </rPr>
      <t>T</t>
    </r>
  </si>
  <si>
    <r>
      <t>MTW-3-A</t>
    </r>
    <r>
      <rPr>
        <vertAlign val="subscript"/>
        <sz val="11"/>
        <color rgb="FF000000"/>
        <rFont val="Calibri"/>
        <family val="2"/>
        <scheme val="minor"/>
      </rPr>
      <t>T</t>
    </r>
  </si>
  <si>
    <r>
      <t>MTW-4-A</t>
    </r>
    <r>
      <rPr>
        <vertAlign val="subscript"/>
        <sz val="11"/>
        <color rgb="FF000000"/>
        <rFont val="Calibri"/>
        <family val="2"/>
        <scheme val="minor"/>
      </rPr>
      <t>T</t>
    </r>
  </si>
  <si>
    <r>
      <t>MTW-1-E</t>
    </r>
    <r>
      <rPr>
        <vertAlign val="subscript"/>
        <sz val="11"/>
        <color rgb="FF000000"/>
        <rFont val="Calibri"/>
        <family val="2"/>
        <scheme val="minor"/>
      </rPr>
      <t>T</t>
    </r>
  </si>
  <si>
    <r>
      <t>MTW-2-E</t>
    </r>
    <r>
      <rPr>
        <vertAlign val="subscript"/>
        <sz val="11"/>
        <color rgb="FF000000"/>
        <rFont val="Calibri"/>
        <family val="2"/>
        <scheme val="minor"/>
      </rPr>
      <t>T</t>
    </r>
  </si>
  <si>
    <r>
      <t>MTW-3-E</t>
    </r>
    <r>
      <rPr>
        <vertAlign val="subscript"/>
        <sz val="11"/>
        <color rgb="FF000000"/>
        <rFont val="Calibri"/>
        <family val="2"/>
        <scheme val="minor"/>
      </rPr>
      <t>T</t>
    </r>
  </si>
  <si>
    <r>
      <t>MTW-4-E</t>
    </r>
    <r>
      <rPr>
        <vertAlign val="subscript"/>
        <sz val="11"/>
        <color rgb="FF000000"/>
        <rFont val="Calibri"/>
        <family val="2"/>
        <scheme val="minor"/>
      </rPr>
      <t>T</t>
    </r>
  </si>
  <si>
    <r>
      <t>LTW-1-A</t>
    </r>
    <r>
      <rPr>
        <vertAlign val="subscript"/>
        <sz val="11"/>
        <color rgb="FF000000"/>
        <rFont val="Calibri"/>
        <family val="2"/>
        <scheme val="minor"/>
      </rPr>
      <t>T</t>
    </r>
  </si>
  <si>
    <r>
      <t>LTW-2-A</t>
    </r>
    <r>
      <rPr>
        <vertAlign val="subscript"/>
        <sz val="11"/>
        <color rgb="FF000000"/>
        <rFont val="Calibri"/>
        <family val="2"/>
        <scheme val="minor"/>
      </rPr>
      <t>T</t>
    </r>
  </si>
  <si>
    <r>
      <t>LTW-3-A</t>
    </r>
    <r>
      <rPr>
        <vertAlign val="subscript"/>
        <sz val="11"/>
        <color rgb="FF000000"/>
        <rFont val="Calibri"/>
        <family val="2"/>
        <scheme val="minor"/>
      </rPr>
      <t>T</t>
    </r>
  </si>
  <si>
    <r>
      <t>LTW-4-A</t>
    </r>
    <r>
      <rPr>
        <vertAlign val="subscript"/>
        <sz val="11"/>
        <color rgb="FF000000"/>
        <rFont val="Calibri"/>
        <family val="2"/>
        <scheme val="minor"/>
      </rPr>
      <t>T</t>
    </r>
  </si>
  <si>
    <r>
      <t>LTW-1-E</t>
    </r>
    <r>
      <rPr>
        <vertAlign val="subscript"/>
        <sz val="11"/>
        <color rgb="FF000000"/>
        <rFont val="Calibri"/>
        <family val="2"/>
        <scheme val="minor"/>
      </rPr>
      <t>T</t>
    </r>
  </si>
  <si>
    <r>
      <t>LTW-2-E</t>
    </r>
    <r>
      <rPr>
        <vertAlign val="subscript"/>
        <sz val="11"/>
        <color rgb="FF000000"/>
        <rFont val="Calibri"/>
        <family val="2"/>
        <scheme val="minor"/>
      </rPr>
      <t>T</t>
    </r>
  </si>
  <si>
    <r>
      <t>LTW-3-E</t>
    </r>
    <r>
      <rPr>
        <vertAlign val="subscript"/>
        <sz val="11"/>
        <color rgb="FF000000"/>
        <rFont val="Calibri"/>
        <family val="2"/>
        <scheme val="minor"/>
      </rPr>
      <t>T</t>
    </r>
  </si>
  <si>
    <r>
      <t>LTW-4-E</t>
    </r>
    <r>
      <rPr>
        <vertAlign val="subscript"/>
        <sz val="11"/>
        <color rgb="FF000000"/>
        <rFont val="Calibri"/>
        <family val="2"/>
        <scheme val="minor"/>
      </rPr>
      <t>T</t>
    </r>
  </si>
  <si>
    <t>GN-1</t>
  </si>
  <si>
    <t>GN-2</t>
  </si>
  <si>
    <t>GN-4</t>
  </si>
  <si>
    <t>GN-5</t>
  </si>
  <si>
    <t>GO-1</t>
  </si>
  <si>
    <t>GO-2</t>
  </si>
  <si>
    <t>GO-3</t>
  </si>
  <si>
    <t>GO-4</t>
  </si>
  <si>
    <r>
      <t>ForHot site</t>
    </r>
    <r>
      <rPr>
        <b/>
        <vertAlign val="superscript"/>
        <sz val="11"/>
        <color theme="1"/>
        <rFont val="Calibri"/>
        <family val="2"/>
        <scheme val="minor"/>
      </rPr>
      <t>a</t>
    </r>
  </si>
  <si>
    <t>Functions (KOs)</t>
  </si>
  <si>
    <t>Families</t>
  </si>
  <si>
    <t>Table S4. Sample description, sequencing output, and pre-processing results.</t>
  </si>
  <si>
    <t>Tested groups/ annotations</t>
  </si>
  <si>
    <r>
      <t>t</t>
    </r>
    <r>
      <rPr>
        <vertAlign val="superscript"/>
        <sz val="11"/>
        <color theme="1"/>
        <rFont val="Calibri"/>
        <family val="2"/>
        <scheme val="minor"/>
      </rPr>
      <t>a</t>
    </r>
  </si>
  <si>
    <r>
      <t>temperature_group = A</t>
    </r>
    <r>
      <rPr>
        <vertAlign val="subscript"/>
        <sz val="9"/>
        <color theme="1"/>
        <rFont val="Calibri"/>
        <family val="2"/>
        <scheme val="minor"/>
      </rPr>
      <t>T</t>
    </r>
    <r>
      <rPr>
        <sz val="9"/>
        <color theme="1"/>
        <rFont val="Calibri"/>
        <family val="2"/>
        <scheme val="minor"/>
      </rPr>
      <t xml:space="preserve"> and E</t>
    </r>
    <r>
      <rPr>
        <vertAlign val="subscript"/>
        <sz val="9"/>
        <color theme="1"/>
        <rFont val="Calibri"/>
        <family val="2"/>
        <scheme val="minor"/>
      </rPr>
      <t>T</t>
    </r>
    <r>
      <rPr>
        <sz val="9"/>
        <color theme="1"/>
        <rFont val="Calibri"/>
        <family val="2"/>
        <scheme val="minor"/>
      </rPr>
      <t>; grassland_site = MTW and LTW</t>
    </r>
  </si>
  <si>
    <r>
      <t>defined groups that were tested: A</t>
    </r>
    <r>
      <rPr>
        <vertAlign val="subscript"/>
        <sz val="9"/>
        <color theme="1"/>
        <rFont val="Calibri"/>
        <family val="2"/>
        <scheme val="minor"/>
      </rPr>
      <t>T</t>
    </r>
    <r>
      <rPr>
        <sz val="9"/>
        <color theme="1"/>
        <rFont val="Calibri"/>
        <family val="2"/>
        <scheme val="minor"/>
      </rPr>
      <t xml:space="preserve"> and E</t>
    </r>
    <r>
      <rPr>
        <vertAlign val="subscript"/>
        <sz val="9"/>
        <color theme="1"/>
        <rFont val="Calibri"/>
        <family val="2"/>
        <scheme val="minor"/>
      </rPr>
      <t>T</t>
    </r>
    <r>
      <rPr>
        <sz val="9"/>
        <color theme="1"/>
        <rFont val="Calibri"/>
        <family val="2"/>
        <scheme val="minor"/>
      </rPr>
      <t>, MTW and LTW, MTW-A</t>
    </r>
    <r>
      <rPr>
        <vertAlign val="subscript"/>
        <sz val="9"/>
        <color theme="1"/>
        <rFont val="Calibri"/>
        <family val="2"/>
        <scheme val="minor"/>
      </rPr>
      <t>T</t>
    </r>
    <r>
      <rPr>
        <sz val="9"/>
        <color theme="1"/>
        <rFont val="Calibri"/>
        <family val="2"/>
        <scheme val="minor"/>
      </rPr>
      <t>, MTW-E</t>
    </r>
    <r>
      <rPr>
        <vertAlign val="subscript"/>
        <sz val="9"/>
        <color theme="1"/>
        <rFont val="Calibri"/>
        <family val="2"/>
        <scheme val="minor"/>
      </rPr>
      <t>T</t>
    </r>
    <r>
      <rPr>
        <sz val="9"/>
        <color theme="1"/>
        <rFont val="Calibri"/>
        <family val="2"/>
        <scheme val="minor"/>
      </rPr>
      <t>, LTW-A</t>
    </r>
    <r>
      <rPr>
        <vertAlign val="subscript"/>
        <sz val="9"/>
        <color theme="1"/>
        <rFont val="Calibri"/>
        <family val="2"/>
        <scheme val="minor"/>
      </rPr>
      <t>T</t>
    </r>
    <r>
      <rPr>
        <sz val="9"/>
        <color theme="1"/>
        <rFont val="Calibri"/>
        <family val="2"/>
        <scheme val="minor"/>
      </rPr>
      <t>, and LTW-E</t>
    </r>
    <r>
      <rPr>
        <vertAlign val="subscript"/>
        <sz val="9"/>
        <color theme="1"/>
        <rFont val="Calibri"/>
        <family val="2"/>
        <scheme val="minor"/>
      </rPr>
      <t>T</t>
    </r>
  </si>
  <si>
    <r>
      <rPr>
        <i/>
        <sz val="9"/>
        <color theme="1"/>
        <rFont val="Calibri"/>
        <family val="2"/>
        <scheme val="minor"/>
      </rPr>
      <t>P</t>
    </r>
    <r>
      <rPr>
        <sz val="9"/>
        <color theme="1"/>
        <rFont val="Calibri"/>
        <family val="2"/>
        <scheme val="minor"/>
      </rPr>
      <t xml:space="preserve"> &lt; 0.05</t>
    </r>
  </si>
  <si>
    <r>
      <t>H</t>
    </r>
    <r>
      <rPr>
        <b/>
        <vertAlign val="subscript"/>
        <sz val="11"/>
        <color rgb="FF000000"/>
        <rFont val="Calibri"/>
        <family val="2"/>
        <scheme val="minor"/>
      </rPr>
      <t>2</t>
    </r>
    <r>
      <rPr>
        <b/>
        <sz val="11"/>
        <color rgb="FF000000"/>
        <rFont val="Calibri"/>
        <family val="2"/>
        <scheme val="minor"/>
      </rPr>
      <t>O</t>
    </r>
  </si>
  <si>
    <r>
      <t xml:space="preserve">6 </t>
    </r>
    <r>
      <rPr>
        <sz val="11"/>
        <color theme="1"/>
        <rFont val="Calibri"/>
        <family val="2"/>
      </rPr>
      <t>°</t>
    </r>
    <r>
      <rPr>
        <sz val="11"/>
        <color theme="1"/>
        <rFont val="Calibri"/>
        <family val="2"/>
        <scheme val="minor"/>
      </rPr>
      <t>C above ambient = E</t>
    </r>
    <r>
      <rPr>
        <vertAlign val="subscript"/>
        <sz val="11"/>
        <color theme="1"/>
        <rFont val="Calibri"/>
        <family val="2"/>
        <scheme val="minor"/>
      </rPr>
      <t>T</t>
    </r>
  </si>
  <si>
    <r>
      <t>microbial C (C</t>
    </r>
    <r>
      <rPr>
        <vertAlign val="subscript"/>
        <sz val="11"/>
        <color theme="1"/>
        <rFont val="Calibri"/>
        <family val="2"/>
        <scheme val="minor"/>
      </rPr>
      <t>MO</t>
    </r>
    <r>
      <rPr>
        <sz val="11"/>
        <color theme="1"/>
        <rFont val="Calibri"/>
        <family val="2"/>
        <scheme val="minor"/>
      </rPr>
      <t>)</t>
    </r>
  </si>
  <si>
    <r>
      <t>microbial N (N</t>
    </r>
    <r>
      <rPr>
        <vertAlign val="subscript"/>
        <sz val="11"/>
        <color theme="1"/>
        <rFont val="Calibri"/>
        <family val="2"/>
        <scheme val="minor"/>
      </rPr>
      <t>MO</t>
    </r>
    <r>
      <rPr>
        <sz val="11"/>
        <color theme="1"/>
        <rFont val="Calibri"/>
        <family val="2"/>
        <scheme val="minor"/>
      </rPr>
      <t>)</t>
    </r>
  </si>
  <si>
    <r>
      <t>microbial P (P</t>
    </r>
    <r>
      <rPr>
        <vertAlign val="subscript"/>
        <sz val="11"/>
        <color theme="1"/>
        <rFont val="Calibri"/>
        <family val="2"/>
        <scheme val="minor"/>
      </rPr>
      <t>MO</t>
    </r>
    <r>
      <rPr>
        <sz val="11"/>
        <color theme="1"/>
        <rFont val="Calibri"/>
        <family val="2"/>
        <scheme val="minor"/>
      </rPr>
      <t>)</t>
    </r>
  </si>
  <si>
    <r>
      <t>total C (C</t>
    </r>
    <r>
      <rPr>
        <vertAlign val="subscript"/>
        <sz val="11"/>
        <color theme="1"/>
        <rFont val="Calibri"/>
        <family val="2"/>
        <scheme val="minor"/>
      </rPr>
      <t>tot</t>
    </r>
    <r>
      <rPr>
        <sz val="11"/>
        <color theme="1"/>
        <rFont val="Calibri"/>
        <family val="2"/>
        <scheme val="minor"/>
      </rPr>
      <t>)</t>
    </r>
  </si>
  <si>
    <r>
      <t>total N (N</t>
    </r>
    <r>
      <rPr>
        <vertAlign val="subscript"/>
        <sz val="11"/>
        <color theme="1"/>
        <rFont val="Calibri"/>
        <family val="2"/>
        <scheme val="minor"/>
      </rPr>
      <t>tot</t>
    </r>
    <r>
      <rPr>
        <sz val="11"/>
        <color theme="1"/>
        <rFont val="Calibri"/>
        <family val="2"/>
        <scheme val="minor"/>
      </rPr>
      <t>)</t>
    </r>
  </si>
  <si>
    <r>
      <t>total P (P</t>
    </r>
    <r>
      <rPr>
        <vertAlign val="subscript"/>
        <sz val="11"/>
        <color theme="1"/>
        <rFont val="Calibri"/>
        <family val="2"/>
        <scheme val="minor"/>
      </rPr>
      <t>tot</t>
    </r>
    <r>
      <rPr>
        <sz val="11"/>
        <color theme="1"/>
        <rFont val="Calibri"/>
        <family val="2"/>
        <scheme val="minor"/>
      </rPr>
      <t>)</t>
    </r>
  </si>
  <si>
    <r>
      <t>water content (H</t>
    </r>
    <r>
      <rPr>
        <vertAlign val="subscript"/>
        <sz val="11"/>
        <color theme="1"/>
        <rFont val="Calibri"/>
        <family val="2"/>
        <scheme val="minor"/>
      </rPr>
      <t>2</t>
    </r>
    <r>
      <rPr>
        <sz val="11"/>
        <color theme="1"/>
        <rFont val="Calibri"/>
        <family val="2"/>
        <scheme val="minor"/>
      </rPr>
      <t>O)</t>
    </r>
  </si>
  <si>
    <r>
      <rPr>
        <i/>
        <sz val="11"/>
        <color theme="1"/>
        <rFont val="Calibri"/>
        <family val="2"/>
        <scheme val="minor"/>
      </rPr>
      <t>in situ</t>
    </r>
    <r>
      <rPr>
        <sz val="11"/>
        <color theme="1"/>
        <rFont val="Calibri"/>
        <family val="2"/>
        <scheme val="minor"/>
      </rPr>
      <t xml:space="preserve"> temperature</t>
    </r>
  </si>
  <si>
    <r>
      <rPr>
        <i/>
        <sz val="9"/>
        <color theme="1"/>
        <rFont val="Calibri"/>
        <family val="2"/>
        <scheme val="minor"/>
      </rPr>
      <t>P</t>
    </r>
    <r>
      <rPr>
        <sz val="9"/>
        <color theme="1"/>
        <rFont val="Calibri"/>
        <family val="2"/>
        <scheme val="minor"/>
      </rPr>
      <t xml:space="preserve"> &lt; 0.001</t>
    </r>
  </si>
  <si>
    <r>
      <t>KEGG annot.</t>
    </r>
    <r>
      <rPr>
        <vertAlign val="superscript"/>
        <sz val="11"/>
        <color rgb="FF000000"/>
        <rFont val="Calibri"/>
        <family val="2"/>
        <scheme val="minor"/>
      </rPr>
      <t>e</t>
    </r>
  </si>
  <si>
    <r>
      <t>KO numbers</t>
    </r>
    <r>
      <rPr>
        <vertAlign val="superscript"/>
        <sz val="11"/>
        <color rgb="FF000000"/>
        <rFont val="Calibri"/>
        <family val="2"/>
        <scheme val="minor"/>
      </rPr>
      <t>f</t>
    </r>
  </si>
  <si>
    <r>
      <t>nr LCA tax.</t>
    </r>
    <r>
      <rPr>
        <vertAlign val="superscript"/>
        <sz val="11"/>
        <color rgb="FF000000"/>
        <rFont val="Calibri"/>
        <family val="2"/>
        <scheme val="minor"/>
      </rPr>
      <t>h</t>
    </r>
  </si>
  <si>
    <r>
      <t>b</t>
    </r>
    <r>
      <rPr>
        <sz val="9"/>
        <color theme="1"/>
        <rFont val="Calibri"/>
        <family val="2"/>
        <scheme val="minor"/>
      </rPr>
      <t xml:space="preserve"> Using the function </t>
    </r>
    <r>
      <rPr>
        <i/>
        <sz val="9"/>
        <color theme="1"/>
        <rFont val="Calibri"/>
        <family val="2"/>
        <scheme val="minor"/>
      </rPr>
      <t>rarefy</t>
    </r>
    <r>
      <rPr>
        <sz val="9"/>
        <color theme="1"/>
        <rFont val="Calibri"/>
        <family val="2"/>
        <scheme val="minor"/>
      </rPr>
      <t xml:space="preserve"> (R package vegan)</t>
    </r>
  </si>
  <si>
    <r>
      <t>A</t>
    </r>
    <r>
      <rPr>
        <b/>
        <vertAlign val="subscript"/>
        <sz val="11"/>
        <color theme="1"/>
        <rFont val="Calibri"/>
        <family val="2"/>
        <scheme val="minor"/>
      </rPr>
      <t>T</t>
    </r>
    <r>
      <rPr>
        <b/>
        <sz val="11"/>
        <color theme="1"/>
        <rFont val="Calibri"/>
        <family val="2"/>
        <scheme val="minor"/>
      </rPr>
      <t xml:space="preserve"> - E</t>
    </r>
    <r>
      <rPr>
        <b/>
        <vertAlign val="subscript"/>
        <sz val="11"/>
        <color theme="1"/>
        <rFont val="Calibri"/>
        <family val="2"/>
        <scheme val="minor"/>
      </rPr>
      <t>T</t>
    </r>
    <r>
      <rPr>
        <b/>
        <sz val="11"/>
        <color theme="1"/>
        <rFont val="Calibri"/>
        <family val="2"/>
        <scheme val="minor"/>
      </rPr>
      <t xml:space="preserve"> </t>
    </r>
    <r>
      <rPr>
        <sz val="11"/>
        <color theme="1"/>
        <rFont val="Calibri"/>
        <family val="2"/>
        <scheme val="minor"/>
      </rPr>
      <t>(n=16,df=14)</t>
    </r>
  </si>
  <si>
    <r>
      <t>MTW-A</t>
    </r>
    <r>
      <rPr>
        <b/>
        <vertAlign val="subscript"/>
        <sz val="11"/>
        <color theme="1"/>
        <rFont val="Calibri"/>
        <family val="2"/>
        <scheme val="minor"/>
      </rPr>
      <t>T</t>
    </r>
    <r>
      <rPr>
        <b/>
        <sz val="11"/>
        <color theme="1"/>
        <rFont val="Calibri"/>
        <family val="2"/>
        <scheme val="minor"/>
      </rPr>
      <t xml:space="preserve"> - MTW-E</t>
    </r>
    <r>
      <rPr>
        <b/>
        <vertAlign val="subscript"/>
        <sz val="11"/>
        <color theme="1"/>
        <rFont val="Calibri"/>
        <family val="2"/>
        <scheme val="minor"/>
      </rPr>
      <t>T</t>
    </r>
    <r>
      <rPr>
        <sz val="11"/>
        <color theme="1"/>
        <rFont val="Calibri"/>
        <family val="2"/>
        <scheme val="minor"/>
      </rPr>
      <t xml:space="preserve"> (n=8, df=6)</t>
    </r>
  </si>
  <si>
    <r>
      <t>LTW-A</t>
    </r>
    <r>
      <rPr>
        <b/>
        <vertAlign val="subscript"/>
        <sz val="11"/>
        <color theme="1"/>
        <rFont val="Calibri"/>
        <family val="2"/>
        <scheme val="minor"/>
      </rPr>
      <t>T</t>
    </r>
    <r>
      <rPr>
        <b/>
        <sz val="11"/>
        <color theme="1"/>
        <rFont val="Calibri"/>
        <family val="2"/>
        <scheme val="minor"/>
      </rPr>
      <t xml:space="preserve"> - LTW-E</t>
    </r>
    <r>
      <rPr>
        <b/>
        <vertAlign val="subscript"/>
        <sz val="11"/>
        <color theme="1"/>
        <rFont val="Calibri"/>
        <family val="2"/>
        <scheme val="minor"/>
      </rPr>
      <t>T</t>
    </r>
    <r>
      <rPr>
        <b/>
        <sz val="11"/>
        <color theme="1"/>
        <rFont val="Calibri"/>
        <family val="2"/>
        <scheme val="minor"/>
      </rPr>
      <t xml:space="preserve"> </t>
    </r>
    <r>
      <rPr>
        <sz val="11"/>
        <color theme="1"/>
        <rFont val="Calibri"/>
        <family val="2"/>
        <scheme val="minor"/>
      </rPr>
      <t>(n=8, df=6)</t>
    </r>
  </si>
  <si>
    <r>
      <rPr>
        <i/>
        <sz val="9"/>
        <color theme="1"/>
        <rFont val="Calibri"/>
        <family val="2"/>
        <scheme val="minor"/>
      </rPr>
      <t>P</t>
    </r>
    <r>
      <rPr>
        <i/>
        <vertAlign val="subscript"/>
        <sz val="9"/>
        <color theme="1"/>
        <rFont val="Calibri"/>
        <family val="2"/>
        <scheme val="minor"/>
      </rPr>
      <t>adj</t>
    </r>
    <r>
      <rPr>
        <sz val="9"/>
        <color theme="1"/>
        <rFont val="Calibri"/>
        <family val="2"/>
        <scheme val="minor"/>
      </rPr>
      <t xml:space="preserve"> &lt; 0.05</t>
    </r>
  </si>
  <si>
    <r>
      <t>P</t>
    </r>
    <r>
      <rPr>
        <i/>
        <vertAlign val="subscript"/>
        <sz val="9"/>
        <color theme="1"/>
        <rFont val="Calibri"/>
        <family val="2"/>
        <scheme val="minor"/>
      </rPr>
      <t>adj</t>
    </r>
    <r>
      <rPr>
        <i/>
        <sz val="9"/>
        <color theme="1"/>
        <rFont val="Calibri"/>
        <family val="2"/>
        <scheme val="minor"/>
      </rPr>
      <t xml:space="preserve"> &lt; 0.01</t>
    </r>
  </si>
  <si>
    <r>
      <rPr>
        <i/>
        <sz val="9"/>
        <color theme="1"/>
        <rFont val="Calibri"/>
        <family val="2"/>
        <scheme val="minor"/>
      </rPr>
      <t>P</t>
    </r>
    <r>
      <rPr>
        <i/>
        <vertAlign val="subscript"/>
        <sz val="9"/>
        <color theme="1"/>
        <rFont val="Calibri"/>
        <family val="2"/>
        <scheme val="minor"/>
      </rPr>
      <t>adj</t>
    </r>
    <r>
      <rPr>
        <sz val="9"/>
        <color theme="1"/>
        <rFont val="Calibri"/>
        <family val="2"/>
        <scheme val="minor"/>
      </rPr>
      <t xml:space="preserve"> &lt; 0.001</t>
    </r>
  </si>
  <si>
    <t>Bacteria</t>
  </si>
  <si>
    <t>Eukaryota</t>
  </si>
  <si>
    <t>Archaea</t>
  </si>
  <si>
    <t>Viruses</t>
  </si>
  <si>
    <r>
      <t>r</t>
    </r>
    <r>
      <rPr>
        <b/>
        <vertAlign val="superscript"/>
        <sz val="11"/>
        <color theme="1"/>
        <rFont val="Calibri"/>
        <family val="2"/>
        <scheme val="minor"/>
      </rPr>
      <t>2</t>
    </r>
  </si>
  <si>
    <r>
      <t>temperature_group (A</t>
    </r>
    <r>
      <rPr>
        <vertAlign val="subscript"/>
        <sz val="11"/>
        <color rgb="FF000000"/>
        <rFont val="Calibri"/>
        <family val="2"/>
        <scheme val="minor"/>
      </rPr>
      <t>T</t>
    </r>
    <r>
      <rPr>
        <sz val="11"/>
        <color rgb="FF000000"/>
        <rFont val="Calibri"/>
        <family val="2"/>
        <scheme val="minor"/>
      </rPr>
      <t xml:space="preserve"> and E</t>
    </r>
    <r>
      <rPr>
        <vertAlign val="subscript"/>
        <sz val="11"/>
        <color rgb="FF000000"/>
        <rFont val="Calibri"/>
        <family val="2"/>
        <scheme val="minor"/>
      </rPr>
      <t>T</t>
    </r>
    <r>
      <rPr>
        <sz val="11"/>
        <color rgb="FF000000"/>
        <rFont val="Calibri"/>
        <family val="2"/>
        <scheme val="minor"/>
      </rPr>
      <t>)</t>
    </r>
  </si>
  <si>
    <t>grassland_site (LTW and MTW)</t>
  </si>
  <si>
    <t>temperature_group * grassland_site</t>
  </si>
  <si>
    <t xml:space="preserve">temperature_group:grassland_site </t>
  </si>
  <si>
    <r>
      <t>P</t>
    </r>
    <r>
      <rPr>
        <b/>
        <i/>
        <vertAlign val="subscript"/>
        <sz val="11"/>
        <color theme="1"/>
        <rFont val="Calibri"/>
        <family val="2"/>
        <scheme val="minor"/>
      </rPr>
      <t>adj</t>
    </r>
  </si>
  <si>
    <r>
      <rPr>
        <i/>
        <sz val="9"/>
        <color theme="1"/>
        <rFont val="Calibri"/>
        <family val="2"/>
        <scheme val="minor"/>
      </rPr>
      <t>P</t>
    </r>
    <r>
      <rPr>
        <sz val="9"/>
        <color theme="1"/>
        <rFont val="Calibri"/>
        <family val="2"/>
        <scheme val="minor"/>
      </rPr>
      <t xml:space="preserve"> &lt; 0.01</t>
    </r>
  </si>
  <si>
    <r>
      <rPr>
        <i/>
        <sz val="9"/>
        <color theme="1"/>
        <rFont val="Calibri"/>
        <family val="2"/>
        <scheme val="minor"/>
      </rPr>
      <t>P</t>
    </r>
    <r>
      <rPr>
        <i/>
        <vertAlign val="subscript"/>
        <sz val="9"/>
        <color theme="1"/>
        <rFont val="Calibri"/>
        <family val="2"/>
        <scheme val="minor"/>
      </rPr>
      <t>adj</t>
    </r>
    <r>
      <rPr>
        <sz val="9"/>
        <color theme="1"/>
        <rFont val="Calibri"/>
        <family val="2"/>
        <scheme val="minor"/>
      </rPr>
      <t xml:space="preserve"> &lt; 0.01</t>
    </r>
  </si>
  <si>
    <t>KEGG2</t>
  </si>
  <si>
    <t>Transcription</t>
  </si>
  <si>
    <t>Translation</t>
  </si>
  <si>
    <t>KEGG1</t>
  </si>
  <si>
    <t>Metabolism</t>
  </si>
  <si>
    <t>Genetic information processing</t>
  </si>
  <si>
    <t>KEGG categories</t>
  </si>
  <si>
    <t>Environmental information processing</t>
  </si>
  <si>
    <t>Cellular processes</t>
  </si>
  <si>
    <t># of unique KOs</t>
  </si>
  <si>
    <r>
      <t>MTW-1-A</t>
    </r>
    <r>
      <rPr>
        <b/>
        <vertAlign val="subscript"/>
        <sz val="11"/>
        <color rgb="FF000000"/>
        <rFont val="Calibri"/>
        <family val="2"/>
        <scheme val="minor"/>
      </rPr>
      <t>T</t>
    </r>
  </si>
  <si>
    <r>
      <t>MTW-2-A</t>
    </r>
    <r>
      <rPr>
        <b/>
        <vertAlign val="subscript"/>
        <sz val="11"/>
        <color rgb="FF000000"/>
        <rFont val="Calibri"/>
        <family val="2"/>
        <scheme val="minor"/>
      </rPr>
      <t>T</t>
    </r>
  </si>
  <si>
    <r>
      <t>MTW-3-A</t>
    </r>
    <r>
      <rPr>
        <b/>
        <vertAlign val="subscript"/>
        <sz val="11"/>
        <color rgb="FF000000"/>
        <rFont val="Calibri"/>
        <family val="2"/>
        <scheme val="minor"/>
      </rPr>
      <t>T</t>
    </r>
  </si>
  <si>
    <r>
      <t>MTW-4-A</t>
    </r>
    <r>
      <rPr>
        <b/>
        <vertAlign val="subscript"/>
        <sz val="11"/>
        <color rgb="FF000000"/>
        <rFont val="Calibri"/>
        <family val="2"/>
        <scheme val="minor"/>
      </rPr>
      <t>T</t>
    </r>
  </si>
  <si>
    <r>
      <t>MTW-1-E</t>
    </r>
    <r>
      <rPr>
        <b/>
        <vertAlign val="subscript"/>
        <sz val="11"/>
        <color rgb="FF000000"/>
        <rFont val="Calibri"/>
        <family val="2"/>
        <scheme val="minor"/>
      </rPr>
      <t>T</t>
    </r>
  </si>
  <si>
    <r>
      <t>MTW-2-E</t>
    </r>
    <r>
      <rPr>
        <b/>
        <vertAlign val="subscript"/>
        <sz val="11"/>
        <color rgb="FF000000"/>
        <rFont val="Calibri"/>
        <family val="2"/>
        <scheme val="minor"/>
      </rPr>
      <t>T</t>
    </r>
  </si>
  <si>
    <r>
      <t>MTW-3-E</t>
    </r>
    <r>
      <rPr>
        <b/>
        <vertAlign val="subscript"/>
        <sz val="11"/>
        <color rgb="FF000000"/>
        <rFont val="Calibri"/>
        <family val="2"/>
        <scheme val="minor"/>
      </rPr>
      <t>T</t>
    </r>
  </si>
  <si>
    <r>
      <t>MTW-4-E</t>
    </r>
    <r>
      <rPr>
        <b/>
        <vertAlign val="subscript"/>
        <sz val="11"/>
        <color rgb="FF000000"/>
        <rFont val="Calibri"/>
        <family val="2"/>
        <scheme val="minor"/>
      </rPr>
      <t>T</t>
    </r>
  </si>
  <si>
    <r>
      <t>LTW-1-A</t>
    </r>
    <r>
      <rPr>
        <b/>
        <vertAlign val="subscript"/>
        <sz val="11"/>
        <color rgb="FF000000"/>
        <rFont val="Calibri"/>
        <family val="2"/>
        <scheme val="minor"/>
      </rPr>
      <t>T</t>
    </r>
  </si>
  <si>
    <r>
      <t>LTW-2-A</t>
    </r>
    <r>
      <rPr>
        <b/>
        <vertAlign val="subscript"/>
        <sz val="11"/>
        <color rgb="FF000000"/>
        <rFont val="Calibri"/>
        <family val="2"/>
        <scheme val="minor"/>
      </rPr>
      <t>T</t>
    </r>
  </si>
  <si>
    <r>
      <t>LTW-3-A</t>
    </r>
    <r>
      <rPr>
        <b/>
        <vertAlign val="subscript"/>
        <sz val="11"/>
        <color rgb="FF000000"/>
        <rFont val="Calibri"/>
        <family val="2"/>
        <scheme val="minor"/>
      </rPr>
      <t>T</t>
    </r>
  </si>
  <si>
    <r>
      <t>LTW-4-A</t>
    </r>
    <r>
      <rPr>
        <b/>
        <vertAlign val="subscript"/>
        <sz val="11"/>
        <color rgb="FF000000"/>
        <rFont val="Calibri"/>
        <family val="2"/>
        <scheme val="minor"/>
      </rPr>
      <t>T</t>
    </r>
  </si>
  <si>
    <r>
      <t>LTW-1-E</t>
    </r>
    <r>
      <rPr>
        <b/>
        <vertAlign val="subscript"/>
        <sz val="11"/>
        <color rgb="FF000000"/>
        <rFont val="Calibri"/>
        <family val="2"/>
        <scheme val="minor"/>
      </rPr>
      <t>T</t>
    </r>
  </si>
  <si>
    <r>
      <t>LTW-2-E</t>
    </r>
    <r>
      <rPr>
        <b/>
        <vertAlign val="subscript"/>
        <sz val="11"/>
        <color rgb="FF000000"/>
        <rFont val="Calibri"/>
        <family val="2"/>
        <scheme val="minor"/>
      </rPr>
      <t>T</t>
    </r>
  </si>
  <si>
    <r>
      <t>LTW-3-E</t>
    </r>
    <r>
      <rPr>
        <b/>
        <vertAlign val="subscript"/>
        <sz val="11"/>
        <color rgb="FF000000"/>
        <rFont val="Calibri"/>
        <family val="2"/>
        <scheme val="minor"/>
      </rPr>
      <t>T</t>
    </r>
  </si>
  <si>
    <r>
      <t>LTW-4-E</t>
    </r>
    <r>
      <rPr>
        <b/>
        <vertAlign val="subscript"/>
        <sz val="11"/>
        <color rgb="FF000000"/>
        <rFont val="Calibri"/>
        <family val="2"/>
        <scheme val="minor"/>
      </rPr>
      <t>T</t>
    </r>
  </si>
  <si>
    <t>BS of other secondary metabolites</t>
  </si>
  <si>
    <t>Membrane transport</t>
  </si>
  <si>
    <t>Signal transduction</t>
  </si>
  <si>
    <t>Cell motility</t>
  </si>
  <si>
    <t>Cellular community - eukaryotes</t>
  </si>
  <si>
    <t>Cellular community - prokaryotes</t>
  </si>
  <si>
    <t>MB of terpenoids &amp; polyketides</t>
  </si>
  <si>
    <t>Glycan BS &amp; MB</t>
  </si>
  <si>
    <t>MB of other amino acids</t>
  </si>
  <si>
    <t>Lipid MB</t>
  </si>
  <si>
    <t>Xenobiotics BD &amp; MB</t>
  </si>
  <si>
    <t>Nucleotide MB</t>
  </si>
  <si>
    <t>MB of cofactors&amp; vitamins</t>
  </si>
  <si>
    <t>Energy MB</t>
  </si>
  <si>
    <t>Amino acid MB</t>
  </si>
  <si>
    <t>Carbohydrate MB</t>
  </si>
  <si>
    <t>ambiguous</t>
  </si>
  <si>
    <t>Replication &amp; repair</t>
  </si>
  <si>
    <t>Folding, sorting &amp; degradation</t>
  </si>
  <si>
    <t>Transport &amp; catabolism</t>
  </si>
  <si>
    <t>Cell growth &amp; death</t>
  </si>
  <si>
    <t>Abbreviations: BS, biosynthesis; MB, metabolism; BD, biodegradation</t>
  </si>
  <si>
    <t>Average [%]</t>
  </si>
  <si>
    <t>of all KEGG2</t>
  </si>
  <si>
    <t>within KEGG1</t>
  </si>
  <si>
    <t>KEGG3</t>
  </si>
  <si>
    <t>Apoptosis</t>
  </si>
  <si>
    <t>Ribosome</t>
  </si>
  <si>
    <t>Phosphotransferase system (PTS)</t>
  </si>
  <si>
    <t>Homologous recombination</t>
  </si>
  <si>
    <t>Glycolysis / Gluconeogenesis</t>
  </si>
  <si>
    <t>Oxidative phosphorylation</t>
  </si>
  <si>
    <t>Protein export</t>
  </si>
  <si>
    <t>Phosphatidylinositol signaling system</t>
  </si>
  <si>
    <t>RNA polymerase</t>
  </si>
  <si>
    <t>Cyanoamino acid MB</t>
  </si>
  <si>
    <t>Tyrosine MB</t>
  </si>
  <si>
    <t>BS of unsaturated fatty acids</t>
  </si>
  <si>
    <t>Isoflavonoid BS</t>
  </si>
  <si>
    <t>Phenazine BS</t>
  </si>
  <si>
    <t>BS of type II polyketide backbone</t>
  </si>
  <si>
    <t>Peptidoglycan BS</t>
  </si>
  <si>
    <t>N-Glycan BS</t>
  </si>
  <si>
    <t>Mannose type O-glycan BS</t>
  </si>
  <si>
    <t>Prodigiosin BS</t>
  </si>
  <si>
    <t>Lysine BS</t>
  </si>
  <si>
    <t>Nitrotoluene DG</t>
  </si>
  <si>
    <t>Steroid DG</t>
  </si>
  <si>
    <t>Furfural DG</t>
  </si>
  <si>
    <t>Styrene DG</t>
  </si>
  <si>
    <t>Bisphenol DG</t>
  </si>
  <si>
    <t>Other glycan DG</t>
  </si>
  <si>
    <t>RNA DG</t>
  </si>
  <si>
    <t>Atrazine DG</t>
  </si>
  <si>
    <t>Taurine &amp; hypotaurine MB</t>
  </si>
  <si>
    <t>Ubiquinone &amp; other terpenoid-quinone BS</t>
  </si>
  <si>
    <t>Chloroalkane &amp; chloroalkene DG</t>
  </si>
  <si>
    <t>Phenylalanine, tyrosine &amp; tryptophan BS</t>
  </si>
  <si>
    <t>D-Glutamine &amp; D-glutamate  MB</t>
  </si>
  <si>
    <t>Pentose &amp; glucuronate interconversions</t>
  </si>
  <si>
    <t>Cutin, suberine &amp; wax BS</t>
  </si>
  <si>
    <t>HIF-1 signaling PW</t>
  </si>
  <si>
    <t>Carbon fixation PWs in prokaryotes</t>
  </si>
  <si>
    <t>MAPK signaling PW - plant</t>
  </si>
  <si>
    <t>PI3K-Akt signaling PW</t>
  </si>
  <si>
    <t>BS of secondary metabolites</t>
  </si>
  <si>
    <t>Protein processing in ER</t>
  </si>
  <si>
    <r>
      <t xml:space="preserve">See </t>
    </r>
    <r>
      <rPr>
        <b/>
        <sz val="9"/>
        <color theme="1"/>
        <rFont val="Calibri"/>
        <family val="2"/>
        <scheme val="minor"/>
      </rPr>
      <t>Table S7</t>
    </r>
    <r>
      <rPr>
        <sz val="9"/>
        <color theme="1"/>
        <rFont val="Calibri"/>
        <family val="2"/>
        <scheme val="minor"/>
      </rPr>
      <t xml:space="preserve"> for significant differences</t>
    </r>
  </si>
  <si>
    <t>K00864</t>
  </si>
  <si>
    <t>K02316</t>
  </si>
  <si>
    <t>K00336</t>
  </si>
  <si>
    <t>K00343</t>
  </si>
  <si>
    <t>K02257</t>
  </si>
  <si>
    <t>K02112</t>
  </si>
  <si>
    <t>K00937</t>
  </si>
  <si>
    <t>K03040</t>
  </si>
  <si>
    <t>K03046</t>
  </si>
  <si>
    <t>K02982</t>
  </si>
  <si>
    <t>K02988</t>
  </si>
  <si>
    <t>K02994</t>
  </si>
  <si>
    <t>K02954</t>
  </si>
  <si>
    <t>K02961</t>
  </si>
  <si>
    <t>K02965</t>
  </si>
  <si>
    <t>K02886</t>
  </si>
  <si>
    <t>K02906</t>
  </si>
  <si>
    <t>K02926</t>
  </si>
  <si>
    <t>K02931</t>
  </si>
  <si>
    <t>K02933</t>
  </si>
  <si>
    <t>K02874</t>
  </si>
  <si>
    <t>K02876</t>
  </si>
  <si>
    <t>K02878</t>
  </si>
  <si>
    <t>K02881</t>
  </si>
  <si>
    <t>K02890</t>
  </si>
  <si>
    <t>K02892</t>
  </si>
  <si>
    <t>K02895</t>
  </si>
  <si>
    <t>K02904</t>
  </si>
  <si>
    <t>K02919</t>
  </si>
  <si>
    <t>K11927</t>
  </si>
  <si>
    <t>K04077</t>
  </si>
  <si>
    <t>K03072</t>
  </si>
  <si>
    <t>K03074</t>
  </si>
  <si>
    <t>K03076</t>
  </si>
  <si>
    <t>K00114</t>
  </si>
  <si>
    <t>K00121</t>
  </si>
  <si>
    <t>K00161</t>
  </si>
  <si>
    <t>K00124</t>
  </si>
  <si>
    <t>K01785</t>
  </si>
  <si>
    <t>K01810</t>
  </si>
  <si>
    <t>K01624</t>
  </si>
  <si>
    <t>K00175</t>
  </si>
  <si>
    <t>K01697</t>
  </si>
  <si>
    <t>K00457</t>
  </si>
  <si>
    <t>K00500</t>
  </si>
  <si>
    <t>K00681</t>
  </si>
  <si>
    <t>K01756</t>
  </si>
  <si>
    <t>K01524</t>
  </si>
  <si>
    <t>K11178</t>
  </si>
  <si>
    <t>K00958</t>
  </si>
  <si>
    <t>K00939</t>
  </si>
  <si>
    <t>K00856</t>
  </si>
  <si>
    <t>K09903</t>
  </si>
  <si>
    <t>K00507</t>
  </si>
  <si>
    <t>K06281</t>
  </si>
  <si>
    <t>K11533</t>
  </si>
  <si>
    <t>K00249</t>
  </si>
  <si>
    <t>K00616</t>
  </si>
  <si>
    <t>K00606</t>
  </si>
  <si>
    <t>K21147</t>
  </si>
  <si>
    <t>K01890</t>
  </si>
  <si>
    <t>K01637</t>
  </si>
  <si>
    <t>K01755</t>
  </si>
  <si>
    <t>K01042</t>
  </si>
  <si>
    <t>K00266</t>
  </si>
  <si>
    <t>K01601</t>
  </si>
  <si>
    <t>K10441</t>
  </si>
  <si>
    <t>K10543</t>
  </si>
  <si>
    <t>K01546</t>
  </si>
  <si>
    <t>K01547</t>
  </si>
  <si>
    <t>K01548</t>
  </si>
  <si>
    <t>K07646</t>
  </si>
  <si>
    <t>K03563</t>
  </si>
  <si>
    <t>K18139</t>
  </si>
  <si>
    <t>K04079</t>
  </si>
  <si>
    <t>K04103</t>
  </si>
  <si>
    <t>K01744</t>
  </si>
  <si>
    <t>K06282</t>
  </si>
  <si>
    <t>K22934</t>
  </si>
  <si>
    <t>K02907</t>
  </si>
  <si>
    <t>K10545</t>
  </si>
  <si>
    <t>K01507</t>
  </si>
  <si>
    <t>K13444</t>
  </si>
  <si>
    <t>K00991</t>
  </si>
  <si>
    <t>K02038</t>
  </si>
  <si>
    <t>K00635</t>
  </si>
  <si>
    <t>K00652</t>
  </si>
  <si>
    <t>K02011</t>
  </si>
  <si>
    <t>K00339</t>
  </si>
  <si>
    <t>K00772</t>
  </si>
  <si>
    <t>K00721</t>
  </si>
  <si>
    <t>K14083</t>
  </si>
  <si>
    <t>K03742</t>
  </si>
  <si>
    <t>K02109</t>
  </si>
  <si>
    <t>K01619</t>
  </si>
  <si>
    <t>K01011</t>
  </si>
  <si>
    <t>K01438</t>
  </si>
  <si>
    <t>K01673</t>
  </si>
  <si>
    <t>K00334</t>
  </si>
  <si>
    <t>K02052</t>
  </si>
  <si>
    <t>K01620</t>
  </si>
  <si>
    <t>K00286</t>
  </si>
  <si>
    <t>K01879</t>
  </si>
  <si>
    <t>K01889</t>
  </si>
  <si>
    <t>K00335</t>
  </si>
  <si>
    <t>logCPM</t>
  </si>
  <si>
    <t>F</t>
  </si>
  <si>
    <t>Photosynthesis</t>
  </si>
  <si>
    <t>Necroptosis</t>
  </si>
  <si>
    <t>Lysosome</t>
  </si>
  <si>
    <t>dnaG</t>
  </si>
  <si>
    <t>nuoG</t>
  </si>
  <si>
    <t>nuoN</t>
  </si>
  <si>
    <t>ATPase</t>
  </si>
  <si>
    <t>ppk</t>
  </si>
  <si>
    <t>rpoA</t>
  </si>
  <si>
    <t>rpoC</t>
  </si>
  <si>
    <t xml:space="preserve"> small subunit ribosomal protein S3</t>
  </si>
  <si>
    <t>RP-S3</t>
  </si>
  <si>
    <t xml:space="preserve"> small subunit ribosomal protein S5</t>
  </si>
  <si>
    <t>RP-S5</t>
  </si>
  <si>
    <t xml:space="preserve"> small subunit ribosomal protein S8</t>
  </si>
  <si>
    <t>RP-S8</t>
  </si>
  <si>
    <t xml:space="preserve"> small subunit ribosomal protein S14</t>
  </si>
  <si>
    <t>RP-S14</t>
  </si>
  <si>
    <t xml:space="preserve"> small subunit ribosomal protein S17</t>
  </si>
  <si>
    <t>RP-S17</t>
  </si>
  <si>
    <t xml:space="preserve"> small subunit ribosomal protein S19</t>
  </si>
  <si>
    <t>RP-S19</t>
  </si>
  <si>
    <t xml:space="preserve"> large subunit ribosomal protein L2</t>
  </si>
  <si>
    <t>RP-L2</t>
  </si>
  <si>
    <t xml:space="preserve"> large subunit ribosomal protein L3</t>
  </si>
  <si>
    <t>RP-L3</t>
  </si>
  <si>
    <t xml:space="preserve"> large subunit ribosomal protein L4</t>
  </si>
  <si>
    <t>RP-L4</t>
  </si>
  <si>
    <t xml:space="preserve"> large subunit ribosomal protein L5</t>
  </si>
  <si>
    <t>RP-L5</t>
  </si>
  <si>
    <t xml:space="preserve"> large subunit ribosomal protein L6</t>
  </si>
  <si>
    <t>RP-L6</t>
  </si>
  <si>
    <t xml:space="preserve"> large subunit ribosomal protein L14</t>
  </si>
  <si>
    <t>RP-L14</t>
  </si>
  <si>
    <t xml:space="preserve"> large subunit ribosomal protein L15</t>
  </si>
  <si>
    <t>RP-L15</t>
  </si>
  <si>
    <t xml:space="preserve"> large subunit ribosomal protein L16</t>
  </si>
  <si>
    <t>RP-L16</t>
  </si>
  <si>
    <t xml:space="preserve"> large subunit ribosomal protein L18</t>
  </si>
  <si>
    <t>RP-L18</t>
  </si>
  <si>
    <t xml:space="preserve"> large subunit ribosomal protein L22</t>
  </si>
  <si>
    <t>RP-L22</t>
  </si>
  <si>
    <t xml:space="preserve"> large subunit ribosomal protein L23</t>
  </si>
  <si>
    <t>RP-L23</t>
  </si>
  <si>
    <t xml:space="preserve"> large subunit ribosomal protein L24</t>
  </si>
  <si>
    <t>RP-L24</t>
  </si>
  <si>
    <t xml:space="preserve"> large subunit ribosomal protein L29</t>
  </si>
  <si>
    <t>RP-L29</t>
  </si>
  <si>
    <t xml:space="preserve"> large subunit ribosomal protein L36</t>
  </si>
  <si>
    <t>RP-L36</t>
  </si>
  <si>
    <t>rhlE</t>
  </si>
  <si>
    <t xml:space="preserve"> chaperonin GroEL</t>
  </si>
  <si>
    <t>groEL</t>
  </si>
  <si>
    <t>secD</t>
  </si>
  <si>
    <t>secF</t>
  </si>
  <si>
    <t>secY</t>
  </si>
  <si>
    <t>exaA</t>
  </si>
  <si>
    <t>formate dehydrogenase</t>
  </si>
  <si>
    <t>fdsB</t>
  </si>
  <si>
    <t>phosphoglycerate mutase</t>
  </si>
  <si>
    <t>gpmI</t>
  </si>
  <si>
    <t>CBS</t>
  </si>
  <si>
    <t>ggt</t>
  </si>
  <si>
    <t>ppx-gppA</t>
  </si>
  <si>
    <t>yagS</t>
  </si>
  <si>
    <t>pyrH</t>
  </si>
  <si>
    <t>fas</t>
  </si>
  <si>
    <t>panB</t>
  </si>
  <si>
    <t>selA</t>
  </si>
  <si>
    <t>gltD</t>
  </si>
  <si>
    <t>rbsA</t>
  </si>
  <si>
    <t>xylF</t>
  </si>
  <si>
    <t>kdpA</t>
  </si>
  <si>
    <t>kdpB</t>
  </si>
  <si>
    <t>kdpC</t>
  </si>
  <si>
    <t>carbon storage regulator</t>
  </si>
  <si>
    <t>csrA</t>
  </si>
  <si>
    <t>proC</t>
  </si>
  <si>
    <t>nuoE</t>
  </si>
  <si>
    <t>nuoF</t>
  </si>
  <si>
    <t>nuoJ</t>
  </si>
  <si>
    <t>bioF</t>
  </si>
  <si>
    <t>DPM1</t>
  </si>
  <si>
    <t>ispD</t>
  </si>
  <si>
    <t>argE</t>
  </si>
  <si>
    <t>inorganic pyrophosphatase</t>
  </si>
  <si>
    <t>ppa</t>
  </si>
  <si>
    <t>ltaE</t>
  </si>
  <si>
    <t>aspA</t>
  </si>
  <si>
    <t>glyS</t>
  </si>
  <si>
    <t>iron(III) transport system permease protein</t>
  </si>
  <si>
    <t>afuB</t>
  </si>
  <si>
    <t>phosphate transport system permease protein</t>
  </si>
  <si>
    <t>pstA</t>
  </si>
  <si>
    <t>ABC.SP.A</t>
  </si>
  <si>
    <t>atpF</t>
  </si>
  <si>
    <t xml:space="preserve"> large subunit ribosomal protein L30</t>
  </si>
  <si>
    <t>RP-L30</t>
  </si>
  <si>
    <t>preprotein translocase</t>
  </si>
  <si>
    <t>pncC</t>
  </si>
  <si>
    <t>molecular chaperone HtpG</t>
  </si>
  <si>
    <t>htpG</t>
  </si>
  <si>
    <t>ipdC</t>
  </si>
  <si>
    <t>xylG</t>
  </si>
  <si>
    <t>mttB</t>
  </si>
  <si>
    <t>FDR &lt; 0.05</t>
  </si>
  <si>
    <t>FDR &lt; 0.1</t>
  </si>
  <si>
    <r>
      <t>A</t>
    </r>
    <r>
      <rPr>
        <vertAlign val="subscript"/>
        <sz val="11"/>
        <color theme="1"/>
        <rFont val="Calibri"/>
        <family val="2"/>
        <scheme val="minor"/>
      </rPr>
      <t>T</t>
    </r>
    <r>
      <rPr>
        <sz val="11"/>
        <color theme="1"/>
        <rFont val="Calibri"/>
        <family val="2"/>
        <scheme val="minor"/>
      </rPr>
      <t xml:space="preserve"> vs. E</t>
    </r>
    <r>
      <rPr>
        <vertAlign val="subscript"/>
        <sz val="11"/>
        <color theme="1"/>
        <rFont val="Calibri"/>
        <family val="2"/>
        <scheme val="minor"/>
      </rPr>
      <t>T</t>
    </r>
  </si>
  <si>
    <t># KO analysed</t>
  </si>
  <si>
    <t>%</t>
  </si>
  <si>
    <t>Table S11. Differential gene expression analysis - numbers of differentially expressed KOs.</t>
  </si>
  <si>
    <t>Linoleic acid MB</t>
  </si>
  <si>
    <t>NO</t>
  </si>
  <si>
    <t>not present</t>
  </si>
  <si>
    <t>YES</t>
  </si>
  <si>
    <t>KEGG3 pathways and functional complexes</t>
  </si>
  <si>
    <t xml:space="preserve">Abundance-pattern filter </t>
  </si>
  <si>
    <t>Ferroptosis</t>
  </si>
  <si>
    <t>Peroxisome</t>
  </si>
  <si>
    <t>Phagosome</t>
  </si>
  <si>
    <t>Proteasome</t>
  </si>
  <si>
    <t>ABC transporters</t>
  </si>
  <si>
    <t>Adherens junction</t>
  </si>
  <si>
    <t>Apoptosis - fly</t>
  </si>
  <si>
    <t>Apoptosis - multiple species</t>
  </si>
  <si>
    <t>Bacterial chemotaxis</t>
  </si>
  <si>
    <t>Bacterial secretion system</t>
  </si>
  <si>
    <t>Base excision repair</t>
  </si>
  <si>
    <t>Biofilm formation - Escherichia coli</t>
  </si>
  <si>
    <t>Biofilm formation - Pseudomonas aeruginosa</t>
  </si>
  <si>
    <t>Biofilm formation - Vibrio cholerae</t>
  </si>
  <si>
    <t>Carbon fixation in photosynthetic organisms</t>
  </si>
  <si>
    <t>Cell cycle - Caulobacter</t>
  </si>
  <si>
    <t>Citrate cycle (TCA cycle)</t>
  </si>
  <si>
    <t>DNA replication</t>
  </si>
  <si>
    <t>Flagellar assembly</t>
  </si>
  <si>
    <t>Focal adhesion</t>
  </si>
  <si>
    <t>Meiosis - yeast</t>
  </si>
  <si>
    <t>Mismatch repair</t>
  </si>
  <si>
    <t>Non-homologous end-joining</t>
  </si>
  <si>
    <t>Nucleotide excision repair</t>
  </si>
  <si>
    <t>One carbon pool by folate</t>
  </si>
  <si>
    <t>Pentose and glucuronate interconversions</t>
  </si>
  <si>
    <t>Quorum sensing</t>
  </si>
  <si>
    <t>Regulation of actin cytoskeleton</t>
  </si>
  <si>
    <t>Ribosome biogenesis in eukaryotes</t>
  </si>
  <si>
    <t>Sulfur relay system</t>
  </si>
  <si>
    <t>Tight junction</t>
  </si>
  <si>
    <t>Two-component system</t>
  </si>
  <si>
    <t>Arabinogalactan  BS - Mycobacterium</t>
  </si>
  <si>
    <t>Aminobenzoate DG</t>
  </si>
  <si>
    <t>Benzoate DG</t>
  </si>
  <si>
    <t>Caprolactam DG</t>
  </si>
  <si>
    <t>Chloroalkane and chloroalkene DG</t>
  </si>
  <si>
    <t>Chlorocyclohexane and chlorobenzene DG</t>
  </si>
  <si>
    <t>Dioxin DG</t>
  </si>
  <si>
    <t>Ethylbenzene DG</t>
  </si>
  <si>
    <t>Fatty acid DG</t>
  </si>
  <si>
    <t>Fluorobenzoate DG</t>
  </si>
  <si>
    <t>Geraniol DG</t>
  </si>
  <si>
    <t>Glycosaminoglycan DG</t>
  </si>
  <si>
    <t>Limonene and pinene DG</t>
  </si>
  <si>
    <t>Lysine DG</t>
  </si>
  <si>
    <t>Naphthalene DG</t>
  </si>
  <si>
    <t>Polycyclic aromatic hydrocarbon DG</t>
  </si>
  <si>
    <t>Synthesis and DG of ketone bodies</t>
  </si>
  <si>
    <t>Toluene DG</t>
  </si>
  <si>
    <t>Valine, leucine and isoleucine DG</t>
  </si>
  <si>
    <t>Xylene DG</t>
  </si>
  <si>
    <t>AMPK signaling PW</t>
  </si>
  <si>
    <t>FoxO signaling PW</t>
  </si>
  <si>
    <t>Hippo signaling PW</t>
  </si>
  <si>
    <t>Hippo signaling PW - fly</t>
  </si>
  <si>
    <t>MAPK signaling PW - fly</t>
  </si>
  <si>
    <t>MAPK signaling PW - yeast</t>
  </si>
  <si>
    <t>p53 signaling PW</t>
  </si>
  <si>
    <t>Pentose phosphate PW</t>
  </si>
  <si>
    <t>Rap1 signaling PW</t>
  </si>
  <si>
    <t>Alanine, aspartate and glutamate MB</t>
  </si>
  <si>
    <t>alpha-Linolenic acid MB</t>
  </si>
  <si>
    <t>Amino sugar and nucleotide sugar MB</t>
  </si>
  <si>
    <t>Arachidonic acid MB</t>
  </si>
  <si>
    <t>Arginine and proline MB</t>
  </si>
  <si>
    <t>Ascorbate and aldarate MB</t>
  </si>
  <si>
    <t>beta-Alanine MB</t>
  </si>
  <si>
    <t>Biotin MB</t>
  </si>
  <si>
    <t>Butanoate MB</t>
  </si>
  <si>
    <t>C5-Branched dibasic acid MB</t>
  </si>
  <si>
    <t>Cysteine and methionine MB</t>
  </si>
  <si>
    <t>D-Alanine MB</t>
  </si>
  <si>
    <t>D-Glutamine and D-glutamate MB</t>
  </si>
  <si>
    <t>Drug MB - cytochrome P450</t>
  </si>
  <si>
    <t>Drug MB - other enzymes</t>
  </si>
  <si>
    <t>Ether lipid MB</t>
  </si>
  <si>
    <t>Fructose and mannose MB</t>
  </si>
  <si>
    <t>Galactose MB</t>
  </si>
  <si>
    <t>Glutathione MB</t>
  </si>
  <si>
    <t>Glycerolipid MB</t>
  </si>
  <si>
    <t>Glycerophospholipid MB</t>
  </si>
  <si>
    <t>Glycine, serine and threonine MB</t>
  </si>
  <si>
    <t>Glyoxylate and dicarboxylate MB</t>
  </si>
  <si>
    <t>Histidine MB</t>
  </si>
  <si>
    <t>Inositol phosphate MB</t>
  </si>
  <si>
    <t>Lipoic acid MB</t>
  </si>
  <si>
    <t>MB of xenobiotics by cytochrome P450</t>
  </si>
  <si>
    <t>Methane MB</t>
  </si>
  <si>
    <t>Nicotinate and nicotinamide MB</t>
  </si>
  <si>
    <t>Nitrogen MB</t>
  </si>
  <si>
    <t>Phenylalanine MB</t>
  </si>
  <si>
    <t>Porphyrin and chlorophyll MB</t>
  </si>
  <si>
    <t>Propanoate MB</t>
  </si>
  <si>
    <t>Purine MB</t>
  </si>
  <si>
    <t>Pyrimidine MB</t>
  </si>
  <si>
    <t>Pyruvate MB</t>
  </si>
  <si>
    <t>Retinol MB</t>
  </si>
  <si>
    <t>Riboflavin MB</t>
  </si>
  <si>
    <t>Selenocompound MB</t>
  </si>
  <si>
    <t>Sphingolipid MB</t>
  </si>
  <si>
    <t>Starch and sucrose MB</t>
  </si>
  <si>
    <t>Sulfur MB</t>
  </si>
  <si>
    <t>Taurine and hypotaurine MB</t>
  </si>
  <si>
    <t>Thiamine MB</t>
  </si>
  <si>
    <t>Tryptophan MB</t>
  </si>
  <si>
    <t>Vitamin B6 MB</t>
  </si>
  <si>
    <t>BS of ansamycins</t>
  </si>
  <si>
    <t>BS of secondary metabolites - unclassified</t>
  </si>
  <si>
    <t>BS of vancomycin group antibiotics</t>
  </si>
  <si>
    <t>Acarbose and validamycin BS</t>
  </si>
  <si>
    <t>Aminoacyl-tRNA BS</t>
  </si>
  <si>
    <t>Arginine BS</t>
  </si>
  <si>
    <t>Betalain BS</t>
  </si>
  <si>
    <t>Carbapenem BS</t>
  </si>
  <si>
    <t>Fatty acid BS</t>
  </si>
  <si>
    <t>Folate BS</t>
  </si>
  <si>
    <t>Glucosinolate BS</t>
  </si>
  <si>
    <t>Insect hormone BS</t>
  </si>
  <si>
    <t>Isoquinoline alkaloid BS</t>
  </si>
  <si>
    <t>Lipoarabinomannan (LAM) BS</t>
  </si>
  <si>
    <t>Lipopolysaccharide BS</t>
  </si>
  <si>
    <t>Monobactam BS</t>
  </si>
  <si>
    <t>Neomycin, kanamycin and gentamicin BS</t>
  </si>
  <si>
    <t>Novobiocin BS</t>
  </si>
  <si>
    <t>Pantothenate and CoA BS</t>
  </si>
  <si>
    <t>Phenylalanine, tyrosine and tryptophan BS</t>
  </si>
  <si>
    <t>Phenylpropanoid BS</t>
  </si>
  <si>
    <t>Polyketide sugar unit BS</t>
  </si>
  <si>
    <t>Sesquiterpenoid and triterpenoid BS</t>
  </si>
  <si>
    <t>Steroid hormone BS</t>
  </si>
  <si>
    <t>Streptomycin BS</t>
  </si>
  <si>
    <t>Terpenoid backbone BS</t>
  </si>
  <si>
    <t>Tropane, piperidine and pyridine alkaloid BS</t>
  </si>
  <si>
    <t>Ubiquinone and other terpenoid-quinone BS</t>
  </si>
  <si>
    <t>Valine, leucine and isoleucine BS</t>
  </si>
  <si>
    <t>KO number</t>
  </si>
  <si>
    <t>Energy metabolism</t>
  </si>
  <si>
    <t>K00330</t>
  </si>
  <si>
    <t>NADH-quinone oxidoreductase subunit A</t>
  </si>
  <si>
    <t>nuoA</t>
  </si>
  <si>
    <t>NADH-quinone oxidoreductase_Nuo</t>
  </si>
  <si>
    <t>NADH_dehydrogenase</t>
  </si>
  <si>
    <t>K00331</t>
  </si>
  <si>
    <t>NADH-quinone oxidoreductase subunit B</t>
  </si>
  <si>
    <t>nuoB</t>
  </si>
  <si>
    <t>K00332</t>
  </si>
  <si>
    <t>NADH-quinone oxidoreductase subunit C</t>
  </si>
  <si>
    <t>nuoC</t>
  </si>
  <si>
    <t>K00333</t>
  </si>
  <si>
    <t>NADH-quinone oxidoreductase subunit D</t>
  </si>
  <si>
    <t>nuoD</t>
  </si>
  <si>
    <t>NADH-quinone oxidoreductase subunit E</t>
  </si>
  <si>
    <t>NADH-quinone oxidoreductase subunit F</t>
  </si>
  <si>
    <t>NADH-quinone oxidoreductase subunit G</t>
  </si>
  <si>
    <t>K00337</t>
  </si>
  <si>
    <t>NADH-quinone oxidoreductase subunit H</t>
  </si>
  <si>
    <t>nuoH</t>
  </si>
  <si>
    <t>K00338</t>
  </si>
  <si>
    <t>NADH-quinone oxidoreductase subunit I</t>
  </si>
  <si>
    <t>nuoI</t>
  </si>
  <si>
    <t>NADH-quinone oxidoreductase subunit J</t>
  </si>
  <si>
    <t>K00340</t>
  </si>
  <si>
    <t>NADH-quinone oxidoreductase subunit K</t>
  </si>
  <si>
    <t>nuoK</t>
  </si>
  <si>
    <t>K00341</t>
  </si>
  <si>
    <t>NADH-quinone oxidoreductase subunit L</t>
  </si>
  <si>
    <t>nuoL</t>
  </si>
  <si>
    <t>K00342</t>
  </si>
  <si>
    <t>NADH-quinone oxidoreductase subunit M</t>
  </si>
  <si>
    <t>nuoM</t>
  </si>
  <si>
    <t>NADH-quinone oxidoreductase subunit N</t>
  </si>
  <si>
    <t>K13378</t>
  </si>
  <si>
    <t>NADH-quinone oxidoreductase subunit C/D</t>
  </si>
  <si>
    <t>nuoCD</t>
  </si>
  <si>
    <t>K03885</t>
  </si>
  <si>
    <t>NADH dehydrogenase</t>
  </si>
  <si>
    <t>ndh</t>
  </si>
  <si>
    <t>K05576</t>
  </si>
  <si>
    <t>NAD(P)H-quinone oxidoreductase subunit 4L</t>
  </si>
  <si>
    <t>ndhE</t>
  </si>
  <si>
    <t>NAD(P)H-quinone oxidoreductase_ndh_hox</t>
  </si>
  <si>
    <t>K05580</t>
  </si>
  <si>
    <t>NAD(P)H-quinone oxidoreductase subunit I</t>
  </si>
  <si>
    <t>ndhI</t>
  </si>
  <si>
    <t>K05586</t>
  </si>
  <si>
    <t>bidirectional NiFe hydrogenase diaphorase subunit</t>
  </si>
  <si>
    <t>hoxE</t>
  </si>
  <si>
    <t>K05587</t>
  </si>
  <si>
    <t>hoxF</t>
  </si>
  <si>
    <t>K05588</t>
  </si>
  <si>
    <t>hoxU</t>
  </si>
  <si>
    <t>K00239</t>
  </si>
  <si>
    <t>succinate dehydrogenase / fumarate reductase, flavoprotein subunit</t>
  </si>
  <si>
    <t>sdhA, frdA</t>
  </si>
  <si>
    <t>succinate_dehydrogenase_P</t>
  </si>
  <si>
    <t>K00240</t>
  </si>
  <si>
    <t>succinate dehydrogenase / fumarate reductase, iron-sulfur subunit</t>
  </si>
  <si>
    <t>sdhB, frdB</t>
  </si>
  <si>
    <t>K00241</t>
  </si>
  <si>
    <t>succinate dehydrogenase / fumarate reductase, cytochrome b subunit</t>
  </si>
  <si>
    <t>sdhC, frdC</t>
  </si>
  <si>
    <t>K00242</t>
  </si>
  <si>
    <t>succinate dehydrogenase / fumarate reductase, membrane anchor subunit</t>
  </si>
  <si>
    <t>sdhD, frdD</t>
  </si>
  <si>
    <t>K00244</t>
  </si>
  <si>
    <t>fumarate reductase flavoprotein subunit</t>
  </si>
  <si>
    <t>frdA</t>
  </si>
  <si>
    <t>fumarate_reductase_P</t>
  </si>
  <si>
    <t>K00245</t>
  </si>
  <si>
    <t>fumarate reductase iron-sulfur subunit</t>
  </si>
  <si>
    <t>frdB</t>
  </si>
  <si>
    <t>K00246</t>
  </si>
  <si>
    <t>fumarate reductase subunit C</t>
  </si>
  <si>
    <t>frdC</t>
  </si>
  <si>
    <t>K00247</t>
  </si>
  <si>
    <t>fumarate reductase subunit D</t>
  </si>
  <si>
    <t>frdD</t>
  </si>
  <si>
    <t>K00410</t>
  </si>
  <si>
    <t>ubiquinol-cytochrome c reductase cytochrome b/c1 subunit (note:Cytb and Cyt1)</t>
  </si>
  <si>
    <t>fbcH</t>
  </si>
  <si>
    <t>cytochrome_c_reductase</t>
  </si>
  <si>
    <t>K00411</t>
  </si>
  <si>
    <t>ubiquinol-cytochrome c reductase iron-sulfur subunit (note:ISP)</t>
  </si>
  <si>
    <t>UQCRFS1, RIP1, petA</t>
  </si>
  <si>
    <t>K00412</t>
  </si>
  <si>
    <t>ubiquinol-cytochrome c reductase cytochrome b subunit (note:Cytb)</t>
  </si>
  <si>
    <t>CYTB, petB</t>
  </si>
  <si>
    <t>K00413</t>
  </si>
  <si>
    <t>ubiquinol-cytochrome c reductase cytochrome c1 subunit</t>
  </si>
  <si>
    <t>CYC1, CYT1, petC</t>
  </si>
  <si>
    <t>K03886</t>
  </si>
  <si>
    <t>menaquinol-cytochrome c reductase iron-sulfur subunit  (note:ISP)</t>
  </si>
  <si>
    <t>MQCRA, qcrA, bfcA, petC</t>
  </si>
  <si>
    <t>K03888</t>
  </si>
  <si>
    <t>menaquinol-cytochrome c reductase cytochrome b/c subunit</t>
  </si>
  <si>
    <t>MQCRC, qcrC, bfcC, petD</t>
  </si>
  <si>
    <t>K03889</t>
  </si>
  <si>
    <t>ubiquinol-cytochrome c reductase cytochrome c subunit</t>
  </si>
  <si>
    <t>qcrC</t>
  </si>
  <si>
    <t>K03890</t>
  </si>
  <si>
    <t>qcrA</t>
  </si>
  <si>
    <t>K03891</t>
  </si>
  <si>
    <t>qcrB</t>
  </si>
  <si>
    <t>K00404</t>
  </si>
  <si>
    <t>cytochrome c oxidase cbb3-type subunit I</t>
  </si>
  <si>
    <t>ccoN</t>
  </si>
  <si>
    <t>cytochrome_c_oxidase_cbb3_type</t>
  </si>
  <si>
    <t>K00405</t>
  </si>
  <si>
    <t>cytochrome c oxidase cbb3-type subunit II</t>
  </si>
  <si>
    <t>ccoO</t>
  </si>
  <si>
    <t>K00406</t>
  </si>
  <si>
    <t>cytochrome c oxidase cbb3-type subunit III</t>
  </si>
  <si>
    <t>ccoP</t>
  </si>
  <si>
    <t>K15862</t>
  </si>
  <si>
    <t>cytochrome c oxidase cbb3-type subunit I/II</t>
  </si>
  <si>
    <t>ccoNO</t>
  </si>
  <si>
    <t>K02258</t>
  </si>
  <si>
    <t>cytochrome c oxidase assembly protein subunit 11</t>
  </si>
  <si>
    <t>COX11, ctaG</t>
  </si>
  <si>
    <t>cytochrome_c_oxidase_EP_Cox</t>
  </si>
  <si>
    <t>K02259</t>
  </si>
  <si>
    <t>cytochrome c oxidase assembly protein subunit 15</t>
  </si>
  <si>
    <t>COX15, ctaA</t>
  </si>
  <si>
    <t>K02274</t>
  </si>
  <si>
    <t>cytochrome c oxidase subunit I</t>
  </si>
  <si>
    <t>coxA, ctaD</t>
  </si>
  <si>
    <t>cytochrome_c_oxidase_P_Cox</t>
  </si>
  <si>
    <t>K02275</t>
  </si>
  <si>
    <t>cytochrome c oxidase subunit II</t>
  </si>
  <si>
    <t>coxB, ctaC</t>
  </si>
  <si>
    <t>K02276</t>
  </si>
  <si>
    <t>cytochrome c oxidase subunit III</t>
  </si>
  <si>
    <t>coxC, ctaE</t>
  </si>
  <si>
    <t>K02277</t>
  </si>
  <si>
    <t>cytochrome c oxidase subunit IV</t>
  </si>
  <si>
    <t>coxD, ctaF</t>
  </si>
  <si>
    <t>K15408</t>
  </si>
  <si>
    <t>cytochrome c oxidase subunit I+III</t>
  </si>
  <si>
    <t>coxAC</t>
  </si>
  <si>
    <t>K02297</t>
  </si>
  <si>
    <t>cytochrome o ubiquinol oxidase subunit II</t>
  </si>
  <si>
    <t>cyoA</t>
  </si>
  <si>
    <t>cytochrome_c_oxidase_P_Cyo</t>
  </si>
  <si>
    <t>K02298</t>
  </si>
  <si>
    <t>cytochrome o ubiquinol oxidase subunit I</t>
  </si>
  <si>
    <t>cyoB</t>
  </si>
  <si>
    <t>K02299</t>
  </si>
  <si>
    <t>cytochrome o ubiquinol oxidase subunit III</t>
  </si>
  <si>
    <t>cyoC</t>
  </si>
  <si>
    <t>K02300</t>
  </si>
  <si>
    <t>cytochrome o ubiquinol oxidase subunit IV</t>
  </si>
  <si>
    <t>cyoD</t>
  </si>
  <si>
    <t>heme o synthase</t>
  </si>
  <si>
    <t>COX10, ctaB, cyoE</t>
  </si>
  <si>
    <t>K01535</t>
  </si>
  <si>
    <t>H+transporting ATPase</t>
  </si>
  <si>
    <t>PMA1, PMA2</t>
  </si>
  <si>
    <t>ATP synthase</t>
  </si>
  <si>
    <t>K02108</t>
  </si>
  <si>
    <t>F-type H+transporting ATPase subunit a</t>
  </si>
  <si>
    <t>ATPF0A, atpB</t>
  </si>
  <si>
    <t>F-type ATPase_B</t>
  </si>
  <si>
    <t>F-type H+transporting ATPase subunit b</t>
  </si>
  <si>
    <t>ATPF0B, atpF</t>
  </si>
  <si>
    <t>K02110</t>
  </si>
  <si>
    <t>F-type H+transporting ATPase subunit c</t>
  </si>
  <si>
    <t>ATPF0C, atpE</t>
  </si>
  <si>
    <t>K02111</t>
  </si>
  <si>
    <t>F-type H+transporting ATPase subunit alpha</t>
  </si>
  <si>
    <t>ATPF1A, atpA</t>
  </si>
  <si>
    <t>F-type H+transporting ATPase subunit beta</t>
  </si>
  <si>
    <t>ATPF1B, atpD</t>
  </si>
  <si>
    <t>K02113</t>
  </si>
  <si>
    <t>F-type H+transporting ATPase subunit delta</t>
  </si>
  <si>
    <t>ATPF1D, atpH</t>
  </si>
  <si>
    <t>K02114</t>
  </si>
  <si>
    <t>F-type H+transporting ATPase subunit epsilon</t>
  </si>
  <si>
    <t>ATPF1E, atpC</t>
  </si>
  <si>
    <t>K02115</t>
  </si>
  <si>
    <t>F-type H+transporting ATPase subunit gamma</t>
  </si>
  <si>
    <t>ATPF1G, atpG</t>
  </si>
  <si>
    <t>K02117</t>
  </si>
  <si>
    <t>V/A-type H+transporting ATPase subunit A</t>
  </si>
  <si>
    <t>ATPVA, ntpA, atpA</t>
  </si>
  <si>
    <t>V/A-type ATPase_P</t>
  </si>
  <si>
    <t>K02118</t>
  </si>
  <si>
    <t>V/A-type H+transporting ATPase subunit B</t>
  </si>
  <si>
    <t>ATPVB, ntpB, atpB</t>
  </si>
  <si>
    <t>K02123</t>
  </si>
  <si>
    <t>V/A-type H+transporting ATPase subunit I</t>
  </si>
  <si>
    <t>ATPVI, ntpI, atpI</t>
  </si>
  <si>
    <t>polyphosphate kinase</t>
  </si>
  <si>
    <t>polyphosphate_kinase</t>
  </si>
  <si>
    <t>K22468</t>
  </si>
  <si>
    <t>ppk2</t>
  </si>
  <si>
    <t>inorganic_diphosphatase</t>
  </si>
  <si>
    <t>K06019</t>
  </si>
  <si>
    <t>pyrophosphatase PpaX</t>
  </si>
  <si>
    <t>ppaX</t>
  </si>
  <si>
    <t>K15986</t>
  </si>
  <si>
    <t>manganese-dependent inorganic pyrophosphatase</t>
  </si>
  <si>
    <t>ppaC</t>
  </si>
  <si>
    <t>DNA-directed RNA polymerase subunit alpha</t>
  </si>
  <si>
    <t>RNA_polymerase_B</t>
  </si>
  <si>
    <t>K03043</t>
  </si>
  <si>
    <t>DNA-directed RNA polymerase subunit beta</t>
  </si>
  <si>
    <t>rpoB</t>
  </si>
  <si>
    <t>DNA-directed RNA polymerase subunit beta'</t>
  </si>
  <si>
    <t>K03060</t>
  </si>
  <si>
    <t>DNA-directed RNA polymerase subunit omega</t>
  </si>
  <si>
    <t>rpoZ</t>
  </si>
  <si>
    <t>K02863</t>
  </si>
  <si>
    <t>large subunit ribosomal protein L1</t>
  </si>
  <si>
    <t>RP-L1, MRPL1, rplA</t>
  </si>
  <si>
    <t>RP_large_subunit_P</t>
  </si>
  <si>
    <t>K02864</t>
  </si>
  <si>
    <t>large subunit ribosomal protein L10</t>
  </si>
  <si>
    <t>RP-L10, MRPL10, rplJ</t>
  </si>
  <si>
    <t>K02867</t>
  </si>
  <si>
    <t>large subunit ribosomal protein L11</t>
  </si>
  <si>
    <t>RP-L11, MRPL11, rplK</t>
  </si>
  <si>
    <t>K02871</t>
  </si>
  <si>
    <t>large subunit ribosomal protein L13</t>
  </si>
  <si>
    <t>RP-L13, MRPL13, rplM</t>
  </si>
  <si>
    <t>large subunit ribosomal protein L14</t>
  </si>
  <si>
    <t>RP-L14, MRPL14, rplN</t>
  </si>
  <si>
    <t>large subunit ribosomal protein L15</t>
  </si>
  <si>
    <t>RP-L15, MRPL15, rplO</t>
  </si>
  <si>
    <t>large subunit ribosomal protein L16</t>
  </si>
  <si>
    <t>RP-L16, MRPL16, rplP</t>
  </si>
  <si>
    <t>K02879</t>
  </si>
  <si>
    <t>large subunit ribosomal protein L17</t>
  </si>
  <si>
    <t>RP-L17, MRPL17, rplQ</t>
  </si>
  <si>
    <t>large subunit ribosomal protein L18</t>
  </si>
  <si>
    <t>RP-L18, MRPL18, rplR</t>
  </si>
  <si>
    <t>K02884</t>
  </si>
  <si>
    <t>large subunit ribosomal protein L19</t>
  </si>
  <si>
    <t>RP-L19, MRPL19, rplS</t>
  </si>
  <si>
    <t>large subunit ribosomal protein L2</t>
  </si>
  <si>
    <t>RP-L2, MRPL2, rplB</t>
  </si>
  <si>
    <t>K02887</t>
  </si>
  <si>
    <t>large subunit ribosomal protein L20</t>
  </si>
  <si>
    <t>RP-L20, MRPL20, rplT</t>
  </si>
  <si>
    <t>K02888</t>
  </si>
  <si>
    <t>large subunit ribosomal protein L21</t>
  </si>
  <si>
    <t>RP-L21, MRPL21, rplU</t>
  </si>
  <si>
    <t>large subunit ribosomal protein L22</t>
  </si>
  <si>
    <t>RP-L22, MRPL22, rplV</t>
  </si>
  <si>
    <t>large subunit ribosomal protein L23</t>
  </si>
  <si>
    <t>RP-L23, MRPL23, rplW</t>
  </si>
  <si>
    <t>large subunit ribosomal protein L24</t>
  </si>
  <si>
    <t>RP-L24, MRPL24, rplX</t>
  </si>
  <si>
    <t>K02897</t>
  </si>
  <si>
    <t>large subunit ribosomal protein L25</t>
  </si>
  <si>
    <t>RP-L25, rplY</t>
  </si>
  <si>
    <t>K02899</t>
  </si>
  <si>
    <t>large subunit ribosomal protein L27</t>
  </si>
  <si>
    <t>RP-L27, MRPL27, rpmA</t>
  </si>
  <si>
    <t>K02902</t>
  </si>
  <si>
    <t>large subunit ribosomal protein L28</t>
  </si>
  <si>
    <t>RP-L28, MRPL28, rpmB</t>
  </si>
  <si>
    <t>large subunit ribosomal protein L29</t>
  </si>
  <si>
    <t>RP-L29, rpmC</t>
  </si>
  <si>
    <t>large subunit ribosomal protein L3</t>
  </si>
  <si>
    <t>RP-L3, MRPL3, rplC</t>
  </si>
  <si>
    <t>large subunit ribosomal protein L30</t>
  </si>
  <si>
    <t>RP-L30, MRPL30, rpmD</t>
  </si>
  <si>
    <t>K02909</t>
  </si>
  <si>
    <t>large subunit ribosomal protein L31</t>
  </si>
  <si>
    <t>RP-L31, rpmE</t>
  </si>
  <si>
    <t>K02911</t>
  </si>
  <si>
    <t>large subunit ribosomal protein L32</t>
  </si>
  <si>
    <t>RP-L32, MRPL32, rpmF</t>
  </si>
  <si>
    <t>K02913</t>
  </si>
  <si>
    <t>large subunit ribosomal protein L33</t>
  </si>
  <si>
    <t>RP-L33, MRPL33, rpmG</t>
  </si>
  <si>
    <t>K02914</t>
  </si>
  <si>
    <t>large subunit ribosomal protein L34</t>
  </si>
  <si>
    <t>RP-L34, MRPL34, rpmH</t>
  </si>
  <si>
    <t>K02916</t>
  </si>
  <si>
    <t>large subunit ribosomal protein L35</t>
  </si>
  <si>
    <t>RP-L35, MRPL35, rpmI</t>
  </si>
  <si>
    <t>large subunit ribosomal protein L36</t>
  </si>
  <si>
    <t>RP-L36, MRPL36, rpmJ</t>
  </si>
  <si>
    <t>large subunit ribosomal protein L4</t>
  </si>
  <si>
    <t>RP-L4, MRPL4, rplD</t>
  </si>
  <si>
    <t>large subunit ribosomal protein L5</t>
  </si>
  <si>
    <t>RP-L5, MRPL5, rplE</t>
  </si>
  <si>
    <t>large subunit ribosomal protein L6</t>
  </si>
  <si>
    <t>RP-L6, MRPL6, rplF</t>
  </si>
  <si>
    <t>K02935</t>
  </si>
  <si>
    <t>large subunit ribosomal protein L7/L12</t>
  </si>
  <si>
    <t>RP-L7, MRPL12, rplL</t>
  </si>
  <si>
    <t>K02939</t>
  </si>
  <si>
    <t>large subunit ribosomal protein L9</t>
  </si>
  <si>
    <t>RP-L9, MRPL9, rplI</t>
  </si>
  <si>
    <t>K02945</t>
  </si>
  <si>
    <t>small subunit ribosomal protein S1</t>
  </si>
  <si>
    <t>RP-S1, rpsA</t>
  </si>
  <si>
    <t>RP_small_subunit_P</t>
  </si>
  <si>
    <t>K02946</t>
  </si>
  <si>
    <t>small subunit ribosomal protein S10</t>
  </si>
  <si>
    <t>RP-S10, MRPS10, rpsJ</t>
  </si>
  <si>
    <t>K02948</t>
  </si>
  <si>
    <t>small subunit ribosomal protein S11</t>
  </si>
  <si>
    <t>RP-S11, MRPS11, rpsK</t>
  </si>
  <si>
    <t>K02950</t>
  </si>
  <si>
    <t>small subunit ribosomal protein S12</t>
  </si>
  <si>
    <t>RP-S12, MRPS12, rpsL</t>
  </si>
  <si>
    <t>K02952</t>
  </si>
  <si>
    <t>small subunit ribosomal protein S13</t>
  </si>
  <si>
    <t>RP-S13, rpsM</t>
  </si>
  <si>
    <t>small subunit ribosomal protein S14</t>
  </si>
  <si>
    <t>RP-S14, MRPS14, rpsN</t>
  </si>
  <si>
    <t>K02956</t>
  </si>
  <si>
    <t>small subunit ribosomal protein S15</t>
  </si>
  <si>
    <t>RP-S15, MRPS15, rpsO</t>
  </si>
  <si>
    <t>K02959</t>
  </si>
  <si>
    <t>small subunit ribosomal protein S16</t>
  </si>
  <si>
    <t>RP-S16, MRPS16, rpsP</t>
  </si>
  <si>
    <t>small subunit ribosomal protein S17</t>
  </si>
  <si>
    <t>RP-S17, MRPS17, rpsQ</t>
  </si>
  <si>
    <t>K02963</t>
  </si>
  <si>
    <t>small subunit ribosomal protein S18</t>
  </si>
  <si>
    <t>RP-S18, MRPS18, rpsR</t>
  </si>
  <si>
    <t>small subunit ribosomal protein S19</t>
  </si>
  <si>
    <t>RP-S19, rpsS</t>
  </si>
  <si>
    <t>K02967</t>
  </si>
  <si>
    <t>small subunit ribosomal protein S2</t>
  </si>
  <si>
    <t>RP-S2, MRPS2, rpsB</t>
  </si>
  <si>
    <t>K02968</t>
  </si>
  <si>
    <t>small subunit ribosomal protein S20</t>
  </si>
  <si>
    <t>RP-S20, rpsT</t>
  </si>
  <si>
    <t>K02970</t>
  </si>
  <si>
    <t>small subunit ribosomal protein S21</t>
  </si>
  <si>
    <t>RP-S21, MRPS21, rpsU</t>
  </si>
  <si>
    <t>small subunit ribosomal protein S3</t>
  </si>
  <si>
    <t>RP-S3, rpsC</t>
  </si>
  <si>
    <t>K02986</t>
  </si>
  <si>
    <t>small subunit ribosomal protein S4</t>
  </si>
  <si>
    <t>RP-S4, rpsD</t>
  </si>
  <si>
    <t>small subunit ribosomal protein S5</t>
  </si>
  <si>
    <t>RP-S5, MRPS5, rpsE</t>
  </si>
  <si>
    <t>K02990</t>
  </si>
  <si>
    <t>small subunit ribosomal protein S6</t>
  </si>
  <si>
    <t>RP-S6, MRPS6, rpsF</t>
  </si>
  <si>
    <t>K02992</t>
  </si>
  <si>
    <t>small subunit ribosomal protein S7</t>
  </si>
  <si>
    <t>RP-S7, MRPS7, rpsG</t>
  </si>
  <si>
    <t>small subunit ribosomal protein S8</t>
  </si>
  <si>
    <t>RP-S8, rpsH</t>
  </si>
  <si>
    <t>K02996</t>
  </si>
  <si>
    <t>small subunit ribosomal protein S9</t>
  </si>
  <si>
    <t>RP-S9, MRPS9, rpsI</t>
  </si>
  <si>
    <t>Folding, sorting and degradation</t>
  </si>
  <si>
    <t>RNA degradation</t>
  </si>
  <si>
    <t>K00850</t>
  </si>
  <si>
    <t>6-phosphofructokinase 1</t>
  </si>
  <si>
    <t>pfkA, PFK</t>
  </si>
  <si>
    <t>RNA_degradosome_typeABCD_combined</t>
  </si>
  <si>
    <t>K00962</t>
  </si>
  <si>
    <t>polyribonucleotide nucleotidyltransferase</t>
  </si>
  <si>
    <t>pnp, PNPT1</t>
  </si>
  <si>
    <t>K01689</t>
  </si>
  <si>
    <t>enolase</t>
  </si>
  <si>
    <t>ENO, eno</t>
  </si>
  <si>
    <t>K03628</t>
  </si>
  <si>
    <t>transcription termination factor Rho</t>
  </si>
  <si>
    <t>K03654</t>
  </si>
  <si>
    <t>ATP-dependent DNA helicase RecQ</t>
  </si>
  <si>
    <t>recQ</t>
  </si>
  <si>
    <t>K03732</t>
  </si>
  <si>
    <t>ATP-dependent RNA helicase RhlB</t>
  </si>
  <si>
    <t>rhlB</t>
  </si>
  <si>
    <t>K05592</t>
  </si>
  <si>
    <t>ATP-dependent RNA helicase DeaD</t>
  </si>
  <si>
    <t>deaD, cshA</t>
  </si>
  <si>
    <t>K08300</t>
  </si>
  <si>
    <t>ribonuclease E</t>
  </si>
  <si>
    <t>rne</t>
  </si>
  <si>
    <t>ATP-dependent RNA helicase RhlE</t>
  </si>
  <si>
    <t>K12573</t>
  </si>
  <si>
    <t>ribonuclease R</t>
  </si>
  <si>
    <t>rnr, vacB</t>
  </si>
  <si>
    <t>K12574</t>
  </si>
  <si>
    <t>ribonuclease J</t>
  </si>
  <si>
    <t>rnj</t>
  </si>
  <si>
    <t>K18682</t>
  </si>
  <si>
    <t>ribonucrease Y</t>
  </si>
  <si>
    <t>rny</t>
  </si>
  <si>
    <t>chaperonin GroEL</t>
  </si>
  <si>
    <t>groEL, HSPD1</t>
  </si>
  <si>
    <t>GroEL</t>
  </si>
  <si>
    <t>K04043</t>
  </si>
  <si>
    <t>molecular chaperone DnaK</t>
  </si>
  <si>
    <t>dnaK, HSPA9</t>
  </si>
  <si>
    <t>DnaK</t>
  </si>
  <si>
    <t>K03070</t>
  </si>
  <si>
    <t>preprotein translocase subunit SecA</t>
  </si>
  <si>
    <t>secA</t>
  </si>
  <si>
    <t>Sec_dependent_pathway_P</t>
  </si>
  <si>
    <t>K03071</t>
  </si>
  <si>
    <t>preprotein translocase subunit SecB</t>
  </si>
  <si>
    <t>secB</t>
  </si>
  <si>
    <t>preprotein translocase subunit SecD</t>
  </si>
  <si>
    <t>K03073</t>
  </si>
  <si>
    <t>preprotein translocase subunit SecE</t>
  </si>
  <si>
    <t>secE</t>
  </si>
  <si>
    <t>preprotein translocase subunit SecF</t>
  </si>
  <si>
    <t>K03075</t>
  </si>
  <si>
    <t>preprotein translocase subunit SecG</t>
  </si>
  <si>
    <t>secG</t>
  </si>
  <si>
    <t>preprotein translocase subunit SecY</t>
  </si>
  <si>
    <t>K12257</t>
  </si>
  <si>
    <t>SecD/SecF fusion protein</t>
  </si>
  <si>
    <t>secDF</t>
  </si>
  <si>
    <t>K03210</t>
  </si>
  <si>
    <t>preprotein translocase subunit YajC</t>
  </si>
  <si>
    <t>yajC</t>
  </si>
  <si>
    <t>K03217</t>
  </si>
  <si>
    <t>YidC/Oxa1 family membrane protein insertase</t>
  </si>
  <si>
    <t>yidC, spoIIIJ, OXA1, ccfA</t>
  </si>
  <si>
    <t>KEGG assignment</t>
  </si>
  <si>
    <t>Functional annotation</t>
  </si>
  <si>
    <r>
      <t>A</t>
    </r>
    <r>
      <rPr>
        <b/>
        <vertAlign val="subscript"/>
        <sz val="11"/>
        <color theme="1"/>
        <rFont val="Calibri"/>
        <family val="2"/>
        <scheme val="minor"/>
      </rPr>
      <t>T</t>
    </r>
    <r>
      <rPr>
        <b/>
        <sz val="11"/>
        <color theme="1"/>
        <rFont val="Calibri"/>
        <family val="2"/>
        <scheme val="minor"/>
      </rPr>
      <t xml:space="preserve"> vs. E</t>
    </r>
    <r>
      <rPr>
        <b/>
        <vertAlign val="subscript"/>
        <sz val="11"/>
        <color theme="1"/>
        <rFont val="Calibri"/>
        <family val="2"/>
        <scheme val="minor"/>
      </rPr>
      <t>T</t>
    </r>
  </si>
  <si>
    <t>*</t>
  </si>
  <si>
    <t>+</t>
  </si>
  <si>
    <t>frmA, ADH5, adhC</t>
  </si>
  <si>
    <t>PDHA, pdhA</t>
  </si>
  <si>
    <t>korB, oorB, oforB</t>
  </si>
  <si>
    <t>ACADM, acd</t>
  </si>
  <si>
    <t>HPD, hppD</t>
  </si>
  <si>
    <t>phhA, PAH</t>
  </si>
  <si>
    <t>SCD, desC</t>
  </si>
  <si>
    <t>E2.2.1.2, talA, talB</t>
  </si>
  <si>
    <t>tgs, wax-dgat</t>
  </si>
  <si>
    <t>mtaP, MTAP</t>
  </si>
  <si>
    <t>E2.7.1.20, ADK</t>
  </si>
  <si>
    <t>glpK, GK</t>
  </si>
  <si>
    <t>adk, AK</t>
  </si>
  <si>
    <t>sat, met3</t>
  </si>
  <si>
    <t>TST, MPST, sseA</t>
  </si>
  <si>
    <t>rbcL, cbbL</t>
  </si>
  <si>
    <t>deoC, DERA</t>
  </si>
  <si>
    <t>FBA, fbaA</t>
  </si>
  <si>
    <t>E4.1.3.1, aceA</t>
  </si>
  <si>
    <t>cynT, can</t>
  </si>
  <si>
    <t>argH, ASL</t>
  </si>
  <si>
    <t>purB, ADSL</t>
  </si>
  <si>
    <t>galM, GALM</t>
  </si>
  <si>
    <t>GPI, pgi</t>
  </si>
  <si>
    <t>FARSA, pheS</t>
  </si>
  <si>
    <t>FARSB, pheT</t>
  </si>
  <si>
    <t>hyaB, hybC</t>
  </si>
  <si>
    <t>hyaA, hybO</t>
  </si>
  <si>
    <t>kdpD</t>
  </si>
  <si>
    <t>SUMF1, FGE</t>
  </si>
  <si>
    <t>moeZR, moeBR</t>
  </si>
  <si>
    <t>E3.2.1.28</t>
  </si>
  <si>
    <t>Carbohydrate metabolism</t>
  </si>
  <si>
    <t>Xenobiotics biodegradation and metabolism</t>
  </si>
  <si>
    <t>Chloroalkane and chloroalkene degradation</t>
  </si>
  <si>
    <t>Metabolism of xenobiotics by cytochrome P450</t>
  </si>
  <si>
    <t>Lipid metabolism</t>
  </si>
  <si>
    <t>Fatty acid degradation</t>
  </si>
  <si>
    <t>Methane metabolism</t>
  </si>
  <si>
    <t>Drug metabolism - cytochrome P450</t>
  </si>
  <si>
    <t>Naphthalene degradation</t>
  </si>
  <si>
    <t>Metabolism of cofactors and vitamins</t>
  </si>
  <si>
    <t>Retinol metabolism</t>
  </si>
  <si>
    <t>Amino acid metabolism</t>
  </si>
  <si>
    <t>Tyrosine metabolism</t>
  </si>
  <si>
    <t>Glyoxylate and dicarboxylate metabolism</t>
  </si>
  <si>
    <t>Pyruvate metabolism</t>
  </si>
  <si>
    <t>Environmental Information Processing</t>
  </si>
  <si>
    <t>HIF-1 signaling pathway</t>
  </si>
  <si>
    <t>Carbon fixation pathways in prokaryotes</t>
  </si>
  <si>
    <t>Butanoate metabolism</t>
  </si>
  <si>
    <t>Propanoate metabolism</t>
  </si>
  <si>
    <t>Valine, leucine and isoleucine degradation</t>
  </si>
  <si>
    <t>Metabolism of other amino acids</t>
  </si>
  <si>
    <t>beta-Alanine metabolism</t>
  </si>
  <si>
    <t>Alanine, aspartate and glutamate metabolism</t>
  </si>
  <si>
    <t>Nitrogen metabolism</t>
  </si>
  <si>
    <t>Arginine and proline metabolism</t>
  </si>
  <si>
    <t>Ubiquinone and other terpenoid-quinone biosynthesis</t>
  </si>
  <si>
    <t>Phenylalanine metabolism</t>
  </si>
  <si>
    <t>Phenylalanine, tyrosine and tryptophan biosynthesis</t>
  </si>
  <si>
    <t>Folate biosynthesis</t>
  </si>
  <si>
    <t>Biosynthesis of unsaturated fatty acids</t>
  </si>
  <si>
    <t>AMPK signaling pathway</t>
  </si>
  <si>
    <t>Pantothenate and CoA biosynthesis</t>
  </si>
  <si>
    <t>Pentose phosphate pathway</t>
  </si>
  <si>
    <t>Glycerolipid metabolism</t>
  </si>
  <si>
    <t>Biotin metabolism</t>
  </si>
  <si>
    <t>Taurine and hypotaurine metabolism</t>
  </si>
  <si>
    <t>Cyanoamino acid metabolism</t>
  </si>
  <si>
    <t>Glutathione metabolism</t>
  </si>
  <si>
    <t>Glycan biosynthesis and metabolism</t>
  </si>
  <si>
    <t>N-Glycan biosynthesis</t>
  </si>
  <si>
    <t>Cysteine and methionine metabolism</t>
  </si>
  <si>
    <t>Nucleotide metabolism</t>
  </si>
  <si>
    <t>Purine metabolism</t>
  </si>
  <si>
    <t>Genetic Information Processing</t>
  </si>
  <si>
    <t>Thiamine metabolism</t>
  </si>
  <si>
    <t>Biosynthesis of other secondary metabolites</t>
  </si>
  <si>
    <t>Monobactam biosynthesis</t>
  </si>
  <si>
    <t>Sulfur metabolism</t>
  </si>
  <si>
    <t>Selenocompound metabolism</t>
  </si>
  <si>
    <t>Metabolism of terpenoids and polyketides</t>
  </si>
  <si>
    <t>Terpenoid backbone biosynthesis</t>
  </si>
  <si>
    <t>Aminoacyl-tRNA biosynthesis</t>
  </si>
  <si>
    <t>Arginine biosynthesis</t>
  </si>
  <si>
    <t>Glycine, serine and threonine metabolism</t>
  </si>
  <si>
    <t>Fructose and mannose metabolism</t>
  </si>
  <si>
    <t>Galactose metabolism</t>
  </si>
  <si>
    <t>Amino sugar and nucleotide sugar metabolism</t>
  </si>
  <si>
    <t>Starch and sucrose metabolism</t>
  </si>
  <si>
    <t>Cellular Processes</t>
  </si>
  <si>
    <t>Porphyrin and chlorophyll metabolism</t>
  </si>
  <si>
    <t>Replication and repair</t>
  </si>
  <si>
    <t>Nicotinate and nicotinamide metabolism</t>
  </si>
  <si>
    <t>Protein processing in endoplasmic reticulum</t>
  </si>
  <si>
    <t>PI3K-Akt signaling pathway</t>
  </si>
  <si>
    <t>Cell growth and death</t>
  </si>
  <si>
    <t>Tryptophan metabolism</t>
  </si>
  <si>
    <t>Nitrotoluene degradation</t>
  </si>
  <si>
    <t>Pyrimidine metabolism</t>
  </si>
  <si>
    <t>Fatty acid biosynthesis</t>
  </si>
  <si>
    <t>Transport and catabolism</t>
  </si>
  <si>
    <t>alcohol dehydrogenase (cytochrome c) [EC:1.1.2.8]</t>
  </si>
  <si>
    <t>pyruvate dehydrogenase E1 component alpha subunit [EC:1.2.4.1]</t>
  </si>
  <si>
    <t>acyl CoA dehydrogenase [EC:1.3.8.7]</t>
  </si>
  <si>
    <t>glutamate synthase (NADPH) small chain [EC:1.4.1.13]</t>
  </si>
  <si>
    <t>pyrroline 5 carboxylate reductase [EC:1.5.1.2]</t>
  </si>
  <si>
    <t>NADH quinone oxidoreductase subunit E [EC:7.1.1.2]</t>
  </si>
  <si>
    <t>NADH quinone oxidoreductase subunit F [EC:7.1.1.2]</t>
  </si>
  <si>
    <t>NADH quinone oxidoreductase subunit G [EC:7.1.1.2]</t>
  </si>
  <si>
    <t>NADH quinone oxidoreductase subunit J [EC:7.1.1.2]</t>
  </si>
  <si>
    <t>NADH quinone oxidoreductase subunit N [EC:7.1.1.2]</t>
  </si>
  <si>
    <t>4 hydroxyphenylpyruvate dioxygenase [EC:1.13.11.27]</t>
  </si>
  <si>
    <t>phenylalanine 4 hydroxylase [EC:1.14.16.1]</t>
  </si>
  <si>
    <t>stearoyl CoA desaturase (Delta 9 desaturase) [EC:1.14.19.1]</t>
  </si>
  <si>
    <t>3 methyl 2 oxobutanoate hydroxymethyltransferase [EC:2.1.2.11]</t>
  </si>
  <si>
    <t>transaldolase [EC:2.2.1.2]</t>
  </si>
  <si>
    <t>8 amino 7 oxononanoate synthase [EC:2.3.1.47]</t>
  </si>
  <si>
    <t>dolichol phosphate mannosyltransferase [EC:2.4.1.83]</t>
  </si>
  <si>
    <t>5 methylthioadenosine phosphorylase [EC:2.4.2.28]</t>
  </si>
  <si>
    <t>adenosine kinase [EC:2.7.1.20]</t>
  </si>
  <si>
    <t>glycerol kinase [EC:2.7.1.30]</t>
  </si>
  <si>
    <t>polyphosphate kinase [EC:2.7.4.1]</t>
  </si>
  <si>
    <t>adenylate kinase [EC:2.7.4.3]</t>
  </si>
  <si>
    <t>sulfate adenylyltransferase [EC:2.7.7.4]</t>
  </si>
  <si>
    <t>2 C methyl D erythritol 4 phosphate cytidylyltransferase [EC:2.7.7.60]</t>
  </si>
  <si>
    <t>L seryl tRNA(Ser) seleniumtransferase [EC:2.9.1.1]</t>
  </si>
  <si>
    <t>acetylornithine deacetylase [EC:3.5.1.16]</t>
  </si>
  <si>
    <t>inorganic pyrophosphatase [EC:3.6.1.1]</t>
  </si>
  <si>
    <t>potassium transporting ATPase</t>
  </si>
  <si>
    <t>potassium transporting ATPase ATP binding subunit [EC:7.2.2.6]</t>
  </si>
  <si>
    <t>ribulose bisphosphate carboxylase large chain [EC:4.1.1.39]</t>
  </si>
  <si>
    <t>deoxyribose phosphate aldolase [EC:4.1.2.4]</t>
  </si>
  <si>
    <t>threonine aldolase [EC:4.1.2.48]</t>
  </si>
  <si>
    <t>fructose bisphosphate aldolase, class II [EC:4.1.2.13]</t>
  </si>
  <si>
    <t>isocitrate lyase [EC:4.1.3.1]</t>
  </si>
  <si>
    <t>carbonic anhydrase [EC:4.2.1.1]</t>
  </si>
  <si>
    <t>cystathionine beta synthase [EC:4.2.1.22]</t>
  </si>
  <si>
    <t>aspartate ammonia lyase [EC:4.3.1.1]</t>
  </si>
  <si>
    <t>argininosuccinate lyase [EC:4.3.2.1]</t>
  </si>
  <si>
    <t>adenylosuccinate lyase [EC:4.3.2.2]</t>
  </si>
  <si>
    <t>aldose 1 epimerase [EC:5.1.3.3]</t>
  </si>
  <si>
    <t>glucose 6 phosphate isomerase [EC:5.3.1.9]</t>
  </si>
  <si>
    <t>glycyl tRNA synthetase beta chain [EC:6.1.1.14]</t>
  </si>
  <si>
    <t>phenylalanyl tRNA synthetase alpha chain [EC:6.1.1.20]</t>
  </si>
  <si>
    <t>phenylalanyl tRNA synthetase beta chain [EC:6.1.1.20]</t>
  </si>
  <si>
    <t>heme o synthase [EC:2.5.1.141]</t>
  </si>
  <si>
    <t>DNA primase [EC:2.7.7.101]</t>
  </si>
  <si>
    <t>DNA directed RNA polymerase subunit alpha [EC:2.7.7.6]</t>
  </si>
  <si>
    <t>DNA directed RNA polymerase subunit beta [EC:2.7.7.6]</t>
  </si>
  <si>
    <t>nicotinamide nucleotide amidase [EC:3.5.1.42]</t>
  </si>
  <si>
    <t>indolepyruvate decarboxylase [EC:4.1.1.74]</t>
  </si>
  <si>
    <t>hydrogenase large subunit [EC:1.12.99.6]</t>
  </si>
  <si>
    <t>hydrogenase small subunit [EC:1.12.99.6]</t>
  </si>
  <si>
    <t>two component system, OmpR family, sensor histidine kinase KdpD [EC:2.7.13.3]</t>
  </si>
  <si>
    <t>uridylate kinase [EC:2.7.4.22]</t>
  </si>
  <si>
    <t>ribose transport system ATP binding protein [EC:7.5.2.7]</t>
  </si>
  <si>
    <t>D xylose transport system substrate binding protein</t>
  </si>
  <si>
    <t>D xylose transport system ATP binding protein [EC:7.5.2.10]</t>
  </si>
  <si>
    <t>xanthine dehydrogenase YagS FAD binding subunit [EC:1.17.1.4]</t>
  </si>
  <si>
    <t>fatty acid synthase, bacteria type [EC:2.3.1. ]</t>
  </si>
  <si>
    <t>ATP dependent RNA helicase RhlE [EC:3.6.4.13]</t>
  </si>
  <si>
    <t>formylglycine generating enzyme [EC:1.8.3.7]</t>
  </si>
  <si>
    <t>trimethylamine   corrinoid protein Co methyltransferase [EC:2.1.1.250]</t>
  </si>
  <si>
    <t>alpha,alpha trehalase [EC:3.2.1.28]</t>
  </si>
  <si>
    <t>K00053</t>
  </si>
  <si>
    <t>ilvC</t>
  </si>
  <si>
    <t>K00088</t>
  </si>
  <si>
    <t>IMPDH, guaB</t>
  </si>
  <si>
    <t>K00162</t>
  </si>
  <si>
    <t>PDHB, pdhB</t>
  </si>
  <si>
    <t>K00167</t>
  </si>
  <si>
    <t>BCKDHB, bkdA2</t>
  </si>
  <si>
    <t>K00278</t>
  </si>
  <si>
    <t>nadB</t>
  </si>
  <si>
    <t>K00282</t>
  </si>
  <si>
    <t>gcvPA</t>
  </si>
  <si>
    <t>K00432</t>
  </si>
  <si>
    <t>gpx, btuE, bsaA</t>
  </si>
  <si>
    <t>K00451</t>
  </si>
  <si>
    <t>HGD, hmgA</t>
  </si>
  <si>
    <t>K00558</t>
  </si>
  <si>
    <t>DNMT1, dcm</t>
  </si>
  <si>
    <t>K00627</t>
  </si>
  <si>
    <t>DLAT, aceF, pdhC</t>
  </si>
  <si>
    <t>K00645</t>
  </si>
  <si>
    <t>fabD, MCAT, MCT1</t>
  </si>
  <si>
    <t>K00648</t>
  </si>
  <si>
    <t>fabH</t>
  </si>
  <si>
    <t>K00847</t>
  </si>
  <si>
    <t>E2.7.1.4, scrK</t>
  </si>
  <si>
    <t>K00854</t>
  </si>
  <si>
    <t>xylB, XYLB</t>
  </si>
  <si>
    <t>K00882</t>
  </si>
  <si>
    <t>fruK</t>
  </si>
  <si>
    <t>K01008</t>
  </si>
  <si>
    <t>selD, SEPHS</t>
  </si>
  <si>
    <t>K01358</t>
  </si>
  <si>
    <t>clpP, CLPP</t>
  </si>
  <si>
    <t>K01595</t>
  </si>
  <si>
    <t>ppc</t>
  </si>
  <si>
    <t>K01638</t>
  </si>
  <si>
    <t>aceB, glcB</t>
  </si>
  <si>
    <t>K01652</t>
  </si>
  <si>
    <t>E2.2.1.6L, ilvB, ilvG, ilvI</t>
  </si>
  <si>
    <t>K01653</t>
  </si>
  <si>
    <t>E2.2.1.6S, ilvH, ilvN</t>
  </si>
  <si>
    <t>K01690</t>
  </si>
  <si>
    <t>edd</t>
  </si>
  <si>
    <t>K01712</t>
  </si>
  <si>
    <t>hutU, UROC1</t>
  </si>
  <si>
    <t>K01745</t>
  </si>
  <si>
    <t>hutH, HAL</t>
  </si>
  <si>
    <t>K01918</t>
  </si>
  <si>
    <t>panC</t>
  </si>
  <si>
    <t>K01951</t>
  </si>
  <si>
    <t>guaA, GMPS</t>
  </si>
  <si>
    <t>K02446</t>
  </si>
  <si>
    <t>glpX</t>
  </si>
  <si>
    <t>K03087</t>
  </si>
  <si>
    <t>RNA polymerase nonessential primary-like sigma factor</t>
  </si>
  <si>
    <t>rpoS</t>
  </si>
  <si>
    <t>K03118</t>
  </si>
  <si>
    <t>sec-independent protein translocase protein TatC</t>
  </si>
  <si>
    <t>tatC</t>
  </si>
  <si>
    <t>K05878</t>
  </si>
  <si>
    <t>dhaK</t>
  </si>
  <si>
    <t>K05879</t>
  </si>
  <si>
    <t>dhaL</t>
  </si>
  <si>
    <t>K06016</t>
  </si>
  <si>
    <t>pydC</t>
  </si>
  <si>
    <t>K06204</t>
  </si>
  <si>
    <t>DnaK suppressor protein</t>
  </si>
  <si>
    <t>dksA</t>
  </si>
  <si>
    <t>K06215</t>
  </si>
  <si>
    <t>pdxS, pdx1</t>
  </si>
  <si>
    <t>K07250</t>
  </si>
  <si>
    <t>gabT</t>
  </si>
  <si>
    <t>K08256</t>
  </si>
  <si>
    <t>pimA</t>
  </si>
  <si>
    <t>K08483</t>
  </si>
  <si>
    <t>ptsI</t>
  </si>
  <si>
    <t>K08738</t>
  </si>
  <si>
    <t>cytochrome c</t>
  </si>
  <si>
    <t>CYC</t>
  </si>
  <si>
    <t>K09458</t>
  </si>
  <si>
    <t>fabF, OXSM, CEM1</t>
  </si>
  <si>
    <t>K10112</t>
  </si>
  <si>
    <t>multiple sugar transport system ATP-binding protein</t>
  </si>
  <si>
    <t>msmX</t>
  </si>
  <si>
    <t>K10554</t>
  </si>
  <si>
    <t>fructose transport system ATP-binding protein</t>
  </si>
  <si>
    <t>frcA</t>
  </si>
  <si>
    <t>K11072</t>
  </si>
  <si>
    <t>potA</t>
  </si>
  <si>
    <t>K11263</t>
  </si>
  <si>
    <t>bccA, pccA</t>
  </si>
  <si>
    <t>K11752</t>
  </si>
  <si>
    <t>ribD</t>
  </si>
  <si>
    <t>K13821</t>
  </si>
  <si>
    <t>putA</t>
  </si>
  <si>
    <t>K14447</t>
  </si>
  <si>
    <t>ecm</t>
  </si>
  <si>
    <t>Valine, leucine and isoleucine biosynthesis</t>
  </si>
  <si>
    <t>Drug metabolism - other enzymes</t>
  </si>
  <si>
    <t>Arachidonic acid metabolism</t>
  </si>
  <si>
    <t>Styrene degradation</t>
  </si>
  <si>
    <t>Prodigiosin biosynthesis</t>
  </si>
  <si>
    <t>C5-Branched dibasic acid metabolism</t>
  </si>
  <si>
    <t>Histidine metabolism</t>
  </si>
  <si>
    <t>Vitamin B6 metabolism</t>
  </si>
  <si>
    <t>Lysine degradation</t>
  </si>
  <si>
    <t>Lipoarabinomannan (LAM) biosynthesis</t>
  </si>
  <si>
    <t>p53 signaling pathway</t>
  </si>
  <si>
    <t>Riboflavin metabolism</t>
  </si>
  <si>
    <t>ketol acid reductoisomerase [EC:1.1.1.86]</t>
  </si>
  <si>
    <t>IMP dehydrogenase [EC:1.1.1.205]</t>
  </si>
  <si>
    <t>pyruvate dehydrogenase E1 component beta subunit [EC:1.2.4.1]</t>
  </si>
  <si>
    <t>2 oxoisovalerate dehydrogenase E1 component beta subunit [EC:1.2.4.4]</t>
  </si>
  <si>
    <t>L aspartate oxidase [EC:1.4.3.16]</t>
  </si>
  <si>
    <t>glycine dehydrogenase subunit 1 [EC:1.4.4.2]</t>
  </si>
  <si>
    <t>NADH quinone oxidoreductase subunit A [EC:7.1.1.2]</t>
  </si>
  <si>
    <t>NADH quinone oxidoreductase subunit I [EC:7.1.1.2]</t>
  </si>
  <si>
    <t>NADH quinone oxidoreductase subunit L [EC:7.1.1.2]</t>
  </si>
  <si>
    <t>NADH quinone oxidoreductase subunit M [EC:7.1.1.2]</t>
  </si>
  <si>
    <t>glutathione peroxidase [EC:1.11.1.9]</t>
  </si>
  <si>
    <t>homogentisate 1,2 dioxygenase [EC:1.13.11.5]</t>
  </si>
  <si>
    <t>DNA (cytosine 5) methyltransferase 1 [EC:2.1.1.37]</t>
  </si>
  <si>
    <t>pyruvate dehydrogenase E2 component (dihydrolipoamide acetyltransferase) [EC:2.3.1.12]</t>
  </si>
  <si>
    <t>[acyl carrier protein] S malonyltransferase [EC:2.3.1.39]</t>
  </si>
  <si>
    <t>3 oxoacyl [acyl carrier protein] synthase III [EC:2.3.1.180]</t>
  </si>
  <si>
    <t>fructokinase [EC:2.7.1.4]</t>
  </si>
  <si>
    <t>xylulokinase [EC:2.7.1.17]</t>
  </si>
  <si>
    <t>1 phosphofructokinase [EC:2.7.1.56]</t>
  </si>
  <si>
    <t>selenide, water dikinase [EC:2.7.9.3]</t>
  </si>
  <si>
    <t>ATP dependent Clp protease, protease subunit [EC:3.4.21.92]</t>
  </si>
  <si>
    <t>phosphoenolpyruvate carboxylase [EC:4.1.1.31]</t>
  </si>
  <si>
    <t>malate synthase [EC:2.3.3.9]</t>
  </si>
  <si>
    <t>phosphogluconate dehydratase [EC:4.2.1.12]</t>
  </si>
  <si>
    <t>urocanate hydratase [EC:4.2.1.49]</t>
  </si>
  <si>
    <t>histidine ammonia lyase [EC:4.3.1.3]</t>
  </si>
  <si>
    <t>pantoate  beta alanine ligase [EC:6.3.2.1]</t>
  </si>
  <si>
    <t>GMP synthase (glutamine hydrolysing) [EC:6.3.5.2]</t>
  </si>
  <si>
    <t>cytochrome c oxidase subunit III [EC:7.1.1.9]</t>
  </si>
  <si>
    <t>fructose 1,6 bisphosphatase II [EC:3.1.3.11]</t>
  </si>
  <si>
    <t>phosphoenolpyruvate   glycerone phosphotransferase subunit DhaK [EC:2.7.1.121]</t>
  </si>
  <si>
    <t>phosphoenolpyruvate   glycerone phosphotransferase subunit DhaL [EC:2.7.1.121]</t>
  </si>
  <si>
    <t>pyridoxal 5 phosphate synthase pdxS subunit [EC:4.3.3.6]</t>
  </si>
  <si>
    <t>phosphatidyl myo inositol alpha mannosyltransferase [EC:2.4.1.345]</t>
  </si>
  <si>
    <t>phosphoenolpyruvate protein phosphotransferase (PTS system enzyme I) [EC:2.7.3.9]</t>
  </si>
  <si>
    <t>3 oxoacyl [acyl carrier protein] synthase II [EC:2.3.1.179]</t>
  </si>
  <si>
    <t>ribonuclease J [EC:3.1. . ]</t>
  </si>
  <si>
    <t>ethylmalonyl CoA mutase [EC:5.4.99.63]</t>
  </si>
  <si>
    <t>K00008</t>
  </si>
  <si>
    <t>SORD, gutB</t>
  </si>
  <si>
    <t>K00034</t>
  </si>
  <si>
    <t>gdh</t>
  </si>
  <si>
    <t>K00087</t>
  </si>
  <si>
    <t>ygeS, xdhA</t>
  </si>
  <si>
    <t>K00104</t>
  </si>
  <si>
    <t>glcD</t>
  </si>
  <si>
    <t>K00117</t>
  </si>
  <si>
    <t>gcd</t>
  </si>
  <si>
    <t>K00127</t>
  </si>
  <si>
    <t>formate dehydrogenase subunit gamma</t>
  </si>
  <si>
    <t>fdsG</t>
  </si>
  <si>
    <t>K00134</t>
  </si>
  <si>
    <t>GAPDH, gapA</t>
  </si>
  <si>
    <t>K00140</t>
  </si>
  <si>
    <t>mmsA, iolA, ALDH6A1</t>
  </si>
  <si>
    <t>K00164</t>
  </si>
  <si>
    <t>OGDH, sucA</t>
  </si>
  <si>
    <t>K00252</t>
  </si>
  <si>
    <t>GCDH, gcdH</t>
  </si>
  <si>
    <t>K00265</t>
  </si>
  <si>
    <t>gltB</t>
  </si>
  <si>
    <t>K00281</t>
  </si>
  <si>
    <t>GLDC, gcvP</t>
  </si>
  <si>
    <t>K00283</t>
  </si>
  <si>
    <t>gcvPB</t>
  </si>
  <si>
    <t>K00380</t>
  </si>
  <si>
    <t>cysJ</t>
  </si>
  <si>
    <t>K00381</t>
  </si>
  <si>
    <t>cysI</t>
  </si>
  <si>
    <t>K00384</t>
  </si>
  <si>
    <t>trxB, TRR</t>
  </si>
  <si>
    <t>K00390</t>
  </si>
  <si>
    <t>cysH</t>
  </si>
  <si>
    <t>K00392</t>
  </si>
  <si>
    <t>sir</t>
  </si>
  <si>
    <t>K00525</t>
  </si>
  <si>
    <t>E1.17.4.1A, nrdA, nrdE</t>
  </si>
  <si>
    <t>K00548</t>
  </si>
  <si>
    <t>metH, MTR</t>
  </si>
  <si>
    <t>K00566</t>
  </si>
  <si>
    <t>mnmA, trmU</t>
  </si>
  <si>
    <t>K00641</t>
  </si>
  <si>
    <t>metX</t>
  </si>
  <si>
    <t>K00647</t>
  </si>
  <si>
    <t>fabB</t>
  </si>
  <si>
    <t>K00658</t>
  </si>
  <si>
    <t>DLST, sucB</t>
  </si>
  <si>
    <t>K00763</t>
  </si>
  <si>
    <t>pncB, NAPRT1</t>
  </si>
  <si>
    <t>K00765</t>
  </si>
  <si>
    <t>hisG</t>
  </si>
  <si>
    <t>K00789</t>
  </si>
  <si>
    <t>metK</t>
  </si>
  <si>
    <t>K00799</t>
  </si>
  <si>
    <t>GST, gst</t>
  </si>
  <si>
    <t>K00817</t>
  </si>
  <si>
    <t>hisC</t>
  </si>
  <si>
    <t>K00819</t>
  </si>
  <si>
    <t>rocD, OAT</t>
  </si>
  <si>
    <t>K00826</t>
  </si>
  <si>
    <t>E2.6.1.42, ilvE</t>
  </si>
  <si>
    <t>K00942</t>
  </si>
  <si>
    <t>E2.7.4.8, gmk</t>
  </si>
  <si>
    <t>K00951</t>
  </si>
  <si>
    <t>relA</t>
  </si>
  <si>
    <t>K00955</t>
  </si>
  <si>
    <t>cysNC</t>
  </si>
  <si>
    <t>K00957</t>
  </si>
  <si>
    <t>cysD</t>
  </si>
  <si>
    <t>K00975</t>
  </si>
  <si>
    <t>glgC</t>
  </si>
  <si>
    <t>K01053</t>
  </si>
  <si>
    <t>gnl, RGN</t>
  </si>
  <si>
    <t>K01061</t>
  </si>
  <si>
    <t>E3.1.1.45</t>
  </si>
  <si>
    <t>K01092</t>
  </si>
  <si>
    <t>E3.1.3.25, IMPA, suhB</t>
  </si>
  <si>
    <t>K01126</t>
  </si>
  <si>
    <t>E3.1.4.46, glpQ, ugpQ</t>
  </si>
  <si>
    <t>K01130</t>
  </si>
  <si>
    <t>E3.1.6.1</t>
  </si>
  <si>
    <t>K01179</t>
  </si>
  <si>
    <t>E3.2.1.4</t>
  </si>
  <si>
    <t>K01207</t>
  </si>
  <si>
    <t>nagZ</t>
  </si>
  <si>
    <t>K01495</t>
  </si>
  <si>
    <t>GCH1, folE</t>
  </si>
  <si>
    <t>K01584</t>
  </si>
  <si>
    <t>adiA</t>
  </si>
  <si>
    <t>K01585</t>
  </si>
  <si>
    <t>speA</t>
  </si>
  <si>
    <t>K01607</t>
  </si>
  <si>
    <t>pcaC</t>
  </si>
  <si>
    <t>K01610</t>
  </si>
  <si>
    <t>E4.1.1.49, pckA</t>
  </si>
  <si>
    <t>K01621</t>
  </si>
  <si>
    <t>xfp, xpk</t>
  </si>
  <si>
    <t>K01684</t>
  </si>
  <si>
    <t>dgoD</t>
  </si>
  <si>
    <t>K01685</t>
  </si>
  <si>
    <t>uxaA</t>
  </si>
  <si>
    <t>K01687</t>
  </si>
  <si>
    <t>ilvD</t>
  </si>
  <si>
    <t>K01698</t>
  </si>
  <si>
    <t>hemB, ALAD</t>
  </si>
  <si>
    <t>K01711</t>
  </si>
  <si>
    <t>gmd, GMDS</t>
  </si>
  <si>
    <t>K01714</t>
  </si>
  <si>
    <t>dapA</t>
  </si>
  <si>
    <t>K01749</t>
  </si>
  <si>
    <t>hemC, HMBS</t>
  </si>
  <si>
    <t>K01752</t>
  </si>
  <si>
    <t>E4.3.1.17, sdaA, sdaB, tdcG</t>
  </si>
  <si>
    <t>K01768</t>
  </si>
  <si>
    <t>E4.6.1.1</t>
  </si>
  <si>
    <t>K01782</t>
  </si>
  <si>
    <t>fadJ</t>
  </si>
  <si>
    <t>K01805</t>
  </si>
  <si>
    <t>xylA</t>
  </si>
  <si>
    <t>K01869</t>
  </si>
  <si>
    <t>LARS, leuS</t>
  </si>
  <si>
    <t>K01870</t>
  </si>
  <si>
    <t>IARS, ileS</t>
  </si>
  <si>
    <t>K01897</t>
  </si>
  <si>
    <t>ACSL, fadD</t>
  </si>
  <si>
    <t>K01919</t>
  </si>
  <si>
    <t>gshA</t>
  </si>
  <si>
    <t>K01928</t>
  </si>
  <si>
    <t>murE</t>
  </si>
  <si>
    <t>K01953</t>
  </si>
  <si>
    <t>asnB, ASNS</t>
  </si>
  <si>
    <t>K01962</t>
  </si>
  <si>
    <t>accA</t>
  </si>
  <si>
    <t>K01991</t>
  </si>
  <si>
    <t>polysaccharide biosynthesis/export protein</t>
  </si>
  <si>
    <t>wza</t>
  </si>
  <si>
    <t>K01999</t>
  </si>
  <si>
    <t>branched-chain amino acid transport system substrate-binding protein</t>
  </si>
  <si>
    <t>livK</t>
  </si>
  <si>
    <t>K02020</t>
  </si>
  <si>
    <t>molybdate transport system substrate-binding protein</t>
  </si>
  <si>
    <t>modA</t>
  </si>
  <si>
    <t>K02035</t>
  </si>
  <si>
    <t>peptide/nickel transport system substrate-binding protein</t>
  </si>
  <si>
    <t>ABC.PE.S</t>
  </si>
  <si>
    <t>K02036</t>
  </si>
  <si>
    <t>pstB</t>
  </si>
  <si>
    <t>K02045</t>
  </si>
  <si>
    <t>cysA</t>
  </si>
  <si>
    <t>K02055</t>
  </si>
  <si>
    <t>putative spermidine/putrescine transport system substrate-binding protein</t>
  </si>
  <si>
    <t>ABC.SP.S</t>
  </si>
  <si>
    <t>K02078</t>
  </si>
  <si>
    <t>acyl carrier protein</t>
  </si>
  <si>
    <t>acpP</t>
  </si>
  <si>
    <t>K02302</t>
  </si>
  <si>
    <t>cysG</t>
  </si>
  <si>
    <t>K02313</t>
  </si>
  <si>
    <t>chromosomal replication initiator protein</t>
  </si>
  <si>
    <t>dnaA</t>
  </si>
  <si>
    <t>K02338</t>
  </si>
  <si>
    <t>dnaN</t>
  </si>
  <si>
    <t>K02372</t>
  </si>
  <si>
    <t>fabZ</t>
  </si>
  <si>
    <t>K02405</t>
  </si>
  <si>
    <t>RNA polymerase sigma factor FliA</t>
  </si>
  <si>
    <t>fliA</t>
  </si>
  <si>
    <t>K02434</t>
  </si>
  <si>
    <t>gatB, PET112</t>
  </si>
  <si>
    <t>K02454</t>
  </si>
  <si>
    <t>gspE</t>
  </si>
  <si>
    <t>K02456</t>
  </si>
  <si>
    <t>general secretion pathway protein G</t>
  </si>
  <si>
    <t>gspG</t>
  </si>
  <si>
    <t>K02492</t>
  </si>
  <si>
    <t>hemA</t>
  </si>
  <si>
    <t>K02510</t>
  </si>
  <si>
    <t>hpaI, hpcH</t>
  </si>
  <si>
    <t>K02535</t>
  </si>
  <si>
    <t>lpxC</t>
  </si>
  <si>
    <t>K02557</t>
  </si>
  <si>
    <t>chemotaxis protein MotB</t>
  </si>
  <si>
    <t>motB</t>
  </si>
  <si>
    <t>K02650</t>
  </si>
  <si>
    <t>type IV pilus assembly protein PilA</t>
  </si>
  <si>
    <t>pilA</t>
  </si>
  <si>
    <t>K02651</t>
  </si>
  <si>
    <t>pilus assembly protein Flp/PilA</t>
  </si>
  <si>
    <t>flp</t>
  </si>
  <si>
    <t>K02806</t>
  </si>
  <si>
    <t>ptsN</t>
  </si>
  <si>
    <t>K03116</t>
  </si>
  <si>
    <t>sec-independent protein translocase protein TatA</t>
  </si>
  <si>
    <t>tatA</t>
  </si>
  <si>
    <t>K03119</t>
  </si>
  <si>
    <t>tauD</t>
  </si>
  <si>
    <t>K03147</t>
  </si>
  <si>
    <t>thiC</t>
  </si>
  <si>
    <t>K03392</t>
  </si>
  <si>
    <t>ACMSD</t>
  </si>
  <si>
    <t>K03431</t>
  </si>
  <si>
    <t>glmM</t>
  </si>
  <si>
    <t>K03526</t>
  </si>
  <si>
    <t>gcpE, ispG</t>
  </si>
  <si>
    <t>K03527</t>
  </si>
  <si>
    <t>ispH, lytB</t>
  </si>
  <si>
    <t>K03531</t>
  </si>
  <si>
    <t>cell division protein FtsZ</t>
  </si>
  <si>
    <t>ftsZ</t>
  </si>
  <si>
    <t>K03553</t>
  </si>
  <si>
    <t>recombination protein RecA</t>
  </si>
  <si>
    <t>recA</t>
  </si>
  <si>
    <t>K03636</t>
  </si>
  <si>
    <t>sulfur-carrier protein</t>
  </si>
  <si>
    <t>cysO</t>
  </si>
  <si>
    <t>K03639</t>
  </si>
  <si>
    <t>moaA, CNX2</t>
  </si>
  <si>
    <t>K03685</t>
  </si>
  <si>
    <t>rnc, DROSHA, RNT1</t>
  </si>
  <si>
    <t>K03701</t>
  </si>
  <si>
    <t>excinuclease ABC subunit A</t>
  </si>
  <si>
    <t>uvrA</t>
  </si>
  <si>
    <t>K03702</t>
  </si>
  <si>
    <t>excinuclease ABC subunit B</t>
  </si>
  <si>
    <t>uvrB</t>
  </si>
  <si>
    <t>K03723</t>
  </si>
  <si>
    <t>mfd</t>
  </si>
  <si>
    <t>K03737</t>
  </si>
  <si>
    <t>por, nifJ</t>
  </si>
  <si>
    <t>K03821</t>
  </si>
  <si>
    <t>phbC, phaC</t>
  </si>
  <si>
    <t>K04567</t>
  </si>
  <si>
    <t>KARS, lysS</t>
  </si>
  <si>
    <t>K04751</t>
  </si>
  <si>
    <t>nitrogen regulatory protein P-II 1</t>
  </si>
  <si>
    <t>glnB</t>
  </si>
  <si>
    <t>K05365</t>
  </si>
  <si>
    <t>mrcB</t>
  </si>
  <si>
    <t>K07141</t>
  </si>
  <si>
    <t>mocA</t>
  </si>
  <si>
    <t>K07404</t>
  </si>
  <si>
    <t>pgl</t>
  </si>
  <si>
    <t>K07462</t>
  </si>
  <si>
    <t>recJ</t>
  </si>
  <si>
    <t>K07667</t>
  </si>
  <si>
    <t>two-component system, OmpR family, KDP operon response regulator KdpE</t>
  </si>
  <si>
    <t>kdpE</t>
  </si>
  <si>
    <t>K07713</t>
  </si>
  <si>
    <t>two-component system, NtrC family, response regulator HydG</t>
  </si>
  <si>
    <t>hydG</t>
  </si>
  <si>
    <t>K07788</t>
  </si>
  <si>
    <t>multidrug efflux pump</t>
  </si>
  <si>
    <t>mdtB</t>
  </si>
  <si>
    <t>K07799</t>
  </si>
  <si>
    <t>membrane fusion protein, multidrug efflux system</t>
  </si>
  <si>
    <t>mdtA</t>
  </si>
  <si>
    <t>K08372</t>
  </si>
  <si>
    <t>pepD</t>
  </si>
  <si>
    <t>K08681</t>
  </si>
  <si>
    <t>pdxT, pdx2</t>
  </si>
  <si>
    <t>K09969</t>
  </si>
  <si>
    <t>general L-amino acid transport system substrate-binding protein</t>
  </si>
  <si>
    <t>aapJ</t>
  </si>
  <si>
    <t>K10117</t>
  </si>
  <si>
    <t>raffinose/stachyose/melibiose transport system substrate-binding protein</t>
  </si>
  <si>
    <t>msmE</t>
  </si>
  <si>
    <t>K10232</t>
  </si>
  <si>
    <t>alpha-glucoside transport system substrate-binding protein</t>
  </si>
  <si>
    <t>aglE</t>
  </si>
  <si>
    <t>K10255</t>
  </si>
  <si>
    <t>FAD6, desA</t>
  </si>
  <si>
    <t>K10439</t>
  </si>
  <si>
    <t>ribose transport system substrate-binding protein</t>
  </si>
  <si>
    <t>rbsB</t>
  </si>
  <si>
    <t>K10552</t>
  </si>
  <si>
    <t>fructose transport system substrate-binding protein</t>
  </si>
  <si>
    <t>frcB</t>
  </si>
  <si>
    <t>K10553</t>
  </si>
  <si>
    <t>fructose transport system permease protein</t>
  </si>
  <si>
    <t>frcC</t>
  </si>
  <si>
    <t>K10563</t>
  </si>
  <si>
    <t>mutM, fpg</t>
  </si>
  <si>
    <t>K10914</t>
  </si>
  <si>
    <t>CRP/FNR family transcriptional regulator, cyclic AMP receptor protein</t>
  </si>
  <si>
    <t>crp</t>
  </si>
  <si>
    <t>K11085</t>
  </si>
  <si>
    <t>msbA</t>
  </si>
  <si>
    <t>K11177</t>
  </si>
  <si>
    <t>yagR</t>
  </si>
  <si>
    <t>K11645</t>
  </si>
  <si>
    <t>fbaB</t>
  </si>
  <si>
    <t>K11717</t>
  </si>
  <si>
    <t>sufS</t>
  </si>
  <si>
    <t>K11900</t>
  </si>
  <si>
    <t>type VI secretion system protein ImpC</t>
  </si>
  <si>
    <t>impC</t>
  </si>
  <si>
    <t>K11901</t>
  </si>
  <si>
    <t>type VI secretion system protein ImpB</t>
  </si>
  <si>
    <t>impB</t>
  </si>
  <si>
    <t>K11903</t>
  </si>
  <si>
    <t>type VI secretion system secreted protein Hcp</t>
  </si>
  <si>
    <t>hcp</t>
  </si>
  <si>
    <t>K11959</t>
  </si>
  <si>
    <t>urea transport system substrate-binding protein</t>
  </si>
  <si>
    <t>urtA</t>
  </si>
  <si>
    <t>K12339</t>
  </si>
  <si>
    <t>cysM</t>
  </si>
  <si>
    <t>K13015</t>
  </si>
  <si>
    <t>wbpA</t>
  </si>
  <si>
    <t>K13483</t>
  </si>
  <si>
    <t>xanthine dehydrogenase YagT iron-sulfur-binding subunit</t>
  </si>
  <si>
    <t>yagT</t>
  </si>
  <si>
    <t>K13542</t>
  </si>
  <si>
    <t>cobA-hemD</t>
  </si>
  <si>
    <t>K13599</t>
  </si>
  <si>
    <t>two-component system, NtrC family, nitrogen regulation response regulator NtrX</t>
  </si>
  <si>
    <t>ntrX</t>
  </si>
  <si>
    <t>K15866</t>
  </si>
  <si>
    <t>paaG</t>
  </si>
  <si>
    <t>K17225</t>
  </si>
  <si>
    <t>sulfane dehydrogenase subunit SoxC</t>
  </si>
  <si>
    <t>soxC</t>
  </si>
  <si>
    <t>K17686</t>
  </si>
  <si>
    <t>copA, ctpA, ATP7</t>
  </si>
  <si>
    <t>K21071</t>
  </si>
  <si>
    <t>pfk, pfp</t>
  </si>
  <si>
    <t>K21148</t>
  </si>
  <si>
    <t>K22187</t>
  </si>
  <si>
    <t>K22622</t>
  </si>
  <si>
    <t>soxD</t>
  </si>
  <si>
    <t>Inositol phosphate metabolism</t>
  </si>
  <si>
    <t>Benzoate degradation</t>
  </si>
  <si>
    <t>Tropane, piperidine and pyridine alkaloid biosynthesis</t>
  </si>
  <si>
    <t>Novobiocin biosynthesis</t>
  </si>
  <si>
    <t>Caprolactam degradation</t>
  </si>
  <si>
    <t>Ascorbate and aldarate metabolism</t>
  </si>
  <si>
    <t>Chlorocyclohexane and chlorobenzene degradation</t>
  </si>
  <si>
    <t>Toluene degradation</t>
  </si>
  <si>
    <t>Fluorobenzoate degradation</t>
  </si>
  <si>
    <t>Streptomycin biosynthesis</t>
  </si>
  <si>
    <t>Glycerophospholipid metabolism</t>
  </si>
  <si>
    <t>Sphingolipid metabolism</t>
  </si>
  <si>
    <t>Steroid hormone biosynthesis</t>
  </si>
  <si>
    <t>Glycosaminoglycan degradation</t>
  </si>
  <si>
    <t>Lysine biosynthesis</t>
  </si>
  <si>
    <t>Limonene and pinene degradation</t>
  </si>
  <si>
    <t>Geraniol degradation</t>
  </si>
  <si>
    <t>Peptidoglycan biosynthesis</t>
  </si>
  <si>
    <t>Biosynthesis of secondary metabolites - unclassified</t>
  </si>
  <si>
    <t>Lipopolysaccharide biosynthesis</t>
  </si>
  <si>
    <t>MAPK signaling pathway - plant</t>
  </si>
  <si>
    <t>L iditol 2 dehydrogenase [EC:1.1.1.14]</t>
  </si>
  <si>
    <t>glucose 1 dehydrogenase [EC:1.1.1.47]</t>
  </si>
  <si>
    <t>xanthine dehydrogenase molybdenum binding subunit [EC:1.17.1.4]</t>
  </si>
  <si>
    <t>glycolate oxidase [EC:1.1.3.15]</t>
  </si>
  <si>
    <t>quinoprotein glucose dehydrogenase [EC:1.1.5.2]</t>
  </si>
  <si>
    <t>glyceraldehyde 3 phosphate dehydrogenase [EC:1.2.1.12]</t>
  </si>
  <si>
    <t>2 oxoglutarate dehydrogenase E1 component [EC:1.2.4.2]</t>
  </si>
  <si>
    <t>glutaryl CoA dehydrogenase [EC:1.3.8.6]</t>
  </si>
  <si>
    <t>glutamate synthase (NADPH) large chain [EC:1.4.1.13]</t>
  </si>
  <si>
    <t>glycine dehydrogenase [EC:1.4.4.2]</t>
  </si>
  <si>
    <t>glycine dehydrogenase subunit 2 [EC:1.4.4.2]</t>
  </si>
  <si>
    <t>sulfite reductase (NADPH) flavoprotein alpha component [EC:1.8.1.2]</t>
  </si>
  <si>
    <t>sulfite reductase (NADPH) hemoprotein beta component [EC:1.8.1.2]</t>
  </si>
  <si>
    <t>thioredoxin reductase (NADPH) [EC:1.8.1.9]</t>
  </si>
  <si>
    <t>phosphoadenosine phosphosulfate reductase [EC:1.8.4.8 1.8.4.10]</t>
  </si>
  <si>
    <t>sulfite reductase (ferredoxin) [EC:1.8.7.1]</t>
  </si>
  <si>
    <t>ribonucleoside diphosphate reductase alpha chain [EC:1.17.4.1]</t>
  </si>
  <si>
    <t>5 methyltetrahydrofolate  homocysteine methyltransferase [EC:2.1.1.13]</t>
  </si>
  <si>
    <t>tRNA uridine 2 sulfurtransferase [EC:2.8.1.13]</t>
  </si>
  <si>
    <t>3 oxoacyl [acyl carrier protein] synthase I [EC:2.3.1.41]</t>
  </si>
  <si>
    <t>2 oxoglutarate dehydrogenase E2 component (dihydrolipoamide succinyltransferase) [EC:2.3.1.61]</t>
  </si>
  <si>
    <t>nicotinate phosphoribosyltransferase [EC:6.3.4.21]</t>
  </si>
  <si>
    <t>ATP phosphoribosyltransferase [EC:2.4.2.17]</t>
  </si>
  <si>
    <t>S adenosylmethionine synthetase [EC:2.5.1.6]</t>
  </si>
  <si>
    <t>glutathione S transferase [EC:2.5.1.18]</t>
  </si>
  <si>
    <t>histidinol phosphate aminotransferase [EC:2.6.1.9]</t>
  </si>
  <si>
    <t>ornithine  oxo acid transaminase [EC:2.6.1.13]</t>
  </si>
  <si>
    <t>branched chain amino acid aminotransferase [EC:2.6.1.42]</t>
  </si>
  <si>
    <t>guanylate kinase [EC:2.7.4.8]</t>
  </si>
  <si>
    <t>GTP pyrophosphokinase [EC:2.7.6.5]</t>
  </si>
  <si>
    <t>sulfate adenylyltransferase subunit 2 [EC:2.7.7.4]</t>
  </si>
  <si>
    <t>glucose 1 phosphate adenylyltransferase [EC:2.7.7.27]</t>
  </si>
  <si>
    <t>gluconolactonase [EC:3.1.1.17]</t>
  </si>
  <si>
    <t>carboxymethylenebutenolidase [EC:3.1.1.45]</t>
  </si>
  <si>
    <t>myo inositol 1(or 4) monophosphatase [EC:3.1.3.25]</t>
  </si>
  <si>
    <t>glycerophosphoryl diester phosphodiesterase [EC:3.1.4.46]</t>
  </si>
  <si>
    <t>arylsulfatase [EC:3.1.6.1]</t>
  </si>
  <si>
    <t>endoglucanase [EC:3.2.1.4]</t>
  </si>
  <si>
    <t>beta N acetylhexosaminidase [EC:3.2.1.52]</t>
  </si>
  <si>
    <t>GTP cyclohydrolase IA [EC:3.5.4.16]</t>
  </si>
  <si>
    <t>arginine decarboxylase [EC:4.1.1.19]</t>
  </si>
  <si>
    <t>4 carboxymuconolactone decarboxylase [EC:4.1.1.44]</t>
  </si>
  <si>
    <t>phosphoenolpyruvate carboxykinase (ATP) [EC:4.1.1.49]</t>
  </si>
  <si>
    <t>galactonate dehydratase [EC:4.2.1.6]</t>
  </si>
  <si>
    <t>altronate hydrolase [EC:4.2.1.7]</t>
  </si>
  <si>
    <t>dihydroxy acid dehydratase [EC:4.2.1.9]</t>
  </si>
  <si>
    <t>porphobilinogen synthase [EC:4.2.1.24]</t>
  </si>
  <si>
    <t>GDPmannose 4,6 dehydratase [EC:4.2.1.47]</t>
  </si>
  <si>
    <t>4 hydroxy tetrahydrodipicolinate synthase [EC:4.3.3.7]</t>
  </si>
  <si>
    <t>hydroxymethylbilane synthase [EC:2.5.1.61]</t>
  </si>
  <si>
    <t>L serine dehydratase [EC:4.3.1.17]</t>
  </si>
  <si>
    <t>adenylate cyclase [EC:4.6.1.1]</t>
  </si>
  <si>
    <t>xylose isomerase [EC:5.3.1.5]</t>
  </si>
  <si>
    <t>leucyl tRNA synthetase [EC:6.1.1.4]</t>
  </si>
  <si>
    <t>isoleucyl tRNA synthetase [EC:6.1.1.5]</t>
  </si>
  <si>
    <t>long chain acyl CoA synthetase [EC:6.2.1.3]</t>
  </si>
  <si>
    <t>glutamate  cysteine ligase [EC:6.3.2.2]</t>
  </si>
  <si>
    <t>UDP N acetylmuramoyl L alanyl D glutamate  2,6 diaminopimelate ligase [EC:6.3.2.13]</t>
  </si>
  <si>
    <t>asparagine synthase (glutamine hydrolysing) [EC:6.3.5.4]</t>
  </si>
  <si>
    <t>acetyl CoA carboxylase carboxyl transferase subunit alpha [EC:6.4.1.2 2.1.3.15]</t>
  </si>
  <si>
    <t>phosphate transport system ATP binding protein [EC:7.3.2.1]</t>
  </si>
  <si>
    <t>F type H+transporting ATPase subunit delta</t>
  </si>
  <si>
    <t>F type H+transporting ATPase subunit epsilon</t>
  </si>
  <si>
    <t>F type H+transporting ATPase subunit gamma</t>
  </si>
  <si>
    <t>DNA polymerase III subunit beta [EC:2.7.7.7]</t>
  </si>
  <si>
    <t>3 hydroxyacyl [acyl carrier protein] dehydratase [EC:4.2.1.59]</t>
  </si>
  <si>
    <t>general secretion pathway protein E [EC:7.4.2.8]</t>
  </si>
  <si>
    <t>glutamyl tRNA reductase [EC:1.2.1.70]</t>
  </si>
  <si>
    <t>4 hydroxy 2 oxoheptanedioate aldolase [EC:4.1.2.52]</t>
  </si>
  <si>
    <t>UDP 3 O [3 hydroxymyristoyl] N acetylglucosamine deacetylase [EC:3.5.1.108]</t>
  </si>
  <si>
    <t>nitrogen PTS system EIIA component [EC:2.7.1. ]</t>
  </si>
  <si>
    <t>DNA directed RNA polymerase subunit omega [EC:2.7.7.6]</t>
  </si>
  <si>
    <t>preprotein translocase subunit SecA [EC:7.4.2.8]</t>
  </si>
  <si>
    <t>taurine dioxygenase [EC:1.14.11.17]</t>
  </si>
  <si>
    <t>phosphomethylpyrimidine synthase [EC:4.1.99.17]</t>
  </si>
  <si>
    <t>aminocarboxymuconate semialdehyde decarboxylase [EC:4.1.1.45]</t>
  </si>
  <si>
    <t>phosphoglucosamine mutase [EC:5.4.2.10]</t>
  </si>
  <si>
    <t>(E) 4 hydroxy 3 methylbut 2 enyl diphosphate synthase [EC:1.17.7.1 1.17.7.3]</t>
  </si>
  <si>
    <t>4 hydroxy 3 methylbut 2 en 1 yl diphosphate reductase [EC:1.17.7.4]</t>
  </si>
  <si>
    <t>GTP 3,8 cyclase [EC:4.1.99.22]</t>
  </si>
  <si>
    <t>ribonuclease III [EC:3.1.26.3]</t>
  </si>
  <si>
    <t>transcription repair coupling factor (superfamily II helicase) [EC:3.6.4. ]</t>
  </si>
  <si>
    <t>polyhydroxyalkanoate synthase subunit PhaC [EC:2.3.1. ]</t>
  </si>
  <si>
    <t>lysyl tRNA synthetase, class II [EC:6.1.1.6]</t>
  </si>
  <si>
    <t>penicillin binding protein 1B [EC:2.4.1.129 3.4.16.4]</t>
  </si>
  <si>
    <t>molybdenum cofactor cytidylyltransferase [EC:2.7.7.76]</t>
  </si>
  <si>
    <t>6 phosphogluconolactonase [EC:3.1.1.31]</t>
  </si>
  <si>
    <t>single stranded DNA specific exonuclease [EC:3.1. . ]</t>
  </si>
  <si>
    <t>ribonuclease E [EC:3.1.26.12]</t>
  </si>
  <si>
    <t>putative serine protease PepD [EC:3.4.21. ]</t>
  </si>
  <si>
    <t>pyridoxal 5 phosphate synthase pdxT subunit [EC:4.3.3.6]</t>
  </si>
  <si>
    <t>acyl lipid omega 6 desaturase (Delta 12 desaturase) [EC:1.14.19.23 1.14.19.45]</t>
  </si>
  <si>
    <t>formamidopyrimidine DNA glycosylase [EC:3.2.2.23 4.2.99.18]</t>
  </si>
  <si>
    <t>ATP binding cassette, subfamily B, bacterial MsbA [EC:7.5.2.6]</t>
  </si>
  <si>
    <t>xanthine dehydrogenase YagR molybdenum binding subunit [EC:1.17.1.4]</t>
  </si>
  <si>
    <t>fructose bisphosphate aldolase, class I [EC:4.1.2.13]</t>
  </si>
  <si>
    <t>S sulfo L cysteine synthase (O acetyl L serine dependent) [EC:2.5.1.144]</t>
  </si>
  <si>
    <t>UDP N acetyl D glucosamine dehydrogenase [EC:1.1.1.136]</t>
  </si>
  <si>
    <t>2 (1,2 epoxy 1,2 dihydrophenyl)acetyl CoA isomerase [EC:5.3.3.18]</t>
  </si>
  <si>
    <t>P type Cu+ transporter [EC:7.2.2.8]</t>
  </si>
  <si>
    <t>[CysO sulfur carrier protein] thiocarboxylate dependent cysteine synthase [EC:2.5.1.113]</t>
  </si>
  <si>
    <t>alpha ketoglutaric semialdehyde dehydrogenase [EC:1.2.1. ]</t>
  </si>
  <si>
    <t>S disulfanyl L cysteine oxidoreductase SoxD [EC:1.8.2.6]</t>
  </si>
  <si>
    <t>Mean abundances</t>
  </si>
  <si>
    <t>NOTES</t>
  </si>
  <si>
    <t>EC-no.</t>
  </si>
  <si>
    <t>KO</t>
  </si>
  <si>
    <r>
      <t>A</t>
    </r>
    <r>
      <rPr>
        <b/>
        <vertAlign val="subscript"/>
        <sz val="11"/>
        <rFont val="Calibri"/>
        <family val="2"/>
        <scheme val="minor"/>
      </rPr>
      <t>T</t>
    </r>
    <r>
      <rPr>
        <b/>
        <sz val="11"/>
        <rFont val="Calibri"/>
        <family val="2"/>
        <scheme val="minor"/>
      </rPr>
      <t>:E</t>
    </r>
    <r>
      <rPr>
        <b/>
        <vertAlign val="subscript"/>
        <sz val="11"/>
        <rFont val="Calibri"/>
        <family val="2"/>
        <scheme val="minor"/>
      </rPr>
      <t>T</t>
    </r>
  </si>
  <si>
    <r>
      <t>MTW-A</t>
    </r>
    <r>
      <rPr>
        <b/>
        <vertAlign val="subscript"/>
        <sz val="11"/>
        <rFont val="Calibri"/>
        <family val="2"/>
        <scheme val="minor"/>
      </rPr>
      <t>T</t>
    </r>
    <r>
      <rPr>
        <b/>
        <sz val="11"/>
        <rFont val="Calibri"/>
        <family val="2"/>
        <scheme val="minor"/>
      </rPr>
      <t>:E</t>
    </r>
    <r>
      <rPr>
        <b/>
        <vertAlign val="subscript"/>
        <sz val="11"/>
        <rFont val="Calibri"/>
        <family val="2"/>
        <scheme val="minor"/>
      </rPr>
      <t>T</t>
    </r>
  </si>
  <si>
    <r>
      <t>LTW-A</t>
    </r>
    <r>
      <rPr>
        <b/>
        <vertAlign val="subscript"/>
        <sz val="11"/>
        <rFont val="Calibri"/>
        <family val="2"/>
        <scheme val="minor"/>
      </rPr>
      <t>T</t>
    </r>
    <r>
      <rPr>
        <b/>
        <sz val="11"/>
        <rFont val="Calibri"/>
        <family val="2"/>
        <scheme val="minor"/>
      </rPr>
      <t>:E</t>
    </r>
    <r>
      <rPr>
        <b/>
        <vertAlign val="subscript"/>
        <sz val="11"/>
        <rFont val="Calibri"/>
        <family val="2"/>
        <scheme val="minor"/>
      </rPr>
      <t>T</t>
    </r>
  </si>
  <si>
    <r>
      <t>A</t>
    </r>
    <r>
      <rPr>
        <b/>
        <vertAlign val="subscript"/>
        <sz val="11"/>
        <color theme="1"/>
        <rFont val="Calibri"/>
        <family val="2"/>
        <scheme val="minor"/>
      </rPr>
      <t>T</t>
    </r>
  </si>
  <si>
    <r>
      <t>E</t>
    </r>
    <r>
      <rPr>
        <b/>
        <vertAlign val="subscript"/>
        <sz val="11"/>
        <color theme="1"/>
        <rFont val="Calibri"/>
        <family val="2"/>
        <scheme val="minor"/>
      </rPr>
      <t>T</t>
    </r>
  </si>
  <si>
    <r>
      <t>MTW-A</t>
    </r>
    <r>
      <rPr>
        <b/>
        <vertAlign val="subscript"/>
        <sz val="11"/>
        <color theme="1"/>
        <rFont val="Calibri"/>
        <family val="2"/>
        <scheme val="minor"/>
      </rPr>
      <t>T</t>
    </r>
  </si>
  <si>
    <r>
      <t>MTW-E</t>
    </r>
    <r>
      <rPr>
        <b/>
        <vertAlign val="subscript"/>
        <sz val="11"/>
        <color theme="1"/>
        <rFont val="Calibri"/>
        <family val="2"/>
        <scheme val="minor"/>
      </rPr>
      <t>T</t>
    </r>
  </si>
  <si>
    <r>
      <t>LTW-A</t>
    </r>
    <r>
      <rPr>
        <b/>
        <vertAlign val="subscript"/>
        <sz val="11"/>
        <color theme="1"/>
        <rFont val="Calibri"/>
        <family val="2"/>
        <scheme val="minor"/>
      </rPr>
      <t>T</t>
    </r>
  </si>
  <si>
    <r>
      <t>LTW-E</t>
    </r>
    <r>
      <rPr>
        <b/>
        <vertAlign val="subscript"/>
        <sz val="11"/>
        <color theme="1"/>
        <rFont val="Calibri"/>
        <family val="2"/>
        <scheme val="minor"/>
      </rPr>
      <t>T</t>
    </r>
  </si>
  <si>
    <t>1.1.1.1</t>
  </si>
  <si>
    <t>K13953</t>
  </si>
  <si>
    <t>alcohol dehydrogenase, propanol preferring</t>
  </si>
  <si>
    <t>adhP</t>
  </si>
  <si>
    <t>K13954</t>
  </si>
  <si>
    <t>alcohol dehydrogenase</t>
  </si>
  <si>
    <t>yiaY</t>
  </si>
  <si>
    <t>S (hydroxymethyl)glutathione dehydrogenase / alcohol dehydrogenase [EC:1.1.1.284 1.1.1.1]</t>
  </si>
  <si>
    <t>sum</t>
  </si>
  <si>
    <t>dark</t>
  </si>
  <si>
    <t>light</t>
  </si>
  <si>
    <t>medium</t>
  </si>
  <si>
    <t>1.1.1.37</t>
  </si>
  <si>
    <t>K00024</t>
  </si>
  <si>
    <t>malate dehydrogenase</t>
  </si>
  <si>
    <t>mdh</t>
  </si>
  <si>
    <t>1.1.1.38</t>
  </si>
  <si>
    <t>K00027</t>
  </si>
  <si>
    <t>malate dehydrogenase (oxaloacetate decarboxylating)</t>
  </si>
  <si>
    <t>ME2, sfcA, maeA</t>
  </si>
  <si>
    <t>1.1.1.40</t>
  </si>
  <si>
    <t>K00029</t>
  </si>
  <si>
    <t>malate dehydrogenase (oxaloacetate decarboxylating)(NADP+)</t>
  </si>
  <si>
    <t>E1.1.1.40, maeB</t>
  </si>
  <si>
    <t>1.1.1.38/40</t>
  </si>
  <si>
    <t>1.1.2.8</t>
  </si>
  <si>
    <t>alcohol dehydrogenase (cytochrome c)</t>
  </si>
  <si>
    <t>1.2.1.3</t>
  </si>
  <si>
    <t>K00128</t>
  </si>
  <si>
    <t>aldehyde dehydrogenase (NAD+)</t>
  </si>
  <si>
    <t>ALDH</t>
  </si>
  <si>
    <t>1.2.1.12</t>
  </si>
  <si>
    <t>glyceraldehyde 3 phosphate dehydrogenase</t>
  </si>
  <si>
    <t>1.2.4.1</t>
  </si>
  <si>
    <t>pyruvate dehydrogenase E1 component alpha subunit</t>
  </si>
  <si>
    <t>pyruvate dehydrogenase E1 component beta subunit</t>
  </si>
  <si>
    <t>K00163</t>
  </si>
  <si>
    <t>pyruvate dehydrogenase E1 component</t>
  </si>
  <si>
    <t>aceE</t>
  </si>
  <si>
    <t>1.2.7.-</t>
  </si>
  <si>
    <t>pyruvate ferredoxin / flavodoxin oxidoreductase [EC:1.2.7.1  1.2.7. ]</t>
  </si>
  <si>
    <t>1.2.7.11</t>
  </si>
  <si>
    <t>K00174</t>
  </si>
  <si>
    <t>2 oxoglutarate / 2 oxoacid ferredoxin oxidoreductase subunit alpha [EC:1.2.7.3 1.2.7.11]</t>
  </si>
  <si>
    <t>korA, oorA, oforA</t>
  </si>
  <si>
    <t>2 oxoglutarate / 2 oxoacid ferredoxin oxidoreductase subunit beta [EC:1.2.7.3 1.2.7.11]</t>
  </si>
  <si>
    <t>1.3.5.1/4</t>
  </si>
  <si>
    <t>succinate dehydrogenase / fumarate reductase, flavoprotein subunit [EC:1.3.5.1 1.3.5.4]</t>
  </si>
  <si>
    <t>succinate dehydrogenase / fumarate reductase, iron sulfur subunit [EC:1.3.5.1 1.3.5.4]</t>
  </si>
  <si>
    <t>2.2.1.1</t>
  </si>
  <si>
    <t>K00615</t>
  </si>
  <si>
    <t>transketolase</t>
  </si>
  <si>
    <t>E2.2.1.1, tktA, tktB</t>
  </si>
  <si>
    <t>2.2.1.2</t>
  </si>
  <si>
    <t>transaldolase</t>
  </si>
  <si>
    <t>K13810</t>
  </si>
  <si>
    <t>transaldolase / glucose 6 phosphate isomerase [EC:2.2.1.2 5.3.1.9]</t>
  </si>
  <si>
    <t>tal-pgi</t>
  </si>
  <si>
    <t>unspecific</t>
  </si>
  <si>
    <t>based on sum and DGE analysis</t>
  </si>
  <si>
    <t>2.3.1.12</t>
  </si>
  <si>
    <t>pyruvate dehydrogenase E2 component (dihydrolipoamide acetyltransferase)</t>
  </si>
  <si>
    <t>2.3.3.9</t>
  </si>
  <si>
    <t>malate synthase</t>
  </si>
  <si>
    <t>2.7.1.11</t>
  </si>
  <si>
    <t>ATP dependent phosphofructokinase / diphosphate dependent phosphofructokinase [EC:2.7.1.11 2.7.1.90]</t>
  </si>
  <si>
    <t>2.7.1.11/90</t>
  </si>
  <si>
    <t>2.7.1.2</t>
  </si>
  <si>
    <t>K00845</t>
  </si>
  <si>
    <t>glucokinase</t>
  </si>
  <si>
    <t>glk</t>
  </si>
  <si>
    <t>2.7.1.40</t>
  </si>
  <si>
    <t>K00873</t>
  </si>
  <si>
    <t>pyruvate kinase</t>
  </si>
  <si>
    <t>PK, pyk</t>
  </si>
  <si>
    <t>2.7.2.3</t>
  </si>
  <si>
    <t>K00927</t>
  </si>
  <si>
    <t>phosphoglycerate kinase</t>
  </si>
  <si>
    <t>PGK, pgk</t>
  </si>
  <si>
    <t>2.7.6.1</t>
  </si>
  <si>
    <t>K00948</t>
  </si>
  <si>
    <t>ribose phosphate pyrophosphokinase</t>
  </si>
  <si>
    <t>PRPS, prsA</t>
  </si>
  <si>
    <t>2.7.9.1</t>
  </si>
  <si>
    <t>K01006</t>
  </si>
  <si>
    <t>pyruvate, orthophosphate dikinase</t>
  </si>
  <si>
    <t>ppdK</t>
  </si>
  <si>
    <t>3.1.3.11</t>
  </si>
  <si>
    <t>fructose 1,6 bisphosphatase II</t>
  </si>
  <si>
    <t>K03841</t>
  </si>
  <si>
    <t>fructose 1,6 bisphosphatase I</t>
  </si>
  <si>
    <t>FBP, fbp</t>
  </si>
  <si>
    <t>4.1.1.31</t>
  </si>
  <si>
    <t>phosphoenolpyruvate carboxylase</t>
  </si>
  <si>
    <t>4.1.1.32</t>
  </si>
  <si>
    <t>K01596</t>
  </si>
  <si>
    <t>phosphoenolpyruvate carboxykinase (GTP)</t>
  </si>
  <si>
    <t>E4.1.1.32, pckA, PCK</t>
  </si>
  <si>
    <t>4.1.1.49</t>
  </si>
  <si>
    <t>phosphoenolpyruvate carboxykinase (ATP)</t>
  </si>
  <si>
    <t>sum: 4.1.1.31 + 4.1.1.32 + 4.1.1.49</t>
  </si>
  <si>
    <t>4.1.1.31/32/49</t>
  </si>
  <si>
    <t xml:space="preserve">summary was added to illustrate the whole potential </t>
  </si>
  <si>
    <t>4.1.2.4</t>
  </si>
  <si>
    <t>deoxyribose phosphate aldolase</t>
  </si>
  <si>
    <t>4.1.2.13</t>
  </si>
  <si>
    <t>K01623</t>
  </si>
  <si>
    <t>fructose bisphosphate aldolase, class I</t>
  </si>
  <si>
    <t>ALDO</t>
  </si>
  <si>
    <t>fructose bisphosphate aldolase, class II</t>
  </si>
  <si>
    <t>sum all</t>
  </si>
  <si>
    <t>sum class I</t>
  </si>
  <si>
    <t>4.1.2.13 class I</t>
  </si>
  <si>
    <t>4.2.1.2</t>
  </si>
  <si>
    <t>K01676</t>
  </si>
  <si>
    <t>fumarate hydratase, class I</t>
  </si>
  <si>
    <t>E4.2.1.2A, fumA, fumB</t>
  </si>
  <si>
    <t>K01679</t>
  </si>
  <si>
    <t>fumarate hydratase, class II</t>
  </si>
  <si>
    <t>E4.2.1.2B, fumC, FH</t>
  </si>
  <si>
    <t>4.2.1.11</t>
  </si>
  <si>
    <t>5.1.3.1</t>
  </si>
  <si>
    <t>K01783</t>
  </si>
  <si>
    <t>ribulose phosphate 3 epimerase</t>
  </si>
  <si>
    <t>rpe, RPE</t>
  </si>
  <si>
    <t>5.1.3.3</t>
  </si>
  <si>
    <t>aldose 1 epimerase</t>
  </si>
  <si>
    <t>5.3.1.1</t>
  </si>
  <si>
    <t>K01803</t>
  </si>
  <si>
    <t>triosephosphate isomerase (TIM)</t>
  </si>
  <si>
    <t>TPI, tpiA</t>
  </si>
  <si>
    <t>5.3.1.9</t>
  </si>
  <si>
    <t>glucose 6 phosphate isomerase</t>
  </si>
  <si>
    <t>5.4.2.2</t>
  </si>
  <si>
    <t>K01835</t>
  </si>
  <si>
    <t>phosphoglucomutase</t>
  </si>
  <si>
    <t>pgm</t>
  </si>
  <si>
    <t>6.2.1.1</t>
  </si>
  <si>
    <t>K01895</t>
  </si>
  <si>
    <t>acetyl CoA synthetase</t>
  </si>
  <si>
    <t>ACSS1_2, acs</t>
  </si>
  <si>
    <t>6.4.1.2</t>
  </si>
  <si>
    <t>K01961</t>
  </si>
  <si>
    <t>acetyl CoA carboxylase, biotin carboxylase subunit [EC:6.4.1.2 6.3.4.14]</t>
  </si>
  <si>
    <t>accC</t>
  </si>
  <si>
    <t>transferase subunit</t>
  </si>
  <si>
    <t>K01963</t>
  </si>
  <si>
    <t>acetyl CoA carboxylase carboxyl transferase subunit beta [EC:6.4.1.2 2.1.3.15]</t>
  </si>
  <si>
    <t>accD</t>
  </si>
  <si>
    <t>acetyl CoA / propionyl CoA carboxylase, biotin carboxylase, biotin carboxyl carrier protein [EC:6.4.1.2 6.4.1.3 6.3.4.14]</t>
  </si>
  <si>
    <t>NOT substrate specific</t>
  </si>
  <si>
    <t>K18472</t>
  </si>
  <si>
    <t>acetyl CoA / propionyl CoA carboxylase carboxyl transferase subunit [EC:6.4.1.2 6.4.1.3 2.1.3.15]</t>
  </si>
  <si>
    <t>accD6</t>
  </si>
  <si>
    <t>sum acc</t>
  </si>
  <si>
    <t>based on sum, substrate specificity, function, and DGE analysis</t>
  </si>
  <si>
    <r>
      <t>DNA</t>
    </r>
    <r>
      <rPr>
        <b/>
        <vertAlign val="superscript"/>
        <sz val="11"/>
        <color rgb="FF000000"/>
        <rFont val="Calibri"/>
        <family val="2"/>
        <scheme val="minor"/>
      </rPr>
      <t>a</t>
    </r>
  </si>
  <si>
    <r>
      <t>RNA</t>
    </r>
    <r>
      <rPr>
        <b/>
        <vertAlign val="superscript"/>
        <sz val="11"/>
        <color rgb="FF000000"/>
        <rFont val="Calibri"/>
        <family val="2"/>
        <scheme val="minor"/>
      </rPr>
      <t>a</t>
    </r>
  </si>
  <si>
    <r>
      <t>C</t>
    </r>
    <r>
      <rPr>
        <b/>
        <vertAlign val="subscript"/>
        <sz val="11"/>
        <color rgb="FF000000"/>
        <rFont val="Calibri"/>
        <family val="2"/>
        <scheme val="minor"/>
      </rPr>
      <t>MO</t>
    </r>
    <r>
      <rPr>
        <b/>
        <vertAlign val="superscript"/>
        <sz val="11"/>
        <color rgb="FF000000"/>
        <rFont val="Calibri"/>
        <family val="2"/>
        <scheme val="minor"/>
      </rPr>
      <t>a</t>
    </r>
  </si>
  <si>
    <r>
      <t>N</t>
    </r>
    <r>
      <rPr>
        <b/>
        <vertAlign val="subscript"/>
        <sz val="11"/>
        <color rgb="FF000000"/>
        <rFont val="Calibri"/>
        <family val="2"/>
        <scheme val="minor"/>
      </rPr>
      <t>MO</t>
    </r>
    <r>
      <rPr>
        <b/>
        <vertAlign val="superscript"/>
        <sz val="11"/>
        <color rgb="FF000000"/>
        <rFont val="Calibri"/>
        <family val="2"/>
        <scheme val="minor"/>
      </rPr>
      <t>a</t>
    </r>
  </si>
  <si>
    <r>
      <t>P</t>
    </r>
    <r>
      <rPr>
        <b/>
        <vertAlign val="subscript"/>
        <sz val="11"/>
        <color rgb="FF000000"/>
        <rFont val="Calibri"/>
        <family val="2"/>
        <scheme val="minor"/>
      </rPr>
      <t>MO</t>
    </r>
    <r>
      <rPr>
        <b/>
        <vertAlign val="superscript"/>
        <sz val="11"/>
        <color rgb="FF000000"/>
        <rFont val="Calibri"/>
        <family val="2"/>
        <scheme val="minor"/>
      </rPr>
      <t>a</t>
    </r>
  </si>
  <si>
    <r>
      <t>DOC</t>
    </r>
    <r>
      <rPr>
        <b/>
        <vertAlign val="superscript"/>
        <sz val="11"/>
        <color rgb="FF000000"/>
        <rFont val="Calibri"/>
        <family val="2"/>
        <scheme val="minor"/>
      </rPr>
      <t>a</t>
    </r>
  </si>
  <si>
    <r>
      <t>DON</t>
    </r>
    <r>
      <rPr>
        <b/>
        <vertAlign val="superscript"/>
        <sz val="11"/>
        <color rgb="FF000000"/>
        <rFont val="Calibri"/>
        <family val="2"/>
        <scheme val="minor"/>
      </rPr>
      <t>a</t>
    </r>
  </si>
  <si>
    <r>
      <t>DOP</t>
    </r>
    <r>
      <rPr>
        <b/>
        <vertAlign val="superscript"/>
        <sz val="11"/>
        <color rgb="FF000000"/>
        <rFont val="Calibri"/>
        <family val="2"/>
        <scheme val="minor"/>
      </rPr>
      <t>a</t>
    </r>
  </si>
  <si>
    <r>
      <t>C</t>
    </r>
    <r>
      <rPr>
        <b/>
        <vertAlign val="subscript"/>
        <sz val="11"/>
        <color rgb="FF000000"/>
        <rFont val="Calibri"/>
        <family val="2"/>
        <scheme val="minor"/>
      </rPr>
      <t>tot</t>
    </r>
    <r>
      <rPr>
        <b/>
        <vertAlign val="superscript"/>
        <sz val="11"/>
        <color rgb="FF000000"/>
        <rFont val="Calibri"/>
        <family val="2"/>
        <scheme val="minor"/>
      </rPr>
      <t>b</t>
    </r>
  </si>
  <si>
    <r>
      <t>N</t>
    </r>
    <r>
      <rPr>
        <b/>
        <vertAlign val="subscript"/>
        <sz val="11"/>
        <color rgb="FF000000"/>
        <rFont val="Calibri"/>
        <family val="2"/>
        <scheme val="minor"/>
      </rPr>
      <t>tot</t>
    </r>
    <r>
      <rPr>
        <b/>
        <vertAlign val="superscript"/>
        <sz val="11"/>
        <color rgb="FF000000"/>
        <rFont val="Calibri"/>
        <family val="2"/>
        <scheme val="minor"/>
      </rPr>
      <t>b</t>
    </r>
  </si>
  <si>
    <r>
      <t>P</t>
    </r>
    <r>
      <rPr>
        <b/>
        <vertAlign val="subscript"/>
        <sz val="11"/>
        <color rgb="FF000000"/>
        <rFont val="Calibri"/>
        <family val="2"/>
        <scheme val="minor"/>
      </rPr>
      <t>tot</t>
    </r>
    <r>
      <rPr>
        <b/>
        <vertAlign val="superscript"/>
        <sz val="11"/>
        <color rgb="FF000000"/>
        <rFont val="Calibri"/>
        <family val="2"/>
        <scheme val="minor"/>
      </rPr>
      <t>b</t>
    </r>
  </si>
  <si>
    <r>
      <t xml:space="preserve">a </t>
    </r>
    <r>
      <rPr>
        <sz val="9"/>
        <color rgb="FF000000"/>
        <rFont val="Calibri"/>
        <family val="2"/>
        <scheme val="minor"/>
      </rPr>
      <t>[µg g</t>
    </r>
    <r>
      <rPr>
        <vertAlign val="superscript"/>
        <sz val="9"/>
        <color rgb="FF000000"/>
        <rFont val="Calibri"/>
        <family val="2"/>
        <scheme val="minor"/>
      </rPr>
      <t>-1</t>
    </r>
    <r>
      <rPr>
        <sz val="9"/>
        <color rgb="FF000000"/>
        <rFont val="Calibri"/>
        <family val="2"/>
        <scheme val="minor"/>
      </rPr>
      <t xml:space="preserve"> soil dry weight]</t>
    </r>
  </si>
  <si>
    <r>
      <t xml:space="preserve">b </t>
    </r>
    <r>
      <rPr>
        <sz val="9"/>
        <color rgb="FF000000"/>
        <rFont val="Calibri"/>
        <family val="2"/>
        <scheme val="minor"/>
      </rPr>
      <t>[mg g</t>
    </r>
    <r>
      <rPr>
        <vertAlign val="superscript"/>
        <sz val="9"/>
        <color rgb="FF000000"/>
        <rFont val="Calibri"/>
        <family val="2"/>
        <scheme val="minor"/>
      </rPr>
      <t>-1</t>
    </r>
    <r>
      <rPr>
        <sz val="9"/>
        <color rgb="FF000000"/>
        <rFont val="Calibri"/>
        <family val="2"/>
        <scheme val="minor"/>
      </rPr>
      <t xml:space="preserve"> soil dry weight]</t>
    </r>
  </si>
  <si>
    <r>
      <t xml:space="preserve">Average </t>
    </r>
    <r>
      <rPr>
        <i/>
        <sz val="11"/>
        <color theme="1"/>
        <rFont val="Calibri"/>
        <family val="2"/>
        <scheme val="minor"/>
      </rPr>
      <t>P</t>
    </r>
    <r>
      <rPr>
        <sz val="11"/>
        <color theme="1"/>
        <rFont val="Calibri"/>
        <family val="2"/>
        <scheme val="minor"/>
      </rPr>
      <t xml:space="preserve"> value</t>
    </r>
  </si>
  <si>
    <r>
      <t>c</t>
    </r>
    <r>
      <rPr>
        <sz val="9"/>
        <color theme="1"/>
        <rFont val="Calibri"/>
        <family val="2"/>
        <scheme val="minor"/>
      </rPr>
      <t xml:space="preserve"> Number of mRNA reads after all filtering steps (i.e. input data for functional and taxonomic annotations)</t>
    </r>
  </si>
  <si>
    <t>SAMN16124403</t>
  </si>
  <si>
    <t>SAMN16124404</t>
  </si>
  <si>
    <t>SAMN16124405</t>
  </si>
  <si>
    <t>SAMN16124406</t>
  </si>
  <si>
    <t>SAMN16124407</t>
  </si>
  <si>
    <t>SAMN16124408</t>
  </si>
  <si>
    <t>SAMN16124409</t>
  </si>
  <si>
    <t>SAMN16124410</t>
  </si>
  <si>
    <t>SAMN16124414</t>
  </si>
  <si>
    <t>SAMN16124417</t>
  </si>
  <si>
    <t>SAMN16124418</t>
  </si>
  <si>
    <t>SAMN16124419</t>
  </si>
  <si>
    <t>SAMN16124422</t>
  </si>
  <si>
    <t>SAMN16124411, SAMN16124412, SAMN16124413</t>
  </si>
  <si>
    <t>SAMN16124415, SAMN16124416</t>
  </si>
  <si>
    <t>SAMN16124420, SAMN16124421</t>
  </si>
  <si>
    <t>NCBI Sequence Read Archive accession number</t>
  </si>
  <si>
    <r>
      <t>e</t>
    </r>
    <r>
      <rPr>
        <sz val="9"/>
        <color theme="1"/>
        <rFont val="Calibri"/>
        <family val="2"/>
        <scheme val="minor"/>
      </rPr>
      <t xml:space="preserve"> Number of mRNA reads aligned to any entry in the KEGG database</t>
    </r>
  </si>
  <si>
    <r>
      <t>f</t>
    </r>
    <r>
      <rPr>
        <sz val="9"/>
        <color theme="1"/>
        <rFont val="Calibri"/>
        <family val="2"/>
        <scheme val="minor"/>
      </rPr>
      <t xml:space="preserve"> Number of mRNA reads with any assigned KO number</t>
    </r>
  </si>
  <si>
    <r>
      <t>d</t>
    </r>
    <r>
      <rPr>
        <sz val="9"/>
        <color theme="1"/>
        <rFont val="Calibri"/>
        <family val="2"/>
        <scheme val="minor"/>
      </rPr>
      <t xml:space="preserve"> Average read length of total mRNA reads</t>
    </r>
    <r>
      <rPr>
        <vertAlign val="superscript"/>
        <sz val="9"/>
        <color theme="1"/>
        <rFont val="Calibri"/>
        <family val="2"/>
        <scheme val="minor"/>
      </rPr>
      <t xml:space="preserve"> </t>
    </r>
    <r>
      <rPr>
        <sz val="9"/>
        <color theme="1"/>
        <rFont val="Calibri"/>
        <family val="2"/>
        <scheme val="minor"/>
      </rPr>
      <t>(minimum read length = 180 nt, maximum read length = 240 nt)</t>
    </r>
  </si>
  <si>
    <t>Functionally annotated mRNA (KEGG)</t>
  </si>
  <si>
    <r>
      <t>no match</t>
    </r>
    <r>
      <rPr>
        <vertAlign val="superscript"/>
        <sz val="11"/>
        <color theme="1"/>
        <rFont val="Calibri"/>
        <family val="2"/>
        <scheme val="minor"/>
      </rPr>
      <t>b</t>
    </r>
  </si>
  <si>
    <r>
      <rPr>
        <vertAlign val="superscript"/>
        <sz val="9"/>
        <color theme="1"/>
        <rFont val="Calibri"/>
        <family val="2"/>
        <scheme val="minor"/>
      </rPr>
      <t>b</t>
    </r>
    <r>
      <rPr>
        <sz val="9"/>
        <color theme="1"/>
        <rFont val="Calibri"/>
        <family val="2"/>
        <scheme val="minor"/>
      </rPr>
      <t xml:space="preserve"> Reads that were functionally annotated but could not be assigned to a domain were tagged with "no match"</t>
    </r>
  </si>
  <si>
    <r>
      <t>b</t>
    </r>
    <r>
      <rPr>
        <sz val="9"/>
        <color theme="1"/>
        <rFont val="Calibri"/>
        <family val="2"/>
        <scheme val="minor"/>
      </rPr>
      <t xml:space="preserve"> Number of Illumina paired-end read pairs</t>
    </r>
  </si>
  <si>
    <r>
      <t xml:space="preserve">See </t>
    </r>
    <r>
      <rPr>
        <b/>
        <sz val="9"/>
        <color theme="1"/>
        <rFont val="Calibri"/>
        <family val="2"/>
        <scheme val="minor"/>
      </rPr>
      <t>Table S1</t>
    </r>
    <r>
      <rPr>
        <sz val="9"/>
        <color theme="1"/>
        <rFont val="Calibri"/>
        <family val="2"/>
        <scheme val="minor"/>
      </rPr>
      <t xml:space="preserve"> for individual measurements</t>
    </r>
  </si>
  <si>
    <r>
      <t>Functions (KOs)</t>
    </r>
    <r>
      <rPr>
        <vertAlign val="superscript"/>
        <sz val="11"/>
        <color rgb="FF000000"/>
        <rFont val="Calibri"/>
        <family val="2"/>
        <scheme val="minor"/>
      </rPr>
      <t>a</t>
    </r>
  </si>
  <si>
    <r>
      <t>Families</t>
    </r>
    <r>
      <rPr>
        <vertAlign val="superscript"/>
        <sz val="11"/>
        <color rgb="FF000000"/>
        <rFont val="Calibri"/>
        <family val="2"/>
        <scheme val="minor"/>
      </rPr>
      <t>b</t>
    </r>
  </si>
  <si>
    <r>
      <t xml:space="preserve">Function </t>
    </r>
    <r>
      <rPr>
        <i/>
        <sz val="9"/>
        <color theme="1"/>
        <rFont val="Calibri"/>
        <family val="2"/>
        <scheme val="minor"/>
      </rPr>
      <t>adonis</t>
    </r>
    <r>
      <rPr>
        <sz val="9"/>
        <color theme="1"/>
        <rFont val="Calibri"/>
        <family val="2"/>
        <scheme val="minor"/>
      </rPr>
      <t>, vegan (R); adonis(diss_matrix~temperature_group*grassland_site, data = data, permutations = 9999)</t>
    </r>
  </si>
  <si>
    <t>Relative abundances of mRNA reads [%] assigned to a KEGG2 category (of all mRNA reads assigned to a unique KEGG1 category)</t>
  </si>
  <si>
    <r>
      <rPr>
        <vertAlign val="superscript"/>
        <sz val="9"/>
        <color theme="1"/>
        <rFont val="Calibri"/>
        <family val="2"/>
        <scheme val="minor"/>
      </rPr>
      <t>a</t>
    </r>
    <r>
      <rPr>
        <sz val="9"/>
        <color theme="1"/>
        <rFont val="Calibri"/>
        <family val="2"/>
        <scheme val="minor"/>
      </rPr>
      <t xml:space="preserve"> Relative abundances within the normalized and filtered merged dataset (i.e. functionally annotated and taxonomically classified mRNA reads)</t>
    </r>
  </si>
  <si>
    <t>Amino sugar &amp; nucleotide sugar MB</t>
  </si>
  <si>
    <t>Fructose &amp; mannose MB</t>
  </si>
  <si>
    <t>Glycine, serine &amp; threonine MB</t>
  </si>
  <si>
    <t>Alanine, aspartate &amp; glutamate MB</t>
  </si>
  <si>
    <t>FDR 0.05 – 0.1</t>
  </si>
  <si>
    <r>
      <t>Comparison within temperature groups</t>
    </r>
    <r>
      <rPr>
        <b/>
        <vertAlign val="superscript"/>
        <sz val="11"/>
        <color theme="1"/>
        <rFont val="Calibri"/>
        <family val="2"/>
        <scheme val="minor"/>
      </rPr>
      <t>a</t>
    </r>
  </si>
  <si>
    <r>
      <rPr>
        <vertAlign val="superscript"/>
        <sz val="9"/>
        <color theme="1"/>
        <rFont val="Calibri"/>
        <family val="2"/>
        <scheme val="minor"/>
      </rPr>
      <t>a</t>
    </r>
    <r>
      <rPr>
        <sz val="9"/>
        <color theme="1"/>
        <rFont val="Calibri"/>
        <family val="2"/>
        <scheme val="minor"/>
      </rPr>
      <t xml:space="preserve"> KOs "up in MTW" are KOs with higher expression levels in MTW compared to LTW; KOs "down in MTW" are KOs with higher expression levels in LTW compared to MTW</t>
    </r>
  </si>
  <si>
    <r>
      <t>MTW-A</t>
    </r>
    <r>
      <rPr>
        <vertAlign val="subscript"/>
        <sz val="11"/>
        <color theme="1"/>
        <rFont val="Calibri"/>
        <family val="2"/>
        <scheme val="minor"/>
      </rPr>
      <t>T</t>
    </r>
    <r>
      <rPr>
        <sz val="11"/>
        <color theme="1"/>
        <rFont val="Calibri"/>
        <family val="2"/>
        <scheme val="minor"/>
      </rPr>
      <t xml:space="preserve"> vs. MTW-E</t>
    </r>
    <r>
      <rPr>
        <vertAlign val="subscript"/>
        <sz val="11"/>
        <color theme="1"/>
        <rFont val="Calibri"/>
        <family val="2"/>
        <scheme val="minor"/>
      </rPr>
      <t>T</t>
    </r>
  </si>
  <si>
    <r>
      <t>LTW-A</t>
    </r>
    <r>
      <rPr>
        <vertAlign val="subscript"/>
        <sz val="11"/>
        <color theme="1"/>
        <rFont val="Calibri"/>
        <family val="2"/>
        <scheme val="minor"/>
      </rPr>
      <t>T</t>
    </r>
    <r>
      <rPr>
        <sz val="11"/>
        <color theme="1"/>
        <rFont val="Calibri"/>
        <family val="2"/>
        <scheme val="minor"/>
      </rPr>
      <t xml:space="preserve"> vs. LTW-E</t>
    </r>
    <r>
      <rPr>
        <vertAlign val="subscript"/>
        <sz val="11"/>
        <color theme="1"/>
        <rFont val="Calibri"/>
        <family val="2"/>
        <scheme val="minor"/>
      </rPr>
      <t>T</t>
    </r>
  </si>
  <si>
    <r>
      <t>MTW-A</t>
    </r>
    <r>
      <rPr>
        <vertAlign val="subscript"/>
        <sz val="11"/>
        <color theme="1"/>
        <rFont val="Calibri"/>
        <family val="2"/>
        <scheme val="minor"/>
      </rPr>
      <t>T</t>
    </r>
    <r>
      <rPr>
        <sz val="11"/>
        <color theme="1"/>
        <rFont val="Calibri"/>
        <family val="2"/>
        <scheme val="minor"/>
      </rPr>
      <t xml:space="preserve"> vs. LTW-A</t>
    </r>
    <r>
      <rPr>
        <vertAlign val="subscript"/>
        <sz val="11"/>
        <color theme="1"/>
        <rFont val="Calibri"/>
        <family val="2"/>
        <scheme val="minor"/>
      </rPr>
      <t>T</t>
    </r>
  </si>
  <si>
    <r>
      <t>MTW-E</t>
    </r>
    <r>
      <rPr>
        <vertAlign val="subscript"/>
        <sz val="11"/>
        <color theme="1"/>
        <rFont val="Calibri"/>
        <family val="2"/>
        <scheme val="minor"/>
      </rPr>
      <t>T</t>
    </r>
    <r>
      <rPr>
        <sz val="11"/>
        <color theme="1"/>
        <rFont val="Calibri"/>
        <family val="2"/>
        <scheme val="minor"/>
      </rPr>
      <t xml:space="preserve"> vs. LTW-E</t>
    </r>
    <r>
      <rPr>
        <vertAlign val="subscript"/>
        <sz val="11"/>
        <color theme="1"/>
        <rFont val="Calibri"/>
        <family val="2"/>
        <scheme val="minor"/>
      </rPr>
      <t>T</t>
    </r>
  </si>
  <si>
    <t>Comparison (contrasts)</t>
  </si>
  <si>
    <r>
      <t>Differential gene expression analysis A</t>
    </r>
    <r>
      <rPr>
        <b/>
        <vertAlign val="subscript"/>
        <sz val="11"/>
        <color theme="1"/>
        <rFont val="Calibri"/>
        <family val="2"/>
        <scheme val="minor"/>
      </rPr>
      <t>T</t>
    </r>
    <r>
      <rPr>
        <b/>
        <sz val="11"/>
        <color theme="1"/>
        <rFont val="Calibri"/>
        <family val="2"/>
        <scheme val="minor"/>
      </rPr>
      <t xml:space="preserve"> vs. E</t>
    </r>
    <r>
      <rPr>
        <b/>
        <vertAlign val="subscript"/>
        <sz val="11"/>
        <color theme="1"/>
        <rFont val="Calibri"/>
        <family val="2"/>
        <scheme val="minor"/>
      </rPr>
      <t>T</t>
    </r>
  </si>
  <si>
    <r>
      <t>Differential gene expression analysis MTW-A</t>
    </r>
    <r>
      <rPr>
        <b/>
        <vertAlign val="subscript"/>
        <sz val="11"/>
        <color theme="1"/>
        <rFont val="Calibri"/>
        <family val="2"/>
        <scheme val="minor"/>
      </rPr>
      <t>T</t>
    </r>
    <r>
      <rPr>
        <b/>
        <sz val="11"/>
        <color theme="1"/>
        <rFont val="Calibri"/>
        <family val="2"/>
        <scheme val="minor"/>
      </rPr>
      <t xml:space="preserve"> vs. MTW-E</t>
    </r>
    <r>
      <rPr>
        <b/>
        <vertAlign val="subscript"/>
        <sz val="11"/>
        <color theme="1"/>
        <rFont val="Calibri"/>
        <family val="2"/>
        <scheme val="minor"/>
      </rPr>
      <t>T</t>
    </r>
  </si>
  <si>
    <r>
      <t>Differential gene expression analysis LTW-A</t>
    </r>
    <r>
      <rPr>
        <b/>
        <vertAlign val="subscript"/>
        <sz val="11"/>
        <color theme="1"/>
        <rFont val="Calibri"/>
        <family val="2"/>
        <scheme val="minor"/>
      </rPr>
      <t>T</t>
    </r>
    <r>
      <rPr>
        <b/>
        <sz val="11"/>
        <color theme="1"/>
        <rFont val="Calibri"/>
        <family val="2"/>
        <scheme val="minor"/>
      </rPr>
      <t xml:space="preserve"> vs. LTW-E</t>
    </r>
    <r>
      <rPr>
        <b/>
        <vertAlign val="subscript"/>
        <sz val="11"/>
        <color theme="1"/>
        <rFont val="Calibri"/>
        <family val="2"/>
        <scheme val="minor"/>
      </rPr>
      <t>T</t>
    </r>
  </si>
  <si>
    <t>Entries shaded light yellow represent KEGG pathways and functional complexes that were not further investigated as they represent eukaryotic pathways (eukaryotic pathways were excluded from the DGE analysis; but some have KO overlays with prokaryotic pathways and thus appeared in the table)</t>
  </si>
  <si>
    <r>
      <t>DGE</t>
    </r>
    <r>
      <rPr>
        <b/>
        <vertAlign val="superscript"/>
        <sz val="11"/>
        <color theme="1"/>
        <rFont val="Calibri"/>
        <family val="2"/>
        <scheme val="minor"/>
      </rPr>
      <t>a</t>
    </r>
  </si>
  <si>
    <r>
      <t>logFC</t>
    </r>
    <r>
      <rPr>
        <b/>
        <vertAlign val="superscript"/>
        <sz val="11"/>
        <color theme="1"/>
        <rFont val="Calibri"/>
        <family val="2"/>
        <scheme val="minor"/>
      </rPr>
      <t>a</t>
    </r>
  </si>
  <si>
    <t>DGE</t>
  </si>
  <si>
    <t>Function</t>
  </si>
  <si>
    <t>2 oxoglutarate/2 oxoacid ferredoxin oxidoreductase subunit beta [EC:1.2.7.3 1.2.7.11]</t>
  </si>
  <si>
    <t>diacylglycerol O acyltransferase / wax synthase [EC:2.3.1.20 2.3.1.75]</t>
  </si>
  <si>
    <t>gamma glutamyltranspeptidase / glutathione hydrolase [EC:2.3.2.2 3.4.19.13]</t>
  </si>
  <si>
    <t>thiosulfate/3 mercaptopyruvate sulfurtransferase [EC:2.8.1.1 2.8.1.2]</t>
  </si>
  <si>
    <t>exopolyphosphatase / guanosine 5 triphosphate,3 diphosphate pyrophosphatase [EC:3.6.1.11 3.6.1.40]</t>
  </si>
  <si>
    <t>putative spermidine/putrescine transport system ATP binding protein</t>
  </si>
  <si>
    <t>F type H+/Na+ transporting ATPase subunit beta [EC:7.1.2.2 7.2.2.1]</t>
  </si>
  <si>
    <t>sulfur carrier protein adenylyltransferase/sulfurtransferase [EC:2.7.7.80 2.7.7.  2.8.1.11 2.8.1. ]</t>
  </si>
  <si>
    <r>
      <rPr>
        <b/>
        <i/>
        <sz val="11"/>
        <color theme="1"/>
        <rFont val="Calibri"/>
        <family val="2"/>
        <scheme val="minor"/>
      </rPr>
      <t>P</t>
    </r>
    <r>
      <rPr>
        <b/>
        <sz val="11"/>
        <color theme="1"/>
        <rFont val="Calibri"/>
        <family val="2"/>
        <scheme val="minor"/>
      </rPr>
      <t xml:space="preserve"> value</t>
    </r>
  </si>
  <si>
    <r>
      <t>Abbreviations: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xml:space="preserve">, elevated soil temperature (+ 6 </t>
    </r>
    <r>
      <rPr>
        <sz val="9"/>
        <color theme="1"/>
        <rFont val="Calibri"/>
        <family val="2"/>
      </rPr>
      <t>°</t>
    </r>
    <r>
      <rPr>
        <sz val="9"/>
        <color theme="1"/>
        <rFont val="Calibri"/>
        <family val="2"/>
        <scheme val="minor"/>
      </rPr>
      <t>C above ambient); logFC, log2-fold-change; logCPM, log2 counts-per-million; F, F-statistic; FDR, false discovery rate</t>
    </r>
  </si>
  <si>
    <t>FDR &lt; 0.01</t>
  </si>
  <si>
    <t>FDR &lt; 0.001</t>
  </si>
  <si>
    <r>
      <t>FDR</t>
    </r>
    <r>
      <rPr>
        <b/>
        <vertAlign val="superscript"/>
        <sz val="11"/>
        <color theme="1"/>
        <rFont val="Calibri"/>
        <family val="2"/>
        <scheme val="minor"/>
      </rPr>
      <t>b</t>
    </r>
  </si>
  <si>
    <t>acetolactate synthase I/II/III large subunit [EC:2.2.1.6]</t>
  </si>
  <si>
    <t>acetolactate synthase I/III small subunit [EC:2.2.1.6]</t>
  </si>
  <si>
    <t>beta ureidopropionase / N carbamoyl L amino acid hydrolase [EC:3.5.1.6 3.5.1.87]</t>
  </si>
  <si>
    <t>4 aminobutyrate aminotransferase / (S) 3 amino 2 methylpropionate transaminase / 5 aminovalerate transaminase [EC:2.6.1.19 2.6.1.22 2.6.1.48]</t>
  </si>
  <si>
    <t>spermidine/putrescine transport system ATP binding protein [EC:7.6.2.11]</t>
  </si>
  <si>
    <t>acetyl CoA/propionyl CoA carboxylase, biotin carboxylase, biotin carboxyl carrier protein [EC:6.4.1.2 6.4.1.3 6.3.4.14]</t>
  </si>
  <si>
    <t>diaminohydroxyphosphoribosylaminopyrimidine deaminase / 5 amino 6 (5 phosphoribosylamino)uracil reductase [EC:3.5.4.26 1.1.1.193]</t>
  </si>
  <si>
    <t>RHH type transcriptional regulator, proline utilization regulon repressor / proline dehydrogenase / delta 1 pyrroline 5 carboxylate dehydrogenase [EC:1.5.5.2 1.2.1.88]</t>
  </si>
  <si>
    <t>malonate semialdehyde dehydrogenase (acetylating) / methylmalonate semialdehyde dehydrogenase [EC:1.2.1.18 1.2.1.27]</t>
  </si>
  <si>
    <t>homoserine O acetyltransferase/O succinyltransferase [EC:2.3.1.31 2.3.1.46]</t>
  </si>
  <si>
    <t>bifunctional enzyme CysN/CysC [EC:2.7.7.4 2.7.1.25]</t>
  </si>
  <si>
    <t>xylulose 5 phosphate/fructose 6 phosphate phosphoketolase [EC:4.1.2.9 4.1.2.22]</t>
  </si>
  <si>
    <t>3 hydroxyacyl CoA dehydrogenase / enoyl CoA hydratase / 3 hydroxybutyryl CoA epimerase [EC:1.1.1.35 4.2.1.17 5.1.2.3]</t>
  </si>
  <si>
    <t>sulfate/thiosulfate transport system ATP binding protein [EC:7.3.2.3]</t>
  </si>
  <si>
    <t>uroporphyrin III C methyltransferase / precorrin 2 dehydrogenase / sirohydrochlorin ferrochelatase [EC:2.1.1.107 1.3.1.76 4.99.1.4]</t>
  </si>
  <si>
    <t>aspartyl tRNA(Asn)/glutamyl tRNA(Gln) amidotransferase subunit B [EC:6.3.5.6 6.3.5.7]</t>
  </si>
  <si>
    <t>pyruvate ferredoxin/flavodoxin oxidoreductase [EC:1.2.7.1 1.2.7. ]</t>
  </si>
  <si>
    <t>cysteine desulfurase / selenocysteine lyase [EC:2.8.1.7 4.4.1.16]</t>
  </si>
  <si>
    <t>uroporphyrinogen III methyltransferase / synthase [EC:2.1.1.107 4.2.1.75]</t>
  </si>
  <si>
    <t>KEGG annotation &amp; association (KOs with multiple associations are listed multiple times)</t>
  </si>
  <si>
    <t>K02314</t>
  </si>
  <si>
    <t>K02337</t>
  </si>
  <si>
    <t>K02342</t>
  </si>
  <si>
    <t>K02343</t>
  </si>
  <si>
    <t>K02340</t>
  </si>
  <si>
    <t>K02341</t>
  </si>
  <si>
    <t>K02339</t>
  </si>
  <si>
    <t>K03763</t>
  </si>
  <si>
    <t>K03111</t>
  </si>
  <si>
    <t>DNA polymerase III</t>
  </si>
  <si>
    <t>initiation factors (Bacteria)</t>
  </si>
  <si>
    <t>DNA polymerase III / initiation factors</t>
  </si>
  <si>
    <t>chromosomal replication initiator protein</t>
  </si>
  <si>
    <t>cell division protein FtsZ</t>
  </si>
  <si>
    <t>FtsZ</t>
  </si>
  <si>
    <t>dnaB</t>
  </si>
  <si>
    <t>ssb</t>
  </si>
  <si>
    <t>dnaE</t>
  </si>
  <si>
    <t>dnaQ</t>
  </si>
  <si>
    <t>dnaX</t>
  </si>
  <si>
    <t>holA</t>
  </si>
  <si>
    <t>holB</t>
  </si>
  <si>
    <t>holC</t>
  </si>
  <si>
    <t>polC</t>
  </si>
  <si>
    <t>replicative DNA helicase </t>
  </si>
  <si>
    <t>DNA primase </t>
  </si>
  <si>
    <t>single-strand DNA-binding protein</t>
  </si>
  <si>
    <t>DNA polymerase III subunit alpha </t>
  </si>
  <si>
    <t>DNA polymerase III subunit beta </t>
  </si>
  <si>
    <t>DNA polymerase III subunit epsilon </t>
  </si>
  <si>
    <t>DNA polymerase III subunit gamma/tau </t>
  </si>
  <si>
    <t>DNA polymerase III subunit delta </t>
  </si>
  <si>
    <t>DNA polymerase III subunit delta' </t>
  </si>
  <si>
    <t>DNA polymerase III subunit chi </t>
  </si>
  <si>
    <t>DNA polymerase III subunit alpha, Gram-positive type </t>
  </si>
  <si>
    <t>Cell division</t>
  </si>
  <si>
    <t>Poly-P kinase + diphosphatase</t>
  </si>
  <si>
    <t>Cytochrome c oxidase</t>
  </si>
  <si>
    <t>Cytochrome bc complex</t>
  </si>
  <si>
    <t>Succinate dehydrogenase</t>
  </si>
  <si>
    <t>Protein folding</t>
  </si>
  <si>
    <t>Ribosomal proteins</t>
  </si>
  <si>
    <t>Table S16. Bacterial KOs related to protein biosynthesis, oxidative phosphorylation, and replication - Differential gene expression (DGE) analysis &amp; relative mRNA read abundances.</t>
  </si>
  <si>
    <r>
      <t>Relative mRNA read abundance [</t>
    </r>
    <r>
      <rPr>
        <b/>
        <sz val="11"/>
        <color theme="1"/>
        <rFont val="Calibri"/>
        <family val="2"/>
      </rPr>
      <t>‰</t>
    </r>
    <r>
      <rPr>
        <b/>
        <sz val="11"/>
        <color theme="1"/>
        <rFont val="Calibri"/>
        <family val="2"/>
        <scheme val="minor"/>
      </rPr>
      <t xml:space="preserve">] </t>
    </r>
  </si>
  <si>
    <t>low abundant compared to the other 1.1.1.1 KOs</t>
  </si>
  <si>
    <t>Relative mRNA read abundances</t>
  </si>
  <si>
    <r>
      <t>A</t>
    </r>
    <r>
      <rPr>
        <b/>
        <vertAlign val="subscript"/>
        <sz val="11"/>
        <rFont val="Calibri"/>
        <family val="2"/>
        <scheme val="minor"/>
      </rPr>
      <t>T</t>
    </r>
    <r>
      <rPr>
        <b/>
        <sz val="11"/>
        <rFont val="Calibri"/>
        <family val="2"/>
        <scheme val="minor"/>
      </rPr>
      <t>:E</t>
    </r>
    <r>
      <rPr>
        <b/>
        <vertAlign val="subscript"/>
        <sz val="11"/>
        <rFont val="Calibri"/>
        <family val="2"/>
        <scheme val="minor"/>
      </rPr>
      <t>T</t>
    </r>
    <r>
      <rPr>
        <b/>
        <sz val="11"/>
        <rFont val="Calibri"/>
        <family val="2"/>
        <scheme val="minor"/>
      </rPr>
      <t xml:space="preserve"> ratios</t>
    </r>
    <r>
      <rPr>
        <b/>
        <vertAlign val="superscript"/>
        <sz val="11"/>
        <rFont val="Calibri"/>
        <family val="2"/>
        <scheme val="minor"/>
      </rPr>
      <t>a</t>
    </r>
  </si>
  <si>
    <t># families total</t>
  </si>
  <si>
    <t># families analysed</t>
  </si>
  <si>
    <t>% of tax.data</t>
  </si>
  <si>
    <t>tax.data</t>
  </si>
  <si>
    <t>% of func.tax.data</t>
  </si>
  <si>
    <t>NA</t>
  </si>
  <si>
    <r>
      <t>DGE</t>
    </r>
    <r>
      <rPr>
        <b/>
        <vertAlign val="superscript"/>
        <sz val="11"/>
        <color theme="1"/>
        <rFont val="Calibri"/>
        <family val="2"/>
        <scheme val="minor"/>
      </rPr>
      <t>b</t>
    </r>
  </si>
  <si>
    <t>d</t>
  </si>
  <si>
    <t>e</t>
  </si>
  <si>
    <r>
      <t>11</t>
    </r>
    <r>
      <rPr>
        <vertAlign val="superscript"/>
        <sz val="11"/>
        <color theme="1"/>
        <rFont val="Calibri"/>
        <family val="2"/>
        <scheme val="minor"/>
      </rPr>
      <t>d</t>
    </r>
  </si>
  <si>
    <r>
      <t>3</t>
    </r>
    <r>
      <rPr>
        <vertAlign val="superscript"/>
        <sz val="11"/>
        <color theme="1"/>
        <rFont val="Calibri"/>
        <family val="2"/>
        <scheme val="minor"/>
      </rPr>
      <t>e</t>
    </r>
  </si>
  <si>
    <r>
      <t>6</t>
    </r>
    <r>
      <rPr>
        <vertAlign val="superscript"/>
        <sz val="11"/>
        <color theme="1"/>
        <rFont val="Calibri"/>
        <family val="2"/>
        <scheme val="minor"/>
      </rPr>
      <t>f</t>
    </r>
  </si>
  <si>
    <t>logFC</t>
  </si>
  <si>
    <t>FDR</t>
  </si>
  <si>
    <t>f</t>
  </si>
  <si>
    <t>func.tax.data</t>
  </si>
  <si>
    <t>g</t>
  </si>
  <si>
    <t>h</t>
  </si>
  <si>
    <t>i</t>
  </si>
  <si>
    <r>
      <t>4</t>
    </r>
    <r>
      <rPr>
        <vertAlign val="superscript"/>
        <sz val="11"/>
        <color theme="1"/>
        <rFont val="Calibri"/>
        <family val="2"/>
        <scheme val="minor"/>
      </rPr>
      <t>g</t>
    </r>
  </si>
  <si>
    <r>
      <t>1</t>
    </r>
    <r>
      <rPr>
        <vertAlign val="superscript"/>
        <sz val="11"/>
        <color theme="1"/>
        <rFont val="Calibri"/>
        <family val="2"/>
        <scheme val="minor"/>
      </rPr>
      <t>h</t>
    </r>
  </si>
  <si>
    <r>
      <t>4</t>
    </r>
    <r>
      <rPr>
        <vertAlign val="superscript"/>
        <sz val="11"/>
        <color theme="1"/>
        <rFont val="Calibri"/>
        <family val="2"/>
        <scheme val="minor"/>
      </rPr>
      <t>i</t>
    </r>
  </si>
  <si>
    <r>
      <t xml:space="preserve">Functional annotation and association </t>
    </r>
    <r>
      <rPr>
        <sz val="11"/>
        <color theme="1"/>
        <rFont val="Calibri"/>
        <family val="2"/>
        <scheme val="minor"/>
      </rPr>
      <t>(ordered by EC-no., obtained from KEGG: April 2021)</t>
    </r>
  </si>
  <si>
    <t>divided into class I and class II to better illustrate differences</t>
  </si>
  <si>
    <t>Thermotogaceae</t>
  </si>
  <si>
    <t>Holophagaceae</t>
  </si>
  <si>
    <t>Lumbricidae</t>
  </si>
  <si>
    <t>Piscirickettsiaceae</t>
  </si>
  <si>
    <t>Caedimonadaceae</t>
  </si>
  <si>
    <t>Anaeromyxobacteraceae</t>
  </si>
  <si>
    <t>Ktedonobacteraceae</t>
  </si>
  <si>
    <t>Porticoccaceae</t>
  </si>
  <si>
    <t>Psychidae</t>
  </si>
  <si>
    <t>Rhizopogonaceae</t>
  </si>
  <si>
    <t>Syntrophobacteraceae</t>
  </si>
  <si>
    <t>Heliobacteriaceae</t>
  </si>
  <si>
    <t>Nocardiopsaceae</t>
  </si>
  <si>
    <t>Geobacteraceae</t>
  </si>
  <si>
    <t>Metazoa</t>
  </si>
  <si>
    <t>Fungi</t>
  </si>
  <si>
    <t>Acidobacteria</t>
  </si>
  <si>
    <t>Annelida</t>
  </si>
  <si>
    <t>Proteobacteria</t>
  </si>
  <si>
    <t>Chloroflexi</t>
  </si>
  <si>
    <t>Arthropoda</t>
  </si>
  <si>
    <t>Basidiomycota</t>
  </si>
  <si>
    <t>Firmicutes</t>
  </si>
  <si>
    <t>Thermotogae</t>
  </si>
  <si>
    <t>Actinobacteria</t>
  </si>
  <si>
    <t>Holophagae</t>
  </si>
  <si>
    <t>Clitellata</t>
  </si>
  <si>
    <t>Gammaproteobacteria</t>
  </si>
  <si>
    <t>Alphaproteobacteria</t>
  </si>
  <si>
    <t>Deltaproteobacteria</t>
  </si>
  <si>
    <t>Ktedonobacteria</t>
  </si>
  <si>
    <t>Insecta</t>
  </si>
  <si>
    <t>Agaricomycetes</t>
  </si>
  <si>
    <t>Clostridia</t>
  </si>
  <si>
    <t>Thermotogales</t>
  </si>
  <si>
    <t>Holophagales</t>
  </si>
  <si>
    <t>Haplotaxida</t>
  </si>
  <si>
    <t>Thiotrichales</t>
  </si>
  <si>
    <t>Holosporales</t>
  </si>
  <si>
    <t>Myxococcales</t>
  </si>
  <si>
    <t>Ktedonobacterales</t>
  </si>
  <si>
    <t>Cellvibrionales</t>
  </si>
  <si>
    <t>Lepidoptera</t>
  </si>
  <si>
    <t>Boletales</t>
  </si>
  <si>
    <t>Syntrophobacterales</t>
  </si>
  <si>
    <t>Clostridiales</t>
  </si>
  <si>
    <t>Streptosporangiales</t>
  </si>
  <si>
    <t>Desulfuromonadales</t>
  </si>
  <si>
    <t>Family</t>
  </si>
  <si>
    <t>Domain/kingdom</t>
  </si>
  <si>
    <t>Phylum</t>
  </si>
  <si>
    <t>Class</t>
  </si>
  <si>
    <t>Order</t>
  </si>
  <si>
    <t>all taxa</t>
  </si>
  <si>
    <t>family</t>
  </si>
  <si>
    <t>phylum</t>
  </si>
  <si>
    <t>class</t>
  </si>
  <si>
    <t>order</t>
  </si>
  <si>
    <t>Prokaryota</t>
  </si>
  <si>
    <r>
      <t>20</t>
    </r>
    <r>
      <rPr>
        <vertAlign val="superscript"/>
        <sz val="11"/>
        <color theme="1"/>
        <rFont val="Calibri"/>
        <family val="2"/>
        <scheme val="minor"/>
      </rPr>
      <t>d</t>
    </r>
  </si>
  <si>
    <r>
      <t>18</t>
    </r>
    <r>
      <rPr>
        <vertAlign val="superscript"/>
        <sz val="11"/>
        <color theme="1"/>
        <rFont val="Calibri"/>
        <family val="2"/>
        <scheme val="minor"/>
      </rPr>
      <t>d</t>
    </r>
  </si>
  <si>
    <r>
      <t>29</t>
    </r>
    <r>
      <rPr>
        <vertAlign val="superscript"/>
        <sz val="11"/>
        <color theme="1"/>
        <rFont val="Calibri"/>
        <family val="2"/>
        <scheme val="minor"/>
      </rPr>
      <t>d</t>
    </r>
  </si>
  <si>
    <r>
      <t>8</t>
    </r>
    <r>
      <rPr>
        <vertAlign val="superscript"/>
        <sz val="11"/>
        <color theme="1"/>
        <rFont val="Calibri"/>
        <family val="2"/>
        <scheme val="minor"/>
      </rPr>
      <t>e</t>
    </r>
  </si>
  <si>
    <r>
      <t>42</t>
    </r>
    <r>
      <rPr>
        <vertAlign val="superscript"/>
        <sz val="11"/>
        <color theme="1"/>
        <rFont val="Calibri"/>
        <family val="2"/>
        <scheme val="minor"/>
      </rPr>
      <t>f</t>
    </r>
  </si>
  <si>
    <r>
      <rPr>
        <vertAlign val="superscript"/>
        <sz val="9"/>
        <color theme="1"/>
        <rFont val="Calibri"/>
        <family val="2"/>
        <scheme val="minor"/>
      </rPr>
      <t>a</t>
    </r>
    <r>
      <rPr>
        <sz val="9"/>
        <color theme="1"/>
        <rFont val="Calibri"/>
        <family val="2"/>
        <scheme val="minor"/>
      </rPr>
      <t xml:space="preserve"> The taxonomically annotated dataset (tax.data) and the taxonomically and functionally annotated dataset (func.tax.data) were screened for families with differential abundances between all A</t>
    </r>
    <r>
      <rPr>
        <vertAlign val="subscript"/>
        <sz val="9"/>
        <color theme="1"/>
        <rFont val="Calibri"/>
        <family val="2"/>
        <scheme val="minor"/>
      </rPr>
      <t>T</t>
    </r>
    <r>
      <rPr>
        <sz val="9"/>
        <color theme="1"/>
        <rFont val="Calibri"/>
        <family val="2"/>
        <scheme val="minor"/>
      </rPr>
      <t xml:space="preserve"> and all E</t>
    </r>
    <r>
      <rPr>
        <vertAlign val="subscript"/>
        <sz val="9"/>
        <color theme="1"/>
        <rFont val="Calibri"/>
        <family val="2"/>
        <scheme val="minor"/>
      </rPr>
      <t>T</t>
    </r>
    <r>
      <rPr>
        <sz val="9"/>
        <color theme="1"/>
        <rFont val="Calibri"/>
        <family val="2"/>
        <scheme val="minor"/>
      </rPr>
      <t xml:space="preserve"> samples (contrast: A</t>
    </r>
    <r>
      <rPr>
        <vertAlign val="subscript"/>
        <sz val="9"/>
        <color theme="1"/>
        <rFont val="Calibri"/>
        <family val="2"/>
        <scheme val="minor"/>
      </rPr>
      <t>T</t>
    </r>
    <r>
      <rPr>
        <sz val="9"/>
        <color theme="1"/>
        <rFont val="Calibri"/>
        <family val="2"/>
        <scheme val="minor"/>
      </rPr>
      <t xml:space="preserve"> vs. E</t>
    </r>
    <r>
      <rPr>
        <vertAlign val="subscript"/>
        <sz val="9"/>
        <color theme="1"/>
        <rFont val="Calibri"/>
        <family val="2"/>
        <scheme val="minor"/>
      </rPr>
      <t>T</t>
    </r>
    <r>
      <rPr>
        <sz val="9"/>
        <color theme="1"/>
        <rFont val="Calibri"/>
        <family val="2"/>
        <scheme val="minor"/>
      </rPr>
      <t xml:space="preserve">); all taxa, all mRNA reads annotated on family level; Bacteria, bacterial mRNA reads only; </t>
    </r>
  </si>
  <si>
    <r>
      <rPr>
        <vertAlign val="superscript"/>
        <sz val="9"/>
        <color theme="1"/>
        <rFont val="Calibri"/>
        <family val="2"/>
        <scheme val="minor"/>
      </rPr>
      <t>d</t>
    </r>
    <r>
      <rPr>
        <sz val="9"/>
        <color theme="1"/>
        <rFont val="Calibri"/>
        <family val="2"/>
        <scheme val="minor"/>
      </rPr>
      <t xml:space="preserve"> Including prokaryotic, eukaryotic, and viral families</t>
    </r>
  </si>
  <si>
    <r>
      <rPr>
        <vertAlign val="superscript"/>
        <sz val="9"/>
        <color theme="1"/>
        <rFont val="Calibri"/>
        <family val="2"/>
        <scheme val="minor"/>
      </rPr>
      <t>e</t>
    </r>
    <r>
      <rPr>
        <sz val="9"/>
        <color theme="1"/>
        <rFont val="Calibri"/>
        <family val="2"/>
        <scheme val="minor"/>
      </rPr>
      <t xml:space="preserve"> All 8 are eukaryotic taxa (6 Fungi families, 1 Nematoda family, 1 Streptophyta family) with higher relative abundances in LTW-A</t>
    </r>
    <r>
      <rPr>
        <vertAlign val="subscript"/>
        <sz val="9"/>
        <color theme="1"/>
        <rFont val="Calibri"/>
        <family val="2"/>
        <scheme val="minor"/>
      </rPr>
      <t>T</t>
    </r>
    <r>
      <rPr>
        <sz val="9"/>
        <color theme="1"/>
        <rFont val="Calibri"/>
        <family val="2"/>
        <scheme val="minor"/>
      </rPr>
      <t xml:space="preserve"> compared to MTW-A</t>
    </r>
    <r>
      <rPr>
        <vertAlign val="subscript"/>
        <sz val="9"/>
        <color theme="1"/>
        <rFont val="Calibri"/>
        <family val="2"/>
        <scheme val="minor"/>
      </rPr>
      <t>T</t>
    </r>
  </si>
  <si>
    <r>
      <rPr>
        <vertAlign val="superscript"/>
        <sz val="9"/>
        <color theme="1"/>
        <rFont val="Calibri"/>
        <family val="2"/>
        <scheme val="minor"/>
      </rPr>
      <t>f</t>
    </r>
    <r>
      <rPr>
        <sz val="9"/>
        <color theme="1"/>
        <rFont val="Calibri"/>
        <family val="2"/>
        <scheme val="minor"/>
      </rPr>
      <t xml:space="preserve"> 39 are eukaryotic taxa (29 Fungi families, 5 Nematoda family, 2 Rotifera families, 2 Protist families, 1 Streptophyta family) with higher relative abundances in LTW-A</t>
    </r>
    <r>
      <rPr>
        <vertAlign val="subscript"/>
        <sz val="9"/>
        <color theme="1"/>
        <rFont val="Calibri"/>
        <family val="2"/>
        <scheme val="minor"/>
      </rPr>
      <t>T</t>
    </r>
    <r>
      <rPr>
        <sz val="9"/>
        <color theme="1"/>
        <rFont val="Calibri"/>
        <family val="2"/>
        <scheme val="minor"/>
      </rPr>
      <t xml:space="preserve"> compared to MTW-A</t>
    </r>
    <r>
      <rPr>
        <vertAlign val="subscript"/>
        <sz val="9"/>
        <color theme="1"/>
        <rFont val="Calibri"/>
        <family val="2"/>
        <scheme val="minor"/>
      </rPr>
      <t>T</t>
    </r>
  </si>
  <si>
    <t># taxa total</t>
  </si>
  <si>
    <t># taxa analysed</t>
  </si>
  <si>
    <t>Acidothermaceae</t>
  </si>
  <si>
    <t>Lewinellaceae</t>
  </si>
  <si>
    <t>Verrucomicrobiaceae</t>
  </si>
  <si>
    <t>Vicinamibacteraceae</t>
  </si>
  <si>
    <t>Mycobacteriaceae</t>
  </si>
  <si>
    <t>Archangiaceae</t>
  </si>
  <si>
    <t>Cyclobacteriaceae</t>
  </si>
  <si>
    <t>Desulfarculaceae</t>
  </si>
  <si>
    <t>Lachnospiraceae</t>
  </si>
  <si>
    <t>Legionellaceae</t>
  </si>
  <si>
    <t>Lentimicrobiaceae</t>
  </si>
  <si>
    <t>Moraxellaceae</t>
  </si>
  <si>
    <t>Opitutaceae</t>
  </si>
  <si>
    <t>Rhodobacteraceae</t>
  </si>
  <si>
    <t>Fibrobacteraceae</t>
  </si>
  <si>
    <t>Nannocystaceae</t>
  </si>
  <si>
    <t>Sandaracinaceae</t>
  </si>
  <si>
    <t>Bradymonadaceae</t>
  </si>
  <si>
    <t>Gloeophyllaceae</t>
  </si>
  <si>
    <t>Hericiaceae</t>
  </si>
  <si>
    <t>Steccherinaceae</t>
  </si>
  <si>
    <t>Tulasnellaceae</t>
  </si>
  <si>
    <t>Agaricaceae</t>
  </si>
  <si>
    <t>Coniophoraceae</t>
  </si>
  <si>
    <t>Gelatoporiaceae</t>
  </si>
  <si>
    <t>Hymenochaetaceae</t>
  </si>
  <si>
    <t>Meruliaceae</t>
  </si>
  <si>
    <t>Phanerochaetaceae</t>
  </si>
  <si>
    <t>Serpulaceae</t>
  </si>
  <si>
    <t>Stereaceae</t>
  </si>
  <si>
    <t>Grifolaceae</t>
  </si>
  <si>
    <t>Amylocorticiaceae</t>
  </si>
  <si>
    <t>Cortinariaceae</t>
  </si>
  <si>
    <t>Paxillaceae</t>
  </si>
  <si>
    <t>Punctulariaceae</t>
  </si>
  <si>
    <t>Strophariaceae</t>
  </si>
  <si>
    <t>Bondarzewiaceae</t>
  </si>
  <si>
    <t>Botryobasidiaceae</t>
  </si>
  <si>
    <t>Laetiporaceae</t>
  </si>
  <si>
    <t>Schizoporaceae</t>
  </si>
  <si>
    <t>Helotiaceae</t>
  </si>
  <si>
    <t>Atheliaceae</t>
  </si>
  <si>
    <t>Brassicaceae</t>
  </si>
  <si>
    <t>Viridiplantae</t>
  </si>
  <si>
    <t>domain/kingdom</t>
  </si>
  <si>
    <t>Bacteroidetes</t>
  </si>
  <si>
    <t>Verrucomicrobia</t>
  </si>
  <si>
    <t>Fibrobacteres</t>
  </si>
  <si>
    <t>Ascomycota</t>
  </si>
  <si>
    <t>Streptophyta</t>
  </si>
  <si>
    <t>Saprospiria</t>
  </si>
  <si>
    <t>Verrucomicrobiae</t>
  </si>
  <si>
    <t>Vicinamibacteria</t>
  </si>
  <si>
    <t>Cytophagia</t>
  </si>
  <si>
    <t>Bacteroidia</t>
  </si>
  <si>
    <t>Opitutae</t>
  </si>
  <si>
    <t>Fibrobacteria</t>
  </si>
  <si>
    <t>Leotiomycetes</t>
  </si>
  <si>
    <t>unclassified</t>
  </si>
  <si>
    <t>Acidothermales</t>
  </si>
  <si>
    <t>Saprospirales</t>
  </si>
  <si>
    <t>Verrucomicrobiales</t>
  </si>
  <si>
    <t>Corynebacteriales</t>
  </si>
  <si>
    <t>Cytophagales</t>
  </si>
  <si>
    <t>Desulfarculales</t>
  </si>
  <si>
    <t>Legionellales</t>
  </si>
  <si>
    <t>Bacteroidales</t>
  </si>
  <si>
    <t>Pseudomonadales</t>
  </si>
  <si>
    <t>Opitutales</t>
  </si>
  <si>
    <t>Rhodobacterales</t>
  </si>
  <si>
    <t>Fibrobacterales</t>
  </si>
  <si>
    <t>Bradymonadales</t>
  </si>
  <si>
    <t>Gloeophyllales</t>
  </si>
  <si>
    <t>Russulales</t>
  </si>
  <si>
    <t>Polyporales</t>
  </si>
  <si>
    <t>Cantharellales</t>
  </si>
  <si>
    <t>Agaricales</t>
  </si>
  <si>
    <t>Hymenochaetales</t>
  </si>
  <si>
    <t>Amylocorticiales</t>
  </si>
  <si>
    <t>Corticiales</t>
  </si>
  <si>
    <t>Helotiales</t>
  </si>
  <si>
    <t>Atheliales</t>
  </si>
  <si>
    <t>Brassicales</t>
  </si>
  <si>
    <t>Tectiviridae</t>
  </si>
  <si>
    <t>Dacryobolaceae</t>
  </si>
  <si>
    <t>Pterulaceae</t>
  </si>
  <si>
    <t>Stentoridae</t>
  </si>
  <si>
    <t>Wallemiaceae</t>
  </si>
  <si>
    <t>no domain</t>
  </si>
  <si>
    <t>Ciliophora</t>
  </si>
  <si>
    <t>no phylum</t>
  </si>
  <si>
    <t>Heterotrichea</t>
  </si>
  <si>
    <t>Wallemiomycetes</t>
  </si>
  <si>
    <t>Heterotrichida</t>
  </si>
  <si>
    <t>Wallemiales</t>
  </si>
  <si>
    <r>
      <t>44</t>
    </r>
    <r>
      <rPr>
        <vertAlign val="superscript"/>
        <sz val="11"/>
        <color theme="1"/>
        <rFont val="Calibri"/>
        <family val="2"/>
        <scheme val="minor"/>
      </rPr>
      <t>d</t>
    </r>
  </si>
  <si>
    <t xml:space="preserve">   FDR, false discovery rate</t>
  </si>
  <si>
    <r>
      <rPr>
        <vertAlign val="superscript"/>
        <sz val="9"/>
        <color theme="1"/>
        <rFont val="Calibri"/>
        <family val="2"/>
        <scheme val="minor"/>
      </rPr>
      <t>a</t>
    </r>
    <r>
      <rPr>
        <sz val="9"/>
        <color theme="1"/>
        <rFont val="Calibri"/>
        <family val="2"/>
        <scheme val="minor"/>
      </rPr>
      <t xml:space="preserve"> The taxonomically annotated dataset (tax.data) was screened for taxa with differential abundances within the two sites (contrasts: MTW-A</t>
    </r>
    <r>
      <rPr>
        <vertAlign val="subscript"/>
        <sz val="9"/>
        <color theme="1"/>
        <rFont val="Calibri"/>
        <family val="2"/>
        <scheme val="minor"/>
      </rPr>
      <t>T</t>
    </r>
    <r>
      <rPr>
        <sz val="9"/>
        <color theme="1"/>
        <rFont val="Calibri"/>
        <family val="2"/>
        <scheme val="minor"/>
      </rPr>
      <t xml:space="preserve"> vs. MTW-E</t>
    </r>
    <r>
      <rPr>
        <vertAlign val="subscript"/>
        <sz val="9"/>
        <color theme="1"/>
        <rFont val="Calibri"/>
        <family val="2"/>
        <scheme val="minor"/>
      </rPr>
      <t xml:space="preserve">T </t>
    </r>
    <r>
      <rPr>
        <sz val="9"/>
        <color theme="1"/>
        <rFont val="Calibri"/>
        <family val="2"/>
        <scheme val="minor"/>
      </rPr>
      <t>and LTW-A</t>
    </r>
    <r>
      <rPr>
        <vertAlign val="subscript"/>
        <sz val="9"/>
        <color theme="1"/>
        <rFont val="Calibri"/>
        <family val="2"/>
        <scheme val="minor"/>
      </rPr>
      <t>T</t>
    </r>
    <r>
      <rPr>
        <sz val="9"/>
        <color theme="1"/>
        <rFont val="Calibri"/>
        <family val="2"/>
        <scheme val="minor"/>
      </rPr>
      <t xml:space="preserve"> vs. LTW-E</t>
    </r>
    <r>
      <rPr>
        <vertAlign val="subscript"/>
        <sz val="9"/>
        <color theme="1"/>
        <rFont val="Calibri"/>
        <family val="2"/>
        <scheme val="minor"/>
      </rPr>
      <t>T</t>
    </r>
    <r>
      <rPr>
        <sz val="9"/>
        <color theme="1"/>
        <rFont val="Calibri"/>
        <family val="2"/>
        <scheme val="minor"/>
      </rPr>
      <t>)</t>
    </r>
  </si>
  <si>
    <r>
      <t>1</t>
    </r>
    <r>
      <rPr>
        <vertAlign val="superscript"/>
        <sz val="11"/>
        <color theme="1"/>
        <rFont val="Calibri"/>
        <family val="2"/>
        <scheme val="minor"/>
      </rPr>
      <t>f</t>
    </r>
  </si>
  <si>
    <r>
      <t>2</t>
    </r>
    <r>
      <rPr>
        <vertAlign val="superscript"/>
        <sz val="11"/>
        <color theme="1"/>
        <rFont val="Calibri"/>
        <family val="2"/>
        <scheme val="minor"/>
      </rPr>
      <t>g</t>
    </r>
  </si>
  <si>
    <r>
      <rPr>
        <vertAlign val="superscript"/>
        <sz val="9"/>
        <color theme="1"/>
        <rFont val="Calibri"/>
        <family val="2"/>
        <scheme val="minor"/>
      </rPr>
      <t>g</t>
    </r>
    <r>
      <rPr>
        <sz val="9"/>
        <color theme="1"/>
        <rFont val="Calibri"/>
        <family val="2"/>
        <scheme val="minor"/>
      </rPr>
      <t xml:space="preserve"> </t>
    </r>
    <r>
      <rPr>
        <sz val="9"/>
        <color theme="8"/>
        <rFont val="Calibri"/>
        <family val="2"/>
        <scheme val="minor"/>
      </rPr>
      <t>Fungi</t>
    </r>
    <r>
      <rPr>
        <sz val="9"/>
        <color theme="1"/>
        <rFont val="Calibri"/>
        <family val="2"/>
        <scheme val="minor"/>
      </rPr>
      <t xml:space="preserve">, </t>
    </r>
    <r>
      <rPr>
        <sz val="9"/>
        <color rgb="FFFF8989"/>
        <rFont val="Calibri"/>
        <family val="2"/>
        <scheme val="minor"/>
      </rPr>
      <t>Viruses</t>
    </r>
  </si>
  <si>
    <r>
      <rPr>
        <vertAlign val="superscript"/>
        <sz val="9"/>
        <color theme="1"/>
        <rFont val="Calibri"/>
        <family val="2"/>
        <scheme val="minor"/>
      </rPr>
      <t>h</t>
    </r>
    <r>
      <rPr>
        <sz val="9"/>
        <color theme="1"/>
        <rFont val="Calibri"/>
        <family val="2"/>
        <scheme val="minor"/>
      </rPr>
      <t xml:space="preserve"> </t>
    </r>
    <r>
      <rPr>
        <sz val="9"/>
        <color theme="8"/>
        <rFont val="Calibri"/>
        <family val="2"/>
        <scheme val="minor"/>
      </rPr>
      <t>Viridiplantae</t>
    </r>
  </si>
  <si>
    <r>
      <rPr>
        <vertAlign val="superscript"/>
        <sz val="9"/>
        <color theme="1"/>
        <rFont val="Calibri"/>
        <family val="2"/>
        <scheme val="minor"/>
      </rPr>
      <t>f</t>
    </r>
    <r>
      <rPr>
        <sz val="9"/>
        <color theme="1"/>
        <rFont val="Calibri"/>
        <family val="2"/>
        <scheme val="minor"/>
      </rPr>
      <t xml:space="preserve"> </t>
    </r>
    <r>
      <rPr>
        <sz val="9"/>
        <color theme="8"/>
        <rFont val="Calibri"/>
        <family val="2"/>
        <scheme val="minor"/>
      </rPr>
      <t>Viruses</t>
    </r>
  </si>
  <si>
    <t>Variable</t>
  </si>
  <si>
    <r>
      <t>Abbreviations: MTW, medium-term warming site; LTW, long-term warming site; H</t>
    </r>
    <r>
      <rPr>
        <vertAlign val="subscript"/>
        <sz val="9"/>
        <color theme="1"/>
        <rFont val="Calibri"/>
        <family val="2"/>
        <scheme val="minor"/>
      </rPr>
      <t>2</t>
    </r>
    <r>
      <rPr>
        <sz val="9"/>
        <color theme="1"/>
        <rFont val="Calibri"/>
        <family val="2"/>
        <scheme val="minor"/>
      </rPr>
      <t>O, water content [%]; C</t>
    </r>
    <r>
      <rPr>
        <vertAlign val="subscript"/>
        <sz val="9"/>
        <color theme="1"/>
        <rFont val="Calibri"/>
        <family val="2"/>
        <scheme val="minor"/>
      </rPr>
      <t>MO</t>
    </r>
    <r>
      <rPr>
        <sz val="9"/>
        <color theme="1"/>
        <rFont val="Calibri"/>
        <family val="2"/>
        <scheme val="minor"/>
      </rPr>
      <t>, N</t>
    </r>
    <r>
      <rPr>
        <vertAlign val="subscript"/>
        <sz val="9"/>
        <color theme="1"/>
        <rFont val="Calibri"/>
        <family val="2"/>
        <scheme val="minor"/>
      </rPr>
      <t>MO</t>
    </r>
    <r>
      <rPr>
        <sz val="9"/>
        <color theme="1"/>
        <rFont val="Calibri"/>
        <family val="2"/>
        <scheme val="minor"/>
      </rPr>
      <t>, P</t>
    </r>
    <r>
      <rPr>
        <vertAlign val="subscript"/>
        <sz val="9"/>
        <color theme="1"/>
        <rFont val="Calibri"/>
        <family val="2"/>
        <scheme val="minor"/>
      </rPr>
      <t>MO</t>
    </r>
    <r>
      <rPr>
        <sz val="9"/>
        <color theme="1"/>
        <rFont val="Calibri"/>
        <family val="2"/>
        <scheme val="minor"/>
      </rPr>
      <t xml:space="preserve">, microbial carbon (C), nitrogen (N), phosphorous (P); DOC, DON, DOP, dissolved organic C, N, P; </t>
    </r>
    <r>
      <rPr>
        <sz val="9"/>
        <color rgb="FF000000"/>
        <rFont val="Calibri"/>
        <family val="2"/>
        <scheme val="minor"/>
      </rPr>
      <t>C</t>
    </r>
    <r>
      <rPr>
        <vertAlign val="subscript"/>
        <sz val="9"/>
        <color rgb="FF000000"/>
        <rFont val="Calibri"/>
        <family val="2"/>
        <scheme val="minor"/>
      </rPr>
      <t>tot</t>
    </r>
    <r>
      <rPr>
        <sz val="9"/>
        <color rgb="FF000000"/>
        <rFont val="Calibri"/>
        <family val="2"/>
        <scheme val="minor"/>
      </rPr>
      <t>, N</t>
    </r>
    <r>
      <rPr>
        <vertAlign val="subscript"/>
        <sz val="9"/>
        <color rgb="FF000000"/>
        <rFont val="Calibri"/>
        <family val="2"/>
        <scheme val="minor"/>
      </rPr>
      <t>tot</t>
    </r>
    <r>
      <rPr>
        <sz val="9"/>
        <color rgb="FF000000"/>
        <rFont val="Calibri"/>
        <family val="2"/>
        <scheme val="minor"/>
      </rPr>
      <t>, P</t>
    </r>
    <r>
      <rPr>
        <vertAlign val="subscript"/>
        <sz val="9"/>
        <color rgb="FF000000"/>
        <rFont val="Calibri"/>
        <family val="2"/>
        <scheme val="minor"/>
      </rPr>
      <t>tot</t>
    </r>
    <r>
      <rPr>
        <sz val="9"/>
        <color rgb="FF000000"/>
        <rFont val="Calibri"/>
        <family val="2"/>
        <scheme val="minor"/>
      </rPr>
      <t>, total C, N, P</t>
    </r>
  </si>
  <si>
    <r>
      <t>all possible contrasts (i.e. possible comparisons between groups) were tested but "MTW-A</t>
    </r>
    <r>
      <rPr>
        <vertAlign val="subscript"/>
        <sz val="9"/>
        <color theme="1"/>
        <rFont val="Calibri"/>
        <family val="2"/>
        <scheme val="minor"/>
      </rPr>
      <t>T</t>
    </r>
    <r>
      <rPr>
        <sz val="9"/>
        <color theme="1"/>
        <rFont val="Calibri"/>
        <family val="2"/>
        <scheme val="minor"/>
      </rPr>
      <t xml:space="preserve"> - LTW-E</t>
    </r>
    <r>
      <rPr>
        <vertAlign val="subscript"/>
        <sz val="9"/>
        <color theme="1"/>
        <rFont val="Calibri"/>
        <family val="2"/>
        <scheme val="minor"/>
      </rPr>
      <t>T</t>
    </r>
    <r>
      <rPr>
        <sz val="9"/>
        <color theme="1"/>
        <rFont val="Calibri"/>
        <family val="2"/>
        <scheme val="minor"/>
      </rPr>
      <t>" and "LTW-A</t>
    </r>
    <r>
      <rPr>
        <vertAlign val="subscript"/>
        <sz val="9"/>
        <color theme="1"/>
        <rFont val="Calibri"/>
        <family val="2"/>
        <scheme val="minor"/>
      </rPr>
      <t>T</t>
    </r>
    <r>
      <rPr>
        <sz val="9"/>
        <color theme="1"/>
        <rFont val="Calibri"/>
        <family val="2"/>
        <scheme val="minor"/>
      </rPr>
      <t xml:space="preserve"> - MTW-E</t>
    </r>
    <r>
      <rPr>
        <vertAlign val="subscript"/>
        <sz val="9"/>
        <color theme="1"/>
        <rFont val="Calibri"/>
        <family val="2"/>
        <scheme val="minor"/>
      </rPr>
      <t>T</t>
    </r>
    <r>
      <rPr>
        <sz val="9"/>
        <color theme="1"/>
        <rFont val="Calibri"/>
        <family val="2"/>
        <scheme val="minor"/>
      </rPr>
      <t>" are not reported as these contrasts were not under investigation</t>
    </r>
  </si>
  <si>
    <r>
      <rPr>
        <i/>
        <sz val="9"/>
        <color theme="1"/>
        <rFont val="Calibri"/>
        <family val="2"/>
        <scheme val="minor"/>
      </rPr>
      <t>P</t>
    </r>
    <r>
      <rPr>
        <sz val="9"/>
        <color theme="1"/>
        <rFont val="Calibri"/>
        <family val="2"/>
        <scheme val="minor"/>
      </rPr>
      <t xml:space="preserve"> values are corrected for multiple testing using Benjamini-Hochberg correction; color code indicates significance level:</t>
    </r>
  </si>
  <si>
    <r>
      <t>a</t>
    </r>
    <r>
      <rPr>
        <sz val="9"/>
        <color theme="1"/>
        <rFont val="Calibri"/>
        <family val="2"/>
        <scheme val="minor"/>
      </rPr>
      <t xml:space="preserve"> The ForHot experiment comprise replicated soil temperature gradients at two sites, GN (grassland new: i.e. medium-term warming site, MTW)) and GO (grassland old, i.e. long-term warming site, LTW)</t>
    </r>
  </si>
  <si>
    <t>Table S5. Taxonomic composition (percentage of total assigned reads assigned to specific taxa) - comparison between datasets.</t>
  </si>
  <si>
    <r>
      <t>d</t>
    </r>
    <r>
      <rPr>
        <sz val="9"/>
        <color theme="1"/>
        <rFont val="Calibri"/>
        <family val="2"/>
        <scheme val="minor"/>
      </rPr>
      <t xml:space="preserve"> Present in the non-rarefied taxonomically classified dataset (including viral families)</t>
    </r>
  </si>
  <si>
    <r>
      <t>a</t>
    </r>
    <r>
      <rPr>
        <sz val="9"/>
        <color theme="1"/>
        <rFont val="Calibri"/>
        <family val="2"/>
        <scheme val="minor"/>
      </rPr>
      <t xml:space="preserve"> Present in the non-rarefied functionally annotated and taxonomically classified dataset</t>
    </r>
  </si>
  <si>
    <t>Table S8. Permutational multivariate analysis of variance (PERMANOVA; n = 16, df = 15) on transcribed functions (KOs) or taxonomic composition (families).</t>
  </si>
  <si>
    <t>Table S6. Unique molecular functions (KOs, i.e. orthologous genes) and taxa (families).</t>
  </si>
  <si>
    <t>Table S7. Differences in the number of molecular functions (KOs, i.e. orthologous genes) and taxa (families) detected in the datasets.</t>
  </si>
  <si>
    <t xml:space="preserve"> </t>
  </si>
  <si>
    <t>Entries shaded light orange represent KEGG pathways and functional complexes that only contained significant differences in MTW or LTW, respectively</t>
  </si>
  <si>
    <r>
      <t>Abbreviations: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xml:space="preserve">, elevated soil temperature (+ 6 </t>
    </r>
    <r>
      <rPr>
        <sz val="9"/>
        <color theme="1"/>
        <rFont val="Calibri"/>
        <family val="2"/>
      </rPr>
      <t>°</t>
    </r>
    <r>
      <rPr>
        <sz val="9"/>
        <color theme="1"/>
        <rFont val="Calibri"/>
        <family val="2"/>
        <scheme val="minor"/>
      </rPr>
      <t xml:space="preserve">C above ambient); MTW, medium-term warming grassland site; LTW, long-term warming grassland site; see also </t>
    </r>
    <r>
      <rPr>
        <b/>
        <sz val="9"/>
        <color theme="1"/>
        <rFont val="Calibri"/>
        <family val="2"/>
        <scheme val="minor"/>
      </rPr>
      <t>Table S1</t>
    </r>
    <r>
      <rPr>
        <sz val="9"/>
        <color theme="1"/>
        <rFont val="Calibri"/>
        <family val="2"/>
        <scheme val="minor"/>
      </rPr>
      <t xml:space="preserve"> for further detail on the samples/sites</t>
    </r>
  </si>
  <si>
    <r>
      <t>Abbreviations: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xml:space="preserve">, elevated soil temperature (+ 6 </t>
    </r>
    <r>
      <rPr>
        <sz val="9"/>
        <color theme="1"/>
        <rFont val="Calibri"/>
        <family val="2"/>
      </rPr>
      <t>°</t>
    </r>
    <r>
      <rPr>
        <sz val="9"/>
        <color theme="1"/>
        <rFont val="Calibri"/>
        <family val="2"/>
        <scheme val="minor"/>
      </rPr>
      <t xml:space="preserve">C above ambient); MTW, medium-term warming grassland site; LTW, long-term warming grassland site; see also </t>
    </r>
    <r>
      <rPr>
        <b/>
        <sz val="9"/>
        <color theme="1"/>
        <rFont val="Calibri"/>
        <family val="2"/>
        <scheme val="minor"/>
      </rPr>
      <t xml:space="preserve">Table S1 </t>
    </r>
    <r>
      <rPr>
        <sz val="9"/>
        <color theme="1"/>
        <rFont val="Calibri"/>
        <family val="2"/>
        <scheme val="minor"/>
      </rPr>
      <t>for further detail on the samples/sites</t>
    </r>
  </si>
  <si>
    <r>
      <rPr>
        <vertAlign val="superscript"/>
        <sz val="9"/>
        <color theme="1"/>
        <rFont val="Calibri"/>
        <family val="2"/>
        <scheme val="minor"/>
      </rPr>
      <t>a</t>
    </r>
    <r>
      <rPr>
        <sz val="9"/>
        <color theme="1"/>
        <rFont val="Calibri"/>
        <family val="2"/>
        <scheme val="minor"/>
      </rPr>
      <t xml:space="preserve"> Color code indicates the temperature group in which the relative abundance of the specific KO was higher (A</t>
    </r>
    <r>
      <rPr>
        <vertAlign val="subscript"/>
        <sz val="9"/>
        <color theme="1"/>
        <rFont val="Calibri"/>
        <family val="2"/>
        <scheme val="minor"/>
      </rPr>
      <t>T</t>
    </r>
    <r>
      <rPr>
        <sz val="9"/>
        <color theme="1"/>
        <rFont val="Calibri"/>
        <family val="2"/>
        <scheme val="minor"/>
      </rPr>
      <t>, blue; E</t>
    </r>
    <r>
      <rPr>
        <vertAlign val="subscript"/>
        <sz val="9"/>
        <color theme="1"/>
        <rFont val="Calibri"/>
        <family val="2"/>
        <scheme val="minor"/>
      </rPr>
      <t>T</t>
    </r>
    <r>
      <rPr>
        <sz val="9"/>
        <color theme="1"/>
        <rFont val="Calibri"/>
        <family val="2"/>
        <scheme val="minor"/>
      </rPr>
      <t>, red)</t>
    </r>
  </si>
  <si>
    <r>
      <t>Table S13. Differential gene expression (DGE) analysis - detailed results (comparison: all A</t>
    </r>
    <r>
      <rPr>
        <b/>
        <vertAlign val="subscript"/>
        <sz val="11"/>
        <color theme="1"/>
        <rFont val="Calibri"/>
        <family val="2"/>
        <scheme val="minor"/>
      </rPr>
      <t>T</t>
    </r>
    <r>
      <rPr>
        <b/>
        <sz val="11"/>
        <color theme="1"/>
        <rFont val="Calibri"/>
        <family val="2"/>
        <scheme val="minor"/>
      </rPr>
      <t xml:space="preserve"> vs. all E</t>
    </r>
    <r>
      <rPr>
        <b/>
        <vertAlign val="subscript"/>
        <sz val="11"/>
        <color theme="1"/>
        <rFont val="Calibri"/>
        <family val="2"/>
        <scheme val="minor"/>
      </rPr>
      <t>T</t>
    </r>
    <r>
      <rPr>
        <b/>
        <sz val="11"/>
        <color theme="1"/>
        <rFont val="Calibri"/>
        <family val="2"/>
        <scheme val="minor"/>
      </rPr>
      <t>).</t>
    </r>
  </si>
  <si>
    <r>
      <t>Table S14. Differential gene expression (DGE) analysis - detailed results (comparison: MTW-A</t>
    </r>
    <r>
      <rPr>
        <b/>
        <vertAlign val="subscript"/>
        <sz val="11"/>
        <color theme="1"/>
        <rFont val="Calibri"/>
        <family val="2"/>
        <scheme val="minor"/>
      </rPr>
      <t>T</t>
    </r>
    <r>
      <rPr>
        <b/>
        <sz val="11"/>
        <color theme="1"/>
        <rFont val="Calibri"/>
        <family val="2"/>
        <scheme val="minor"/>
      </rPr>
      <t xml:space="preserve"> vs. MTW-E</t>
    </r>
    <r>
      <rPr>
        <b/>
        <vertAlign val="subscript"/>
        <sz val="11"/>
        <color theme="1"/>
        <rFont val="Calibri"/>
        <family val="2"/>
        <scheme val="minor"/>
      </rPr>
      <t>T</t>
    </r>
    <r>
      <rPr>
        <b/>
        <sz val="11"/>
        <color theme="1"/>
        <rFont val="Calibri"/>
        <family val="2"/>
        <scheme val="minor"/>
      </rPr>
      <t>).</t>
    </r>
  </si>
  <si>
    <r>
      <t>Table S15. Differential gene expression (DGE) analysis - detailed results (comparison: LTW-A</t>
    </r>
    <r>
      <rPr>
        <b/>
        <vertAlign val="subscript"/>
        <sz val="11"/>
        <color theme="1"/>
        <rFont val="Calibri"/>
        <family val="2"/>
        <scheme val="minor"/>
      </rPr>
      <t>T</t>
    </r>
    <r>
      <rPr>
        <b/>
        <sz val="11"/>
        <color theme="1"/>
        <rFont val="Calibri"/>
        <family val="2"/>
        <scheme val="minor"/>
      </rPr>
      <t xml:space="preserve"> vs. LTW-E</t>
    </r>
    <r>
      <rPr>
        <b/>
        <vertAlign val="subscript"/>
        <sz val="11"/>
        <color theme="1"/>
        <rFont val="Calibri"/>
        <family val="2"/>
        <scheme val="minor"/>
      </rPr>
      <t>T</t>
    </r>
    <r>
      <rPr>
        <b/>
        <sz val="11"/>
        <color theme="1"/>
        <rFont val="Calibri"/>
        <family val="2"/>
        <scheme val="minor"/>
      </rPr>
      <t>).</t>
    </r>
  </si>
  <si>
    <r>
      <rPr>
        <vertAlign val="superscript"/>
        <sz val="9"/>
        <color theme="1"/>
        <rFont val="Calibri"/>
        <family val="2"/>
        <scheme val="minor"/>
      </rPr>
      <t>a</t>
    </r>
    <r>
      <rPr>
        <sz val="9"/>
        <color theme="1"/>
        <rFont val="Calibri"/>
        <family val="2"/>
        <scheme val="minor"/>
      </rPr>
      <t xml:space="preserve"> Mean relative abundance ratios between A</t>
    </r>
    <r>
      <rPr>
        <vertAlign val="subscript"/>
        <sz val="9"/>
        <color theme="1"/>
        <rFont val="Calibri"/>
        <family val="2"/>
        <scheme val="minor"/>
      </rPr>
      <t>T</t>
    </r>
    <r>
      <rPr>
        <sz val="9"/>
        <color theme="1"/>
        <rFont val="Calibri"/>
        <family val="2"/>
        <scheme val="minor"/>
      </rPr>
      <t xml:space="preserve"> and E</t>
    </r>
    <r>
      <rPr>
        <vertAlign val="subscript"/>
        <sz val="9"/>
        <color theme="1"/>
        <rFont val="Calibri"/>
        <family val="2"/>
        <scheme val="minor"/>
      </rPr>
      <t>T</t>
    </r>
    <r>
      <rPr>
        <sz val="9"/>
        <color theme="1"/>
        <rFont val="Calibri"/>
        <family val="2"/>
        <scheme val="minor"/>
      </rPr>
      <t xml:space="preserve"> samples of the full dataset (A</t>
    </r>
    <r>
      <rPr>
        <vertAlign val="subscript"/>
        <sz val="9"/>
        <color theme="1"/>
        <rFont val="Calibri"/>
        <family val="2"/>
        <scheme val="minor"/>
      </rPr>
      <t>T</t>
    </r>
    <r>
      <rPr>
        <sz val="9"/>
        <color theme="1"/>
        <rFont val="Calibri"/>
        <family val="2"/>
        <scheme val="minor"/>
      </rPr>
      <t>:E</t>
    </r>
    <r>
      <rPr>
        <vertAlign val="subscript"/>
        <sz val="9"/>
        <color theme="1"/>
        <rFont val="Calibri"/>
        <family val="2"/>
        <scheme val="minor"/>
      </rPr>
      <t>T</t>
    </r>
    <r>
      <rPr>
        <sz val="9"/>
        <color theme="1"/>
        <rFont val="Calibri"/>
        <family val="2"/>
        <scheme val="minor"/>
      </rPr>
      <t>) and site-specific datasets (MTW and LTW); color code indicates the temperature group in which the mean relative abundance of the specific KO was higher (A</t>
    </r>
    <r>
      <rPr>
        <vertAlign val="subscript"/>
        <sz val="9"/>
        <color theme="1"/>
        <rFont val="Calibri"/>
        <family val="2"/>
        <scheme val="minor"/>
      </rPr>
      <t>T</t>
    </r>
    <r>
      <rPr>
        <sz val="9"/>
        <color theme="1"/>
        <rFont val="Calibri"/>
        <family val="2"/>
        <scheme val="minor"/>
      </rPr>
      <t>, blue; E</t>
    </r>
    <r>
      <rPr>
        <vertAlign val="subscript"/>
        <sz val="9"/>
        <color theme="1"/>
        <rFont val="Calibri"/>
        <family val="2"/>
        <scheme val="minor"/>
      </rPr>
      <t>T</t>
    </r>
    <r>
      <rPr>
        <sz val="9"/>
        <color theme="1"/>
        <rFont val="Calibri"/>
        <family val="2"/>
        <scheme val="minor"/>
      </rPr>
      <t>, red)</t>
    </r>
  </si>
  <si>
    <r>
      <t>DGE</t>
    </r>
    <r>
      <rPr>
        <b/>
        <vertAlign val="superscript"/>
        <sz val="11"/>
        <rFont val="Calibri"/>
        <family val="2"/>
        <scheme val="minor"/>
      </rPr>
      <t>b</t>
    </r>
  </si>
  <si>
    <r>
      <t>Color code (</t>
    </r>
    <r>
      <rPr>
        <vertAlign val="superscript"/>
        <sz val="9"/>
        <color theme="1"/>
        <rFont val="Calibri"/>
        <family val="2"/>
        <scheme val="minor"/>
      </rPr>
      <t>d-i</t>
    </r>
    <r>
      <rPr>
        <sz val="9"/>
        <color theme="1"/>
        <rFont val="Calibri"/>
        <family val="2"/>
        <scheme val="minor"/>
      </rPr>
      <t>, and logFC) indicates the temperature group in which the relative abundance of the specific family was significantly higher (FDR&lt;0.05) or showing an FDR between 0.05 and 0.1 (A</t>
    </r>
    <r>
      <rPr>
        <vertAlign val="subscript"/>
        <sz val="9"/>
        <color theme="1"/>
        <rFont val="Calibri"/>
        <family val="2"/>
        <scheme val="minor"/>
      </rPr>
      <t>T</t>
    </r>
    <r>
      <rPr>
        <sz val="9"/>
        <color theme="1"/>
        <rFont val="Calibri"/>
        <family val="2"/>
        <scheme val="minor"/>
      </rPr>
      <t>, blue; E</t>
    </r>
    <r>
      <rPr>
        <vertAlign val="subscript"/>
        <sz val="9"/>
        <color theme="1"/>
        <rFont val="Calibri"/>
        <family val="2"/>
        <scheme val="minor"/>
      </rPr>
      <t>T</t>
    </r>
    <r>
      <rPr>
        <sz val="9"/>
        <color theme="1"/>
        <rFont val="Calibri"/>
        <family val="2"/>
        <scheme val="minor"/>
      </rPr>
      <t xml:space="preserve">, red) </t>
    </r>
  </si>
  <si>
    <t>Color code indicates the soil temperatures of the contrasts (blue, non-warmed soils; red, warmed soils)</t>
  </si>
  <si>
    <r>
      <t>32</t>
    </r>
    <r>
      <rPr>
        <vertAlign val="superscript"/>
        <sz val="11"/>
        <color theme="1"/>
        <rFont val="Calibri"/>
        <family val="2"/>
        <scheme val="minor"/>
      </rPr>
      <t>e</t>
    </r>
  </si>
  <si>
    <r>
      <t>MTW-5-E</t>
    </r>
    <r>
      <rPr>
        <vertAlign val="subscript"/>
        <sz val="11"/>
        <color rgb="FF000000"/>
        <rFont val="Calibri"/>
        <family val="2"/>
        <scheme val="minor"/>
      </rPr>
      <t>T</t>
    </r>
  </si>
  <si>
    <r>
      <t>MTW-5-A</t>
    </r>
    <r>
      <rPr>
        <vertAlign val="subscript"/>
        <sz val="11"/>
        <color rgb="FF000000"/>
        <rFont val="Calibri"/>
        <family val="2"/>
        <scheme val="minor"/>
      </rPr>
      <t>T</t>
    </r>
  </si>
  <si>
    <t>GN-3</t>
  </si>
  <si>
    <r>
      <t xml:space="preserve">7 </t>
    </r>
    <r>
      <rPr>
        <sz val="11"/>
        <color theme="1"/>
        <rFont val="Calibri"/>
        <family val="2"/>
      </rPr>
      <t>°</t>
    </r>
    <r>
      <rPr>
        <sz val="11"/>
        <color theme="1"/>
        <rFont val="Calibri"/>
        <family val="2"/>
        <scheme val="minor"/>
      </rPr>
      <t>C above ambient = E</t>
    </r>
    <r>
      <rPr>
        <vertAlign val="subscript"/>
        <sz val="11"/>
        <color theme="1"/>
        <rFont val="Calibri"/>
        <family val="2"/>
        <scheme val="minor"/>
      </rPr>
      <t>T</t>
    </r>
  </si>
  <si>
    <t>Sample ID &amp; description</t>
  </si>
  <si>
    <r>
      <t>a</t>
    </r>
    <r>
      <rPr>
        <sz val="9"/>
        <color theme="1"/>
        <rFont val="Calibri"/>
        <family val="2"/>
        <scheme val="minor"/>
      </rPr>
      <t xml:space="preserve"> The ForHot experiment comprise replicated soil temperature gradients at two sites, GN (grassland new: i.e. medium-term warming site, MTW)) and GO (grassland old, i.e. long-term warming site, LTW)</t>
    </r>
    <r>
      <rPr>
        <vertAlign val="superscript"/>
        <sz val="9"/>
        <color theme="1"/>
        <rFont val="Calibri"/>
        <family val="2"/>
        <scheme val="minor"/>
      </rPr>
      <t xml:space="preserve">; </t>
    </r>
    <r>
      <rPr>
        <sz val="9"/>
        <color theme="1"/>
        <rFont val="Calibri"/>
        <family val="2"/>
        <scheme val="minor"/>
      </rPr>
      <t>note: one additional GN gradient was sampled in 2020</t>
    </r>
  </si>
  <si>
    <t>October, 08, 2020</t>
  </si>
  <si>
    <r>
      <t xml:space="preserve">c </t>
    </r>
    <r>
      <rPr>
        <sz val="9"/>
        <color rgb="FF000000"/>
        <rFont val="Calibri"/>
        <family val="2"/>
        <scheme val="minor"/>
      </rPr>
      <t>Measured soil temperature (upper 10 cm) at the sampling day</t>
    </r>
  </si>
  <si>
    <t>October, 07, 2020</t>
  </si>
  <si>
    <t>October, 09, 2020</t>
  </si>
  <si>
    <r>
      <t>Color code (</t>
    </r>
    <r>
      <rPr>
        <vertAlign val="superscript"/>
        <sz val="9"/>
        <color theme="1"/>
        <rFont val="Calibri"/>
        <family val="2"/>
        <scheme val="minor"/>
      </rPr>
      <t>f-h</t>
    </r>
    <r>
      <rPr>
        <sz val="9"/>
        <color theme="1"/>
        <rFont val="Calibri"/>
        <family val="2"/>
        <scheme val="minor"/>
      </rPr>
      <t>, logFC) indicates the temperature group in which the relative abundance of the specific taxon was significantly higher (FDR&lt;0.05)</t>
    </r>
  </si>
  <si>
    <r>
      <t>ambient = A</t>
    </r>
    <r>
      <rPr>
        <b/>
        <vertAlign val="subscript"/>
        <sz val="11"/>
        <color theme="1"/>
        <rFont val="Calibri"/>
        <family val="2"/>
        <scheme val="minor"/>
      </rPr>
      <t>T</t>
    </r>
  </si>
  <si>
    <t>GO-A-a-1</t>
  </si>
  <si>
    <t>control</t>
  </si>
  <si>
    <t>GO-A-a-2</t>
  </si>
  <si>
    <t>GO-A-a-3</t>
  </si>
  <si>
    <t>GO-A-a-4</t>
  </si>
  <si>
    <t>GO-A-a-5</t>
  </si>
  <si>
    <t>GO-A-e-1</t>
  </si>
  <si>
    <t>warming</t>
  </si>
  <si>
    <t>GO-A-e-2</t>
  </si>
  <si>
    <t>GO-A-e-3</t>
  </si>
  <si>
    <t>GO-A-e-4</t>
  </si>
  <si>
    <t>GO-A-e-5</t>
  </si>
  <si>
    <t>LTW-A</t>
  </si>
  <si>
    <r>
      <t xml:space="preserve">a (ambient control; 7 </t>
    </r>
    <r>
      <rPr>
        <sz val="11"/>
        <color theme="1"/>
        <rFont val="Calibri"/>
        <family val="2"/>
      </rPr>
      <t>°</t>
    </r>
    <r>
      <rPr>
        <sz val="11"/>
        <color theme="1"/>
        <rFont val="Calibri"/>
        <family val="2"/>
        <scheme val="minor"/>
      </rPr>
      <t>C)</t>
    </r>
  </si>
  <si>
    <r>
      <t xml:space="preserve">e (warming; 13 </t>
    </r>
    <r>
      <rPr>
        <sz val="11"/>
        <color theme="1"/>
        <rFont val="Calibri"/>
        <family val="2"/>
      </rPr>
      <t>°</t>
    </r>
    <r>
      <rPr>
        <sz val="11"/>
        <color theme="1"/>
        <rFont val="Calibri"/>
        <family val="2"/>
        <scheme val="minor"/>
      </rPr>
      <t>C; +6 °C above a)</t>
    </r>
  </si>
  <si>
    <t>A (pre-incubated at 7 °C)</t>
  </si>
  <si>
    <t>t0 control replicate 1</t>
  </si>
  <si>
    <t>t0 control replicate 2</t>
  </si>
  <si>
    <t>t0 control replicate 3</t>
  </si>
  <si>
    <t>t0 control replicate 4</t>
  </si>
  <si>
    <t>t0 control replicate 5</t>
  </si>
  <si>
    <t>GO-A-1</t>
  </si>
  <si>
    <t>GO-A-2</t>
  </si>
  <si>
    <t>GO-A-3</t>
  </si>
  <si>
    <t>GO-A-4</t>
  </si>
  <si>
    <t>GO-A-5</t>
  </si>
  <si>
    <t>7 (one week after treatment start)</t>
  </si>
  <si>
    <t>21 (three weeks after treatment start)</t>
  </si>
  <si>
    <t>42 (six weeks after treatment start)</t>
  </si>
  <si>
    <r>
      <t>µg RNA g</t>
    </r>
    <r>
      <rPr>
        <b/>
        <vertAlign val="superscript"/>
        <sz val="11"/>
        <color theme="1"/>
        <rFont val="Calibri"/>
        <family val="2"/>
        <scheme val="minor"/>
      </rPr>
      <t>-1</t>
    </r>
    <r>
      <rPr>
        <b/>
        <sz val="11"/>
        <color theme="1"/>
        <rFont val="Calibri"/>
        <family val="2"/>
        <scheme val="minor"/>
      </rPr>
      <t xml:space="preserve"> dry weight (DW) soil</t>
    </r>
  </si>
  <si>
    <r>
      <t>µg RNA mg</t>
    </r>
    <r>
      <rPr>
        <b/>
        <vertAlign val="superscript"/>
        <sz val="11"/>
        <color theme="1"/>
        <rFont val="Calibri"/>
        <family val="2"/>
        <scheme val="minor"/>
      </rPr>
      <t>-1</t>
    </r>
    <r>
      <rPr>
        <b/>
        <sz val="11"/>
        <color theme="1"/>
        <rFont val="Calibri"/>
        <family val="2"/>
        <scheme val="minor"/>
      </rPr>
      <t xml:space="preserve"> C</t>
    </r>
    <r>
      <rPr>
        <b/>
        <vertAlign val="subscript"/>
        <sz val="11"/>
        <color theme="1"/>
        <rFont val="Calibri"/>
        <family val="2"/>
        <scheme val="minor"/>
      </rPr>
      <t>MO</t>
    </r>
  </si>
  <si>
    <t>0 = t0 (after 3 weeks pre-incubation)</t>
  </si>
  <si>
    <r>
      <t>mg C</t>
    </r>
    <r>
      <rPr>
        <b/>
        <vertAlign val="subscript"/>
        <sz val="11"/>
        <color theme="1"/>
        <rFont val="Calibri"/>
        <family val="2"/>
        <scheme val="minor"/>
      </rPr>
      <t>MO</t>
    </r>
    <r>
      <rPr>
        <b/>
        <sz val="11"/>
        <color theme="1"/>
        <rFont val="Calibri"/>
        <family val="2"/>
        <scheme val="minor"/>
      </rPr>
      <t xml:space="preserve"> g</t>
    </r>
    <r>
      <rPr>
        <b/>
        <vertAlign val="superscript"/>
        <sz val="11"/>
        <color theme="1"/>
        <rFont val="Calibri"/>
        <family val="2"/>
        <scheme val="minor"/>
      </rPr>
      <t xml:space="preserve">-1 </t>
    </r>
    <r>
      <rPr>
        <b/>
        <sz val="11"/>
        <color theme="1"/>
        <rFont val="Calibri"/>
        <family val="2"/>
        <scheme val="minor"/>
      </rPr>
      <t>DW soil</t>
    </r>
  </si>
  <si>
    <t>Comparison</t>
  </si>
  <si>
    <t>in situ</t>
  </si>
  <si>
    <t xml:space="preserve">summer </t>
  </si>
  <si>
    <t>autumn</t>
  </si>
  <si>
    <t>incubation experiment</t>
  </si>
  <si>
    <t>Group variable</t>
  </si>
  <si>
    <t>Formula</t>
  </si>
  <si>
    <t>Experiment</t>
  </si>
  <si>
    <t>Visualization</t>
  </si>
  <si>
    <t>Sampling year</t>
  </si>
  <si>
    <t>Season</t>
  </si>
  <si>
    <t>µg RNA per g dry weight (DW) soil</t>
  </si>
  <si>
    <r>
      <t>t</t>
    </r>
    <r>
      <rPr>
        <b/>
        <vertAlign val="superscript"/>
        <sz val="11"/>
        <color theme="1"/>
        <rFont val="Calibri"/>
        <family val="2"/>
        <scheme val="minor"/>
      </rPr>
      <t>a</t>
    </r>
  </si>
  <si>
    <r>
      <t>A</t>
    </r>
    <r>
      <rPr>
        <vertAlign val="subscript"/>
        <sz val="11"/>
        <color theme="1"/>
        <rFont val="Calibri"/>
        <family val="2"/>
        <scheme val="minor"/>
      </rPr>
      <t>T</t>
    </r>
    <r>
      <rPr>
        <sz val="11"/>
        <color theme="1"/>
        <rFont val="Calibri"/>
        <family val="2"/>
        <scheme val="minor"/>
      </rPr>
      <t xml:space="preserve"> vs. E</t>
    </r>
    <r>
      <rPr>
        <vertAlign val="subscript"/>
        <sz val="11"/>
        <color theme="1"/>
        <rFont val="Calibri"/>
        <family val="2"/>
        <scheme val="minor"/>
      </rPr>
      <t>T</t>
    </r>
    <r>
      <rPr>
        <sz val="11"/>
        <color theme="1"/>
        <rFont val="Calibri"/>
        <family val="2"/>
        <scheme val="minor"/>
      </rPr>
      <t xml:space="preserve"> at day 7</t>
    </r>
  </si>
  <si>
    <r>
      <t>A</t>
    </r>
    <r>
      <rPr>
        <vertAlign val="subscript"/>
        <sz val="11"/>
        <color theme="1"/>
        <rFont val="Calibri"/>
        <family val="2"/>
        <scheme val="minor"/>
      </rPr>
      <t>T</t>
    </r>
    <r>
      <rPr>
        <sz val="11"/>
        <color theme="1"/>
        <rFont val="Calibri"/>
        <family val="2"/>
        <scheme val="minor"/>
      </rPr>
      <t xml:space="preserve"> vs. E</t>
    </r>
    <r>
      <rPr>
        <vertAlign val="subscript"/>
        <sz val="11"/>
        <color theme="1"/>
        <rFont val="Calibri"/>
        <family val="2"/>
        <scheme val="minor"/>
      </rPr>
      <t>T</t>
    </r>
    <r>
      <rPr>
        <sz val="11"/>
        <color theme="1"/>
        <rFont val="Calibri"/>
        <family val="2"/>
        <scheme val="minor"/>
      </rPr>
      <t xml:space="preserve"> at day 21</t>
    </r>
  </si>
  <si>
    <r>
      <t>A</t>
    </r>
    <r>
      <rPr>
        <vertAlign val="subscript"/>
        <sz val="11"/>
        <color theme="1"/>
        <rFont val="Calibri"/>
        <family val="2"/>
        <scheme val="minor"/>
      </rPr>
      <t>T</t>
    </r>
    <r>
      <rPr>
        <sz val="11"/>
        <color theme="1"/>
        <rFont val="Calibri"/>
        <family val="2"/>
        <scheme val="minor"/>
      </rPr>
      <t xml:space="preserve"> vs. E</t>
    </r>
    <r>
      <rPr>
        <vertAlign val="subscript"/>
        <sz val="11"/>
        <color theme="1"/>
        <rFont val="Calibri"/>
        <family val="2"/>
        <scheme val="minor"/>
      </rPr>
      <t>T</t>
    </r>
    <r>
      <rPr>
        <sz val="11"/>
        <color theme="1"/>
        <rFont val="Calibri"/>
        <family val="2"/>
        <scheme val="minor"/>
      </rPr>
      <t xml:space="preserve"> at day 42</t>
    </r>
  </si>
  <si>
    <r>
      <t>µg RNA per mg microbial C (C</t>
    </r>
    <r>
      <rPr>
        <vertAlign val="subscript"/>
        <sz val="11"/>
        <color theme="1"/>
        <rFont val="Calibri"/>
        <family val="2"/>
        <scheme val="minor"/>
      </rPr>
      <t>MO</t>
    </r>
    <r>
      <rPr>
        <sz val="11"/>
        <color theme="1"/>
        <rFont val="Calibri"/>
        <family val="2"/>
        <scheme val="minor"/>
      </rPr>
      <t>)</t>
    </r>
  </si>
  <si>
    <t>n</t>
  </si>
  <si>
    <t>df</t>
  </si>
  <si>
    <r>
      <t xml:space="preserve">Two-sided t-tests were performed to test for significant differences between rarefied counts (See </t>
    </r>
    <r>
      <rPr>
        <b/>
        <sz val="9"/>
        <color theme="1"/>
        <rFont val="Calibri"/>
        <family val="2"/>
        <scheme val="minor"/>
      </rPr>
      <t>Table S6</t>
    </r>
    <r>
      <rPr>
        <sz val="9"/>
        <color theme="1"/>
        <rFont val="Calibri"/>
        <family val="2"/>
        <scheme val="minor"/>
      </rPr>
      <t xml:space="preserve"> for counts)</t>
    </r>
  </si>
  <si>
    <r>
      <t xml:space="preserve">d </t>
    </r>
    <r>
      <rPr>
        <sz val="9"/>
        <color rgb="FF000000"/>
        <rFont val="Calibri"/>
        <family val="2"/>
        <scheme val="minor"/>
      </rPr>
      <t>Meteorological conditions did not differ between the two sampling days; A</t>
    </r>
    <r>
      <rPr>
        <vertAlign val="subscript"/>
        <sz val="9"/>
        <color rgb="FF000000"/>
        <rFont val="Calibri"/>
        <family val="2"/>
        <scheme val="minor"/>
      </rPr>
      <t>T</t>
    </r>
    <r>
      <rPr>
        <sz val="9"/>
        <color rgb="FF000000"/>
        <rFont val="Calibri"/>
        <family val="2"/>
        <scheme val="minor"/>
      </rPr>
      <t xml:space="preserve"> and E</t>
    </r>
    <r>
      <rPr>
        <vertAlign val="subscript"/>
        <sz val="9"/>
        <color rgb="FF000000"/>
        <rFont val="Calibri"/>
        <family val="2"/>
        <scheme val="minor"/>
      </rPr>
      <t>T</t>
    </r>
    <r>
      <rPr>
        <sz val="9"/>
        <color rgb="FF000000"/>
        <rFont val="Calibri"/>
        <family val="2"/>
        <scheme val="minor"/>
      </rPr>
      <t xml:space="preserve"> plots of each gradient were sampled consecutively </t>
    </r>
  </si>
  <si>
    <r>
      <t xml:space="preserve">Post-hoc test: TukeyHSD to correct </t>
    </r>
    <r>
      <rPr>
        <i/>
        <sz val="9"/>
        <color theme="1"/>
        <rFont val="Calibri"/>
        <family val="2"/>
        <scheme val="minor"/>
      </rPr>
      <t>P</t>
    </r>
    <r>
      <rPr>
        <sz val="9"/>
        <color theme="1"/>
        <rFont val="Calibri"/>
        <family val="2"/>
        <scheme val="minor"/>
      </rPr>
      <t xml:space="preserve"> values for multiple testing; color code indicates significance level:</t>
    </r>
  </si>
  <si>
    <t xml:space="preserve">See Materials and Methods for software used and details on the pre-processing </t>
  </si>
  <si>
    <r>
      <t>h</t>
    </r>
    <r>
      <rPr>
        <sz val="9"/>
        <color theme="1"/>
        <rFont val="Calibri"/>
        <family val="2"/>
        <scheme val="minor"/>
      </rPr>
      <t xml:space="preserve"> Number of mRNA reads aligned to any entry in the NCBI nr database and assigned to Bacteria, Archaea, Eukarya, or viruses using an LCA algorithm (see Materials and Methods)</t>
    </r>
  </si>
  <si>
    <r>
      <rPr>
        <vertAlign val="superscript"/>
        <sz val="9"/>
        <color theme="1"/>
        <rFont val="Calibri"/>
        <family val="2"/>
        <scheme val="minor"/>
      </rPr>
      <t>a</t>
    </r>
    <r>
      <rPr>
        <sz val="9"/>
        <color theme="1"/>
        <rFont val="Calibri"/>
        <family val="2"/>
        <scheme val="minor"/>
      </rPr>
      <t xml:space="preserve"> See Materials and Methods for more details</t>
    </r>
  </si>
  <si>
    <r>
      <t xml:space="preserve">See </t>
    </r>
    <r>
      <rPr>
        <b/>
        <sz val="9"/>
        <color theme="1"/>
        <rFont val="Calibri"/>
        <family val="2"/>
        <scheme val="minor"/>
      </rPr>
      <t>Fig. S2</t>
    </r>
    <r>
      <rPr>
        <sz val="9"/>
        <color theme="1"/>
        <rFont val="Calibri"/>
        <family val="2"/>
        <scheme val="minor"/>
      </rPr>
      <t xml:space="preserve"> for corresponding NMDS analysis; see Materials and Methods for more details on the PERMANOVA</t>
    </r>
  </si>
  <si>
    <r>
      <t>Abbreviations: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xml:space="preserve">, elevated soil temperature (+ 6 </t>
    </r>
    <r>
      <rPr>
        <sz val="9"/>
        <color theme="1"/>
        <rFont val="Calibri"/>
        <family val="2"/>
      </rPr>
      <t>°</t>
    </r>
    <r>
      <rPr>
        <sz val="9"/>
        <color theme="1"/>
        <rFont val="Calibri"/>
        <family val="2"/>
        <scheme val="minor"/>
      </rPr>
      <t xml:space="preserve">C above ambient); MTW, medium-term warming grassland site; LTW, long-term warming grassland site; see also </t>
    </r>
    <r>
      <rPr>
        <b/>
        <sz val="9"/>
        <color theme="1"/>
        <rFont val="Calibri"/>
        <family val="2"/>
        <scheme val="minor"/>
      </rPr>
      <t xml:space="preserve">Table S1 </t>
    </r>
    <r>
      <rPr>
        <sz val="9"/>
        <color theme="1"/>
        <rFont val="Calibri"/>
        <family val="2"/>
        <scheme val="minor"/>
      </rPr>
      <t>for further detail on the samples/sites; MB, metabolism; BS, biosynthesis; BD, biodegradation; PW, pathway; ER, endoplasmic reticulum</t>
    </r>
  </si>
  <si>
    <t>The table includes the total number of KOs subject to differential gene expression analysis (eukaryotic assignments were excluded; minimum number of physical read counts per sample: 500; see Materials and Methods) and the number of differentially expressed genes (KOs)</t>
  </si>
  <si>
    <r>
      <t>Abbreviations: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xml:space="preserve">, elevated soil temperature (+ 6 </t>
    </r>
    <r>
      <rPr>
        <sz val="9"/>
        <color theme="1"/>
        <rFont val="Calibri"/>
        <family val="2"/>
      </rPr>
      <t>°</t>
    </r>
    <r>
      <rPr>
        <sz val="9"/>
        <color theme="1"/>
        <rFont val="Calibri"/>
        <family val="2"/>
        <scheme val="minor"/>
      </rPr>
      <t xml:space="preserve">C above ambient); MTW, medium-term warming grassland site; LTW, long-term warming grassland site (see also </t>
    </r>
    <r>
      <rPr>
        <b/>
        <sz val="9"/>
        <color theme="1"/>
        <rFont val="Calibri"/>
        <family val="2"/>
        <scheme val="minor"/>
      </rPr>
      <t xml:space="preserve">Table S1 </t>
    </r>
    <r>
      <rPr>
        <sz val="9"/>
        <color theme="1"/>
        <rFont val="Calibri"/>
        <family val="2"/>
        <scheme val="minor"/>
      </rPr>
      <t>for further detail on the samples/sites); FDR, false discovery rate</t>
    </r>
  </si>
  <si>
    <r>
      <t>mg C g</t>
    </r>
    <r>
      <rPr>
        <b/>
        <vertAlign val="superscript"/>
        <sz val="11"/>
        <color theme="1"/>
        <rFont val="Calibri"/>
        <family val="2"/>
        <scheme val="minor"/>
      </rPr>
      <t>-1</t>
    </r>
    <r>
      <rPr>
        <b/>
        <sz val="11"/>
        <color theme="1"/>
        <rFont val="Calibri"/>
        <family val="2"/>
        <scheme val="minor"/>
      </rPr>
      <t xml:space="preserve"> DW soil</t>
    </r>
  </si>
  <si>
    <r>
      <t>mg N g</t>
    </r>
    <r>
      <rPr>
        <b/>
        <vertAlign val="superscript"/>
        <sz val="11"/>
        <color theme="1"/>
        <rFont val="Calibri"/>
        <family val="2"/>
        <scheme val="minor"/>
      </rPr>
      <t>-1</t>
    </r>
    <r>
      <rPr>
        <b/>
        <sz val="11"/>
        <color theme="1"/>
        <rFont val="Calibri"/>
        <family val="2"/>
        <scheme val="minor"/>
      </rPr>
      <t xml:space="preserve"> DW soil</t>
    </r>
  </si>
  <si>
    <r>
      <t>A</t>
    </r>
    <r>
      <rPr>
        <b/>
        <vertAlign val="subscript"/>
        <sz val="11"/>
        <color theme="1"/>
        <rFont val="Calibri"/>
        <family val="2"/>
        <scheme val="minor"/>
      </rPr>
      <t>T</t>
    </r>
    <r>
      <rPr>
        <b/>
        <sz val="11"/>
        <color theme="1"/>
        <rFont val="Calibri"/>
        <family val="2"/>
        <scheme val="minor"/>
      </rPr>
      <t xml:space="preserve"> - E</t>
    </r>
    <r>
      <rPr>
        <b/>
        <vertAlign val="subscript"/>
        <sz val="11"/>
        <color theme="1"/>
        <rFont val="Calibri"/>
        <family val="2"/>
        <scheme val="minor"/>
      </rPr>
      <t>T</t>
    </r>
    <r>
      <rPr>
        <b/>
        <sz val="11"/>
        <color theme="1"/>
        <rFont val="Calibri"/>
        <family val="2"/>
        <scheme val="minor"/>
      </rPr>
      <t xml:space="preserve"> (n=16)</t>
    </r>
  </si>
  <si>
    <t>MTW - LTW (n=16)</t>
  </si>
  <si>
    <r>
      <t>MTW-A</t>
    </r>
    <r>
      <rPr>
        <b/>
        <vertAlign val="subscript"/>
        <sz val="11"/>
        <color theme="1"/>
        <rFont val="Calibri"/>
        <family val="2"/>
        <scheme val="minor"/>
      </rPr>
      <t>T</t>
    </r>
    <r>
      <rPr>
        <b/>
        <sz val="11"/>
        <color theme="1"/>
        <rFont val="Calibri"/>
        <family val="2"/>
        <scheme val="minor"/>
      </rPr>
      <t xml:space="preserve"> - MTW-E</t>
    </r>
    <r>
      <rPr>
        <b/>
        <vertAlign val="subscript"/>
        <sz val="11"/>
        <color theme="1"/>
        <rFont val="Calibri"/>
        <family val="2"/>
        <scheme val="minor"/>
      </rPr>
      <t>T</t>
    </r>
    <r>
      <rPr>
        <b/>
        <sz val="11"/>
        <color theme="1"/>
        <rFont val="Calibri"/>
        <family val="2"/>
        <scheme val="minor"/>
      </rPr>
      <t xml:space="preserve"> (n=8)</t>
    </r>
  </si>
  <si>
    <r>
      <t>LTW-A</t>
    </r>
    <r>
      <rPr>
        <b/>
        <vertAlign val="subscript"/>
        <sz val="11"/>
        <color theme="1"/>
        <rFont val="Calibri"/>
        <family val="2"/>
        <scheme val="minor"/>
      </rPr>
      <t>T</t>
    </r>
    <r>
      <rPr>
        <b/>
        <sz val="11"/>
        <color theme="1"/>
        <rFont val="Calibri"/>
        <family val="2"/>
        <scheme val="minor"/>
      </rPr>
      <t xml:space="preserve"> - LTW-E</t>
    </r>
    <r>
      <rPr>
        <b/>
        <vertAlign val="subscript"/>
        <sz val="11"/>
        <color theme="1"/>
        <rFont val="Calibri"/>
        <family val="2"/>
        <scheme val="minor"/>
      </rPr>
      <t>T</t>
    </r>
    <r>
      <rPr>
        <b/>
        <sz val="11"/>
        <color theme="1"/>
        <rFont val="Calibri"/>
        <family val="2"/>
        <scheme val="minor"/>
      </rPr>
      <t xml:space="preserve"> (n=8)</t>
    </r>
  </si>
  <si>
    <r>
      <t>MTW-A</t>
    </r>
    <r>
      <rPr>
        <b/>
        <vertAlign val="subscript"/>
        <sz val="11"/>
        <color theme="1"/>
        <rFont val="Calibri"/>
        <family val="2"/>
        <scheme val="minor"/>
      </rPr>
      <t>T</t>
    </r>
    <r>
      <rPr>
        <b/>
        <sz val="11"/>
        <color theme="1"/>
        <rFont val="Calibri"/>
        <family val="2"/>
        <scheme val="minor"/>
      </rPr>
      <t xml:space="preserve"> - LTW-A</t>
    </r>
    <r>
      <rPr>
        <b/>
        <vertAlign val="subscript"/>
        <sz val="11"/>
        <color theme="1"/>
        <rFont val="Calibri"/>
        <family val="2"/>
        <scheme val="minor"/>
      </rPr>
      <t>T</t>
    </r>
    <r>
      <rPr>
        <b/>
        <sz val="11"/>
        <color theme="1"/>
        <rFont val="Calibri"/>
        <family val="2"/>
        <scheme val="minor"/>
      </rPr>
      <t xml:space="preserve"> (n=8)</t>
    </r>
  </si>
  <si>
    <r>
      <t>MTW-E</t>
    </r>
    <r>
      <rPr>
        <b/>
        <vertAlign val="subscript"/>
        <sz val="11"/>
        <color theme="1"/>
        <rFont val="Calibri"/>
        <family val="2"/>
        <scheme val="minor"/>
      </rPr>
      <t>T</t>
    </r>
    <r>
      <rPr>
        <b/>
        <sz val="11"/>
        <color theme="1"/>
        <rFont val="Calibri"/>
        <family val="2"/>
        <scheme val="minor"/>
      </rPr>
      <t xml:space="preserve"> - LTW-E</t>
    </r>
    <r>
      <rPr>
        <b/>
        <vertAlign val="subscript"/>
        <sz val="11"/>
        <color theme="1"/>
        <rFont val="Calibri"/>
        <family val="2"/>
        <scheme val="minor"/>
      </rPr>
      <t>T</t>
    </r>
    <r>
      <rPr>
        <b/>
        <sz val="11"/>
        <color theme="1"/>
        <rFont val="Calibri"/>
        <family val="2"/>
        <scheme val="minor"/>
      </rPr>
      <t xml:space="preserve"> (n=8)</t>
    </r>
  </si>
  <si>
    <r>
      <t xml:space="preserve">g </t>
    </r>
    <r>
      <rPr>
        <sz val="9"/>
        <color theme="1"/>
        <rFont val="Calibri"/>
        <family val="2"/>
        <scheme val="minor"/>
      </rPr>
      <t>Number of unique KO numbers (i.e. orthologous genes)</t>
    </r>
  </si>
  <si>
    <t>Taxonomically annotated mRNA (nr) (tax.data)</t>
  </si>
  <si>
    <t>Functionally annotated mRNA assigned to a metabolic pathway or functional complex (funx.tax.data)</t>
  </si>
  <si>
    <r>
      <t>e</t>
    </r>
    <r>
      <rPr>
        <sz val="9"/>
        <color theme="1"/>
        <rFont val="Calibri"/>
        <family val="2"/>
        <scheme val="minor"/>
      </rPr>
      <t xml:space="preserve"> Difference between non-rarefied and rarefied family counts</t>
    </r>
  </si>
  <si>
    <r>
      <t>c</t>
    </r>
    <r>
      <rPr>
        <sz val="9"/>
        <color theme="1"/>
        <rFont val="Calibri"/>
        <family val="2"/>
        <scheme val="minor"/>
      </rPr>
      <t xml:space="preserve"> Difference between non-rarefied and rarefied KO counts. The minor differences indicate a rather low effect of sample size</t>
    </r>
  </si>
  <si>
    <r>
      <rPr>
        <vertAlign val="superscript"/>
        <sz val="9"/>
        <color theme="1"/>
        <rFont val="Calibri"/>
        <family val="2"/>
        <scheme val="minor"/>
      </rPr>
      <t>a</t>
    </r>
    <r>
      <rPr>
        <sz val="9"/>
        <color theme="1"/>
        <rFont val="Calibri"/>
        <family val="2"/>
        <scheme val="minor"/>
      </rPr>
      <t xml:space="preserve"> Present in the normalized and filtered merged dataset (i.e. functionally annotated and taxonomically classified mRNA reads; func.tax.data)</t>
    </r>
  </si>
  <si>
    <r>
      <rPr>
        <vertAlign val="superscript"/>
        <sz val="9"/>
        <color theme="1"/>
        <rFont val="Calibri"/>
        <family val="2"/>
        <scheme val="minor"/>
      </rPr>
      <t xml:space="preserve">b </t>
    </r>
    <r>
      <rPr>
        <sz val="9"/>
        <color theme="1"/>
        <rFont val="Calibri"/>
        <family val="2"/>
        <scheme val="minor"/>
      </rPr>
      <t>Present in the normalized and filtered taxonomically classified dataset (including viral families) (tax.data)</t>
    </r>
  </si>
  <si>
    <t>Table S9. Number and summarized relative abundances [%] of unique KOs within KEGG1 and KEGG2 categories (see Fig. S3 and Fig. S4 for visualisation).</t>
  </si>
  <si>
    <r>
      <t>Table S10. Relative abundances [</t>
    </r>
    <r>
      <rPr>
        <b/>
        <sz val="11"/>
        <color theme="1"/>
        <rFont val="Calibri"/>
        <family val="2"/>
      </rPr>
      <t>‰</t>
    </r>
    <r>
      <rPr>
        <b/>
        <sz val="11"/>
        <color theme="1"/>
        <rFont val="Calibri"/>
        <family val="2"/>
        <scheme val="minor"/>
      </rPr>
      <t>] of mRNA reads</t>
    </r>
    <r>
      <rPr>
        <b/>
        <vertAlign val="superscript"/>
        <sz val="11"/>
        <color theme="1"/>
        <rFont val="Calibri"/>
        <family val="2"/>
        <scheme val="minor"/>
      </rPr>
      <t>a</t>
    </r>
    <r>
      <rPr>
        <b/>
        <sz val="11"/>
        <color theme="1"/>
        <rFont val="Calibri"/>
        <family val="2"/>
        <scheme val="minor"/>
      </rPr>
      <t xml:space="preserve"> assigned to a KEGG3 category passing the differential abundance-pattern filter (see Materials and Methods section "Heatmaps" for details on the filter and Fig. S6 for visualisation).</t>
    </r>
  </si>
  <si>
    <t>Relative abundances [‰] include all taxonomic groups (even for the 10 KEGG3 categories on the bottom that were only identified in the Bacteria+Fungi dataset) and all ambiguous KOs (Note: Individual KOs can contribute to more than one KEGG3 category)</t>
  </si>
  <si>
    <t xml:space="preserve">KOs with a FDR between 0.05 and 0.1 are considered to be of potential interest </t>
  </si>
  <si>
    <t>Table S12. Significantly differentially expressed KOs (FDR &lt; 0.05) and KOs with an FDR between 0.05 and 0.1 within all investigated KEGG3 categories.</t>
  </si>
  <si>
    <r>
      <rPr>
        <vertAlign val="superscript"/>
        <sz val="9"/>
        <color theme="1"/>
        <rFont val="Calibri"/>
        <family val="2"/>
        <scheme val="minor"/>
      </rPr>
      <t>b</t>
    </r>
    <r>
      <rPr>
        <sz val="9"/>
        <color theme="1"/>
        <rFont val="Calibri"/>
        <family val="2"/>
        <scheme val="minor"/>
      </rPr>
      <t xml:space="preserve"> % of differentially expressed KOs (FDR &lt; 0.1) within a KEGG 3 category (% of total KOs analysed)</t>
    </r>
  </si>
  <si>
    <r>
      <rPr>
        <vertAlign val="superscript"/>
        <sz val="9"/>
        <color theme="1"/>
        <rFont val="Calibri"/>
        <family val="2"/>
        <scheme val="minor"/>
      </rPr>
      <t>a</t>
    </r>
    <r>
      <rPr>
        <sz val="9"/>
        <color theme="1"/>
        <rFont val="Calibri"/>
        <family val="2"/>
        <scheme val="minor"/>
      </rPr>
      <t xml:space="preserve"> % of differentially expressed KOs (FDR &lt; 0.05) within a KEGG 3 category (% of total KOs analysed)</t>
    </r>
  </si>
  <si>
    <r>
      <t>KEGG3 pathways and functional complexes presented in</t>
    </r>
    <r>
      <rPr>
        <b/>
        <sz val="9"/>
        <color theme="1"/>
        <rFont val="Calibri"/>
        <family val="2"/>
        <scheme val="minor"/>
      </rPr>
      <t xml:space="preserve"> Fig. S7</t>
    </r>
    <r>
      <rPr>
        <sz val="9"/>
        <color theme="1"/>
        <rFont val="Calibri"/>
        <family val="2"/>
        <scheme val="minor"/>
      </rPr>
      <t xml:space="preserve"> are highlighted in bold</t>
    </r>
  </si>
  <si>
    <t>Entries shaded light pink represent KEGG pathways and functional complexes that were not further investigated as they only contained Kos with an FDR between 0.05 and 0.1</t>
  </si>
  <si>
    <r>
      <rPr>
        <vertAlign val="superscript"/>
        <sz val="9"/>
        <color theme="1"/>
        <rFont val="Calibri"/>
        <family val="2"/>
        <scheme val="minor"/>
      </rPr>
      <t>b</t>
    </r>
    <r>
      <rPr>
        <sz val="9"/>
        <color theme="1"/>
        <rFont val="Calibri"/>
        <family val="2"/>
        <scheme val="minor"/>
      </rPr>
      <t xml:space="preserve"> KOs with an FDR between 0.05 and 0.1 are considered of potential importance; color code, see below</t>
    </r>
  </si>
  <si>
    <t>FDR 0.05–0.1</t>
  </si>
  <si>
    <t>Name/description</t>
  </si>
  <si>
    <t xml:space="preserve"> Complex/enzyme</t>
  </si>
  <si>
    <t>Complex (as summarized in Fig. 2 and Fig. 3)</t>
  </si>
  <si>
    <t>Abbreviation</t>
  </si>
  <si>
    <r>
      <rPr>
        <vertAlign val="superscript"/>
        <sz val="9"/>
        <color theme="1"/>
        <rFont val="Calibri"/>
        <family val="2"/>
        <scheme val="minor"/>
      </rPr>
      <t>a</t>
    </r>
    <r>
      <rPr>
        <sz val="9"/>
        <color theme="1"/>
        <rFont val="Calibri"/>
        <family val="2"/>
        <scheme val="minor"/>
      </rPr>
      <t xml:space="preserve"> DGE analyses were performed on the full dataset (all A</t>
    </r>
    <r>
      <rPr>
        <vertAlign val="subscript"/>
        <sz val="9"/>
        <color theme="1"/>
        <rFont val="Calibri"/>
        <family val="2"/>
        <scheme val="minor"/>
      </rPr>
      <t>T</t>
    </r>
    <r>
      <rPr>
        <sz val="9"/>
        <color theme="1"/>
        <rFont val="Calibri"/>
        <family val="2"/>
        <scheme val="minor"/>
      </rPr>
      <t xml:space="preserve"> vs. all E</t>
    </r>
    <r>
      <rPr>
        <vertAlign val="subscript"/>
        <sz val="9"/>
        <color theme="1"/>
        <rFont val="Calibri"/>
        <family val="2"/>
        <scheme val="minor"/>
      </rPr>
      <t>T</t>
    </r>
    <r>
      <rPr>
        <sz val="9"/>
        <color theme="1"/>
        <rFont val="Calibri"/>
        <family val="2"/>
        <scheme val="minor"/>
      </rPr>
      <t xml:space="preserve"> samples) and on the site-specific datasets (MTW and LTW); color code indicates the temperature group in which the relative abundance of the specific KO was significantly higher (A</t>
    </r>
    <r>
      <rPr>
        <vertAlign val="subscript"/>
        <sz val="9"/>
        <color theme="1"/>
        <rFont val="Calibri"/>
        <family val="2"/>
        <scheme val="minor"/>
      </rPr>
      <t>T</t>
    </r>
    <r>
      <rPr>
        <sz val="9"/>
        <color theme="1"/>
        <rFont val="Calibri"/>
        <family val="2"/>
        <scheme val="minor"/>
      </rPr>
      <t>, blue; E</t>
    </r>
    <r>
      <rPr>
        <vertAlign val="subscript"/>
        <sz val="9"/>
        <color theme="1"/>
        <rFont val="Calibri"/>
        <family val="2"/>
        <scheme val="minor"/>
      </rPr>
      <t>T</t>
    </r>
    <r>
      <rPr>
        <sz val="9"/>
        <color theme="1"/>
        <rFont val="Calibri"/>
        <family val="2"/>
        <scheme val="minor"/>
      </rPr>
      <t xml:space="preserve">, red; below detection limit (500 reads; see </t>
    </r>
    <r>
      <rPr>
        <b/>
        <sz val="9"/>
        <color theme="1"/>
        <rFont val="Calibri"/>
        <family val="2"/>
        <scheme val="minor"/>
      </rPr>
      <t>Materials and Methods</t>
    </r>
    <r>
      <rPr>
        <sz val="9"/>
        <color theme="1"/>
        <rFont val="Calibri"/>
        <family val="2"/>
        <scheme val="minor"/>
      </rPr>
      <t>), grey); *, differentially expressed KO (FDR &lt; 0.05); +, KO  with an FDR between 0.05 and 0.1</t>
    </r>
  </si>
  <si>
    <r>
      <t>Abbreviations: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xml:space="preserve">, elevated soil temperature (+ 6 </t>
    </r>
    <r>
      <rPr>
        <sz val="9"/>
        <color theme="1"/>
        <rFont val="Calibri"/>
        <family val="2"/>
      </rPr>
      <t>°</t>
    </r>
    <r>
      <rPr>
        <sz val="9"/>
        <color theme="1"/>
        <rFont val="Calibri"/>
        <family val="2"/>
        <scheme val="minor"/>
      </rPr>
      <t>C above ambient); MTW, medium-term warming site; LTW, long-term warming site; FDR, false discovery rate</t>
    </r>
  </si>
  <si>
    <r>
      <t>Table S17. Bacterial KOs related to central (carbohydrate) metabolisms - Ratios between mean abundances, differential gene expression (DGE) analysis results, and relative mRNA read abundances [</t>
    </r>
    <r>
      <rPr>
        <b/>
        <sz val="11"/>
        <color theme="1"/>
        <rFont val="Calibri"/>
        <family val="2"/>
      </rPr>
      <t>‰</t>
    </r>
    <r>
      <rPr>
        <b/>
        <sz val="11"/>
        <color theme="1"/>
        <rFont val="Calibri"/>
        <family val="2"/>
        <scheme val="minor"/>
      </rPr>
      <t>] (all three taken together determine the colour code in Fig. 3A).</t>
    </r>
  </si>
  <si>
    <t>Enzyme</t>
  </si>
  <si>
    <t>Enzyme ID</t>
  </si>
  <si>
    <t>All</t>
  </si>
  <si>
    <r>
      <rPr>
        <vertAlign val="superscript"/>
        <sz val="9"/>
        <color theme="1"/>
        <rFont val="Calibri"/>
        <family val="2"/>
        <scheme val="minor"/>
      </rPr>
      <t>b</t>
    </r>
    <r>
      <rPr>
        <sz val="9"/>
        <color theme="1"/>
        <rFont val="Calibri"/>
        <family val="2"/>
        <scheme val="minor"/>
      </rPr>
      <t xml:space="preserve"> DGE was performed on the full dataset (all A</t>
    </r>
    <r>
      <rPr>
        <vertAlign val="subscript"/>
        <sz val="9"/>
        <color theme="1"/>
        <rFont val="Calibri"/>
        <family val="2"/>
        <scheme val="minor"/>
      </rPr>
      <t>T</t>
    </r>
    <r>
      <rPr>
        <sz val="9"/>
        <color theme="1"/>
        <rFont val="Calibri"/>
        <family val="2"/>
        <scheme val="minor"/>
      </rPr>
      <t xml:space="preserve"> vs. all E</t>
    </r>
    <r>
      <rPr>
        <vertAlign val="subscript"/>
        <sz val="9"/>
        <color theme="1"/>
        <rFont val="Calibri"/>
        <family val="2"/>
        <scheme val="minor"/>
      </rPr>
      <t>T</t>
    </r>
    <r>
      <rPr>
        <sz val="9"/>
        <color theme="1"/>
        <rFont val="Calibri"/>
        <family val="2"/>
        <scheme val="minor"/>
      </rPr>
      <t xml:space="preserve"> samples; "All") and on the site-specific datasets (MTW and LTW); *, differentially expressed KO; +, KO with an FDR between 0.05 and 0.1; based on the summarized results color code intensity, as depicted in </t>
    </r>
    <r>
      <rPr>
        <b/>
        <sz val="9"/>
        <color theme="1"/>
        <rFont val="Calibri"/>
        <family val="2"/>
        <scheme val="minor"/>
      </rPr>
      <t>Fig. 3A</t>
    </r>
    <r>
      <rPr>
        <sz val="9"/>
        <color theme="1"/>
        <rFont val="Calibri"/>
        <family val="2"/>
        <scheme val="minor"/>
      </rPr>
      <t>, was selected; see Materials and Methods for more details on the DGE analysis</t>
    </r>
  </si>
  <si>
    <t>Warming [y]</t>
  </si>
  <si>
    <t>Temperature group</t>
  </si>
  <si>
    <t>Grassland site</t>
  </si>
  <si>
    <r>
      <t>Sampling day</t>
    </r>
    <r>
      <rPr>
        <vertAlign val="superscript"/>
        <sz val="11"/>
        <color rgb="FF000000"/>
        <rFont val="Calibri"/>
        <family val="2"/>
        <scheme val="minor"/>
      </rPr>
      <t>d</t>
    </r>
  </si>
  <si>
    <r>
      <rPr>
        <b/>
        <i/>
        <sz val="11"/>
        <color rgb="FF000000"/>
        <rFont val="Calibri"/>
        <family val="2"/>
        <scheme val="minor"/>
      </rPr>
      <t>In situ</t>
    </r>
    <r>
      <rPr>
        <b/>
        <sz val="11"/>
        <color rgb="FF000000"/>
        <rFont val="Calibri"/>
        <family val="2"/>
        <scheme val="minor"/>
      </rPr>
      <t xml:space="preserve"> temperature</t>
    </r>
    <r>
      <rPr>
        <b/>
        <vertAlign val="superscript"/>
        <sz val="11"/>
        <color rgb="FF000000"/>
        <rFont val="Calibri"/>
        <family val="2"/>
        <scheme val="minor"/>
      </rPr>
      <t>c</t>
    </r>
  </si>
  <si>
    <r>
      <t>Raw reads</t>
    </r>
    <r>
      <rPr>
        <vertAlign val="superscript"/>
        <sz val="11"/>
        <color rgb="FF000000"/>
        <rFont val="Calibri"/>
        <family val="2"/>
        <scheme val="minor"/>
      </rPr>
      <t>b</t>
    </r>
  </si>
  <si>
    <t>Merged reads</t>
  </si>
  <si>
    <t>Non-rRNA reads</t>
  </si>
  <si>
    <t>Filtered non-rRNA reads</t>
  </si>
  <si>
    <r>
      <t>Total mRNA reads</t>
    </r>
    <r>
      <rPr>
        <vertAlign val="superscript"/>
        <sz val="11"/>
        <color rgb="FF000000"/>
        <rFont val="Calibri"/>
        <family val="2"/>
        <scheme val="minor"/>
      </rPr>
      <t>c</t>
    </r>
  </si>
  <si>
    <r>
      <t>Length</t>
    </r>
    <r>
      <rPr>
        <b/>
        <vertAlign val="superscript"/>
        <sz val="11"/>
        <color rgb="FF000000"/>
        <rFont val="Calibri"/>
        <family val="2"/>
        <scheme val="minor"/>
      </rPr>
      <t>d</t>
    </r>
  </si>
  <si>
    <r>
      <t xml:space="preserve">Unique KOs </t>
    </r>
    <r>
      <rPr>
        <vertAlign val="superscript"/>
        <sz val="11"/>
        <color rgb="FF000000"/>
        <rFont val="Calibri"/>
        <family val="2"/>
        <scheme val="minor"/>
      </rPr>
      <t>g</t>
    </r>
  </si>
  <si>
    <r>
      <t>Dataset</t>
    </r>
    <r>
      <rPr>
        <b/>
        <vertAlign val="superscript"/>
        <sz val="11"/>
        <color theme="1"/>
        <rFont val="Calibri"/>
        <family val="2"/>
        <scheme val="minor"/>
      </rPr>
      <t>a</t>
    </r>
  </si>
  <si>
    <t>Domain</t>
  </si>
  <si>
    <t>Mean</t>
  </si>
  <si>
    <t>Minimum</t>
  </si>
  <si>
    <t>Maximum</t>
  </si>
  <si>
    <r>
      <t>Unique KOs</t>
    </r>
    <r>
      <rPr>
        <vertAlign val="superscript"/>
        <sz val="11"/>
        <color theme="1"/>
        <rFont val="Calibri"/>
        <family val="2"/>
        <scheme val="minor"/>
      </rPr>
      <t>a</t>
    </r>
  </si>
  <si>
    <r>
      <t>Rarefied unique KOs</t>
    </r>
    <r>
      <rPr>
        <vertAlign val="superscript"/>
        <sz val="11"/>
        <color theme="1"/>
        <rFont val="Calibri"/>
        <family val="2"/>
        <scheme val="minor"/>
      </rPr>
      <t>b</t>
    </r>
  </si>
  <si>
    <r>
      <t>Difference</t>
    </r>
    <r>
      <rPr>
        <vertAlign val="superscript"/>
        <sz val="11"/>
        <color theme="1"/>
        <rFont val="Calibri"/>
        <family val="2"/>
        <scheme val="minor"/>
      </rPr>
      <t>c</t>
    </r>
  </si>
  <si>
    <r>
      <t>Unique families</t>
    </r>
    <r>
      <rPr>
        <vertAlign val="superscript"/>
        <sz val="11"/>
        <color theme="1"/>
        <rFont val="Calibri"/>
        <family val="2"/>
        <scheme val="minor"/>
      </rPr>
      <t>d</t>
    </r>
  </si>
  <si>
    <r>
      <t>Rarefied unique families</t>
    </r>
    <r>
      <rPr>
        <vertAlign val="superscript"/>
        <sz val="11"/>
        <color theme="1"/>
        <rFont val="Calibri"/>
        <family val="2"/>
        <scheme val="minor"/>
      </rPr>
      <t>b</t>
    </r>
  </si>
  <si>
    <r>
      <t>Difference</t>
    </r>
    <r>
      <rPr>
        <vertAlign val="superscript"/>
        <sz val="11"/>
        <color theme="1"/>
        <rFont val="Calibri"/>
        <family val="2"/>
        <scheme val="minor"/>
      </rPr>
      <t>e</t>
    </r>
  </si>
  <si>
    <t>Overall mean [%]</t>
  </si>
  <si>
    <r>
      <t>Up in E</t>
    </r>
    <r>
      <rPr>
        <b/>
        <vertAlign val="subscript"/>
        <sz val="11"/>
        <color theme="1"/>
        <rFont val="Calibri"/>
        <family val="2"/>
        <scheme val="minor"/>
      </rPr>
      <t>T</t>
    </r>
  </si>
  <si>
    <r>
      <t>Down in E</t>
    </r>
    <r>
      <rPr>
        <b/>
        <vertAlign val="subscript"/>
        <sz val="11"/>
        <color theme="1"/>
        <rFont val="Calibri"/>
        <family val="2"/>
        <scheme val="minor"/>
      </rPr>
      <t>T</t>
    </r>
  </si>
  <si>
    <t>Total</t>
  </si>
  <si>
    <t>Up in MTW</t>
  </si>
  <si>
    <t>Down in MTW</t>
  </si>
  <si>
    <t>Passed filter</t>
  </si>
  <si>
    <r>
      <t xml:space="preserve">Row number in </t>
    </r>
    <r>
      <rPr>
        <b/>
        <sz val="11"/>
        <color theme="1"/>
        <rFont val="Calibri"/>
        <family val="2"/>
        <scheme val="minor"/>
      </rPr>
      <t>Fig. S6</t>
    </r>
  </si>
  <si>
    <t># KOs (FDR&lt;0.05)</t>
  </si>
  <si>
    <t># KOs (FDR 0.05–0.1)</t>
  </si>
  <si>
    <r>
      <t>% KOs (FDR&lt;0.05)</t>
    </r>
    <r>
      <rPr>
        <b/>
        <vertAlign val="superscript"/>
        <sz val="11"/>
        <color theme="1"/>
        <rFont val="Calibri"/>
        <family val="2"/>
        <scheme val="minor"/>
      </rPr>
      <t>a</t>
    </r>
  </si>
  <si>
    <r>
      <t>% KOs (FDR&lt;0.1)</t>
    </r>
    <r>
      <rPr>
        <b/>
        <vertAlign val="superscript"/>
        <sz val="11"/>
        <color theme="1"/>
        <rFont val="Calibri"/>
        <family val="2"/>
        <scheme val="minor"/>
      </rPr>
      <t>b</t>
    </r>
  </si>
  <si>
    <r>
      <t>Abbreviations: MB, metabolism; BS, biosynthesis; BD, biodegradation; PW, pathway; ER, endoplasmic reticulum;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xml:space="preserve">, elevated soil temperature (+ 6 °C above ambient); MTW, medium-term warming grassland site; LTW, long-term warming grassland site (see also </t>
    </r>
    <r>
      <rPr>
        <b/>
        <sz val="9"/>
        <color theme="1"/>
        <rFont val="Calibri"/>
        <family val="2"/>
        <scheme val="minor"/>
      </rPr>
      <t xml:space="preserve">Table S1 </t>
    </r>
    <r>
      <rPr>
        <sz val="9"/>
        <color theme="1"/>
        <rFont val="Calibri"/>
        <family val="2"/>
        <scheme val="minor"/>
      </rPr>
      <t>for further detail on the samples/sites)</t>
    </r>
  </si>
  <si>
    <t>Entries shaded dark grey represent KEGG pathways and functional complexes that were not further investigated due to the low abundance of associated KOs (&lt;2 KOs included in the differential gene expression analysis) or due to the lack of differentially expressed KOs</t>
  </si>
  <si>
    <t>The table is custom sorted, the order reflects the importance/relevance of a KEGG3 category (the non-colored part is sorted based on the total amount of differentially expressed KOs and KOs with an FDR between 0.05 and 0.1, their distribution among the tested groups, their passing of the abundance-pattern filter, and the overall number of tested KOs); horizontal lines divide sections of differing importance/relevance</t>
  </si>
  <si>
    <t>Enzyme [EC number]</t>
  </si>
  <si>
    <t>Enzyme abbreviation(s)</t>
  </si>
  <si>
    <r>
      <t>Table S18. Bacterial KOs related to fatty acid biosynthesis - Ratios between mean abundances, differential gene expression (DGE) analysis results, and relative mRNA read abundances [</t>
    </r>
    <r>
      <rPr>
        <b/>
        <sz val="11"/>
        <color theme="1"/>
        <rFont val="Calibri"/>
        <family val="2"/>
      </rPr>
      <t>‰</t>
    </r>
    <r>
      <rPr>
        <b/>
        <sz val="11"/>
        <color theme="1"/>
        <rFont val="Calibri"/>
        <family val="2"/>
        <scheme val="minor"/>
      </rPr>
      <t>] (all three taken together determine the colour code in Fig. S8).</t>
    </r>
  </si>
  <si>
    <t>Functional annotation and association (steps reflect the pathway from Acetyl-CoA to Octadecanoic acid, as depicted in Fig. S8)</t>
  </si>
  <si>
    <r>
      <t>Step</t>
    </r>
    <r>
      <rPr>
        <b/>
        <vertAlign val="superscript"/>
        <sz val="11"/>
        <color theme="1"/>
        <rFont val="Calibri"/>
        <family val="2"/>
        <scheme val="minor"/>
      </rPr>
      <t>c</t>
    </r>
  </si>
  <si>
    <t>0.1.1</t>
  </si>
  <si>
    <t>Acetyl-CoA to AcACP 2*</t>
  </si>
  <si>
    <t>0.2.1</t>
  </si>
  <si>
    <t>Acetyl-CoA to C05744</t>
  </si>
  <si>
    <t>0.3.1</t>
  </si>
  <si>
    <t>Acetyl-CoA to Malonyl-CoA</t>
  </si>
  <si>
    <t>0.3.2</t>
  </si>
  <si>
    <t>Malonyl-CoA to MalACP (+ACP)</t>
  </si>
  <si>
    <t>SUM</t>
  </si>
  <si>
    <t>COLOR in Fig. S6</t>
  </si>
  <si>
    <t>MalACP to C05744 / AcACP to C05744</t>
  </si>
  <si>
    <t>C05744 to C04618</t>
  </si>
  <si>
    <t>K00059</t>
  </si>
  <si>
    <t>C04618 to C04246</t>
  </si>
  <si>
    <t>C04246 to Butanoyl-[acp] 4*</t>
  </si>
  <si>
    <t>K00208</t>
  </si>
  <si>
    <t>Butanoyl-[acp] 4* to C05746 (+MalACP)</t>
  </si>
  <si>
    <t>C05746 to C05747</t>
  </si>
  <si>
    <t>C05747 to C05748</t>
  </si>
  <si>
    <t>C05748 to Hexanoyl-[acp] 6*</t>
  </si>
  <si>
    <t>Hexanoyl-[acp] 6* to C05750 (+MalACP)</t>
  </si>
  <si>
    <t>C05750 to C04620</t>
  </si>
  <si>
    <t>C04620 to C05751</t>
  </si>
  <si>
    <t>C05751 to Octanoyl-[acp] 8*</t>
  </si>
  <si>
    <t>Octanoyl-[acp] 8* to C05753 (+MalACP)</t>
  </si>
  <si>
    <t>C05753 to C04619</t>
  </si>
  <si>
    <t>C04619 to C05754</t>
  </si>
  <si>
    <t>C05754 to Decanoyl-[acp] 10*</t>
  </si>
  <si>
    <t>Decanoyl-[acp] 10* to C05756 (+MalACP))</t>
  </si>
  <si>
    <t xml:space="preserve"> C05756 to  C05757</t>
  </si>
  <si>
    <t>C05757 to C05758</t>
  </si>
  <si>
    <t>C05758 to Dodecanoyl-[acp] 12*</t>
  </si>
  <si>
    <t>Dodecanoyl-[acp] 12* to C05759 (+MalACP)</t>
  </si>
  <si>
    <t>C05759 to C04688</t>
  </si>
  <si>
    <t>C04688 to C05760</t>
  </si>
  <si>
    <t>C05760 to tetradecanoyl-[acp] 14*</t>
  </si>
  <si>
    <t xml:space="preserve"> Tetradecanoyl-[acp] 14* to C05762 (+MalACP)</t>
  </si>
  <si>
    <t>C05762 to C04633</t>
  </si>
  <si>
    <t>C04633 to C05763</t>
  </si>
  <si>
    <t>C05763 to Hexadecanoyl-[acp] 16*</t>
  </si>
  <si>
    <t>Hexadecanoyl-[acp] 16* to C16219 (+MalACP)</t>
  </si>
  <si>
    <t>C16219 to C16220</t>
  </si>
  <si>
    <t>C16220 to C16221</t>
  </si>
  <si>
    <t>C16221 to Octadecanoyl-[acp] 18*</t>
  </si>
  <si>
    <t>fatty_acid_synthase,_bacteria_type_[EC:2.3.1._]</t>
  </si>
  <si>
    <t>3_oxoacyl_[acyl_carrier_protein]_synthase_III_[EC:2.3.1.180]</t>
  </si>
  <si>
    <t>[acyl_carrier_protein]_S_malonyltransferase_[EC:2.3.1.39]</t>
  </si>
  <si>
    <t>3_oxoacyl_[acyl_carrier_protein]_synthase_I_[EC:2.3.1.41]</t>
  </si>
  <si>
    <t>3_oxoacyl_[acyl_carrier_protein]_synthase_II_[EC:2.3.1.179]</t>
  </si>
  <si>
    <t>3_oxoacyl_[acyl_carrier_protein]_reductase_[EC:1.1.1.100]</t>
  </si>
  <si>
    <t>fabG, OAR1</t>
  </si>
  <si>
    <t>3_hydroxyacyl_[acyl_carrier_protein]_dehydratase_[EC:4.2.1.59]</t>
  </si>
  <si>
    <t>enoyl_[acyl_carrier_protein]_reductase_I_[EC:1.3.1.9_1.3.1.10]</t>
  </si>
  <si>
    <t>fabI</t>
  </si>
  <si>
    <r>
      <t xml:space="preserve">see </t>
    </r>
    <r>
      <rPr>
        <b/>
        <sz val="11"/>
        <color theme="1"/>
        <rFont val="Calibri"/>
        <family val="2"/>
        <scheme val="minor"/>
      </rPr>
      <t>Table S17</t>
    </r>
    <r>
      <rPr>
        <sz val="11"/>
        <color theme="1"/>
        <rFont val="Calibri"/>
        <family val="2"/>
        <scheme val="minor"/>
      </rPr>
      <t>; EC = 6.4.1.2</t>
    </r>
  </si>
  <si>
    <t>Color code in Fig. S8</t>
  </si>
  <si>
    <r>
      <rPr>
        <vertAlign val="superscript"/>
        <sz val="9"/>
        <color theme="1"/>
        <rFont val="Calibri"/>
        <family val="2"/>
        <scheme val="minor"/>
      </rPr>
      <t>b</t>
    </r>
    <r>
      <rPr>
        <sz val="9"/>
        <color theme="1"/>
        <rFont val="Calibri"/>
        <family val="2"/>
        <scheme val="minor"/>
      </rPr>
      <t xml:space="preserve"> DGE was performed on the full dataset (all A</t>
    </r>
    <r>
      <rPr>
        <vertAlign val="subscript"/>
        <sz val="9"/>
        <color theme="1"/>
        <rFont val="Calibri"/>
        <family val="2"/>
        <scheme val="minor"/>
      </rPr>
      <t>T</t>
    </r>
    <r>
      <rPr>
        <sz val="9"/>
        <color theme="1"/>
        <rFont val="Calibri"/>
        <family val="2"/>
        <scheme val="minor"/>
      </rPr>
      <t xml:space="preserve"> vs. all E</t>
    </r>
    <r>
      <rPr>
        <vertAlign val="subscript"/>
        <sz val="9"/>
        <color theme="1"/>
        <rFont val="Calibri"/>
        <family val="2"/>
        <scheme val="minor"/>
      </rPr>
      <t>T</t>
    </r>
    <r>
      <rPr>
        <sz val="9"/>
        <color theme="1"/>
        <rFont val="Calibri"/>
        <family val="2"/>
        <scheme val="minor"/>
      </rPr>
      <t xml:space="preserve"> samples; "All") and on the site-specific datasets (MTW and LTW); *, differentially expressed KO; +, KO with an FDR between 0.05 and 0.1; based on the summarized results color code intensity, as depicted in </t>
    </r>
    <r>
      <rPr>
        <b/>
        <sz val="9"/>
        <color theme="1"/>
        <rFont val="Calibri"/>
        <family val="2"/>
        <scheme val="minor"/>
      </rPr>
      <t>Fig. S8</t>
    </r>
    <r>
      <rPr>
        <sz val="9"/>
        <color theme="1"/>
        <rFont val="Calibri"/>
        <family val="2"/>
        <scheme val="minor"/>
      </rPr>
      <t>, was selected; see Materials and Methods for more details on the DGE analysis</t>
    </r>
  </si>
  <si>
    <r>
      <rPr>
        <vertAlign val="superscript"/>
        <sz val="9"/>
        <color theme="1"/>
        <rFont val="Calibri"/>
        <family val="2"/>
        <scheme val="minor"/>
      </rPr>
      <t>c</t>
    </r>
    <r>
      <rPr>
        <sz val="9"/>
        <color theme="1"/>
        <rFont val="Calibri"/>
        <family val="2"/>
        <scheme val="minor"/>
      </rPr>
      <t xml:space="preserve"> Steps reflect the pathway from Acetyl-CoA to Octadecanoic acid, as depicted in </t>
    </r>
    <r>
      <rPr>
        <b/>
        <sz val="9"/>
        <color theme="1"/>
        <rFont val="Calibri"/>
        <family val="2"/>
        <scheme val="minor"/>
      </rPr>
      <t xml:space="preserve">Fig. S8. </t>
    </r>
    <r>
      <rPr>
        <sz val="9"/>
        <color theme="1"/>
        <rFont val="Calibri"/>
        <family val="2"/>
        <scheme val="minor"/>
      </rPr>
      <t>Note: Steps 1 to 4 are repeated throughout the pathway (the gene expression pattern allows no conclusion on the relative abundances of the different fatty acids).</t>
    </r>
  </si>
  <si>
    <t>Colour code in Fig. 3</t>
  </si>
  <si>
    <t># families (FDR&lt;0.05)</t>
  </si>
  <si>
    <t># families (FDR 0.05–0.1)</t>
  </si>
  <si>
    <r>
      <t>Relative mRNA abundance of "differentially expressed" families (FDR&lt;0.05)</t>
    </r>
    <r>
      <rPr>
        <b/>
        <vertAlign val="superscript"/>
        <sz val="11"/>
        <color theme="1"/>
        <rFont val="Calibri"/>
        <family val="2"/>
        <scheme val="minor"/>
      </rPr>
      <t>c</t>
    </r>
  </si>
  <si>
    <r>
      <rPr>
        <vertAlign val="superscript"/>
        <sz val="9"/>
        <color theme="1"/>
        <rFont val="Calibri"/>
        <family val="2"/>
        <scheme val="minor"/>
      </rPr>
      <t>b</t>
    </r>
    <r>
      <rPr>
        <sz val="9"/>
        <color theme="1"/>
        <rFont val="Calibri"/>
        <family val="2"/>
        <scheme val="minor"/>
      </rPr>
      <t xml:space="preserve"> # families analysed, number of families considered in the differential gene expression (DGE) analysis; # families (FDR&lt;0.05), number of families with differential abundance between the temperature groups; # families (FDR 0.05–0.1), number of families being of potential interest due to an FDR between 0.05 and 0.1</t>
    </r>
  </si>
  <si>
    <r>
      <t xml:space="preserve">   FDR, false discovery rate; details families (minimum read count per sample: 500) are given via footnotes (</t>
    </r>
    <r>
      <rPr>
        <vertAlign val="superscript"/>
        <sz val="9"/>
        <color theme="1"/>
        <rFont val="Calibri"/>
        <family val="2"/>
        <scheme val="minor"/>
      </rPr>
      <t>d-i</t>
    </r>
    <r>
      <rPr>
        <sz val="9"/>
        <color theme="1"/>
        <rFont val="Calibri"/>
        <family val="2"/>
        <scheme val="minor"/>
      </rPr>
      <t xml:space="preserve">) and below in </t>
    </r>
    <r>
      <rPr>
        <b/>
        <sz val="9"/>
        <color theme="1"/>
        <rFont val="Calibri"/>
        <family val="2"/>
        <scheme val="minor"/>
      </rPr>
      <t>Table S19B</t>
    </r>
    <r>
      <rPr>
        <sz val="9"/>
        <color theme="1"/>
        <rFont val="Calibri"/>
        <family val="2"/>
        <scheme val="minor"/>
      </rPr>
      <t>; details families (minimum read count per sample &lt;500) are given as comments</t>
    </r>
  </si>
  <si>
    <r>
      <rPr>
        <vertAlign val="superscript"/>
        <sz val="9"/>
        <color theme="1"/>
        <rFont val="Calibri"/>
        <family val="2"/>
        <scheme val="minor"/>
      </rPr>
      <t>c</t>
    </r>
    <r>
      <rPr>
        <sz val="9"/>
        <color theme="1"/>
        <rFont val="Calibri"/>
        <family val="2"/>
        <scheme val="minor"/>
      </rPr>
      <t xml:space="preserve"> Fraction of families (FDR &lt; 0.05 or between 0.05 and 0.1) within the taxonomically annotated dataset (tax.data) and the taxonomically and functionally annotated dataset (func.tax.data)</t>
    </r>
  </si>
  <si>
    <r>
      <t>Relative mRNA abundance of families with an FDR between 0.05 and 0.1</t>
    </r>
    <r>
      <rPr>
        <b/>
        <vertAlign val="superscript"/>
        <sz val="11"/>
        <color theme="1"/>
        <rFont val="Calibri"/>
        <family val="2"/>
        <scheme val="minor"/>
      </rPr>
      <t>c</t>
    </r>
  </si>
  <si>
    <r>
      <rPr>
        <vertAlign val="superscript"/>
        <sz val="9"/>
        <color theme="1"/>
        <rFont val="Calibri"/>
        <family val="2"/>
        <scheme val="minor"/>
      </rPr>
      <t xml:space="preserve">d </t>
    </r>
    <r>
      <rPr>
        <sz val="9"/>
        <color theme="1"/>
        <rFont val="Calibri"/>
        <family val="2"/>
        <scheme val="minor"/>
      </rPr>
      <t>families:</t>
    </r>
    <r>
      <rPr>
        <vertAlign val="superscript"/>
        <sz val="9"/>
        <color theme="1"/>
        <rFont val="Calibri"/>
        <family val="2"/>
        <scheme val="minor"/>
      </rPr>
      <t xml:space="preserve"> </t>
    </r>
    <r>
      <rPr>
        <i/>
        <sz val="9"/>
        <color rgb="FFFF8989"/>
        <rFont val="Calibri"/>
        <family val="2"/>
        <scheme val="minor"/>
      </rPr>
      <t>Thermotogaceae</t>
    </r>
    <r>
      <rPr>
        <sz val="9"/>
        <color theme="1"/>
        <rFont val="Calibri"/>
        <family val="2"/>
        <scheme val="minor"/>
      </rPr>
      <t xml:space="preserve">, </t>
    </r>
    <r>
      <rPr>
        <i/>
        <sz val="9"/>
        <color theme="8"/>
        <rFont val="Calibri"/>
        <family val="2"/>
        <scheme val="minor"/>
      </rPr>
      <t>Holophagaceae</t>
    </r>
    <r>
      <rPr>
        <sz val="9"/>
        <color theme="1"/>
        <rFont val="Calibri"/>
        <family val="2"/>
        <scheme val="minor"/>
      </rPr>
      <t xml:space="preserve">, </t>
    </r>
    <r>
      <rPr>
        <i/>
        <sz val="9"/>
        <color theme="8"/>
        <rFont val="Calibri"/>
        <family val="2"/>
        <scheme val="minor"/>
      </rPr>
      <t>Lumbricidae</t>
    </r>
    <r>
      <rPr>
        <sz val="9"/>
        <color theme="1"/>
        <rFont val="Calibri"/>
        <family val="2"/>
        <scheme val="minor"/>
      </rPr>
      <t xml:space="preserve">, </t>
    </r>
    <r>
      <rPr>
        <i/>
        <sz val="9"/>
        <color rgb="FFFF8989"/>
        <rFont val="Calibri"/>
        <family val="2"/>
        <scheme val="minor"/>
      </rPr>
      <t>Piscirickettsiaceae</t>
    </r>
    <r>
      <rPr>
        <sz val="9"/>
        <color theme="1"/>
        <rFont val="Calibri"/>
        <family val="2"/>
        <scheme val="minor"/>
      </rPr>
      <t xml:space="preserve">, </t>
    </r>
    <r>
      <rPr>
        <i/>
        <sz val="9"/>
        <color rgb="FFFF8989"/>
        <rFont val="Calibri"/>
        <family val="2"/>
        <scheme val="minor"/>
      </rPr>
      <t>Caedimonadaceae</t>
    </r>
    <r>
      <rPr>
        <sz val="9"/>
        <color theme="1"/>
        <rFont val="Calibri"/>
        <family val="2"/>
        <scheme val="minor"/>
      </rPr>
      <t xml:space="preserve">, </t>
    </r>
    <r>
      <rPr>
        <i/>
        <sz val="9"/>
        <color theme="8"/>
        <rFont val="Calibri"/>
        <family val="2"/>
        <scheme val="minor"/>
      </rPr>
      <t>Anaeromyxobacteraceae</t>
    </r>
    <r>
      <rPr>
        <sz val="9"/>
        <color theme="1"/>
        <rFont val="Calibri"/>
        <family val="2"/>
        <scheme val="minor"/>
      </rPr>
      <t xml:space="preserve">, </t>
    </r>
    <r>
      <rPr>
        <i/>
        <sz val="9"/>
        <color theme="8"/>
        <rFont val="Calibri"/>
        <family val="2"/>
        <scheme val="minor"/>
      </rPr>
      <t>Ktedonobacteraceae</t>
    </r>
    <r>
      <rPr>
        <sz val="9"/>
        <color theme="1"/>
        <rFont val="Calibri"/>
        <family val="2"/>
        <scheme val="minor"/>
      </rPr>
      <t xml:space="preserve">, </t>
    </r>
    <r>
      <rPr>
        <i/>
        <sz val="9"/>
        <color rgb="FFFF8989"/>
        <rFont val="Calibri"/>
        <family val="2"/>
        <scheme val="minor"/>
      </rPr>
      <t>Porticoccaceae</t>
    </r>
    <r>
      <rPr>
        <sz val="9"/>
        <color theme="1"/>
        <rFont val="Calibri"/>
        <family val="2"/>
        <scheme val="minor"/>
      </rPr>
      <t xml:space="preserve">, </t>
    </r>
    <r>
      <rPr>
        <i/>
        <sz val="9"/>
        <color theme="8"/>
        <rFont val="Calibri"/>
        <family val="2"/>
        <scheme val="minor"/>
      </rPr>
      <t>Psychidae</t>
    </r>
    <r>
      <rPr>
        <sz val="9"/>
        <color theme="1"/>
        <rFont val="Calibri"/>
        <family val="2"/>
        <scheme val="minor"/>
      </rPr>
      <t xml:space="preserve">, </t>
    </r>
    <r>
      <rPr>
        <i/>
        <sz val="9"/>
        <color theme="8"/>
        <rFont val="Calibri"/>
        <family val="2"/>
        <scheme val="minor"/>
      </rPr>
      <t>Rhizopogonaceae</t>
    </r>
    <r>
      <rPr>
        <sz val="9"/>
        <color theme="1"/>
        <rFont val="Calibri"/>
        <family val="2"/>
        <scheme val="minor"/>
      </rPr>
      <t xml:space="preserve">, </t>
    </r>
    <r>
      <rPr>
        <i/>
        <sz val="9"/>
        <color theme="8"/>
        <rFont val="Calibri"/>
        <family val="2"/>
        <scheme val="minor"/>
      </rPr>
      <t>Syntrophobacteraceae</t>
    </r>
    <r>
      <rPr>
        <sz val="9"/>
        <color theme="1"/>
        <rFont val="Calibri"/>
        <family val="2"/>
        <scheme val="minor"/>
      </rPr>
      <t xml:space="preserve">; see </t>
    </r>
    <r>
      <rPr>
        <b/>
        <sz val="9"/>
        <color theme="1"/>
        <rFont val="Calibri"/>
        <family val="2"/>
        <scheme val="minor"/>
      </rPr>
      <t>Table S19B</t>
    </r>
  </si>
  <si>
    <r>
      <rPr>
        <vertAlign val="superscript"/>
        <sz val="9"/>
        <color theme="1"/>
        <rFont val="Calibri"/>
        <family val="2"/>
        <scheme val="minor"/>
      </rPr>
      <t>e</t>
    </r>
    <r>
      <rPr>
        <sz val="9"/>
        <color theme="1"/>
        <rFont val="Calibri"/>
        <family val="2"/>
        <scheme val="minor"/>
      </rPr>
      <t xml:space="preserve"> families: </t>
    </r>
    <r>
      <rPr>
        <i/>
        <sz val="9"/>
        <color rgb="FFFF8989"/>
        <rFont val="Calibri"/>
        <family val="2"/>
        <scheme val="minor"/>
      </rPr>
      <t>Thermotogaceae</t>
    </r>
    <r>
      <rPr>
        <sz val="9"/>
        <color theme="1"/>
        <rFont val="Calibri"/>
        <family val="2"/>
        <scheme val="minor"/>
      </rPr>
      <t xml:space="preserve">, </t>
    </r>
    <r>
      <rPr>
        <i/>
        <sz val="9"/>
        <color theme="8"/>
        <rFont val="Calibri"/>
        <family val="2"/>
        <scheme val="minor"/>
      </rPr>
      <t>Holophagaceae</t>
    </r>
    <r>
      <rPr>
        <sz val="9"/>
        <color theme="1"/>
        <rFont val="Calibri"/>
        <family val="2"/>
        <scheme val="minor"/>
      </rPr>
      <t xml:space="preserve">, </t>
    </r>
    <r>
      <rPr>
        <i/>
        <sz val="9"/>
        <color rgb="FFFF8989"/>
        <rFont val="Calibri"/>
        <family val="2"/>
        <scheme val="minor"/>
      </rPr>
      <t>Piscirickettsiaceae</t>
    </r>
    <r>
      <rPr>
        <sz val="9"/>
        <color theme="1"/>
        <rFont val="Calibri"/>
        <family val="2"/>
        <scheme val="minor"/>
      </rPr>
      <t xml:space="preserve">; see </t>
    </r>
    <r>
      <rPr>
        <b/>
        <sz val="9"/>
        <color theme="1"/>
        <rFont val="Calibri"/>
        <family val="2"/>
        <scheme val="minor"/>
      </rPr>
      <t>Table S19B</t>
    </r>
  </si>
  <si>
    <r>
      <rPr>
        <vertAlign val="superscript"/>
        <sz val="9"/>
        <color theme="1"/>
        <rFont val="Calibri"/>
        <family val="2"/>
        <scheme val="minor"/>
      </rPr>
      <t>f</t>
    </r>
    <r>
      <rPr>
        <sz val="9"/>
        <color theme="1"/>
        <rFont val="Calibri"/>
        <family val="2"/>
        <scheme val="minor"/>
      </rPr>
      <t xml:space="preserve"> families: </t>
    </r>
    <r>
      <rPr>
        <i/>
        <sz val="9"/>
        <color rgb="FFFF8989"/>
        <rFont val="Calibri"/>
        <family val="2"/>
        <scheme val="minor"/>
      </rPr>
      <t>Caedimonadaceae</t>
    </r>
    <r>
      <rPr>
        <sz val="9"/>
        <color theme="1"/>
        <rFont val="Calibri"/>
        <family val="2"/>
        <scheme val="minor"/>
      </rPr>
      <t xml:space="preserve">, </t>
    </r>
    <r>
      <rPr>
        <i/>
        <sz val="9"/>
        <color theme="8"/>
        <rFont val="Calibri"/>
        <family val="2"/>
        <scheme val="minor"/>
      </rPr>
      <t>Syntrophobacteraceae</t>
    </r>
    <r>
      <rPr>
        <sz val="9"/>
        <color theme="1"/>
        <rFont val="Calibri"/>
        <family val="2"/>
        <scheme val="minor"/>
      </rPr>
      <t xml:space="preserve">, </t>
    </r>
    <r>
      <rPr>
        <i/>
        <sz val="9"/>
        <color theme="8"/>
        <rFont val="Calibri"/>
        <family val="2"/>
        <scheme val="minor"/>
      </rPr>
      <t>Ktedonobacteraceae</t>
    </r>
    <r>
      <rPr>
        <sz val="9"/>
        <color theme="1"/>
        <rFont val="Calibri"/>
        <family val="2"/>
        <scheme val="minor"/>
      </rPr>
      <t xml:space="preserve">, </t>
    </r>
    <r>
      <rPr>
        <i/>
        <sz val="9"/>
        <color theme="8"/>
        <rFont val="Calibri"/>
        <family val="2"/>
        <scheme val="minor"/>
      </rPr>
      <t>Anaeromyxobacteraceae</t>
    </r>
    <r>
      <rPr>
        <sz val="9"/>
        <color theme="1"/>
        <rFont val="Calibri"/>
        <family val="2"/>
        <scheme val="minor"/>
      </rPr>
      <t xml:space="preserve">, </t>
    </r>
    <r>
      <rPr>
        <i/>
        <sz val="9"/>
        <color rgb="FFFF8989"/>
        <rFont val="Calibri"/>
        <family val="2"/>
        <scheme val="minor"/>
      </rPr>
      <t>Heliobacteriaceae</t>
    </r>
    <r>
      <rPr>
        <sz val="9"/>
        <color theme="1"/>
        <rFont val="Calibri"/>
        <family val="2"/>
        <scheme val="minor"/>
      </rPr>
      <t xml:space="preserve">, </t>
    </r>
    <r>
      <rPr>
        <i/>
        <sz val="9"/>
        <color rgb="FFFF8989"/>
        <rFont val="Calibri"/>
        <family val="2"/>
        <scheme val="minor"/>
      </rPr>
      <t>Porticoccaceae</t>
    </r>
    <r>
      <rPr>
        <sz val="9"/>
        <color theme="1"/>
        <rFont val="Calibri"/>
        <family val="2"/>
        <scheme val="minor"/>
      </rPr>
      <t xml:space="preserve">; see </t>
    </r>
    <r>
      <rPr>
        <b/>
        <sz val="9"/>
        <color theme="1"/>
        <rFont val="Calibri"/>
        <family val="2"/>
        <scheme val="minor"/>
      </rPr>
      <t>Table S19B</t>
    </r>
  </si>
  <si>
    <r>
      <rPr>
        <vertAlign val="superscript"/>
        <sz val="9"/>
        <color theme="1"/>
        <rFont val="Calibri"/>
        <family val="2"/>
        <scheme val="minor"/>
      </rPr>
      <t>g</t>
    </r>
    <r>
      <rPr>
        <sz val="9"/>
        <color theme="1"/>
        <rFont val="Calibri"/>
        <family val="2"/>
        <scheme val="minor"/>
      </rPr>
      <t xml:space="preserve"> families: </t>
    </r>
    <r>
      <rPr>
        <i/>
        <sz val="9"/>
        <color theme="8"/>
        <rFont val="Calibri"/>
        <family val="2"/>
        <scheme val="minor"/>
      </rPr>
      <t>Holophagaceae</t>
    </r>
    <r>
      <rPr>
        <sz val="9"/>
        <color theme="1"/>
        <rFont val="Calibri"/>
        <family val="2"/>
        <scheme val="minor"/>
      </rPr>
      <t xml:space="preserve">, </t>
    </r>
    <r>
      <rPr>
        <i/>
        <sz val="9"/>
        <color theme="8"/>
        <rFont val="Calibri"/>
        <family val="2"/>
        <scheme val="minor"/>
      </rPr>
      <t>Anaeromyxobacteraceae</t>
    </r>
    <r>
      <rPr>
        <sz val="9"/>
        <color theme="1"/>
        <rFont val="Calibri"/>
        <family val="2"/>
        <scheme val="minor"/>
      </rPr>
      <t xml:space="preserve">, </t>
    </r>
    <r>
      <rPr>
        <i/>
        <sz val="9"/>
        <color theme="8"/>
        <rFont val="Calibri"/>
        <family val="2"/>
        <scheme val="minor"/>
      </rPr>
      <t>Lumbricidae</t>
    </r>
    <r>
      <rPr>
        <sz val="9"/>
        <color theme="1"/>
        <rFont val="Calibri"/>
        <family val="2"/>
        <scheme val="minor"/>
      </rPr>
      <t xml:space="preserve">, </t>
    </r>
    <r>
      <rPr>
        <i/>
        <sz val="9"/>
        <color theme="8"/>
        <rFont val="Calibri"/>
        <family val="2"/>
        <scheme val="minor"/>
      </rPr>
      <t>Nocardiopsaceae</t>
    </r>
    <r>
      <rPr>
        <sz val="9"/>
        <color theme="1"/>
        <rFont val="Calibri"/>
        <family val="2"/>
        <scheme val="minor"/>
      </rPr>
      <t xml:space="preserve">; see </t>
    </r>
    <r>
      <rPr>
        <b/>
        <sz val="9"/>
        <color theme="1"/>
        <rFont val="Calibri"/>
        <family val="2"/>
        <scheme val="minor"/>
      </rPr>
      <t>Table S19B</t>
    </r>
  </si>
  <si>
    <r>
      <rPr>
        <vertAlign val="superscript"/>
        <sz val="9"/>
        <color theme="1"/>
        <rFont val="Calibri"/>
        <family val="2"/>
        <scheme val="minor"/>
      </rPr>
      <t>h</t>
    </r>
    <r>
      <rPr>
        <sz val="9"/>
        <color theme="1"/>
        <rFont val="Calibri"/>
        <family val="2"/>
        <scheme val="minor"/>
      </rPr>
      <t xml:space="preserve"> families: </t>
    </r>
    <r>
      <rPr>
        <i/>
        <sz val="9"/>
        <color theme="8"/>
        <rFont val="Calibri"/>
        <family val="2"/>
        <scheme val="minor"/>
      </rPr>
      <t>Holophagaceae</t>
    </r>
    <r>
      <rPr>
        <sz val="9"/>
        <color theme="1"/>
        <rFont val="Calibri"/>
        <family val="2"/>
        <scheme val="minor"/>
      </rPr>
      <t xml:space="preserve">; see </t>
    </r>
    <r>
      <rPr>
        <b/>
        <sz val="9"/>
        <color theme="1"/>
        <rFont val="Calibri"/>
        <family val="2"/>
        <scheme val="minor"/>
      </rPr>
      <t>Table S19B</t>
    </r>
  </si>
  <si>
    <r>
      <rPr>
        <vertAlign val="superscript"/>
        <sz val="9"/>
        <color theme="1"/>
        <rFont val="Calibri"/>
        <family val="2"/>
        <scheme val="minor"/>
      </rPr>
      <t>i</t>
    </r>
    <r>
      <rPr>
        <sz val="9"/>
        <color theme="1"/>
        <rFont val="Calibri"/>
        <family val="2"/>
        <scheme val="minor"/>
      </rPr>
      <t xml:space="preserve"> families: </t>
    </r>
    <r>
      <rPr>
        <i/>
        <sz val="9"/>
        <color theme="8"/>
        <rFont val="Calibri"/>
        <family val="2"/>
        <scheme val="minor"/>
      </rPr>
      <t>Anaeromyxobacteraceae</t>
    </r>
    <r>
      <rPr>
        <sz val="9"/>
        <color theme="1"/>
        <rFont val="Calibri"/>
        <family val="2"/>
        <scheme val="minor"/>
      </rPr>
      <t xml:space="preserve">, </t>
    </r>
    <r>
      <rPr>
        <i/>
        <sz val="9"/>
        <color theme="8"/>
        <rFont val="Calibri"/>
        <family val="2"/>
        <scheme val="minor"/>
      </rPr>
      <t>Nocardiopsaceae</t>
    </r>
    <r>
      <rPr>
        <sz val="9"/>
        <color theme="1"/>
        <rFont val="Calibri"/>
        <family val="2"/>
        <scheme val="minor"/>
      </rPr>
      <t xml:space="preserve">, </t>
    </r>
    <r>
      <rPr>
        <i/>
        <sz val="9"/>
        <color theme="8"/>
        <rFont val="Calibri"/>
        <family val="2"/>
        <scheme val="minor"/>
      </rPr>
      <t>Geobacteraceae</t>
    </r>
    <r>
      <rPr>
        <sz val="9"/>
        <color theme="1"/>
        <rFont val="Calibri"/>
        <family val="2"/>
        <scheme val="minor"/>
      </rPr>
      <t xml:space="preserve">, </t>
    </r>
    <r>
      <rPr>
        <i/>
        <sz val="9"/>
        <color theme="8"/>
        <rFont val="Calibri"/>
        <family val="2"/>
        <scheme val="minor"/>
      </rPr>
      <t>Syntrophobacteraceae</t>
    </r>
    <r>
      <rPr>
        <sz val="9"/>
        <color theme="1"/>
        <rFont val="Calibri"/>
        <family val="2"/>
        <scheme val="minor"/>
      </rPr>
      <t xml:space="preserve">; see </t>
    </r>
    <r>
      <rPr>
        <b/>
        <sz val="9"/>
        <color theme="1"/>
        <rFont val="Calibri"/>
        <family val="2"/>
        <scheme val="minor"/>
      </rPr>
      <t>Table S19B</t>
    </r>
  </si>
  <si>
    <r>
      <t>Further abbreviations (</t>
    </r>
    <r>
      <rPr>
        <b/>
        <sz val="9"/>
        <color theme="1"/>
        <rFont val="Calibri"/>
        <family val="2"/>
        <scheme val="minor"/>
      </rPr>
      <t>Table S19</t>
    </r>
    <r>
      <rPr>
        <sz val="9"/>
        <color theme="1"/>
        <rFont val="Calibri"/>
        <family val="2"/>
        <scheme val="minor"/>
      </rPr>
      <t xml:space="preserve"> &amp; </t>
    </r>
    <r>
      <rPr>
        <b/>
        <sz val="9"/>
        <color theme="1"/>
        <rFont val="Calibri"/>
        <family val="2"/>
        <scheme val="minor"/>
      </rPr>
      <t>Table S19B</t>
    </r>
    <r>
      <rPr>
        <sz val="9"/>
        <color theme="1"/>
        <rFont val="Calibri"/>
        <family val="2"/>
        <scheme val="minor"/>
      </rPr>
      <t>):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xml:space="preserve">, elevated soil temperature (+ 6 </t>
    </r>
    <r>
      <rPr>
        <sz val="9"/>
        <color theme="1"/>
        <rFont val="Calibri"/>
        <family val="2"/>
      </rPr>
      <t>°</t>
    </r>
    <r>
      <rPr>
        <sz val="9"/>
        <color theme="1"/>
        <rFont val="Calibri"/>
        <family val="2"/>
        <scheme val="minor"/>
      </rPr>
      <t>C above ambient); logFC, log2-fold-change; logCPM, log2 counts-per-million; F, F-statistic; FDR, false discovery rate</t>
    </r>
  </si>
  <si>
    <t>Matrix</t>
  </si>
  <si>
    <t>Contrast</t>
  </si>
  <si>
    <t>Sub-set</t>
  </si>
  <si>
    <t>Min read #</t>
  </si>
  <si>
    <t xml:space="preserve">   Min read #, minimum of physical read counts per sample used as threshold for a family to be considered in the DGE analysis; # families total, number of families present in the dataset/subset </t>
  </si>
  <si>
    <t>Table S19 footnote</t>
  </si>
  <si>
    <t xml:space="preserve">   Sub-set: all taxa, all mRNA reads annotated on family level; Bacteria, bacterial mRNA reads only; Min read #, minimum of physical read counts per sample used as threshold for a family to be considered in the DGE analysis; # families total, number of families present in the dataset/subset </t>
  </si>
  <si>
    <r>
      <rPr>
        <vertAlign val="superscript"/>
        <sz val="9"/>
        <color theme="1"/>
        <rFont val="Calibri"/>
        <family val="2"/>
        <scheme val="minor"/>
      </rPr>
      <t>a</t>
    </r>
    <r>
      <rPr>
        <sz val="9"/>
        <color theme="1"/>
        <rFont val="Calibri"/>
        <family val="2"/>
        <scheme val="minor"/>
      </rPr>
      <t xml:space="preserve"> The taxonomically annotated dataset (tax.data) and the taxonomically and functionally annotated dataset (func.tax.data) were screened for families with differential abundances between the two ambient sites (Contrast: MTW-A</t>
    </r>
    <r>
      <rPr>
        <vertAlign val="subscript"/>
        <sz val="9"/>
        <color theme="1"/>
        <rFont val="Calibri"/>
        <family val="2"/>
        <scheme val="minor"/>
      </rPr>
      <t>T</t>
    </r>
    <r>
      <rPr>
        <sz val="9"/>
        <color theme="1"/>
        <rFont val="Calibri"/>
        <family val="2"/>
        <scheme val="minor"/>
      </rPr>
      <t xml:space="preserve"> vs. LTW-A</t>
    </r>
    <r>
      <rPr>
        <vertAlign val="subscript"/>
        <sz val="9"/>
        <color theme="1"/>
        <rFont val="Calibri"/>
        <family val="2"/>
        <scheme val="minor"/>
      </rPr>
      <t>T</t>
    </r>
    <r>
      <rPr>
        <sz val="9"/>
        <color theme="1"/>
        <rFont val="Calibri"/>
        <family val="2"/>
        <scheme val="minor"/>
      </rPr>
      <t>) and the two warmed sites (Contrast: MTW-E</t>
    </r>
    <r>
      <rPr>
        <vertAlign val="subscript"/>
        <sz val="9"/>
        <color theme="1"/>
        <rFont val="Calibri"/>
        <family val="2"/>
        <scheme val="minor"/>
      </rPr>
      <t>T</t>
    </r>
    <r>
      <rPr>
        <sz val="9"/>
        <color theme="1"/>
        <rFont val="Calibri"/>
        <family val="2"/>
        <scheme val="minor"/>
      </rPr>
      <t xml:space="preserve"> vs. LTW-E</t>
    </r>
    <r>
      <rPr>
        <vertAlign val="subscript"/>
        <sz val="9"/>
        <color theme="1"/>
        <rFont val="Calibri"/>
        <family val="2"/>
        <scheme val="minor"/>
      </rPr>
      <t>T</t>
    </r>
    <r>
      <rPr>
        <sz val="9"/>
        <color theme="1"/>
        <rFont val="Calibri"/>
        <family val="2"/>
        <scheme val="minor"/>
      </rPr>
      <t>)</t>
    </r>
  </si>
  <si>
    <r>
      <rPr>
        <vertAlign val="superscript"/>
        <sz val="9"/>
        <color theme="1"/>
        <rFont val="Calibri"/>
        <family val="2"/>
        <scheme val="minor"/>
      </rPr>
      <t>c</t>
    </r>
    <r>
      <rPr>
        <sz val="9"/>
        <color theme="1"/>
        <rFont val="Calibri"/>
        <family val="2"/>
        <scheme val="minor"/>
      </rPr>
      <t xml:space="preserve"> Fraction of families with a differential abundance within the taxonomically annotated dataset (tax.data) and the taxonomically and functionally annotated dataset (func.tax.data)</t>
    </r>
  </si>
  <si>
    <r>
      <t>Table S19B. Taxonomic and statistical test details for all families identified to have a differential abundance between A</t>
    </r>
    <r>
      <rPr>
        <b/>
        <vertAlign val="subscript"/>
        <sz val="11"/>
        <color theme="1"/>
        <rFont val="Calibri"/>
        <family val="2"/>
        <scheme val="minor"/>
      </rPr>
      <t>T</t>
    </r>
    <r>
      <rPr>
        <b/>
        <sz val="11"/>
        <color theme="1"/>
        <rFont val="Calibri"/>
        <family val="2"/>
        <scheme val="minor"/>
      </rPr>
      <t xml:space="preserve"> and E</t>
    </r>
    <r>
      <rPr>
        <b/>
        <vertAlign val="subscript"/>
        <sz val="11"/>
        <color theme="1"/>
        <rFont val="Calibri"/>
        <family val="2"/>
        <scheme val="minor"/>
      </rPr>
      <t>T</t>
    </r>
    <r>
      <rPr>
        <b/>
        <sz val="11"/>
        <color theme="1"/>
        <rFont val="Calibri"/>
        <family val="2"/>
        <scheme val="minor"/>
      </rPr>
      <t xml:space="preserve"> or being of potential interest (FDR &lt; 0.1).</t>
    </r>
  </si>
  <si>
    <t>Table S21. Differential gene expression (DGE) analysis (site specific) - number of taxa with a differential abundance (# taxa (FDR&lt;0.05)) and number of taxa of potential interest (# taxa (FDR 0.05–0.1)).</t>
  </si>
  <si>
    <r>
      <t>Table S19. Differential gene expression (DGE) analysis (all A</t>
    </r>
    <r>
      <rPr>
        <b/>
        <vertAlign val="subscript"/>
        <sz val="11"/>
        <color theme="1"/>
        <rFont val="Calibri"/>
        <family val="2"/>
        <scheme val="minor"/>
      </rPr>
      <t>T</t>
    </r>
    <r>
      <rPr>
        <b/>
        <sz val="11"/>
        <color theme="1"/>
        <rFont val="Calibri"/>
        <family val="2"/>
        <scheme val="minor"/>
      </rPr>
      <t xml:space="preserve"> vs. all E</t>
    </r>
    <r>
      <rPr>
        <b/>
        <vertAlign val="subscript"/>
        <sz val="11"/>
        <color theme="1"/>
        <rFont val="Calibri"/>
        <family val="2"/>
        <scheme val="minor"/>
      </rPr>
      <t>T</t>
    </r>
    <r>
      <rPr>
        <b/>
        <sz val="11"/>
        <color theme="1"/>
        <rFont val="Calibri"/>
        <family val="2"/>
        <scheme val="minor"/>
      </rPr>
      <t>) - number of taxa (families) with a differential abundance (FDR&lt;0.05) and number of taxa (families) of potential interest (FDR 0.05–0.1).</t>
    </r>
  </si>
  <si>
    <r>
      <t>Table S20. Differential gene expression (DGE) analysis (MTW-A</t>
    </r>
    <r>
      <rPr>
        <b/>
        <vertAlign val="subscript"/>
        <sz val="11"/>
        <color theme="1"/>
        <rFont val="Calibri"/>
        <family val="2"/>
        <scheme val="minor"/>
      </rPr>
      <t>T</t>
    </r>
    <r>
      <rPr>
        <b/>
        <sz val="11"/>
        <color theme="1"/>
        <rFont val="Calibri"/>
        <family val="2"/>
        <scheme val="minor"/>
      </rPr>
      <t xml:space="preserve"> vs. LTW-A</t>
    </r>
    <r>
      <rPr>
        <b/>
        <vertAlign val="subscript"/>
        <sz val="11"/>
        <color theme="1"/>
        <rFont val="Calibri"/>
        <family val="2"/>
        <scheme val="minor"/>
      </rPr>
      <t>T</t>
    </r>
    <r>
      <rPr>
        <b/>
        <sz val="11"/>
        <color theme="1"/>
        <rFont val="Calibri"/>
        <family val="2"/>
        <scheme val="minor"/>
      </rPr>
      <t xml:space="preserve"> and MTW-E</t>
    </r>
    <r>
      <rPr>
        <b/>
        <vertAlign val="subscript"/>
        <sz val="11"/>
        <color theme="1"/>
        <rFont val="Calibri"/>
        <family val="2"/>
        <scheme val="minor"/>
      </rPr>
      <t>T</t>
    </r>
    <r>
      <rPr>
        <b/>
        <sz val="11"/>
        <color theme="1"/>
        <rFont val="Calibri"/>
        <family val="2"/>
        <scheme val="minor"/>
      </rPr>
      <t xml:space="preserve"> vs. LTW-E</t>
    </r>
    <r>
      <rPr>
        <b/>
        <vertAlign val="subscript"/>
        <sz val="11"/>
        <color theme="1"/>
        <rFont val="Calibri"/>
        <family val="2"/>
        <scheme val="minor"/>
      </rPr>
      <t>T</t>
    </r>
    <r>
      <rPr>
        <b/>
        <sz val="11"/>
        <color theme="1"/>
        <rFont val="Calibri"/>
        <family val="2"/>
        <scheme val="minor"/>
      </rPr>
      <t>) - number of number of taxa (families) with a differential abundance (FDR &lt; 0.05) and number of taxa (families) of potential interest (FDR 0.05–0.1).</t>
    </r>
  </si>
  <si>
    <t>Taxonomic rank</t>
  </si>
  <si>
    <t># taxa (FDR&lt;0.05)</t>
  </si>
  <si>
    <t># taxa (FDR 0.05–0.1)</t>
  </si>
  <si>
    <r>
      <t>Relative mRNA abundance of "differentially expressed" taxa (FDR&lt;0.05)</t>
    </r>
    <r>
      <rPr>
        <b/>
        <vertAlign val="superscript"/>
        <sz val="11"/>
        <color theme="1"/>
        <rFont val="Calibri"/>
        <family val="2"/>
        <scheme val="minor"/>
      </rPr>
      <t>c</t>
    </r>
  </si>
  <si>
    <r>
      <t>Relative mRNA abundance of taxa with an FDR between 0.05 and 0.1</t>
    </r>
    <r>
      <rPr>
        <b/>
        <vertAlign val="superscript"/>
        <sz val="11"/>
        <color theme="1"/>
        <rFont val="Calibri"/>
        <family val="2"/>
        <scheme val="minor"/>
      </rPr>
      <t>c</t>
    </r>
  </si>
  <si>
    <t xml:space="preserve">   Min read #, minimum of physical read counts per sample used as threshold for a taxon to be considered in the DGE analysis; # taxa total, number of taxa present within the respective taxonomic rank</t>
  </si>
  <si>
    <r>
      <rPr>
        <vertAlign val="superscript"/>
        <sz val="9"/>
        <color theme="1"/>
        <rFont val="Calibri"/>
        <family val="2"/>
        <scheme val="minor"/>
      </rPr>
      <t>b</t>
    </r>
    <r>
      <rPr>
        <sz val="9"/>
        <color theme="1"/>
        <rFont val="Calibri"/>
        <family val="2"/>
        <scheme val="minor"/>
      </rPr>
      <t xml:space="preserve"> # taxa analysed, number of taxa considered in the differential gene expression (DGE) analysis; # taxa (FDR&lt;0.05), number of taxa with differential abundance between the temperature groups; # taxa (FDR 0.05–0.1), number of taxa being of potential interest due to an FDR between 0.05 and 0.1</t>
    </r>
  </si>
  <si>
    <r>
      <rPr>
        <vertAlign val="superscript"/>
        <sz val="9"/>
        <color theme="1"/>
        <rFont val="Calibri"/>
        <family val="2"/>
        <scheme val="minor"/>
      </rPr>
      <t>c</t>
    </r>
    <r>
      <rPr>
        <sz val="9"/>
        <color theme="1"/>
        <rFont val="Calibri"/>
        <family val="2"/>
        <scheme val="minor"/>
      </rPr>
      <t xml:space="preserve"> Fraction of taxa (FDR &lt; 0.05 or between 0.05 and 0.1) within the taxonomically annotated dataset (tax.data) and the taxonomically and functionally annotated dataset (func.tax.data)</t>
    </r>
  </si>
  <si>
    <r>
      <rPr>
        <vertAlign val="superscript"/>
        <sz val="9"/>
        <color theme="1"/>
        <rFont val="Calibri"/>
        <family val="2"/>
        <scheme val="minor"/>
      </rPr>
      <t>d</t>
    </r>
    <r>
      <rPr>
        <sz val="9"/>
        <color theme="1"/>
        <rFont val="Calibri"/>
        <family val="2"/>
        <scheme val="minor"/>
      </rPr>
      <t xml:space="preserve"> See </t>
    </r>
    <r>
      <rPr>
        <b/>
        <sz val="9"/>
        <color theme="1"/>
        <rFont val="Calibri"/>
        <family val="2"/>
        <scheme val="minor"/>
      </rPr>
      <t>Table S21B</t>
    </r>
  </si>
  <si>
    <r>
      <rPr>
        <vertAlign val="superscript"/>
        <sz val="9"/>
        <color theme="1"/>
        <rFont val="Calibri"/>
        <family val="2"/>
        <scheme val="minor"/>
      </rPr>
      <t>e</t>
    </r>
    <r>
      <rPr>
        <sz val="9"/>
        <color theme="1"/>
        <rFont val="Calibri"/>
        <family val="2"/>
        <scheme val="minor"/>
      </rPr>
      <t xml:space="preserve"> See </t>
    </r>
    <r>
      <rPr>
        <b/>
        <sz val="9"/>
        <color theme="1"/>
        <rFont val="Calibri"/>
        <family val="2"/>
        <scheme val="minor"/>
      </rPr>
      <t>Table S21B</t>
    </r>
  </si>
  <si>
    <r>
      <t>Further abbreviations (</t>
    </r>
    <r>
      <rPr>
        <b/>
        <sz val="9"/>
        <color theme="1"/>
        <rFont val="Calibri"/>
        <family val="2"/>
        <scheme val="minor"/>
      </rPr>
      <t>Table S21</t>
    </r>
    <r>
      <rPr>
        <sz val="9"/>
        <color theme="1"/>
        <rFont val="Calibri"/>
        <family val="2"/>
        <scheme val="minor"/>
      </rPr>
      <t xml:space="preserve"> &amp; </t>
    </r>
    <r>
      <rPr>
        <b/>
        <sz val="9"/>
        <color theme="1"/>
        <rFont val="Calibri"/>
        <family val="2"/>
        <scheme val="minor"/>
      </rPr>
      <t>Table S21B</t>
    </r>
    <r>
      <rPr>
        <sz val="9"/>
        <color theme="1"/>
        <rFont val="Calibri"/>
        <family val="2"/>
        <scheme val="minor"/>
      </rPr>
      <t>):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xml:space="preserve">, elevated soil temperature (+ 6 </t>
    </r>
    <r>
      <rPr>
        <sz val="9"/>
        <color theme="1"/>
        <rFont val="Calibri"/>
        <family val="2"/>
      </rPr>
      <t>°</t>
    </r>
    <r>
      <rPr>
        <sz val="9"/>
        <color theme="1"/>
        <rFont val="Calibri"/>
        <family val="2"/>
        <scheme val="minor"/>
      </rPr>
      <t>C above ambient); logFC, log2-fold-change; logCPM, log2 counts-per-million; F, F-statistic; FDR, false discovery rate</t>
    </r>
  </si>
  <si>
    <r>
      <t>Abbreviations: FDR, false discovery rate; A</t>
    </r>
    <r>
      <rPr>
        <vertAlign val="subscript"/>
        <sz val="9"/>
        <color theme="1"/>
        <rFont val="Calibri"/>
        <family val="2"/>
        <scheme val="minor"/>
      </rPr>
      <t>T</t>
    </r>
    <r>
      <rPr>
        <sz val="9"/>
        <color theme="1"/>
        <rFont val="Calibri"/>
        <family val="2"/>
        <scheme val="minor"/>
      </rPr>
      <t>, ambient soil temperature; E</t>
    </r>
    <r>
      <rPr>
        <vertAlign val="subscript"/>
        <sz val="9"/>
        <color theme="1"/>
        <rFont val="Calibri"/>
        <family val="2"/>
        <scheme val="minor"/>
      </rPr>
      <t>T</t>
    </r>
    <r>
      <rPr>
        <sz val="9"/>
        <color theme="1"/>
        <rFont val="Calibri"/>
        <family val="2"/>
        <scheme val="minor"/>
      </rPr>
      <t>, elevated soil temperature (+ 6 °C above ambient)</t>
    </r>
  </si>
  <si>
    <r>
      <t>Table S21B. Taxonomic and statistical test details for all families identified to have a differential abundance between LTW-A</t>
    </r>
    <r>
      <rPr>
        <b/>
        <vertAlign val="subscript"/>
        <sz val="11"/>
        <color theme="1"/>
        <rFont val="Calibri"/>
        <family val="2"/>
        <scheme val="minor"/>
      </rPr>
      <t>T</t>
    </r>
    <r>
      <rPr>
        <b/>
        <sz val="11"/>
        <color theme="1"/>
        <rFont val="Calibri"/>
        <family val="2"/>
        <scheme val="minor"/>
      </rPr>
      <t xml:space="preserve"> and LTW-E</t>
    </r>
    <r>
      <rPr>
        <b/>
        <vertAlign val="subscript"/>
        <sz val="11"/>
        <color theme="1"/>
        <rFont val="Calibri"/>
        <family val="2"/>
        <scheme val="minor"/>
      </rPr>
      <t>T</t>
    </r>
    <r>
      <rPr>
        <b/>
        <sz val="11"/>
        <color theme="1"/>
        <rFont val="Calibri"/>
        <family val="2"/>
        <scheme val="minor"/>
      </rPr>
      <t xml:space="preserve"> or being of potential interest (FDR &lt; 0.1).</t>
    </r>
  </si>
  <si>
    <t>General type</t>
  </si>
  <si>
    <t>Table S21 footnote</t>
  </si>
  <si>
    <t>Sampling day</t>
  </si>
  <si>
    <r>
      <t>Table S23. RNA content, total carbon and nitrogen (C, N), and microbial C (C</t>
    </r>
    <r>
      <rPr>
        <b/>
        <vertAlign val="subscript"/>
        <sz val="11"/>
        <color theme="1"/>
        <rFont val="Calibri"/>
        <family val="2"/>
        <scheme val="minor"/>
      </rPr>
      <t>MO</t>
    </r>
    <r>
      <rPr>
        <b/>
        <sz val="11"/>
        <color theme="1"/>
        <rFont val="Calibri"/>
        <family val="2"/>
        <scheme val="minor"/>
      </rPr>
      <t xml:space="preserve">) extracted from ForHot grassland soil incubated at ambient autumn soil temperature (mean October soil temperature) and +6 </t>
    </r>
    <r>
      <rPr>
        <b/>
        <sz val="11"/>
        <color theme="1"/>
        <rFont val="Calibri"/>
        <family val="2"/>
      </rPr>
      <t>°</t>
    </r>
    <r>
      <rPr>
        <b/>
        <sz val="11"/>
        <color theme="1"/>
        <rFont val="Calibri"/>
        <family val="2"/>
        <scheme val="minor"/>
      </rPr>
      <t>C above ambient.</t>
    </r>
  </si>
  <si>
    <t>Table S24. Differences in RNA content of ForHot soils and short-term warming soil incubations</t>
  </si>
  <si>
    <r>
      <t xml:space="preserve">Highlighted in bold: The plot where additional soil was sampled and used for the short-term warming incubation experiment (see </t>
    </r>
    <r>
      <rPr>
        <b/>
        <sz val="9"/>
        <color rgb="FF000000"/>
        <rFont val="Calibri"/>
        <family val="2"/>
        <scheme val="minor"/>
      </rPr>
      <t>Table S23</t>
    </r>
    <r>
      <rPr>
        <sz val="9"/>
        <color rgb="FF000000"/>
        <rFont val="Calibri"/>
        <family val="2"/>
        <scheme val="minor"/>
      </rPr>
      <t>)</t>
    </r>
  </si>
  <si>
    <t>RNA content [µg RNA per g dry weight (DW) soil]</t>
  </si>
  <si>
    <t xml:space="preserve">Table S22. RNA content extracted from ForHot soils (upper 5 cm depth) sampled in October 2020. </t>
  </si>
  <si>
    <t>Sample ID</t>
  </si>
  <si>
    <t>Soil</t>
  </si>
  <si>
    <t>Incubation temperature</t>
  </si>
  <si>
    <t>Treatment</t>
  </si>
  <si>
    <r>
      <t xml:space="preserve">For visualization see </t>
    </r>
    <r>
      <rPr>
        <b/>
        <sz val="9"/>
        <color theme="1"/>
        <rFont val="Calibri"/>
        <family val="2"/>
        <scheme val="minor"/>
      </rPr>
      <t>Fig. 4</t>
    </r>
    <r>
      <rPr>
        <sz val="9"/>
        <color theme="1"/>
        <rFont val="Calibri"/>
        <family val="2"/>
        <scheme val="minor"/>
      </rPr>
      <t>; for details on the experimental setup see</t>
    </r>
    <r>
      <rPr>
        <b/>
        <sz val="9"/>
        <color theme="1"/>
        <rFont val="Calibri"/>
        <family val="2"/>
        <scheme val="minor"/>
      </rPr>
      <t xml:space="preserve"> Materails and Methods</t>
    </r>
    <r>
      <rPr>
        <sz val="9"/>
        <color theme="1"/>
        <rFont val="Calibri"/>
        <family val="2"/>
        <scheme val="minor"/>
      </rPr>
      <t xml:space="preserve">; for statistical tests see </t>
    </r>
    <r>
      <rPr>
        <b/>
        <sz val="9"/>
        <color theme="1"/>
        <rFont val="Calibri"/>
        <family val="2"/>
        <scheme val="minor"/>
      </rPr>
      <t>Table S24</t>
    </r>
  </si>
  <si>
    <t>Fig. 4C</t>
  </si>
  <si>
    <t>Fig. 4D</t>
  </si>
  <si>
    <t>mg C g-1 dry weight (DW) soil</t>
  </si>
  <si>
    <t>mg N g-1 dry weight (DW) soil</t>
  </si>
  <si>
    <t>Color code indicates significance level:</t>
  </si>
  <si>
    <r>
      <t xml:space="preserve">See </t>
    </r>
    <r>
      <rPr>
        <b/>
        <sz val="9"/>
        <color theme="1"/>
        <rFont val="Calibri"/>
        <family val="2"/>
        <scheme val="minor"/>
      </rPr>
      <t>Table S22</t>
    </r>
    <r>
      <rPr>
        <sz val="9"/>
        <color theme="1"/>
        <rFont val="Calibri"/>
        <family val="2"/>
        <scheme val="minor"/>
      </rPr>
      <t xml:space="preserve"> and </t>
    </r>
    <r>
      <rPr>
        <b/>
        <sz val="9"/>
        <color theme="1"/>
        <rFont val="Calibri"/>
        <family val="2"/>
        <scheme val="minor"/>
      </rPr>
      <t>S23</t>
    </r>
    <r>
      <rPr>
        <sz val="9"/>
        <color theme="1"/>
        <rFont val="Calibri"/>
        <family val="2"/>
        <scheme val="minor"/>
      </rPr>
      <t xml:space="preserve"> for further details</t>
    </r>
  </si>
  <si>
    <t>Soil C: t0 vs. day 42 treatment</t>
  </si>
  <si>
    <t>Soil C: t0 vs. day 42 control</t>
  </si>
  <si>
    <t>Soil N: t0 vs. day 42 treatment</t>
  </si>
  <si>
    <t>Soil N: t0 vs. day 42 control</t>
  </si>
  <si>
    <r>
      <t>Reaction</t>
    </r>
    <r>
      <rPr>
        <b/>
        <vertAlign val="superscript"/>
        <sz val="11"/>
        <color theme="1"/>
        <rFont val="Calibri"/>
        <family val="2"/>
        <scheme val="minor"/>
      </rPr>
      <t>d</t>
    </r>
  </si>
  <si>
    <r>
      <rPr>
        <vertAlign val="superscript"/>
        <sz val="9"/>
        <color theme="1"/>
        <rFont val="Calibri"/>
        <family val="2"/>
        <scheme val="minor"/>
      </rPr>
      <t>d</t>
    </r>
    <r>
      <rPr>
        <sz val="9"/>
        <color theme="1"/>
        <rFont val="Calibri"/>
        <family val="2"/>
        <scheme val="minor"/>
      </rPr>
      <t xml:space="preserve"> If not named, compounds at each reaction steps are indicated by their compound number as labeled in the KEGG pathway map </t>
    </r>
    <r>
      <rPr>
        <i/>
        <sz val="9"/>
        <color theme="1"/>
        <rFont val="Calibri"/>
        <family val="2"/>
        <scheme val="minor"/>
      </rPr>
      <t>Fatty Acid Metabolism</t>
    </r>
  </si>
  <si>
    <t>A two-sided t-tests were performed to test for significant differences between the temperature groups of incubation experiment</t>
  </si>
  <si>
    <r>
      <rPr>
        <vertAlign val="superscript"/>
        <sz val="9"/>
        <color theme="1"/>
        <rFont val="Calibri"/>
        <family val="2"/>
        <scheme val="minor"/>
      </rPr>
      <t>a</t>
    </r>
    <r>
      <rPr>
        <sz val="9"/>
        <color theme="1"/>
        <rFont val="Calibri"/>
        <family val="2"/>
        <scheme val="minor"/>
      </rPr>
      <t xml:space="preserve"> Colur code indicates the temperature group (A</t>
    </r>
    <r>
      <rPr>
        <vertAlign val="subscript"/>
        <sz val="9"/>
        <color theme="1"/>
        <rFont val="Calibri"/>
        <family val="2"/>
        <scheme val="minor"/>
      </rPr>
      <t>T</t>
    </r>
    <r>
      <rPr>
        <sz val="9"/>
        <color theme="1"/>
        <rFont val="Calibri"/>
        <family val="2"/>
        <scheme val="minor"/>
      </rPr>
      <t>, blue; E</t>
    </r>
    <r>
      <rPr>
        <vertAlign val="subscript"/>
        <sz val="9"/>
        <color theme="1"/>
        <rFont val="Calibri"/>
        <family val="2"/>
        <scheme val="minor"/>
      </rPr>
      <t>T</t>
    </r>
    <r>
      <rPr>
        <sz val="9"/>
        <color theme="1"/>
        <rFont val="Calibri"/>
        <family val="2"/>
        <scheme val="minor"/>
      </rPr>
      <t>, red) in which the mean is higher (does not apply to Soil C and N)</t>
    </r>
  </si>
  <si>
    <r>
      <rPr>
        <vertAlign val="superscript"/>
        <sz val="9"/>
        <color theme="1"/>
        <rFont val="Calibri"/>
        <family val="2"/>
        <scheme val="minor"/>
      </rPr>
      <t>a</t>
    </r>
    <r>
      <rPr>
        <sz val="9"/>
        <color theme="1"/>
        <rFont val="Calibri"/>
        <family val="2"/>
        <scheme val="minor"/>
      </rPr>
      <t xml:space="preserve"> Colur code indicates the temperature group (A</t>
    </r>
    <r>
      <rPr>
        <vertAlign val="subscript"/>
        <sz val="9"/>
        <color theme="1"/>
        <rFont val="Calibri"/>
        <family val="2"/>
        <scheme val="minor"/>
      </rPr>
      <t>T</t>
    </r>
    <r>
      <rPr>
        <sz val="9"/>
        <color theme="1"/>
        <rFont val="Calibri"/>
        <family val="2"/>
        <scheme val="minor"/>
      </rPr>
      <t>, blue; E</t>
    </r>
    <r>
      <rPr>
        <vertAlign val="subscript"/>
        <sz val="9"/>
        <color theme="1"/>
        <rFont val="Calibri"/>
        <family val="2"/>
        <scheme val="minor"/>
      </rPr>
      <t>T</t>
    </r>
    <r>
      <rPr>
        <sz val="9"/>
        <color theme="1"/>
        <rFont val="Calibri"/>
        <family val="2"/>
        <scheme val="minor"/>
      </rPr>
      <t>, red) in which the mean is higher</t>
    </r>
  </si>
  <si>
    <r>
      <t xml:space="preserve">A two-sided t-tests was performed to test for a difference between the temperature groups of the </t>
    </r>
    <r>
      <rPr>
        <i/>
        <sz val="9"/>
        <color theme="1"/>
        <rFont val="Calibri"/>
        <family val="2"/>
        <scheme val="minor"/>
      </rPr>
      <t xml:space="preserve">in situ </t>
    </r>
    <r>
      <rPr>
        <sz val="9"/>
        <color theme="1"/>
        <rFont val="Calibri"/>
        <family val="2"/>
        <scheme val="minor"/>
      </rPr>
      <t>samples taken 2016; a one-sided t-test was performed on the in situ samples 2020 to test our hypotesis that warming reduces the RNA content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</si>
</sst>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
    <numFmt numFmtId="165" formatCode="0.0"/>
    <numFmt numFmtId="166" formatCode="0.000"/>
    <numFmt numFmtId="167" formatCode="0.00000"/>
  </numFmts>
  <fonts count="41" x14ac:knownFonts="1">
    <font>
      <sz val="11"/>
      <color theme="1"/>
      <name val="Calibri"/>
      <family val="2"/>
      <scheme val="minor"/>
    </font>
    <font>
      <b/>
      <sz val="11"/>
      <color theme="1"/>
      <name val="Calibri"/>
      <family val="2"/>
      <scheme val="minor"/>
    </font>
    <font>
      <sz val="8"/>
      <name val="Calibri"/>
      <family val="2"/>
      <scheme val="minor"/>
    </font>
    <font>
      <i/>
      <sz val="11"/>
      <color theme="1"/>
      <name val="Calibri"/>
      <family val="2"/>
      <scheme val="minor"/>
    </font>
    <font>
      <vertAlign val="subscript"/>
      <sz val="11"/>
      <color theme="1"/>
      <name val="Calibri"/>
      <family val="2"/>
      <scheme val="minor"/>
    </font>
    <font>
      <b/>
      <vertAlign val="subscript"/>
      <sz val="11"/>
      <color theme="1"/>
      <name val="Calibri"/>
      <family val="2"/>
      <scheme val="minor"/>
    </font>
    <font>
      <sz val="11"/>
      <color theme="1"/>
      <name val="Calibri"/>
      <family val="2"/>
    </font>
    <font>
      <i/>
      <vertAlign val="subscript"/>
      <sz val="11"/>
      <color theme="1"/>
      <name val="Calibri"/>
      <family val="2"/>
      <scheme val="minor"/>
    </font>
    <font>
      <vertAlign val="superscript"/>
      <sz val="11"/>
      <color theme="1"/>
      <name val="Calibri"/>
      <family val="2"/>
      <scheme val="minor"/>
    </font>
    <font>
      <sz val="11"/>
      <color rgb="FF000000"/>
      <name val="Calibri"/>
      <family val="2"/>
      <scheme val="minor"/>
    </font>
    <font>
      <vertAlign val="subscript"/>
      <sz val="11"/>
      <color rgb="FF000000"/>
      <name val="Calibri"/>
      <family val="2"/>
      <scheme val="minor"/>
    </font>
    <font>
      <b/>
      <vertAlign val="superscript"/>
      <sz val="11"/>
      <color theme="1"/>
      <name val="Calibri"/>
      <family val="2"/>
      <scheme val="minor"/>
    </font>
    <font>
      <b/>
      <sz val="11"/>
      <color rgb="FF000000"/>
      <name val="Calibri"/>
      <family val="2"/>
      <scheme val="minor"/>
    </font>
    <font>
      <vertAlign val="superscript"/>
      <sz val="11"/>
      <color rgb="FF000000"/>
      <name val="Calibri"/>
      <family val="2"/>
      <scheme val="minor"/>
    </font>
    <font>
      <sz val="9"/>
      <color theme="1"/>
      <name val="Calibri"/>
      <family val="2"/>
      <scheme val="minor"/>
    </font>
    <font>
      <i/>
      <sz val="9"/>
      <color theme="1"/>
      <name val="Calibri"/>
      <family val="2"/>
      <scheme val="minor"/>
    </font>
    <font>
      <vertAlign val="subscript"/>
      <sz val="9"/>
      <color theme="1"/>
      <name val="Calibri"/>
      <family val="2"/>
      <scheme val="minor"/>
    </font>
    <font>
      <sz val="9"/>
      <color theme="1"/>
      <name val="Calibri"/>
      <family val="2"/>
    </font>
    <font>
      <vertAlign val="superscript"/>
      <sz val="9"/>
      <color rgb="FF000000"/>
      <name val="Calibri"/>
      <family val="2"/>
      <scheme val="minor"/>
    </font>
    <font>
      <sz val="9"/>
      <color rgb="FF000000"/>
      <name val="Calibri"/>
      <family val="2"/>
      <scheme val="minor"/>
    </font>
    <font>
      <vertAlign val="subscript"/>
      <sz val="9"/>
      <color rgb="FF000000"/>
      <name val="Calibri"/>
      <family val="2"/>
      <scheme val="minor"/>
    </font>
    <font>
      <b/>
      <vertAlign val="subscript"/>
      <sz val="11"/>
      <color rgb="FF000000"/>
      <name val="Calibri"/>
      <family val="2"/>
      <scheme val="minor"/>
    </font>
    <font>
      <b/>
      <vertAlign val="superscript"/>
      <sz val="11"/>
      <color rgb="FF000000"/>
      <name val="Calibri"/>
      <family val="2"/>
      <scheme val="minor"/>
    </font>
    <font>
      <vertAlign val="superscript"/>
      <sz val="9"/>
      <color theme="1"/>
      <name val="Calibri"/>
      <family val="2"/>
      <scheme val="minor"/>
    </font>
    <font>
      <i/>
      <vertAlign val="subscript"/>
      <sz val="9"/>
      <color theme="1"/>
      <name val="Calibri"/>
      <family val="2"/>
      <scheme val="minor"/>
    </font>
    <font>
      <sz val="11"/>
      <color theme="1"/>
      <name val="Calibri"/>
      <family val="2"/>
      <scheme val="minor"/>
    </font>
    <font>
      <b/>
      <i/>
      <sz val="11"/>
      <color theme="1"/>
      <name val="Calibri"/>
      <family val="2"/>
      <scheme val="minor"/>
    </font>
    <font>
      <b/>
      <i/>
      <vertAlign val="subscript"/>
      <sz val="11"/>
      <color theme="1"/>
      <name val="Calibri"/>
      <family val="2"/>
      <scheme val="minor"/>
    </font>
    <font>
      <b/>
      <sz val="11"/>
      <color theme="1"/>
      <name val="Calibri"/>
      <family val="2"/>
    </font>
    <font>
      <b/>
      <sz val="9"/>
      <color theme="1"/>
      <name val="Calibri"/>
      <family val="2"/>
      <scheme val="minor"/>
    </font>
    <font>
      <sz val="11"/>
      <color theme="1" tint="0.499984740745262"/>
      <name val="Calibri"/>
      <family val="2"/>
      <scheme val="minor"/>
    </font>
    <font>
      <sz val="11"/>
      <name val="Calibri"/>
      <family val="2"/>
      <scheme val="minor"/>
    </font>
    <font>
      <b/>
      <sz val="11"/>
      <name val="Calibri"/>
      <family val="2"/>
      <scheme val="minor"/>
    </font>
    <font>
      <b/>
      <vertAlign val="subscript"/>
      <sz val="11"/>
      <name val="Calibri"/>
      <family val="2"/>
      <scheme val="minor"/>
    </font>
    <font>
      <b/>
      <vertAlign val="superscript"/>
      <sz val="11"/>
      <name val="Calibri"/>
      <family val="2"/>
      <scheme val="minor"/>
    </font>
    <font>
      <b/>
      <i/>
      <sz val="11"/>
      <color rgb="FF000000"/>
      <name val="Calibri"/>
      <family val="2"/>
      <scheme val="minor"/>
    </font>
    <font>
      <i/>
      <sz val="9"/>
      <color rgb="FFFF8989"/>
      <name val="Calibri"/>
      <family val="2"/>
      <scheme val="minor"/>
    </font>
    <font>
      <i/>
      <sz val="9"/>
      <color theme="8"/>
      <name val="Calibri"/>
      <family val="2"/>
      <scheme val="minor"/>
    </font>
    <font>
      <sz val="9"/>
      <color rgb="FFFF8989"/>
      <name val="Calibri"/>
      <family val="2"/>
      <scheme val="minor"/>
    </font>
    <font>
      <sz val="9"/>
      <color theme="8"/>
      <name val="Calibri"/>
      <family val="2"/>
      <scheme val="minor"/>
    </font>
    <font>
      <b/>
      <sz val="9"/>
      <color rgb="FF000000"/>
      <name val="Calibri"/>
      <family val="2"/>
      <scheme val="minor"/>
    </font>
  </fonts>
  <fills count="17">
    <fill>
      <patternFill patternType="none"/>
    </fill>
    <fill>
      <patternFill patternType="gray125"/>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rgb="FFFFEBFF"/>
        <bgColor indexed="64"/>
      </patternFill>
    </fill>
    <fill>
      <patternFill patternType="solid">
        <fgColor theme="5" tint="0.79998168889431442"/>
        <bgColor indexed="64"/>
      </patternFill>
    </fill>
    <fill>
      <patternFill patternType="solid">
        <fgColor theme="2" tint="-0.249977111117893"/>
        <bgColor indexed="64"/>
      </patternFill>
    </fill>
    <fill>
      <patternFill patternType="solid">
        <fgColor rgb="FFFF9999"/>
        <bgColor indexed="64"/>
      </patternFill>
    </fill>
    <fill>
      <patternFill patternType="solid">
        <fgColor theme="0" tint="-0.14999847407452621"/>
        <bgColor indexed="64"/>
      </patternFill>
    </fill>
    <fill>
      <patternFill patternType="solid">
        <fgColor rgb="FFFFFFFF"/>
        <bgColor indexed="64"/>
      </patternFill>
    </fill>
    <fill>
      <patternFill patternType="solid">
        <fgColor rgb="FFFF8989"/>
        <bgColor indexed="64"/>
      </patternFill>
    </fill>
    <fill>
      <patternFill patternType="solid">
        <fgColor theme="2"/>
        <bgColor indexed="64"/>
      </patternFill>
    </fill>
    <fill>
      <patternFill patternType="solid">
        <fgColor theme="2" tint="-0.499984740745262"/>
        <bgColor indexed="64"/>
      </patternFill>
    </fill>
    <fill>
      <patternFill patternType="solid">
        <fgColor theme="8" tint="0.59999389629810485"/>
        <bgColor indexed="64"/>
      </patternFill>
    </fill>
  </fills>
  <borders count="1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548">
    <xf numFmtId="0" fontId="0" fillId="0" borderId="0" xfId="0"/>
    <xf numFmtId="0" fontId="1" fillId="0" borderId="0" xfId="0" applyFont="1"/>
    <xf numFmtId="0" fontId="1" fillId="0" borderId="2" xfId="0" applyFont="1" applyBorder="1"/>
    <xf numFmtId="0" fontId="1" fillId="0" borderId="2" xfId="0" applyFont="1" applyBorder="1" applyAlignment="1">
      <alignment horizontal="center"/>
    </xf>
    <xf numFmtId="0" fontId="1" fillId="0" borderId="1" xfId="0" applyFont="1" applyBorder="1"/>
    <xf numFmtId="0" fontId="9" fillId="0" borderId="0" xfId="0" applyFont="1" applyBorder="1" applyAlignment="1">
      <alignment horizontal="center" vertical="center"/>
    </xf>
    <xf numFmtId="0" fontId="9" fillId="0" borderId="0" xfId="0" applyFont="1" applyBorder="1" applyAlignment="1">
      <alignment horizontal="center" vertical="center" wrapText="1"/>
    </xf>
    <xf numFmtId="0" fontId="9" fillId="0" borderId="1" xfId="0" applyFont="1" applyBorder="1" applyAlignment="1">
      <alignment horizontal="center" vertical="center"/>
    </xf>
    <xf numFmtId="0" fontId="0" fillId="0" borderId="1" xfId="0" applyFont="1" applyBorder="1" applyAlignment="1">
      <alignment horizontal="center"/>
    </xf>
    <xf numFmtId="0" fontId="9" fillId="0" borderId="1" xfId="0" applyFont="1" applyBorder="1" applyAlignment="1">
      <alignment horizontal="center" vertical="center" wrapText="1"/>
    </xf>
    <xf numFmtId="0" fontId="0" fillId="0" borderId="0" xfId="0" applyFont="1" applyBorder="1" applyAlignment="1">
      <alignment horizontal="center"/>
    </xf>
    <xf numFmtId="0" fontId="1" fillId="0" borderId="1" xfId="0" applyFont="1" applyBorder="1" applyAlignment="1">
      <alignment horizontal="center" vertical="center" wrapText="1"/>
    </xf>
    <xf numFmtId="0" fontId="0" fillId="0" borderId="1" xfId="0" applyFont="1" applyBorder="1"/>
    <xf numFmtId="0" fontId="1" fillId="0" borderId="2" xfId="0" applyFont="1" applyBorder="1" applyAlignment="1">
      <alignment horizontal="center" vertical="center"/>
    </xf>
    <xf numFmtId="0" fontId="0" fillId="0" borderId="0" xfId="0" applyFill="1"/>
    <xf numFmtId="0" fontId="1" fillId="0" borderId="4" xfId="0" applyFont="1" applyBorder="1"/>
    <xf numFmtId="0" fontId="3" fillId="0" borderId="2" xfId="0" applyFont="1" applyBorder="1" applyAlignment="1">
      <alignment horizontal="center"/>
    </xf>
    <xf numFmtId="0" fontId="3" fillId="0" borderId="8" xfId="0" applyFont="1" applyBorder="1" applyAlignment="1">
      <alignment horizontal="center"/>
    </xf>
    <xf numFmtId="0" fontId="1" fillId="0" borderId="6" xfId="0" applyFont="1" applyBorder="1"/>
    <xf numFmtId="0" fontId="0" fillId="0" borderId="0" xfId="0" applyFont="1" applyFill="1" applyBorder="1"/>
    <xf numFmtId="0" fontId="14" fillId="0" borderId="0" xfId="0" applyFont="1"/>
    <xf numFmtId="0" fontId="14" fillId="0" borderId="0" xfId="0" applyFont="1" applyBorder="1"/>
    <xf numFmtId="0" fontId="14" fillId="2" borderId="0" xfId="0" applyFont="1" applyFill="1"/>
    <xf numFmtId="0" fontId="18" fillId="0" borderId="0" xfId="0" applyFont="1" applyBorder="1" applyAlignment="1">
      <alignment horizontal="left" vertical="center"/>
    </xf>
    <xf numFmtId="0" fontId="0" fillId="0" borderId="0" xfId="0" applyFont="1"/>
    <xf numFmtId="0" fontId="1"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2" xfId="0" applyFont="1" applyBorder="1" applyAlignment="1">
      <alignment horizontal="center" vertical="center"/>
    </xf>
    <xf numFmtId="0" fontId="12" fillId="0" borderId="1" xfId="0" applyFont="1" applyFill="1" applyBorder="1" applyAlignment="1">
      <alignment horizontal="center" vertical="center"/>
    </xf>
    <xf numFmtId="0" fontId="0" fillId="0" borderId="0" xfId="0" applyFont="1" applyAlignment="1">
      <alignment horizontal="center"/>
    </xf>
    <xf numFmtId="165" fontId="9" fillId="0" borderId="0" xfId="0" applyNumberFormat="1" applyFont="1" applyBorder="1" applyAlignment="1">
      <alignment horizontal="center" vertical="center" wrapText="1"/>
    </xf>
    <xf numFmtId="165" fontId="0" fillId="0" borderId="0" xfId="0" applyNumberFormat="1" applyFont="1" applyBorder="1" applyAlignment="1">
      <alignment horizontal="center" vertical="center" wrapText="1"/>
    </xf>
    <xf numFmtId="2" fontId="0" fillId="0" borderId="0" xfId="0" applyNumberFormat="1" applyFont="1" applyBorder="1" applyAlignment="1">
      <alignment horizontal="center" vertical="center" wrapText="1"/>
    </xf>
    <xf numFmtId="2" fontId="9" fillId="0" borderId="0" xfId="0" applyNumberFormat="1" applyFont="1" applyBorder="1" applyAlignment="1">
      <alignment horizontal="center" vertical="center" wrapText="1"/>
    </xf>
    <xf numFmtId="165" fontId="0" fillId="0" borderId="0" xfId="0" applyNumberFormat="1" applyFont="1" applyAlignment="1">
      <alignment horizontal="center" vertical="center"/>
    </xf>
    <xf numFmtId="165" fontId="9" fillId="0" borderId="1" xfId="0" applyNumberFormat="1" applyFont="1" applyBorder="1" applyAlignment="1">
      <alignment horizontal="center" vertical="center" wrapText="1"/>
    </xf>
    <xf numFmtId="165" fontId="0" fillId="0" borderId="1" xfId="0" applyNumberFormat="1" applyFont="1" applyBorder="1" applyAlignment="1">
      <alignment horizontal="center" vertical="center" wrapText="1"/>
    </xf>
    <xf numFmtId="2" fontId="0" fillId="0" borderId="1" xfId="0" applyNumberFormat="1" applyFont="1" applyBorder="1" applyAlignment="1">
      <alignment horizontal="center" vertical="center" wrapText="1"/>
    </xf>
    <xf numFmtId="2" fontId="9" fillId="0" borderId="1" xfId="0" applyNumberFormat="1" applyFont="1" applyBorder="1" applyAlignment="1">
      <alignment horizontal="center" vertical="center" wrapText="1"/>
    </xf>
    <xf numFmtId="165" fontId="0" fillId="0" borderId="1" xfId="0" applyNumberFormat="1" applyFont="1" applyBorder="1" applyAlignment="1">
      <alignment horizontal="center" vertical="center"/>
    </xf>
    <xf numFmtId="0" fontId="12" fillId="0" borderId="1" xfId="0" applyFont="1" applyBorder="1" applyAlignment="1">
      <alignment horizontal="center" vertical="center"/>
    </xf>
    <xf numFmtId="0" fontId="1" fillId="0" borderId="2" xfId="0" applyFont="1" applyBorder="1" applyAlignment="1">
      <alignment vertical="center"/>
    </xf>
    <xf numFmtId="0" fontId="0" fillId="0" borderId="3" xfId="0" applyFont="1" applyBorder="1"/>
    <xf numFmtId="164" fontId="0" fillId="0" borderId="3" xfId="0" applyNumberFormat="1" applyFont="1" applyBorder="1" applyAlignment="1">
      <alignment horizontal="center"/>
    </xf>
    <xf numFmtId="164" fontId="0" fillId="3" borderId="3" xfId="0" applyNumberFormat="1" applyFont="1" applyFill="1" applyBorder="1" applyAlignment="1">
      <alignment horizontal="center"/>
    </xf>
    <xf numFmtId="0" fontId="0" fillId="0" borderId="0" xfId="0" applyFont="1" applyBorder="1"/>
    <xf numFmtId="164" fontId="0" fillId="2" borderId="0" xfId="0" applyNumberFormat="1" applyFont="1" applyFill="1" applyBorder="1" applyAlignment="1">
      <alignment horizontal="center"/>
    </xf>
    <xf numFmtId="164" fontId="0" fillId="0" borderId="0" xfId="0" applyNumberFormat="1" applyFont="1" applyBorder="1" applyAlignment="1">
      <alignment horizontal="center"/>
    </xf>
    <xf numFmtId="164" fontId="0" fillId="2" borderId="1" xfId="0" applyNumberFormat="1" applyFont="1" applyFill="1" applyBorder="1" applyAlignment="1">
      <alignment horizontal="center"/>
    </xf>
    <xf numFmtId="164" fontId="0" fillId="0" borderId="1" xfId="0" applyNumberFormat="1" applyFont="1" applyBorder="1" applyAlignment="1">
      <alignment horizontal="center"/>
    </xf>
    <xf numFmtId="164" fontId="0" fillId="2" borderId="3" xfId="0" applyNumberFormat="1" applyFont="1" applyFill="1" applyBorder="1" applyAlignment="1">
      <alignment horizontal="center"/>
    </xf>
    <xf numFmtId="164" fontId="0" fillId="3" borderId="0" xfId="0" applyNumberFormat="1" applyFont="1" applyFill="1" applyBorder="1" applyAlignment="1">
      <alignment horizontal="center"/>
    </xf>
    <xf numFmtId="0" fontId="0" fillId="0" borderId="1" xfId="0" applyFont="1" applyFill="1" applyBorder="1"/>
    <xf numFmtId="164" fontId="0" fillId="3" borderId="1" xfId="0" applyNumberFormat="1" applyFont="1" applyFill="1" applyBorder="1" applyAlignment="1">
      <alignment horizontal="center"/>
    </xf>
    <xf numFmtId="164" fontId="0" fillId="0" borderId="0" xfId="0" applyNumberFormat="1" applyFont="1" applyAlignment="1">
      <alignment horizontal="center"/>
    </xf>
    <xf numFmtId="164" fontId="0" fillId="0" borderId="0" xfId="0" applyNumberFormat="1" applyFont="1" applyFill="1" applyBorder="1" applyAlignment="1">
      <alignment horizontal="center"/>
    </xf>
    <xf numFmtId="164" fontId="0" fillId="3" borderId="0" xfId="0" applyNumberFormat="1" applyFont="1" applyFill="1" applyAlignment="1">
      <alignment horizontal="center"/>
    </xf>
    <xf numFmtId="164" fontId="0" fillId="0" borderId="0" xfId="0" applyNumberFormat="1" applyFont="1" applyFill="1" applyAlignment="1">
      <alignment horizontal="center"/>
    </xf>
    <xf numFmtId="164" fontId="0" fillId="2" borderId="0" xfId="0" applyNumberFormat="1" applyFont="1" applyFill="1" applyAlignment="1">
      <alignment horizontal="center"/>
    </xf>
    <xf numFmtId="164" fontId="0" fillId="0" borderId="2" xfId="0" applyNumberFormat="1" applyFont="1" applyBorder="1" applyAlignment="1">
      <alignment horizontal="center"/>
    </xf>
    <xf numFmtId="0" fontId="14" fillId="4" borderId="0" xfId="0" applyFont="1" applyFill="1"/>
    <xf numFmtId="0" fontId="19" fillId="0" borderId="0" xfId="0" applyFont="1" applyFill="1" applyBorder="1" applyAlignment="1">
      <alignment horizontal="left" vertical="center"/>
    </xf>
    <xf numFmtId="0" fontId="23" fillId="0" borderId="0" xfId="0" applyFont="1" applyAlignment="1">
      <alignment vertical="center"/>
    </xf>
    <xf numFmtId="0" fontId="12" fillId="0" borderId="1" xfId="0" applyFont="1" applyBorder="1" applyAlignment="1">
      <alignment vertical="center"/>
    </xf>
    <xf numFmtId="0" fontId="23" fillId="0" borderId="0" xfId="0" applyFont="1" applyFill="1" applyAlignment="1">
      <alignment vertical="center"/>
    </xf>
    <xf numFmtId="0" fontId="14" fillId="0" borderId="0" xfId="0" applyFont="1" applyFill="1" applyBorder="1"/>
    <xf numFmtId="0" fontId="0" fillId="0" borderId="2" xfId="0" applyFont="1" applyBorder="1" applyAlignment="1">
      <alignment horizontal="center"/>
    </xf>
    <xf numFmtId="164" fontId="0" fillId="5" borderId="0" xfId="0" applyNumberFormat="1" applyFont="1" applyFill="1" applyBorder="1" applyAlignment="1">
      <alignment horizontal="center"/>
    </xf>
    <xf numFmtId="164" fontId="0" fillId="0" borderId="4" xfId="0" applyNumberFormat="1" applyFont="1" applyBorder="1" applyAlignment="1">
      <alignment horizontal="center"/>
    </xf>
    <xf numFmtId="164" fontId="0" fillId="5" borderId="5" xfId="0" applyNumberFormat="1" applyFont="1" applyFill="1" applyBorder="1" applyAlignment="1">
      <alignment horizontal="center"/>
    </xf>
    <xf numFmtId="164" fontId="0" fillId="5" borderId="1" xfId="0" applyNumberFormat="1" applyFont="1" applyFill="1" applyBorder="1" applyAlignment="1">
      <alignment horizontal="center"/>
    </xf>
    <xf numFmtId="164" fontId="0" fillId="0" borderId="6" xfId="0" applyNumberFormat="1" applyFont="1" applyBorder="1" applyAlignment="1">
      <alignment horizontal="center"/>
    </xf>
    <xf numFmtId="164" fontId="0" fillId="5" borderId="7" xfId="0" applyNumberFormat="1" applyFont="1" applyFill="1" applyBorder="1" applyAlignment="1">
      <alignment horizontal="center"/>
    </xf>
    <xf numFmtId="0" fontId="15" fillId="3" borderId="0" xfId="0" applyFont="1" applyFill="1"/>
    <xf numFmtId="0" fontId="14" fillId="0" borderId="0" xfId="0" applyFont="1" applyFill="1" applyAlignment="1">
      <alignment vertical="center"/>
    </xf>
    <xf numFmtId="0" fontId="1" fillId="0" borderId="2" xfId="0" applyFont="1" applyBorder="1" applyAlignment="1">
      <alignment horizontal="center" vertical="center"/>
    </xf>
    <xf numFmtId="0" fontId="0" fillId="0" borderId="0" xfId="0" applyAlignment="1">
      <alignment horizontal="center"/>
    </xf>
    <xf numFmtId="2" fontId="0" fillId="0" borderId="0" xfId="0" applyNumberFormat="1"/>
    <xf numFmtId="0" fontId="9" fillId="0" borderId="2" xfId="0" applyFont="1" applyBorder="1" applyAlignment="1">
      <alignment horizontal="center" wrapText="1"/>
    </xf>
    <xf numFmtId="0" fontId="9" fillId="0" borderId="8" xfId="0" applyFont="1" applyBorder="1" applyAlignment="1">
      <alignment horizontal="center" wrapText="1"/>
    </xf>
    <xf numFmtId="0" fontId="9" fillId="0" borderId="2" xfId="0" applyFont="1" applyBorder="1" applyAlignment="1">
      <alignment horizontal="center"/>
    </xf>
    <xf numFmtId="0" fontId="0" fillId="0" borderId="11" xfId="0" applyBorder="1" applyAlignment="1">
      <alignment horizontal="center" vertical="center"/>
    </xf>
    <xf numFmtId="2" fontId="0" fillId="0" borderId="3" xfId="0" applyNumberFormat="1" applyBorder="1" applyAlignment="1">
      <alignment horizontal="center" vertical="center"/>
    </xf>
    <xf numFmtId="2" fontId="0" fillId="0" borderId="9" xfId="0" applyNumberFormat="1" applyBorder="1" applyAlignment="1">
      <alignment horizontal="center" vertical="center"/>
    </xf>
    <xf numFmtId="0" fontId="0" fillId="0" borderId="13" xfId="0" applyBorder="1" applyAlignment="1">
      <alignment horizontal="center" vertical="center"/>
    </xf>
    <xf numFmtId="2" fontId="0" fillId="0" borderId="0" xfId="0" applyNumberFormat="1" applyBorder="1" applyAlignment="1">
      <alignment horizontal="center" vertical="center"/>
    </xf>
    <xf numFmtId="2" fontId="0" fillId="0" borderId="4" xfId="0" applyNumberFormat="1" applyBorder="1" applyAlignment="1">
      <alignment horizontal="center" vertical="center"/>
    </xf>
    <xf numFmtId="0" fontId="0" fillId="0" borderId="14" xfId="0" applyBorder="1" applyAlignment="1">
      <alignment horizontal="center" vertical="center"/>
    </xf>
    <xf numFmtId="2" fontId="0" fillId="0" borderId="1" xfId="0" applyNumberFormat="1" applyBorder="1" applyAlignment="1">
      <alignment horizontal="center" vertical="center"/>
    </xf>
    <xf numFmtId="2" fontId="0" fillId="0" borderId="6" xfId="0" applyNumberFormat="1" applyBorder="1" applyAlignment="1">
      <alignment horizontal="center" vertical="center"/>
    </xf>
    <xf numFmtId="0" fontId="0" fillId="0" borderId="9" xfId="0" applyBorder="1" applyAlignment="1">
      <alignment horizontal="center" vertical="center"/>
    </xf>
    <xf numFmtId="0" fontId="0" fillId="0" borderId="4" xfId="0" applyBorder="1" applyAlignment="1">
      <alignment horizontal="center" vertical="center"/>
    </xf>
    <xf numFmtId="0" fontId="0" fillId="0" borderId="0" xfId="0" applyAlignment="1">
      <alignment vertical="center"/>
    </xf>
    <xf numFmtId="0" fontId="0" fillId="0" borderId="14" xfId="0" applyFill="1" applyBorder="1" applyAlignment="1">
      <alignment horizontal="center" vertical="center"/>
    </xf>
    <xf numFmtId="0" fontId="0" fillId="0" borderId="6" xfId="0" applyFill="1" applyBorder="1" applyAlignment="1">
      <alignment horizontal="center" vertical="center"/>
    </xf>
    <xf numFmtId="2" fontId="0" fillId="0" borderId="10" xfId="0" applyNumberFormat="1" applyBorder="1" applyAlignment="1">
      <alignment horizontal="center" vertical="center"/>
    </xf>
    <xf numFmtId="2" fontId="0" fillId="0" borderId="5" xfId="0" applyNumberFormat="1" applyBorder="1" applyAlignment="1">
      <alignment horizontal="center" vertical="center"/>
    </xf>
    <xf numFmtId="2" fontId="0" fillId="0" borderId="7" xfId="0" applyNumberFormat="1" applyBorder="1" applyAlignment="1">
      <alignment horizontal="center" vertical="center"/>
    </xf>
    <xf numFmtId="0" fontId="0" fillId="0" borderId="2" xfId="0" applyFont="1" applyBorder="1" applyAlignment="1">
      <alignment horizontal="center"/>
    </xf>
    <xf numFmtId="0" fontId="9" fillId="0" borderId="0" xfId="0" applyFont="1" applyAlignment="1">
      <alignment horizontal="center" vertical="center"/>
    </xf>
    <xf numFmtId="0" fontId="0" fillId="0" borderId="0" xfId="0" applyAlignment="1"/>
    <xf numFmtId="0" fontId="25" fillId="0" borderId="0" xfId="0" applyFont="1" applyBorder="1" applyAlignment="1">
      <alignment horizontal="center" vertical="center"/>
    </xf>
    <xf numFmtId="0" fontId="9" fillId="0" borderId="1" xfId="0" applyFont="1" applyBorder="1" applyAlignment="1">
      <alignment vertical="center"/>
    </xf>
    <xf numFmtId="0" fontId="25" fillId="0" borderId="1" xfId="0" applyFont="1" applyBorder="1" applyAlignment="1">
      <alignment vertical="center"/>
    </xf>
    <xf numFmtId="0" fontId="0" fillId="0" borderId="1" xfId="0" applyBorder="1"/>
    <xf numFmtId="0" fontId="26" fillId="0" borderId="2" xfId="0" applyFont="1" applyBorder="1" applyAlignment="1">
      <alignment horizontal="center"/>
    </xf>
    <xf numFmtId="0" fontId="14" fillId="3" borderId="0" xfId="0" applyFont="1" applyFill="1"/>
    <xf numFmtId="164" fontId="25" fillId="0" borderId="0" xfId="0" applyNumberFormat="1" applyFont="1" applyBorder="1" applyAlignment="1">
      <alignment horizontal="center" vertical="center"/>
    </xf>
    <xf numFmtId="164" fontId="25" fillId="0" borderId="1" xfId="0" applyNumberFormat="1" applyFont="1" applyBorder="1" applyAlignment="1">
      <alignment horizontal="center" vertical="center"/>
    </xf>
    <xf numFmtId="164" fontId="9" fillId="4" borderId="0" xfId="0" applyNumberFormat="1" applyFont="1" applyFill="1" applyBorder="1" applyAlignment="1">
      <alignment horizontal="center" vertical="center"/>
    </xf>
    <xf numFmtId="164" fontId="0" fillId="2" borderId="1" xfId="0" applyNumberFormat="1" applyFont="1" applyFill="1" applyBorder="1" applyAlignment="1">
      <alignment horizontal="center" vertical="center"/>
    </xf>
    <xf numFmtId="164" fontId="9" fillId="2" borderId="1" xfId="0" applyNumberFormat="1" applyFont="1" applyFill="1" applyBorder="1" applyAlignment="1">
      <alignment horizontal="center" vertical="center"/>
    </xf>
    <xf numFmtId="0" fontId="25" fillId="0" borderId="0" xfId="0" applyFont="1" applyBorder="1" applyAlignment="1">
      <alignment vertical="center"/>
    </xf>
    <xf numFmtId="164" fontId="0" fillId="0" borderId="0" xfId="0" applyNumberFormat="1" applyFont="1" applyBorder="1" applyAlignment="1">
      <alignment horizontal="center" vertical="center"/>
    </xf>
    <xf numFmtId="0" fontId="9" fillId="0" borderId="3" xfId="0" applyFont="1" applyBorder="1" applyAlignment="1">
      <alignment horizontal="center" vertical="center"/>
    </xf>
    <xf numFmtId="0" fontId="25" fillId="0" borderId="3" xfId="0" applyFont="1" applyBorder="1" applyAlignment="1">
      <alignment horizontal="center" vertical="center"/>
    </xf>
    <xf numFmtId="164" fontId="25" fillId="0" borderId="3" xfId="0" applyNumberFormat="1" applyFont="1" applyBorder="1" applyAlignment="1">
      <alignment horizontal="center" vertical="center"/>
    </xf>
    <xf numFmtId="164" fontId="0" fillId="3" borderId="3" xfId="0" applyNumberFormat="1" applyFont="1" applyFill="1" applyBorder="1" applyAlignment="1">
      <alignment horizontal="center" vertical="center"/>
    </xf>
    <xf numFmtId="164" fontId="0" fillId="4" borderId="1" xfId="0" applyNumberFormat="1" applyFont="1" applyFill="1" applyBorder="1" applyAlignment="1">
      <alignment horizontal="center" vertical="center"/>
    </xf>
    <xf numFmtId="164" fontId="9" fillId="3" borderId="0" xfId="0" applyNumberFormat="1" applyFont="1" applyFill="1" applyBorder="1" applyAlignment="1">
      <alignment horizontal="center" vertical="center"/>
    </xf>
    <xf numFmtId="2" fontId="0" fillId="0" borderId="0" xfId="0" applyNumberFormat="1" applyAlignment="1">
      <alignment horizontal="center"/>
    </xf>
    <xf numFmtId="0" fontId="0" fillId="0" borderId="0" xfId="0" applyAlignment="1">
      <alignment horizontal="center" vertical="center"/>
    </xf>
    <xf numFmtId="2" fontId="0" fillId="0" borderId="0" xfId="0" applyNumberFormat="1" applyBorder="1" applyAlignment="1">
      <alignment horizontal="center"/>
    </xf>
    <xf numFmtId="2" fontId="0" fillId="0" borderId="1" xfId="0" applyNumberFormat="1" applyBorder="1" applyAlignment="1">
      <alignment horizontal="center"/>
    </xf>
    <xf numFmtId="2" fontId="0" fillId="0" borderId="3" xfId="0" applyNumberFormat="1" applyBorder="1" applyAlignment="1">
      <alignment horizontal="center"/>
    </xf>
    <xf numFmtId="0" fontId="0" fillId="0" borderId="4" xfId="0" applyBorder="1"/>
    <xf numFmtId="0" fontId="0" fillId="0" borderId="6" xfId="0" applyBorder="1"/>
    <xf numFmtId="0" fontId="0" fillId="0" borderId="9" xfId="0" applyBorder="1"/>
    <xf numFmtId="0" fontId="9" fillId="0" borderId="15" xfId="0" applyFont="1" applyBorder="1" applyAlignment="1">
      <alignment horizontal="center"/>
    </xf>
    <xf numFmtId="2" fontId="0" fillId="0" borderId="5" xfId="0" applyNumberFormat="1" applyBorder="1" applyAlignment="1">
      <alignment horizontal="center"/>
    </xf>
    <xf numFmtId="2" fontId="0" fillId="0" borderId="4" xfId="0" applyNumberFormat="1" applyBorder="1" applyAlignment="1">
      <alignment horizontal="center"/>
    </xf>
    <xf numFmtId="2" fontId="0" fillId="0" borderId="7" xfId="0" applyNumberFormat="1" applyBorder="1" applyAlignment="1">
      <alignment horizontal="center"/>
    </xf>
    <xf numFmtId="2" fontId="0" fillId="0" borderId="6" xfId="0" applyNumberFormat="1" applyBorder="1" applyAlignment="1">
      <alignment horizontal="center"/>
    </xf>
    <xf numFmtId="2" fontId="0" fillId="0" borderId="10" xfId="0" applyNumberFormat="1" applyBorder="1" applyAlignment="1">
      <alignment horizontal="center"/>
    </xf>
    <xf numFmtId="2" fontId="0" fillId="0" borderId="9" xfId="0" applyNumberFormat="1" applyBorder="1" applyAlignment="1">
      <alignment horizontal="center"/>
    </xf>
    <xf numFmtId="0" fontId="0" fillId="0" borderId="2" xfId="0" applyFont="1" applyBorder="1" applyAlignment="1">
      <alignment horizontal="center" vertical="center"/>
    </xf>
    <xf numFmtId="0" fontId="0" fillId="0" borderId="8" xfId="0" applyFont="1" applyBorder="1"/>
    <xf numFmtId="0" fontId="1" fillId="0" borderId="8" xfId="0" applyFont="1" applyBorder="1" applyAlignment="1">
      <alignment horizontal="center"/>
    </xf>
    <xf numFmtId="0" fontId="1" fillId="0" borderId="12" xfId="0" applyFont="1" applyBorder="1" applyAlignment="1">
      <alignment horizontal="center"/>
    </xf>
    <xf numFmtId="0" fontId="12" fillId="0" borderId="2" xfId="0" applyFont="1" applyBorder="1" applyAlignment="1">
      <alignment horizontal="center"/>
    </xf>
    <xf numFmtId="0" fontId="12" fillId="0" borderId="8" xfId="0" applyFont="1" applyBorder="1" applyAlignment="1">
      <alignment horizontal="center"/>
    </xf>
    <xf numFmtId="0" fontId="12" fillId="0" borderId="2" xfId="0" applyFont="1" applyBorder="1" applyAlignment="1">
      <alignment horizontal="center" wrapText="1"/>
    </xf>
    <xf numFmtId="0" fontId="12" fillId="0" borderId="8" xfId="0" applyFont="1" applyBorder="1" applyAlignment="1">
      <alignment horizontal="center" wrapText="1"/>
    </xf>
    <xf numFmtId="0" fontId="0" fillId="0" borderId="1" xfId="0" applyBorder="1" applyAlignment="1">
      <alignment horizontal="center" vertical="center"/>
    </xf>
    <xf numFmtId="0" fontId="0" fillId="0" borderId="0" xfId="0" applyBorder="1" applyAlignment="1">
      <alignment horizontal="center" vertical="center"/>
    </xf>
    <xf numFmtId="0" fontId="0" fillId="0" borderId="3" xfId="0" applyBorder="1" applyAlignment="1">
      <alignment horizontal="center" vertical="center"/>
    </xf>
    <xf numFmtId="0" fontId="1" fillId="0" borderId="2" xfId="0" applyFont="1" applyBorder="1" applyAlignment="1">
      <alignment horizontal="center"/>
    </xf>
    <xf numFmtId="0" fontId="1" fillId="0" borderId="2" xfId="0" applyFont="1" applyBorder="1" applyAlignment="1">
      <alignment horizontal="center"/>
    </xf>
    <xf numFmtId="0" fontId="1" fillId="0" borderId="8" xfId="0" applyFont="1" applyBorder="1" applyAlignment="1">
      <alignment horizontal="center"/>
    </xf>
    <xf numFmtId="0" fontId="0" fillId="0" borderId="0" xfId="0" applyBorder="1"/>
    <xf numFmtId="0" fontId="12" fillId="0" borderId="1" xfId="0" applyFont="1" applyBorder="1" applyAlignment="1">
      <alignment horizontal="center"/>
    </xf>
    <xf numFmtId="2" fontId="1" fillId="0" borderId="0" xfId="0" applyNumberFormat="1" applyFont="1" applyBorder="1" applyAlignment="1">
      <alignment horizontal="center"/>
    </xf>
    <xf numFmtId="2" fontId="1" fillId="0" borderId="1" xfId="0" applyNumberFormat="1" applyFont="1" applyBorder="1" applyAlignment="1">
      <alignment horizontal="center"/>
    </xf>
    <xf numFmtId="0" fontId="0" fillId="0" borderId="0" xfId="0" applyFill="1" applyBorder="1"/>
    <xf numFmtId="0" fontId="0" fillId="0" borderId="1" xfId="0" applyBorder="1" applyAlignment="1">
      <alignment horizontal="center"/>
    </xf>
    <xf numFmtId="0" fontId="1" fillId="0" borderId="1" xfId="0" applyFont="1" applyBorder="1" applyAlignment="1">
      <alignment horizontal="center" vertical="center"/>
    </xf>
    <xf numFmtId="0" fontId="0" fillId="0" borderId="4" xfId="0" applyBorder="1" applyAlignment="1">
      <alignment horizontal="center"/>
    </xf>
    <xf numFmtId="0" fontId="0" fillId="0" borderId="6" xfId="0" applyBorder="1" applyAlignment="1">
      <alignment horizontal="center"/>
    </xf>
    <xf numFmtId="0" fontId="1" fillId="0" borderId="6" xfId="0" applyFont="1" applyBorder="1" applyAlignment="1">
      <alignment horizontal="center" vertical="center"/>
    </xf>
    <xf numFmtId="0" fontId="0" fillId="0" borderId="0" xfId="0" applyBorder="1" applyAlignment="1">
      <alignment horizontal="center"/>
    </xf>
    <xf numFmtId="0" fontId="0" fillId="0" borderId="5" xfId="0" applyBorder="1" applyAlignment="1">
      <alignment horizontal="center"/>
    </xf>
    <xf numFmtId="0" fontId="0" fillId="0" borderId="7" xfId="0" applyBorder="1" applyAlignment="1">
      <alignment horizontal="center"/>
    </xf>
    <xf numFmtId="0" fontId="1" fillId="0" borderId="8" xfId="0" applyFont="1" applyFill="1" applyBorder="1" applyAlignment="1">
      <alignment horizontal="center" vertical="center"/>
    </xf>
    <xf numFmtId="165" fontId="0" fillId="0" borderId="4" xfId="0" applyNumberFormat="1" applyBorder="1" applyAlignment="1">
      <alignment horizontal="center"/>
    </xf>
    <xf numFmtId="165" fontId="0" fillId="0" borderId="9" xfId="0" applyNumberFormat="1" applyBorder="1" applyAlignment="1">
      <alignment horizontal="center"/>
    </xf>
    <xf numFmtId="165" fontId="0" fillId="0" borderId="6" xfId="0" applyNumberFormat="1" applyBorder="1" applyAlignment="1">
      <alignment horizontal="center"/>
    </xf>
    <xf numFmtId="0" fontId="1" fillId="0" borderId="2" xfId="0" applyFont="1" applyBorder="1" applyAlignment="1">
      <alignment horizontal="center"/>
    </xf>
    <xf numFmtId="0" fontId="1" fillId="0" borderId="1" xfId="0" applyFont="1" applyBorder="1" applyAlignment="1">
      <alignment horizontal="center" vertical="center"/>
    </xf>
    <xf numFmtId="0" fontId="0" fillId="0" borderId="6" xfId="0" applyFont="1" applyBorder="1" applyAlignment="1">
      <alignment horizontal="center" vertical="center"/>
    </xf>
    <xf numFmtId="0" fontId="0" fillId="0" borderId="5" xfId="0" applyBorder="1" applyAlignment="1">
      <alignment horizontal="center" vertical="center"/>
    </xf>
    <xf numFmtId="165" fontId="0" fillId="0" borderId="0" xfId="0" applyNumberFormat="1" applyBorder="1" applyAlignment="1">
      <alignment horizontal="center"/>
    </xf>
    <xf numFmtId="0" fontId="0" fillId="0" borderId="0" xfId="0" applyFill="1" applyBorder="1" applyAlignment="1">
      <alignment horizontal="center"/>
    </xf>
    <xf numFmtId="0" fontId="0" fillId="0" borderId="3" xfId="0" applyBorder="1" applyAlignment="1">
      <alignment horizontal="center"/>
    </xf>
    <xf numFmtId="0" fontId="0" fillId="6" borderId="0" xfId="0" applyFill="1" applyBorder="1"/>
    <xf numFmtId="0" fontId="0" fillId="6" borderId="0" xfId="0" applyFill="1" applyBorder="1" applyAlignment="1">
      <alignment horizontal="center" vertical="center"/>
    </xf>
    <xf numFmtId="0" fontId="0" fillId="6" borderId="4" xfId="0" applyFill="1" applyBorder="1" applyAlignment="1">
      <alignment horizontal="center" vertical="center"/>
    </xf>
    <xf numFmtId="0" fontId="0" fillId="6" borderId="5" xfId="0" applyFill="1" applyBorder="1" applyAlignment="1">
      <alignment horizontal="center" vertical="center"/>
    </xf>
    <xf numFmtId="0" fontId="0" fillId="6" borderId="0" xfId="0" applyFill="1" applyBorder="1" applyAlignment="1">
      <alignment horizontal="center"/>
    </xf>
    <xf numFmtId="0" fontId="0" fillId="6" borderId="4" xfId="0" applyFill="1" applyBorder="1" applyAlignment="1">
      <alignment horizontal="center"/>
    </xf>
    <xf numFmtId="165" fontId="0" fillId="6" borderId="0" xfId="0" applyNumberFormat="1" applyFill="1" applyBorder="1" applyAlignment="1">
      <alignment horizontal="center"/>
    </xf>
    <xf numFmtId="165" fontId="0" fillId="6" borderId="4" xfId="0" applyNumberFormat="1" applyFill="1" applyBorder="1" applyAlignment="1">
      <alignment horizontal="center"/>
    </xf>
    <xf numFmtId="0" fontId="0" fillId="7" borderId="0" xfId="0" applyFill="1" applyBorder="1"/>
    <xf numFmtId="0" fontId="0" fillId="7" borderId="0" xfId="0" applyFill="1" applyBorder="1" applyAlignment="1">
      <alignment horizontal="center" vertical="center"/>
    </xf>
    <xf numFmtId="0" fontId="0" fillId="7" borderId="0" xfId="0" applyFill="1" applyBorder="1" applyAlignment="1">
      <alignment horizontal="center"/>
    </xf>
    <xf numFmtId="0" fontId="0" fillId="7" borderId="4" xfId="0" applyFill="1" applyBorder="1" applyAlignment="1">
      <alignment horizontal="center" vertical="center"/>
    </xf>
    <xf numFmtId="0" fontId="0" fillId="7" borderId="5" xfId="0" applyFill="1" applyBorder="1" applyAlignment="1">
      <alignment horizontal="center" vertical="center"/>
    </xf>
    <xf numFmtId="0" fontId="0" fillId="7" borderId="4" xfId="0" applyFill="1" applyBorder="1" applyAlignment="1">
      <alignment horizontal="center"/>
    </xf>
    <xf numFmtId="165" fontId="0" fillId="7" borderId="0" xfId="0" applyNumberFormat="1" applyFill="1" applyBorder="1" applyAlignment="1">
      <alignment horizontal="center"/>
    </xf>
    <xf numFmtId="165" fontId="0" fillId="7" borderId="4" xfId="0" applyNumberFormat="1" applyFill="1" applyBorder="1" applyAlignment="1">
      <alignment horizontal="center"/>
    </xf>
    <xf numFmtId="0" fontId="0" fillId="8" borderId="0" xfId="0" applyFill="1" applyBorder="1"/>
    <xf numFmtId="0" fontId="0" fillId="8" borderId="0" xfId="0" applyFill="1" applyBorder="1" applyAlignment="1">
      <alignment horizontal="center" vertical="center"/>
    </xf>
    <xf numFmtId="0" fontId="0" fillId="8" borderId="4" xfId="0" applyFill="1" applyBorder="1" applyAlignment="1">
      <alignment horizontal="center" vertical="center"/>
    </xf>
    <xf numFmtId="0" fontId="0" fillId="8" borderId="5" xfId="0" applyFill="1" applyBorder="1" applyAlignment="1">
      <alignment horizontal="center" vertical="center"/>
    </xf>
    <xf numFmtId="0" fontId="0" fillId="8" borderId="0" xfId="0" applyFill="1" applyBorder="1" applyAlignment="1">
      <alignment horizontal="center"/>
    </xf>
    <xf numFmtId="0" fontId="0" fillId="8" borderId="4" xfId="0" applyFill="1" applyBorder="1" applyAlignment="1">
      <alignment horizontal="center"/>
    </xf>
    <xf numFmtId="165" fontId="0" fillId="8" borderId="0" xfId="0" applyNumberFormat="1" applyFill="1" applyBorder="1" applyAlignment="1">
      <alignment horizontal="center"/>
    </xf>
    <xf numFmtId="165" fontId="0" fillId="8" borderId="4" xfId="0" applyNumberFormat="1" applyFill="1" applyBorder="1" applyAlignment="1">
      <alignment horizontal="center"/>
    </xf>
    <xf numFmtId="0" fontId="0" fillId="9" borderId="0" xfId="0" applyFill="1" applyBorder="1"/>
    <xf numFmtId="0" fontId="0" fillId="9" borderId="0" xfId="0" applyFill="1" applyBorder="1" applyAlignment="1">
      <alignment horizontal="center" vertical="center"/>
    </xf>
    <xf numFmtId="0" fontId="0" fillId="9" borderId="0" xfId="0" applyFill="1" applyBorder="1" applyAlignment="1">
      <alignment horizontal="center"/>
    </xf>
    <xf numFmtId="0" fontId="30" fillId="9" borderId="0" xfId="0" applyFont="1" applyFill="1" applyBorder="1"/>
    <xf numFmtId="0" fontId="0" fillId="9" borderId="4" xfId="0" applyFill="1" applyBorder="1" applyAlignment="1">
      <alignment horizontal="center" vertical="center"/>
    </xf>
    <xf numFmtId="0" fontId="0" fillId="9" borderId="5" xfId="0" applyFill="1" applyBorder="1" applyAlignment="1">
      <alignment horizontal="center" vertical="center"/>
    </xf>
    <xf numFmtId="0" fontId="0" fillId="9" borderId="4" xfId="0" applyFill="1" applyBorder="1" applyAlignment="1">
      <alignment horizontal="center"/>
    </xf>
    <xf numFmtId="165" fontId="0" fillId="9" borderId="0" xfId="0" applyNumberFormat="1" applyFill="1" applyBorder="1" applyAlignment="1">
      <alignment horizontal="center"/>
    </xf>
    <xf numFmtId="165" fontId="0" fillId="9" borderId="4" xfId="0" applyNumberFormat="1" applyFill="1" applyBorder="1" applyAlignment="1">
      <alignment horizontal="center"/>
    </xf>
    <xf numFmtId="0" fontId="0" fillId="9" borderId="1" xfId="0" applyFill="1" applyBorder="1"/>
    <xf numFmtId="0" fontId="0" fillId="9" borderId="1" xfId="0" applyFill="1" applyBorder="1" applyAlignment="1">
      <alignment horizontal="center" vertical="center"/>
    </xf>
    <xf numFmtId="0" fontId="0" fillId="9" borderId="6" xfId="0" applyFill="1" applyBorder="1" applyAlignment="1">
      <alignment horizontal="center" vertical="center"/>
    </xf>
    <xf numFmtId="0" fontId="0" fillId="9" borderId="7" xfId="0" applyFill="1" applyBorder="1" applyAlignment="1">
      <alignment horizontal="center" vertical="center"/>
    </xf>
    <xf numFmtId="0" fontId="0" fillId="9" borderId="1" xfId="0" applyFill="1" applyBorder="1" applyAlignment="1">
      <alignment horizontal="center"/>
    </xf>
    <xf numFmtId="0" fontId="0" fillId="9" borderId="6" xfId="0" applyFill="1" applyBorder="1" applyAlignment="1">
      <alignment horizontal="center"/>
    </xf>
    <xf numFmtId="165" fontId="0" fillId="9" borderId="1" xfId="0" applyNumberFormat="1" applyFill="1" applyBorder="1" applyAlignment="1">
      <alignment horizontal="center"/>
    </xf>
    <xf numFmtId="165" fontId="0" fillId="9" borderId="7" xfId="0" applyNumberFormat="1" applyFill="1" applyBorder="1" applyAlignment="1">
      <alignment horizontal="center"/>
    </xf>
    <xf numFmtId="165" fontId="0" fillId="9" borderId="6" xfId="0" applyNumberFormat="1" applyFill="1" applyBorder="1" applyAlignment="1">
      <alignment horizontal="center"/>
    </xf>
    <xf numFmtId="0" fontId="0" fillId="0" borderId="6" xfId="0" applyBorder="1" applyAlignment="1">
      <alignment horizontal="center" vertical="center"/>
    </xf>
    <xf numFmtId="0" fontId="0" fillId="0" borderId="7" xfId="0" applyBorder="1" applyAlignment="1">
      <alignment horizontal="center" vertical="center"/>
    </xf>
    <xf numFmtId="165" fontId="0" fillId="0" borderId="1" xfId="0" applyNumberFormat="1" applyBorder="1" applyAlignment="1">
      <alignment horizontal="center"/>
    </xf>
    <xf numFmtId="0" fontId="0" fillId="0" borderId="3" xfId="0" applyBorder="1"/>
    <xf numFmtId="0" fontId="0" fillId="0" borderId="10" xfId="0" applyBorder="1" applyAlignment="1">
      <alignment horizontal="center" vertical="center"/>
    </xf>
    <xf numFmtId="165" fontId="0" fillId="0" borderId="3" xfId="0" applyNumberFormat="1" applyBorder="1" applyAlignment="1">
      <alignment horizontal="center"/>
    </xf>
    <xf numFmtId="165" fontId="0" fillId="0" borderId="0" xfId="0" applyNumberFormat="1" applyBorder="1"/>
    <xf numFmtId="0" fontId="0" fillId="0" borderId="7" xfId="0" applyFont="1" applyBorder="1" applyAlignment="1">
      <alignment horizontal="center" vertical="center"/>
    </xf>
    <xf numFmtId="0" fontId="1" fillId="0" borderId="8" xfId="0" applyFont="1" applyBorder="1" applyAlignment="1">
      <alignment horizontal="center" vertical="center"/>
    </xf>
    <xf numFmtId="0" fontId="1" fillId="0" borderId="15" xfId="0" applyFont="1" applyBorder="1" applyAlignment="1">
      <alignment horizontal="center" vertical="center"/>
    </xf>
    <xf numFmtId="165" fontId="0" fillId="0" borderId="5" xfId="0" applyNumberFormat="1" applyBorder="1" applyAlignment="1">
      <alignment horizontal="center"/>
    </xf>
    <xf numFmtId="165" fontId="0" fillId="0" borderId="10" xfId="0" applyNumberFormat="1" applyBorder="1" applyAlignment="1">
      <alignment horizontal="center"/>
    </xf>
    <xf numFmtId="165" fontId="0" fillId="0" borderId="7" xfId="0" applyNumberFormat="1" applyBorder="1" applyAlignment="1">
      <alignment horizontal="center"/>
    </xf>
    <xf numFmtId="165" fontId="0" fillId="8" borderId="5" xfId="0" applyNumberFormat="1" applyFill="1" applyBorder="1" applyAlignment="1">
      <alignment horizontal="center"/>
    </xf>
    <xf numFmtId="165" fontId="0" fillId="7" borderId="5" xfId="0" applyNumberFormat="1" applyFill="1" applyBorder="1" applyAlignment="1">
      <alignment horizontal="center"/>
    </xf>
    <xf numFmtId="165" fontId="0" fillId="6" borderId="5" xfId="0" applyNumberFormat="1" applyFill="1" applyBorder="1" applyAlignment="1">
      <alignment horizontal="center"/>
    </xf>
    <xf numFmtId="165" fontId="0" fillId="9" borderId="5" xfId="0" applyNumberFormat="1" applyFill="1" applyBorder="1" applyAlignment="1">
      <alignment horizontal="center"/>
    </xf>
    <xf numFmtId="0" fontId="0" fillId="0" borderId="1" xfId="0" applyFill="1" applyBorder="1"/>
    <xf numFmtId="0" fontId="0" fillId="0" borderId="7" xfId="0"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xf>
    <xf numFmtId="165" fontId="0" fillId="0" borderId="7" xfId="0" applyNumberFormat="1" applyFill="1" applyBorder="1" applyAlignment="1">
      <alignment horizontal="center"/>
    </xf>
    <xf numFmtId="165" fontId="0" fillId="0" borderId="6" xfId="0" applyNumberFormat="1" applyFill="1" applyBorder="1" applyAlignment="1">
      <alignment horizontal="center"/>
    </xf>
    <xf numFmtId="0" fontId="0" fillId="8" borderId="1" xfId="0" applyFill="1" applyBorder="1"/>
    <xf numFmtId="0" fontId="0" fillId="8" borderId="7" xfId="0" applyFill="1" applyBorder="1" applyAlignment="1">
      <alignment horizontal="center" vertical="center"/>
    </xf>
    <xf numFmtId="0" fontId="0" fillId="8" borderId="6" xfId="0" applyFill="1" applyBorder="1" applyAlignment="1">
      <alignment horizontal="center" vertical="center"/>
    </xf>
    <xf numFmtId="0" fontId="0" fillId="8" borderId="1" xfId="0" applyFill="1" applyBorder="1" applyAlignment="1">
      <alignment horizontal="center" vertical="center"/>
    </xf>
    <xf numFmtId="0" fontId="0" fillId="8" borderId="1" xfId="0" applyFill="1" applyBorder="1" applyAlignment="1">
      <alignment horizontal="center"/>
    </xf>
    <xf numFmtId="165" fontId="0" fillId="8" borderId="7" xfId="0" applyNumberFormat="1" applyFill="1" applyBorder="1" applyAlignment="1">
      <alignment horizontal="center"/>
    </xf>
    <xf numFmtId="0" fontId="0" fillId="8" borderId="6" xfId="0" applyFill="1" applyBorder="1" applyAlignment="1">
      <alignment horizontal="center"/>
    </xf>
    <xf numFmtId="165" fontId="0" fillId="8" borderId="6" xfId="0" applyNumberFormat="1" applyFill="1" applyBorder="1" applyAlignment="1">
      <alignment horizontal="center"/>
    </xf>
    <xf numFmtId="0" fontId="0" fillId="7" borderId="1" xfId="0" applyFill="1" applyBorder="1"/>
    <xf numFmtId="0" fontId="0" fillId="7" borderId="7" xfId="0" applyFill="1" applyBorder="1" applyAlignment="1">
      <alignment horizontal="center" vertical="center"/>
    </xf>
    <xf numFmtId="0" fontId="0" fillId="7" borderId="6" xfId="0" applyFill="1" applyBorder="1" applyAlignment="1">
      <alignment horizontal="center" vertical="center"/>
    </xf>
    <xf numFmtId="0" fontId="0" fillId="7" borderId="1" xfId="0" applyFill="1" applyBorder="1" applyAlignment="1">
      <alignment horizontal="center" vertical="center"/>
    </xf>
    <xf numFmtId="0" fontId="0" fillId="7" borderId="1" xfId="0" applyFill="1" applyBorder="1" applyAlignment="1">
      <alignment horizontal="center"/>
    </xf>
    <xf numFmtId="165" fontId="0" fillId="7" borderId="7" xfId="0" applyNumberFormat="1" applyFill="1" applyBorder="1" applyAlignment="1">
      <alignment horizontal="center"/>
    </xf>
    <xf numFmtId="0" fontId="0" fillId="7" borderId="6" xfId="0" applyFill="1" applyBorder="1" applyAlignment="1">
      <alignment horizontal="center"/>
    </xf>
    <xf numFmtId="165" fontId="0" fillId="7" borderId="6" xfId="0" applyNumberFormat="1" applyFill="1" applyBorder="1" applyAlignment="1">
      <alignment horizontal="center"/>
    </xf>
    <xf numFmtId="0" fontId="0" fillId="6" borderId="1" xfId="0" applyFill="1" applyBorder="1"/>
    <xf numFmtId="0" fontId="0" fillId="6" borderId="7" xfId="0" applyFill="1" applyBorder="1" applyAlignment="1">
      <alignment horizontal="center" vertical="center"/>
    </xf>
    <xf numFmtId="0" fontId="0" fillId="6" borderId="6" xfId="0" applyFill="1" applyBorder="1" applyAlignment="1">
      <alignment horizontal="center" vertical="center"/>
    </xf>
    <xf numFmtId="0" fontId="0" fillId="6" borderId="1" xfId="0" applyFill="1" applyBorder="1" applyAlignment="1">
      <alignment horizontal="center" vertical="center"/>
    </xf>
    <xf numFmtId="0" fontId="0" fillId="6" borderId="1" xfId="0" applyFill="1" applyBorder="1" applyAlignment="1">
      <alignment horizontal="center"/>
    </xf>
    <xf numFmtId="165" fontId="0" fillId="6" borderId="7" xfId="0" applyNumberFormat="1" applyFill="1" applyBorder="1" applyAlignment="1">
      <alignment horizontal="center"/>
    </xf>
    <xf numFmtId="0" fontId="0" fillId="6" borderId="6" xfId="0" applyFill="1" applyBorder="1" applyAlignment="1">
      <alignment horizontal="center"/>
    </xf>
    <xf numFmtId="165" fontId="0" fillId="6" borderId="6" xfId="0" applyNumberFormat="1" applyFill="1" applyBorder="1" applyAlignment="1">
      <alignment horizontal="center"/>
    </xf>
    <xf numFmtId="0" fontId="14" fillId="8" borderId="0" xfId="0" applyFont="1" applyFill="1" applyBorder="1"/>
    <xf numFmtId="0" fontId="14" fillId="7" borderId="0" xfId="0" applyFont="1" applyFill="1" applyBorder="1"/>
    <xf numFmtId="0" fontId="14" fillId="6" borderId="0" xfId="0" applyFont="1" applyFill="1" applyBorder="1"/>
    <xf numFmtId="0" fontId="14" fillId="9" borderId="0" xfId="0" applyFont="1" applyFill="1" applyBorder="1"/>
    <xf numFmtId="0" fontId="14" fillId="0" borderId="0" xfId="0" applyFont="1" applyFill="1" applyBorder="1" applyAlignment="1">
      <alignment horizontal="left"/>
    </xf>
    <xf numFmtId="0" fontId="1" fillId="0" borderId="0" xfId="0" applyFont="1" applyFill="1" applyBorder="1"/>
    <xf numFmtId="165" fontId="0" fillId="0" borderId="1" xfId="0" applyNumberFormat="1" applyFill="1" applyBorder="1" applyAlignment="1">
      <alignment horizontal="center"/>
    </xf>
    <xf numFmtId="165" fontId="0" fillId="8" borderId="1" xfId="0" applyNumberFormat="1" applyFill="1" applyBorder="1" applyAlignment="1">
      <alignment horizontal="center"/>
    </xf>
    <xf numFmtId="165" fontId="0" fillId="7" borderId="1" xfId="0" applyNumberFormat="1" applyFill="1" applyBorder="1" applyAlignment="1">
      <alignment horizontal="center"/>
    </xf>
    <xf numFmtId="165" fontId="0" fillId="6" borderId="1" xfId="0" applyNumberFormat="1" applyFill="1" applyBorder="1" applyAlignment="1">
      <alignment horizontal="center"/>
    </xf>
    <xf numFmtId="166" fontId="0" fillId="0" borderId="0" xfId="0" applyNumberFormat="1" applyFont="1"/>
    <xf numFmtId="166" fontId="0" fillId="0" borderId="1" xfId="0" applyNumberFormat="1" applyFont="1" applyBorder="1"/>
    <xf numFmtId="0" fontId="0" fillId="0" borderId="4" xfId="0" applyFont="1" applyBorder="1" applyAlignment="1">
      <alignment horizontal="center"/>
    </xf>
    <xf numFmtId="0" fontId="0" fillId="0" borderId="6" xfId="0" applyFont="1" applyBorder="1" applyAlignment="1">
      <alignment horizontal="center"/>
    </xf>
    <xf numFmtId="0" fontId="1" fillId="0" borderId="8" xfId="0" applyFont="1" applyBorder="1"/>
    <xf numFmtId="0" fontId="0" fillId="0" borderId="4" xfId="0" applyFont="1" applyBorder="1"/>
    <xf numFmtId="0" fontId="0" fillId="0" borderId="6" xfId="0" applyFont="1" applyBorder="1"/>
    <xf numFmtId="0" fontId="1" fillId="0" borderId="1" xfId="0" applyFont="1" applyFill="1" applyBorder="1"/>
    <xf numFmtId="0" fontId="1" fillId="0" borderId="6"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xf>
    <xf numFmtId="0" fontId="31" fillId="0" borderId="1" xfId="0" applyFont="1" applyBorder="1" applyAlignment="1">
      <alignment horizontal="center"/>
    </xf>
    <xf numFmtId="0" fontId="31" fillId="0" borderId="1" xfId="0" applyFont="1" applyBorder="1"/>
    <xf numFmtId="0" fontId="31" fillId="0" borderId="6" xfId="0" applyFont="1" applyBorder="1"/>
    <xf numFmtId="0" fontId="1" fillId="0" borderId="1" xfId="0" applyFont="1" applyBorder="1" applyAlignment="1">
      <alignment vertical="center"/>
    </xf>
    <xf numFmtId="0" fontId="32" fillId="0" borderId="1" xfId="0" applyFont="1" applyBorder="1" applyAlignment="1">
      <alignment horizontal="center" vertical="center"/>
    </xf>
    <xf numFmtId="0" fontId="32" fillId="0" borderId="6" xfId="0" applyFont="1" applyBorder="1" applyAlignment="1">
      <alignment horizontal="center" vertical="center"/>
    </xf>
    <xf numFmtId="166" fontId="31" fillId="0" borderId="0" xfId="0" applyNumberFormat="1" applyFont="1" applyAlignment="1">
      <alignment horizontal="center"/>
    </xf>
    <xf numFmtId="166" fontId="31" fillId="0" borderId="0" xfId="0" applyNumberFormat="1" applyFont="1" applyAlignment="1">
      <alignment horizontal="center" vertical="center"/>
    </xf>
    <xf numFmtId="166" fontId="31" fillId="0" borderId="4" xfId="0" applyNumberFormat="1" applyFont="1" applyBorder="1" applyAlignment="1">
      <alignment horizontal="center" vertical="center"/>
    </xf>
    <xf numFmtId="166" fontId="0" fillId="0" borderId="0" xfId="0" applyNumberFormat="1"/>
    <xf numFmtId="166" fontId="0" fillId="0" borderId="4" xfId="0" applyNumberFormat="1" applyBorder="1"/>
    <xf numFmtId="166" fontId="31" fillId="0" borderId="4" xfId="0" quotePrefix="1" applyNumberFormat="1" applyFont="1" applyBorder="1" applyAlignment="1">
      <alignment horizontal="center" vertical="center"/>
    </xf>
    <xf numFmtId="0" fontId="31" fillId="0" borderId="6" xfId="0" applyFont="1" applyBorder="1" applyAlignment="1">
      <alignment horizontal="center"/>
    </xf>
    <xf numFmtId="166" fontId="31" fillId="10" borderId="1" xfId="0" applyNumberFormat="1" applyFont="1" applyFill="1" applyBorder="1" applyAlignment="1">
      <alignment horizontal="center" vertical="center"/>
    </xf>
    <xf numFmtId="166" fontId="31" fillId="10" borderId="6" xfId="0" applyNumberFormat="1" applyFont="1" applyFill="1" applyBorder="1" applyAlignment="1">
      <alignment horizontal="center" vertical="center"/>
    </xf>
    <xf numFmtId="166" fontId="31" fillId="11" borderId="1" xfId="0" applyNumberFormat="1" applyFont="1" applyFill="1" applyBorder="1" applyAlignment="1">
      <alignment horizontal="center" vertical="center"/>
    </xf>
    <xf numFmtId="0" fontId="31" fillId="5" borderId="1" xfId="0" applyFont="1" applyFill="1" applyBorder="1" applyAlignment="1">
      <alignment horizontal="center"/>
    </xf>
    <xf numFmtId="166" fontId="31" fillId="11" borderId="6" xfId="0" applyNumberFormat="1" applyFont="1" applyFill="1" applyBorder="1" applyAlignment="1">
      <alignment horizontal="center" vertical="center"/>
    </xf>
    <xf numFmtId="166" fontId="31" fillId="0" borderId="0" xfId="0" quotePrefix="1" applyNumberFormat="1" applyFont="1" applyAlignment="1">
      <alignment horizontal="center" vertical="center"/>
    </xf>
    <xf numFmtId="166" fontId="0" fillId="0" borderId="3" xfId="0" applyNumberFormat="1" applyBorder="1"/>
    <xf numFmtId="166" fontId="0" fillId="0" borderId="9" xfId="0" applyNumberFormat="1" applyBorder="1"/>
    <xf numFmtId="166" fontId="31" fillId="0" borderId="1" xfId="0" applyNumberFormat="1" applyFont="1" applyBorder="1" applyAlignment="1">
      <alignment horizontal="center"/>
    </xf>
    <xf numFmtId="166" fontId="31" fillId="0" borderId="1" xfId="0" applyNumberFormat="1" applyFont="1" applyBorder="1" applyAlignment="1">
      <alignment horizontal="center" vertical="center"/>
    </xf>
    <xf numFmtId="166" fontId="31" fillId="0" borderId="6" xfId="0" applyNumberFormat="1" applyFont="1" applyBorder="1" applyAlignment="1">
      <alignment horizontal="center" vertical="center"/>
    </xf>
    <xf numFmtId="166" fontId="0" fillId="0" borderId="1" xfId="0" applyNumberFormat="1" applyBorder="1"/>
    <xf numFmtId="166" fontId="0" fillId="0" borderId="6" xfId="0" applyNumberFormat="1" applyBorder="1"/>
    <xf numFmtId="0" fontId="31" fillId="0" borderId="0" xfId="0" applyFont="1" applyAlignment="1">
      <alignment horizontal="center"/>
    </xf>
    <xf numFmtId="0" fontId="31" fillId="0" borderId="0" xfId="0" applyFont="1"/>
    <xf numFmtId="0" fontId="32" fillId="0" borderId="0" xfId="0" applyFont="1"/>
    <xf numFmtId="0" fontId="31" fillId="0" borderId="4" xfId="0" applyFont="1" applyBorder="1"/>
    <xf numFmtId="0" fontId="31" fillId="0" borderId="4" xfId="0" applyFont="1" applyBorder="1" applyAlignment="1">
      <alignment horizontal="center"/>
    </xf>
    <xf numFmtId="166" fontId="31" fillId="0" borderId="0" xfId="0" applyNumberFormat="1" applyFont="1"/>
    <xf numFmtId="166" fontId="31" fillId="0" borderId="4" xfId="0" applyNumberFormat="1" applyFont="1" applyBorder="1"/>
    <xf numFmtId="0" fontId="31" fillId="5" borderId="6" xfId="0" applyFont="1" applyFill="1" applyBorder="1" applyAlignment="1">
      <alignment horizontal="center"/>
    </xf>
    <xf numFmtId="0" fontId="1" fillId="0" borderId="3" xfId="0" applyFont="1" applyBorder="1"/>
    <xf numFmtId="0" fontId="1" fillId="0" borderId="3" xfId="0" applyFont="1" applyBorder="1" applyAlignment="1">
      <alignment horizontal="left"/>
    </xf>
    <xf numFmtId="0" fontId="1" fillId="0" borderId="9" xfId="0" applyFont="1" applyBorder="1" applyAlignment="1">
      <alignment horizontal="left"/>
    </xf>
    <xf numFmtId="166" fontId="31" fillId="0" borderId="3" xfId="0" applyNumberFormat="1" applyFont="1" applyBorder="1" applyAlignment="1">
      <alignment horizontal="center" vertical="center"/>
    </xf>
    <xf numFmtId="166" fontId="31" fillId="0" borderId="9" xfId="0" applyNumberFormat="1" applyFont="1" applyBorder="1" applyAlignment="1">
      <alignment horizontal="center" vertical="center"/>
    </xf>
    <xf numFmtId="166" fontId="31" fillId="0" borderId="1" xfId="0" applyNumberFormat="1" applyFont="1" applyBorder="1"/>
    <xf numFmtId="166" fontId="31" fillId="0" borderId="6" xfId="0" applyNumberFormat="1" applyFont="1" applyBorder="1"/>
    <xf numFmtId="0" fontId="31" fillId="0" borderId="0" xfId="0" quotePrefix="1" applyFont="1" applyAlignment="1">
      <alignment horizontal="center"/>
    </xf>
    <xf numFmtId="166" fontId="31" fillId="11" borderId="0" xfId="0" applyNumberFormat="1" applyFont="1" applyFill="1" applyAlignment="1">
      <alignment horizontal="center" vertical="center"/>
    </xf>
    <xf numFmtId="0" fontId="31" fillId="5" borderId="0" xfId="0" applyFont="1" applyFill="1" applyAlignment="1">
      <alignment horizontal="center"/>
    </xf>
    <xf numFmtId="166" fontId="31" fillId="10" borderId="4" xfId="0" applyNumberFormat="1" applyFont="1" applyFill="1" applyBorder="1" applyAlignment="1">
      <alignment horizontal="center" vertical="center"/>
    </xf>
    <xf numFmtId="11" fontId="0" fillId="0" borderId="0" xfId="0" applyNumberFormat="1" applyAlignment="1">
      <alignment horizontal="center"/>
    </xf>
    <xf numFmtId="11" fontId="31" fillId="0" borderId="0" xfId="0" applyNumberFormat="1" applyFont="1" applyAlignment="1">
      <alignment horizontal="center"/>
    </xf>
    <xf numFmtId="11" fontId="0" fillId="0" borderId="1" xfId="0" applyNumberFormat="1" applyBorder="1" applyAlignment="1">
      <alignment horizontal="center"/>
    </xf>
    <xf numFmtId="11" fontId="31" fillId="0" borderId="1" xfId="0" applyNumberFormat="1" applyFont="1" applyBorder="1" applyAlignment="1">
      <alignment horizontal="center"/>
    </xf>
    <xf numFmtId="0" fontId="12" fillId="0" borderId="1" xfId="0" applyFont="1" applyFill="1" applyBorder="1" applyAlignment="1">
      <alignment vertical="center"/>
    </xf>
    <xf numFmtId="0" fontId="0" fillId="0" borderId="1" xfId="0" applyFont="1" applyFill="1" applyBorder="1" applyAlignment="1">
      <alignment horizontal="center"/>
    </xf>
    <xf numFmtId="165" fontId="0" fillId="0" borderId="0" xfId="0" applyNumberFormat="1" applyFont="1" applyFill="1" applyAlignment="1">
      <alignment horizontal="center"/>
    </xf>
    <xf numFmtId="165" fontId="0" fillId="0" borderId="1" xfId="0" applyNumberFormat="1" applyFont="1" applyFill="1" applyBorder="1" applyAlignment="1">
      <alignment horizontal="center"/>
    </xf>
    <xf numFmtId="165" fontId="0" fillId="0" borderId="0" xfId="0" applyNumberFormat="1" applyFill="1" applyAlignment="1">
      <alignment horizontal="center"/>
    </xf>
    <xf numFmtId="164" fontId="9" fillId="3" borderId="1" xfId="0" applyNumberFormat="1" applyFont="1" applyFill="1" applyBorder="1" applyAlignment="1">
      <alignment horizontal="center" vertical="center"/>
    </xf>
    <xf numFmtId="166" fontId="31" fillId="12" borderId="0" xfId="0" applyNumberFormat="1" applyFont="1" applyFill="1" applyAlignment="1">
      <alignment horizontal="center"/>
    </xf>
    <xf numFmtId="0" fontId="0" fillId="5" borderId="0" xfId="0" applyFont="1" applyFill="1" applyBorder="1" applyAlignment="1">
      <alignment horizontal="center"/>
    </xf>
    <xf numFmtId="0" fontId="0" fillId="5" borderId="0" xfId="0" quotePrefix="1" applyFont="1" applyFill="1" applyBorder="1" applyAlignment="1">
      <alignment horizontal="center"/>
    </xf>
    <xf numFmtId="0" fontId="0" fillId="0" borderId="9" xfId="0" applyFont="1" applyBorder="1" applyAlignment="1">
      <alignment horizontal="center"/>
    </xf>
    <xf numFmtId="0" fontId="0" fillId="13" borderId="0" xfId="0" quotePrefix="1" applyFont="1" applyFill="1" applyBorder="1" applyAlignment="1">
      <alignment horizontal="center"/>
    </xf>
    <xf numFmtId="0" fontId="1" fillId="0" borderId="8" xfId="0" applyFont="1" applyBorder="1" applyAlignment="1">
      <alignment horizontal="center"/>
    </xf>
    <xf numFmtId="0" fontId="0" fillId="5" borderId="1" xfId="0" quotePrefix="1" applyFont="1" applyFill="1" applyBorder="1" applyAlignment="1">
      <alignment horizontal="center"/>
    </xf>
    <xf numFmtId="0" fontId="0" fillId="13" borderId="6" xfId="0" quotePrefix="1" applyFont="1" applyFill="1" applyBorder="1" applyAlignment="1">
      <alignment horizontal="center"/>
    </xf>
    <xf numFmtId="0" fontId="0" fillId="5" borderId="6" xfId="0" quotePrefix="1" applyFont="1" applyFill="1" applyBorder="1" applyAlignment="1">
      <alignment horizontal="center"/>
    </xf>
    <xf numFmtId="0" fontId="0" fillId="0" borderId="2" xfId="0" applyFont="1" applyBorder="1" applyAlignment="1">
      <alignment horizontal="center"/>
    </xf>
    <xf numFmtId="0" fontId="1" fillId="0" borderId="2" xfId="0" applyFont="1" applyBorder="1" applyAlignment="1">
      <alignment horizontal="center"/>
    </xf>
    <xf numFmtId="0" fontId="1" fillId="0" borderId="8" xfId="0" applyFont="1" applyBorder="1" applyAlignment="1">
      <alignment horizontal="center"/>
    </xf>
    <xf numFmtId="0" fontId="1" fillId="0" borderId="1" xfId="0" applyFont="1" applyFill="1" applyBorder="1" applyAlignment="1">
      <alignment horizontal="center"/>
    </xf>
    <xf numFmtId="0" fontId="0" fillId="0" borderId="4" xfId="0" applyFill="1" applyBorder="1"/>
    <xf numFmtId="0" fontId="0" fillId="0" borderId="6" xfId="0" applyFill="1" applyBorder="1"/>
    <xf numFmtId="167" fontId="0" fillId="0" borderId="5" xfId="0" applyNumberFormat="1" applyFill="1" applyBorder="1"/>
    <xf numFmtId="167" fontId="0" fillId="0" borderId="0" xfId="0" applyNumberFormat="1" applyFill="1" applyBorder="1"/>
    <xf numFmtId="167" fontId="0" fillId="0" borderId="4" xfId="0" applyNumberFormat="1" applyFill="1" applyBorder="1"/>
    <xf numFmtId="167" fontId="0" fillId="0" borderId="7" xfId="0" applyNumberFormat="1" applyFill="1" applyBorder="1"/>
    <xf numFmtId="167" fontId="0" fillId="0" borderId="1" xfId="0" applyNumberFormat="1" applyFill="1" applyBorder="1"/>
    <xf numFmtId="167" fontId="0" fillId="0" borderId="6" xfId="0" applyNumberFormat="1" applyFill="1" applyBorder="1"/>
    <xf numFmtId="0" fontId="14" fillId="0" borderId="0" xfId="0" applyFont="1" applyFill="1"/>
    <xf numFmtId="0" fontId="1" fillId="0" borderId="15" xfId="0" applyFont="1" applyFill="1" applyBorder="1" applyAlignment="1">
      <alignment horizontal="center"/>
    </xf>
    <xf numFmtId="0" fontId="1" fillId="0" borderId="2" xfId="0" applyFont="1" applyFill="1" applyBorder="1" applyAlignment="1">
      <alignment horizontal="center"/>
    </xf>
    <xf numFmtId="0" fontId="1" fillId="0" borderId="8" xfId="0" applyFont="1" applyFill="1" applyBorder="1" applyAlignment="1">
      <alignment horizontal="center"/>
    </xf>
    <xf numFmtId="164" fontId="0" fillId="0" borderId="0" xfId="0" applyNumberFormat="1" applyFill="1"/>
    <xf numFmtId="164" fontId="0" fillId="0" borderId="1" xfId="0" applyNumberFormat="1" applyFill="1" applyBorder="1"/>
    <xf numFmtId="0" fontId="0" fillId="15" borderId="0" xfId="0" applyFont="1" applyFill="1" applyBorder="1" applyAlignment="1">
      <alignment horizontal="center"/>
    </xf>
    <xf numFmtId="0" fontId="0" fillId="15" borderId="4" xfId="0" applyFont="1" applyFill="1" applyBorder="1" applyAlignment="1">
      <alignment horizontal="center"/>
    </xf>
    <xf numFmtId="0" fontId="0" fillId="15" borderId="1" xfId="0" applyFont="1" applyFill="1" applyBorder="1" applyAlignment="1">
      <alignment horizontal="center"/>
    </xf>
    <xf numFmtId="0" fontId="0" fillId="15" borderId="6" xfId="0" applyFont="1" applyFill="1" applyBorder="1" applyAlignment="1">
      <alignment horizontal="center"/>
    </xf>
    <xf numFmtId="166" fontId="0" fillId="0" borderId="0" xfId="0" applyNumberFormat="1" applyFont="1" applyAlignment="1">
      <alignment horizontal="right"/>
    </xf>
    <xf numFmtId="166" fontId="0" fillId="0" borderId="0" xfId="0" applyNumberFormat="1" applyFont="1" applyBorder="1" applyAlignment="1">
      <alignment horizontal="right"/>
    </xf>
    <xf numFmtId="166" fontId="0" fillId="0" borderId="1" xfId="0" applyNumberFormat="1" applyFont="1" applyBorder="1" applyAlignment="1">
      <alignment horizontal="right"/>
    </xf>
    <xf numFmtId="166" fontId="0" fillId="0" borderId="0" xfId="0" applyNumberFormat="1" applyFont="1" applyBorder="1"/>
    <xf numFmtId="0" fontId="0" fillId="5" borderId="1" xfId="0" applyFont="1" applyFill="1" applyBorder="1" applyAlignment="1">
      <alignment horizontal="center"/>
    </xf>
    <xf numFmtId="0" fontId="0" fillId="0" borderId="2" xfId="0" applyFont="1" applyBorder="1"/>
    <xf numFmtId="0" fontId="0" fillId="0" borderId="2" xfId="0" applyFont="1" applyFill="1" applyBorder="1"/>
    <xf numFmtId="166" fontId="0" fillId="0" borderId="2" xfId="0" applyNumberFormat="1" applyFont="1" applyBorder="1"/>
    <xf numFmtId="166" fontId="0" fillId="0" borderId="2" xfId="0" applyNumberFormat="1" applyFont="1" applyBorder="1" applyAlignment="1">
      <alignment horizontal="center"/>
    </xf>
    <xf numFmtId="0" fontId="0" fillId="0" borderId="8" xfId="0" applyFont="1" applyFill="1" applyBorder="1"/>
    <xf numFmtId="0" fontId="0" fillId="5" borderId="4" xfId="0" quotePrefix="1" applyFont="1" applyFill="1" applyBorder="1" applyAlignment="1">
      <alignment horizontal="center"/>
    </xf>
    <xf numFmtId="0" fontId="0" fillId="5" borderId="4" xfId="0" applyFont="1" applyFill="1" applyBorder="1" applyAlignment="1">
      <alignment horizontal="center"/>
    </xf>
    <xf numFmtId="0" fontId="0" fillId="13" borderId="4" xfId="0" quotePrefix="1" applyFont="1" applyFill="1" applyBorder="1" applyAlignment="1">
      <alignment horizontal="center"/>
    </xf>
    <xf numFmtId="0" fontId="0" fillId="0" borderId="8" xfId="0" applyFont="1" applyBorder="1" applyAlignment="1">
      <alignment horizontal="center"/>
    </xf>
    <xf numFmtId="0" fontId="0" fillId="13" borderId="8" xfId="0" quotePrefix="1" applyFont="1" applyFill="1" applyBorder="1" applyAlignment="1">
      <alignment horizontal="center"/>
    </xf>
    <xf numFmtId="11" fontId="0" fillId="0" borderId="0" xfId="0" applyNumberFormat="1"/>
    <xf numFmtId="0" fontId="1" fillId="0" borderId="1" xfId="0" applyFont="1" applyBorder="1" applyAlignment="1">
      <alignment horizontal="center"/>
    </xf>
    <xf numFmtId="0" fontId="1" fillId="0" borderId="2" xfId="0" applyFont="1" applyBorder="1" applyAlignment="1">
      <alignment horizontal="center"/>
    </xf>
    <xf numFmtId="0" fontId="0" fillId="0" borderId="4" xfId="0" applyFill="1" applyBorder="1" applyAlignment="1">
      <alignment horizontal="center"/>
    </xf>
    <xf numFmtId="0" fontId="1" fillId="0" borderId="2" xfId="0" applyFont="1" applyBorder="1" applyAlignment="1">
      <alignment horizontal="center"/>
    </xf>
    <xf numFmtId="0" fontId="1" fillId="0" borderId="8" xfId="0" applyFont="1" applyBorder="1" applyAlignment="1">
      <alignment horizontal="center"/>
    </xf>
    <xf numFmtId="164" fontId="0" fillId="0" borderId="0" xfId="0" applyNumberFormat="1" applyAlignment="1">
      <alignment horizontal="center"/>
    </xf>
    <xf numFmtId="164" fontId="0" fillId="0" borderId="1" xfId="0" applyNumberFormat="1" applyBorder="1" applyAlignment="1">
      <alignment horizontal="center"/>
    </xf>
    <xf numFmtId="164" fontId="0" fillId="13" borderId="0" xfId="0" applyNumberFormat="1" applyFill="1" applyAlignment="1">
      <alignment horizontal="center"/>
    </xf>
    <xf numFmtId="164" fontId="0" fillId="13" borderId="1" xfId="0" applyNumberFormat="1" applyFill="1" applyBorder="1" applyAlignment="1">
      <alignment horizontal="center"/>
    </xf>
    <xf numFmtId="164" fontId="0" fillId="5" borderId="0" xfId="0" applyNumberFormat="1" applyFill="1" applyAlignment="1">
      <alignment horizontal="center"/>
    </xf>
    <xf numFmtId="164" fontId="0" fillId="5" borderId="1" xfId="0" applyNumberFormat="1" applyFill="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0" fontId="1" fillId="0" borderId="15" xfId="0" applyFont="1" applyBorder="1" applyAlignment="1">
      <alignment horizontal="center"/>
    </xf>
    <xf numFmtId="0" fontId="1" fillId="0" borderId="8" xfId="0" applyFont="1" applyBorder="1" applyAlignment="1">
      <alignment horizontal="center"/>
    </xf>
    <xf numFmtId="0" fontId="1" fillId="0" borderId="6" xfId="0" applyFont="1" applyBorder="1" applyAlignment="1">
      <alignment horizontal="center" vertical="center"/>
    </xf>
    <xf numFmtId="0" fontId="1" fillId="0" borderId="1" xfId="0" applyFont="1" applyBorder="1" applyAlignment="1">
      <alignment horizontal="center" vertical="center"/>
    </xf>
    <xf numFmtId="0" fontId="0" fillId="0" borderId="9" xfId="0" applyBorder="1" applyAlignment="1">
      <alignment horizontal="center"/>
    </xf>
    <xf numFmtId="0" fontId="1" fillId="0" borderId="2" xfId="0" applyFont="1" applyBorder="1" applyAlignment="1">
      <alignment horizontal="center"/>
    </xf>
    <xf numFmtId="0" fontId="1" fillId="0" borderId="8" xfId="0" applyFont="1" applyBorder="1" applyAlignment="1">
      <alignment horizontal="center"/>
    </xf>
    <xf numFmtId="0" fontId="1" fillId="0" borderId="6"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Fill="1" applyBorder="1" applyAlignment="1">
      <alignment horizontal="center"/>
    </xf>
    <xf numFmtId="0" fontId="0" fillId="0" borderId="7" xfId="0" applyFill="1" applyBorder="1" applyAlignment="1">
      <alignment horizontal="center"/>
    </xf>
    <xf numFmtId="0" fontId="0" fillId="0" borderId="6" xfId="0" applyFill="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0" fontId="1" fillId="0" borderId="8" xfId="0" applyFont="1" applyBorder="1" applyAlignment="1">
      <alignment horizontal="center"/>
    </xf>
    <xf numFmtId="0" fontId="1" fillId="0" borderId="0" xfId="0" applyFont="1" applyBorder="1"/>
    <xf numFmtId="0" fontId="0" fillId="16" borderId="0" xfId="0" applyFill="1" applyBorder="1" applyAlignment="1">
      <alignment horizontal="center"/>
    </xf>
    <xf numFmtId="0" fontId="0" fillId="13" borderId="0" xfId="0" applyFill="1" applyBorder="1" applyAlignment="1">
      <alignment horizontal="center"/>
    </xf>
    <xf numFmtId="0" fontId="0" fillId="13" borderId="1" xfId="0" applyFill="1" applyBorder="1" applyAlignment="1">
      <alignment horizontal="center"/>
    </xf>
    <xf numFmtId="0" fontId="0" fillId="13" borderId="0" xfId="0" applyFill="1" applyAlignment="1">
      <alignment horizontal="center"/>
    </xf>
    <xf numFmtId="0" fontId="0" fillId="16" borderId="0" xfId="0" applyFill="1" applyAlignment="1">
      <alignment horizontal="center"/>
    </xf>
    <xf numFmtId="0" fontId="1" fillId="0" borderId="1" xfId="0" applyFont="1" applyBorder="1" applyAlignment="1">
      <alignment horizontal="center"/>
    </xf>
    <xf numFmtId="0" fontId="0" fillId="0" borderId="9" xfId="0" applyFill="1" applyBorder="1" applyAlignment="1">
      <alignment horizontal="center"/>
    </xf>
    <xf numFmtId="1" fontId="0" fillId="0" borderId="6" xfId="0" applyNumberFormat="1" applyBorder="1" applyAlignment="1">
      <alignment horizontal="center"/>
    </xf>
    <xf numFmtId="164" fontId="0" fillId="0" borderId="1" xfId="0" applyNumberFormat="1" applyBorder="1"/>
    <xf numFmtId="0" fontId="1" fillId="0" borderId="1" xfId="0" applyFont="1" applyBorder="1" applyAlignment="1">
      <alignment horizontal="center"/>
    </xf>
    <xf numFmtId="0" fontId="1" fillId="0" borderId="2" xfId="0" applyFont="1" applyFill="1" applyBorder="1" applyAlignment="1">
      <alignment horizontal="center"/>
    </xf>
    <xf numFmtId="0" fontId="1" fillId="0" borderId="2" xfId="0" applyFont="1" applyBorder="1" applyAlignment="1">
      <alignment horizontal="center"/>
    </xf>
    <xf numFmtId="0" fontId="1" fillId="0" borderId="2" xfId="0" applyFont="1" applyFill="1" applyBorder="1" applyAlignment="1">
      <alignment horizontal="center"/>
    </xf>
    <xf numFmtId="0" fontId="1" fillId="0" borderId="2" xfId="0" applyFont="1" applyFill="1" applyBorder="1"/>
    <xf numFmtId="0" fontId="32" fillId="0" borderId="1" xfId="0" applyFont="1" applyFill="1" applyBorder="1" applyAlignment="1">
      <alignment horizontal="center" vertical="center"/>
    </xf>
    <xf numFmtId="0" fontId="1" fillId="0" borderId="1" xfId="0" applyFont="1" applyBorder="1" applyAlignment="1"/>
    <xf numFmtId="0" fontId="12" fillId="0" borderId="1" xfId="0" applyFont="1" applyBorder="1" applyAlignment="1">
      <alignment horizontal="center" vertical="center" wrapText="1"/>
    </xf>
    <xf numFmtId="2" fontId="0" fillId="0" borderId="0" xfId="0" applyNumberFormat="1" applyFill="1" applyBorder="1" applyAlignment="1">
      <alignment horizontal="center"/>
    </xf>
    <xf numFmtId="2" fontId="0" fillId="0" borderId="1" xfId="0" applyNumberFormat="1" applyFill="1" applyBorder="1" applyAlignment="1">
      <alignment horizontal="center"/>
    </xf>
    <xf numFmtId="0" fontId="3" fillId="0" borderId="0" xfId="0" applyFont="1"/>
    <xf numFmtId="0" fontId="3" fillId="0" borderId="1" xfId="0" applyFont="1" applyBorder="1"/>
    <xf numFmtId="164" fontId="0" fillId="2" borderId="0" xfId="0" applyNumberFormat="1" applyFill="1" applyAlignment="1">
      <alignment horizontal="center"/>
    </xf>
    <xf numFmtId="164" fontId="0" fillId="2" borderId="1" xfId="0" applyNumberFormat="1" applyFill="1" applyBorder="1" applyAlignment="1">
      <alignment horizontal="center"/>
    </xf>
    <xf numFmtId="11" fontId="0" fillId="4" borderId="0" xfId="0" applyNumberFormat="1" applyFill="1" applyAlignment="1">
      <alignment horizontal="center"/>
    </xf>
    <xf numFmtId="11" fontId="0" fillId="4" borderId="1" xfId="0" applyNumberFormat="1" applyFill="1" applyBorder="1" applyAlignment="1">
      <alignment horizontal="center"/>
    </xf>
    <xf numFmtId="164" fontId="0" fillId="5" borderId="0" xfId="0" applyNumberFormat="1" applyFill="1" applyBorder="1" applyAlignment="1">
      <alignment horizontal="center"/>
    </xf>
    <xf numFmtId="0" fontId="1" fillId="0" borderId="2" xfId="0" applyFont="1" applyBorder="1" applyAlignment="1">
      <alignment horizontal="center" wrapText="1"/>
    </xf>
    <xf numFmtId="0" fontId="1" fillId="0" borderId="1" xfId="0" applyFont="1" applyBorder="1" applyAlignment="1">
      <alignment horizontal="center"/>
    </xf>
    <xf numFmtId="0" fontId="1" fillId="0" borderId="6" xfId="0" applyFont="1" applyBorder="1" applyAlignment="1">
      <alignment horizontal="center"/>
    </xf>
    <xf numFmtId="0" fontId="1" fillId="0" borderId="2" xfId="0" applyFont="1" applyBorder="1" applyAlignment="1">
      <alignment horizontal="center"/>
    </xf>
    <xf numFmtId="0" fontId="1" fillId="0" borderId="6" xfId="0" applyFont="1" applyBorder="1" applyAlignment="1">
      <alignment horizontal="center" vertical="center"/>
    </xf>
    <xf numFmtId="0" fontId="1" fillId="0" borderId="1" xfId="0" applyFont="1" applyBorder="1" applyAlignment="1">
      <alignment horizontal="center" vertical="center"/>
    </xf>
    <xf numFmtId="0" fontId="1" fillId="0" borderId="7" xfId="0" applyFont="1" applyBorder="1" applyAlignment="1">
      <alignment horizontal="center" vertical="center"/>
    </xf>
    <xf numFmtId="0" fontId="14" fillId="14" borderId="0" xfId="0" applyFont="1" applyFill="1"/>
    <xf numFmtId="0" fontId="26" fillId="0" borderId="1" xfId="0" applyFont="1" applyBorder="1" applyAlignment="1">
      <alignment horizontal="center" vertical="center"/>
    </xf>
    <xf numFmtId="164" fontId="0" fillId="0" borderId="0" xfId="0" applyNumberFormat="1" applyFont="1" applyAlignment="1">
      <alignment horizontal="center" vertical="center"/>
    </xf>
    <xf numFmtId="164" fontId="0" fillId="0" borderId="1" xfId="0" applyNumberFormat="1" applyFont="1" applyBorder="1" applyAlignment="1">
      <alignment horizontal="center" vertical="center"/>
    </xf>
    <xf numFmtId="0" fontId="0" fillId="0" borderId="0" xfId="0" applyAlignment="1">
      <alignment horizontal="left"/>
    </xf>
    <xf numFmtId="2" fontId="0" fillId="0" borderId="0" xfId="0" applyNumberFormat="1" applyAlignment="1">
      <alignment horizontal="left"/>
    </xf>
    <xf numFmtId="0" fontId="0" fillId="0" borderId="0" xfId="0" applyNumberFormat="1" applyAlignment="1">
      <alignment horizontal="left"/>
    </xf>
    <xf numFmtId="166" fontId="0" fillId="0" borderId="10" xfId="0" applyNumberFormat="1" applyBorder="1" applyAlignment="1">
      <alignment horizontal="center" vertical="center"/>
    </xf>
    <xf numFmtId="166" fontId="0" fillId="0" borderId="3" xfId="0" applyNumberFormat="1" applyBorder="1" applyAlignment="1">
      <alignment horizontal="center" vertical="center"/>
    </xf>
    <xf numFmtId="166" fontId="0" fillId="0" borderId="9" xfId="0" applyNumberFormat="1" applyBorder="1" applyAlignment="1">
      <alignment horizontal="center" vertical="center"/>
    </xf>
    <xf numFmtId="166" fontId="0" fillId="0" borderId="5" xfId="0" applyNumberFormat="1" applyBorder="1" applyAlignment="1">
      <alignment horizontal="center" vertical="center"/>
    </xf>
    <xf numFmtId="166" fontId="0" fillId="0" borderId="0" xfId="0" applyNumberFormat="1" applyBorder="1" applyAlignment="1">
      <alignment horizontal="center" vertical="center"/>
    </xf>
    <xf numFmtId="166" fontId="0" fillId="0" borderId="4" xfId="0" applyNumberFormat="1" applyBorder="1" applyAlignment="1">
      <alignment horizontal="center" vertical="center"/>
    </xf>
    <xf numFmtId="166" fontId="0" fillId="0" borderId="7" xfId="0" applyNumberFormat="1" applyBorder="1" applyAlignment="1">
      <alignment horizontal="center" vertical="center"/>
    </xf>
    <xf numFmtId="166" fontId="0" fillId="0" borderId="1" xfId="0" applyNumberFormat="1" applyBorder="1" applyAlignment="1">
      <alignment horizontal="center" vertical="center"/>
    </xf>
    <xf numFmtId="166" fontId="0" fillId="0" borderId="6" xfId="0" applyNumberFormat="1" applyBorder="1" applyAlignment="1">
      <alignment horizontal="center" vertical="center"/>
    </xf>
    <xf numFmtId="0" fontId="0" fillId="0" borderId="4" xfId="0" quotePrefix="1" applyBorder="1" applyAlignment="1">
      <alignment horizontal="center"/>
    </xf>
    <xf numFmtId="0" fontId="0" fillId="0" borderId="0" xfId="0" quotePrefix="1" applyBorder="1" applyAlignment="1">
      <alignment horizontal="center"/>
    </xf>
    <xf numFmtId="0" fontId="0" fillId="0" borderId="1" xfId="0" applyBorder="1" applyAlignment="1">
      <alignment horizontal="left"/>
    </xf>
    <xf numFmtId="2" fontId="0" fillId="0" borderId="1" xfId="0" applyNumberFormat="1" applyBorder="1" applyAlignment="1">
      <alignment horizontal="left"/>
    </xf>
    <xf numFmtId="0" fontId="0" fillId="10" borderId="7" xfId="0" applyFill="1" applyBorder="1" applyAlignment="1">
      <alignment horizontal="center"/>
    </xf>
    <xf numFmtId="0" fontId="0" fillId="10" borderId="1" xfId="0" applyFill="1" applyBorder="1" applyAlignment="1">
      <alignment horizontal="center"/>
    </xf>
    <xf numFmtId="0" fontId="0" fillId="10" borderId="6" xfId="0" quotePrefix="1" applyFill="1" applyBorder="1" applyAlignment="1">
      <alignment horizontal="center"/>
    </xf>
    <xf numFmtId="0" fontId="0" fillId="10" borderId="1" xfId="0" quotePrefix="1" applyFill="1" applyBorder="1" applyAlignment="1">
      <alignment horizontal="center"/>
    </xf>
    <xf numFmtId="0" fontId="0" fillId="5" borderId="6" xfId="0" applyFill="1" applyBorder="1" applyAlignment="1">
      <alignment horizontal="center"/>
    </xf>
    <xf numFmtId="0" fontId="0" fillId="11" borderId="6" xfId="0" applyFill="1" applyBorder="1" applyAlignment="1">
      <alignment horizontal="center"/>
    </xf>
    <xf numFmtId="0" fontId="12" fillId="0" borderId="2" xfId="0" applyFont="1" applyFill="1" applyBorder="1" applyAlignment="1">
      <alignment horizontal="center"/>
    </xf>
    <xf numFmtId="0" fontId="12" fillId="0" borderId="7" xfId="0" applyFont="1" applyBorder="1" applyAlignment="1">
      <alignment horizontal="center"/>
    </xf>
    <xf numFmtId="0" fontId="12" fillId="0" borderId="6" xfId="0" applyFont="1" applyBorder="1" applyAlignment="1">
      <alignment horizontal="center"/>
    </xf>
    <xf numFmtId="164" fontId="0" fillId="0" borderId="5" xfId="0" applyNumberFormat="1" applyBorder="1" applyAlignment="1">
      <alignment horizontal="center"/>
    </xf>
    <xf numFmtId="164" fontId="0" fillId="0" borderId="0" xfId="0" applyNumberFormat="1" applyBorder="1" applyAlignment="1">
      <alignment horizontal="center"/>
    </xf>
    <xf numFmtId="164" fontId="0" fillId="0" borderId="4" xfId="0" applyNumberFormat="1" applyBorder="1" applyAlignment="1">
      <alignment horizontal="center"/>
    </xf>
    <xf numFmtId="164" fontId="0" fillId="0" borderId="7" xfId="0" applyNumberFormat="1" applyBorder="1" applyAlignment="1">
      <alignment horizontal="center"/>
    </xf>
    <xf numFmtId="164" fontId="0" fillId="0" borderId="6" xfId="0" applyNumberFormat="1" applyBorder="1" applyAlignment="1">
      <alignment horizontal="center"/>
    </xf>
    <xf numFmtId="164" fontId="0" fillId="0" borderId="7" xfId="0" applyNumberFormat="1" applyBorder="1"/>
    <xf numFmtId="164" fontId="0" fillId="0" borderId="6" xfId="0" applyNumberFormat="1" applyBorder="1"/>
    <xf numFmtId="11" fontId="1" fillId="0" borderId="1" xfId="0" applyNumberFormat="1" applyFont="1" applyBorder="1" applyAlignment="1">
      <alignment horizontal="center"/>
    </xf>
    <xf numFmtId="164" fontId="0" fillId="16" borderId="0" xfId="0" applyNumberFormat="1" applyFill="1" applyAlignment="1">
      <alignment horizontal="center"/>
    </xf>
    <xf numFmtId="164" fontId="0" fillId="16" borderId="1" xfId="0" applyNumberFormat="1" applyFill="1" applyBorder="1" applyAlignment="1">
      <alignment horizontal="center"/>
    </xf>
    <xf numFmtId="164" fontId="0" fillId="16" borderId="0" xfId="0" applyNumberFormat="1" applyFill="1" applyBorder="1" applyAlignment="1">
      <alignment horizontal="center"/>
    </xf>
    <xf numFmtId="11" fontId="0" fillId="0" borderId="0" xfId="0" applyNumberFormat="1" applyBorder="1" applyAlignment="1">
      <alignment horizontal="center"/>
    </xf>
    <xf numFmtId="0" fontId="1" fillId="0" borderId="0" xfId="0" applyFont="1" applyAlignment="1">
      <alignment horizontal="center"/>
    </xf>
    <xf numFmtId="0" fontId="1" fillId="0" borderId="3" xfId="0" applyFont="1" applyBorder="1" applyAlignment="1">
      <alignment horizontal="center" vertical="center" textRotation="90"/>
    </xf>
    <xf numFmtId="0" fontId="1" fillId="0" borderId="0" xfId="0" applyFont="1" applyBorder="1" applyAlignment="1">
      <alignment horizontal="center" vertical="center" textRotation="90"/>
    </xf>
    <xf numFmtId="0" fontId="1" fillId="0" borderId="1" xfId="0" applyFont="1" applyBorder="1" applyAlignment="1">
      <alignment horizontal="center" vertical="center" textRotation="90"/>
    </xf>
    <xf numFmtId="0" fontId="0" fillId="0" borderId="2" xfId="0" applyFont="1" applyBorder="1" applyAlignment="1">
      <alignment horizontal="center"/>
    </xf>
    <xf numFmtId="0" fontId="1" fillId="0" borderId="2" xfId="0" applyFont="1" applyBorder="1" applyAlignment="1">
      <alignment horizontal="center" vertical="center"/>
    </xf>
    <xf numFmtId="0" fontId="1" fillId="0" borderId="3" xfId="0" applyFont="1" applyFill="1" applyBorder="1" applyAlignment="1">
      <alignment horizontal="center" vertical="center" textRotation="90"/>
    </xf>
    <xf numFmtId="0" fontId="1" fillId="0" borderId="1" xfId="0" applyFont="1" applyFill="1" applyBorder="1" applyAlignment="1">
      <alignment horizontal="center" vertical="center" textRotation="90"/>
    </xf>
    <xf numFmtId="0" fontId="0" fillId="0" borderId="9"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xf numFmtId="0" fontId="1" fillId="0" borderId="1"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0" fillId="0" borderId="9" xfId="0" applyFont="1" applyBorder="1" applyAlignment="1">
      <alignment horizontal="center" wrapText="1"/>
    </xf>
    <xf numFmtId="0" fontId="0" fillId="0" borderId="6" xfId="0" applyFont="1" applyBorder="1" applyAlignment="1">
      <alignment horizontal="center" wrapText="1"/>
    </xf>
    <xf numFmtId="0" fontId="9" fillId="0" borderId="3" xfId="0" applyFont="1" applyBorder="1" applyAlignment="1">
      <alignment horizontal="center" vertical="center" textRotation="90" wrapText="1"/>
    </xf>
    <xf numFmtId="0" fontId="9" fillId="0" borderId="0" xfId="0" applyFont="1" applyBorder="1" applyAlignment="1">
      <alignment horizontal="center" vertical="center" textRotation="90" wrapText="1"/>
    </xf>
    <xf numFmtId="0" fontId="9" fillId="0" borderId="1" xfId="0" applyFont="1" applyBorder="1" applyAlignment="1">
      <alignment horizontal="center" vertical="center" textRotation="90" wrapText="1"/>
    </xf>
    <xf numFmtId="0" fontId="9" fillId="0" borderId="0" xfId="0" applyFont="1" applyBorder="1" applyAlignment="1">
      <alignment horizontal="center" vertical="center" textRotation="90"/>
    </xf>
    <xf numFmtId="0" fontId="9" fillId="0" borderId="1" xfId="0" applyFont="1" applyBorder="1" applyAlignment="1">
      <alignment horizontal="center" vertical="center" textRotation="90"/>
    </xf>
    <xf numFmtId="0" fontId="0" fillId="0" borderId="3" xfId="0" applyBorder="1" applyAlignment="1">
      <alignment horizontal="center" wrapText="1"/>
    </xf>
    <xf numFmtId="0" fontId="0" fillId="0" borderId="0" xfId="0" applyBorder="1" applyAlignment="1">
      <alignment horizontal="center" wrapText="1"/>
    </xf>
    <xf numFmtId="0" fontId="0" fillId="0" borderId="1" xfId="0" applyBorder="1" applyAlignment="1">
      <alignment horizontal="center" wrapText="1"/>
    </xf>
    <xf numFmtId="0" fontId="0" fillId="0" borderId="3" xfId="0"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horizontal="center" vertical="center" wrapText="1"/>
    </xf>
    <xf numFmtId="0" fontId="1" fillId="0" borderId="2" xfId="0" applyFont="1" applyBorder="1" applyAlignment="1">
      <alignment horizontal="center"/>
    </xf>
    <xf numFmtId="0" fontId="1" fillId="0" borderId="15" xfId="0" applyFont="1" applyBorder="1" applyAlignment="1">
      <alignment horizontal="center"/>
    </xf>
    <xf numFmtId="0" fontId="1" fillId="0" borderId="8" xfId="0" applyFont="1" applyBorder="1" applyAlignment="1">
      <alignment horizontal="center"/>
    </xf>
    <xf numFmtId="0" fontId="1" fillId="0" borderId="11" xfId="0" applyFont="1" applyBorder="1" applyAlignment="1">
      <alignment horizontal="center" vertical="center" wrapText="1"/>
    </xf>
    <xf numFmtId="0" fontId="1" fillId="0" borderId="14" xfId="0" applyFont="1" applyBorder="1" applyAlignment="1">
      <alignment horizontal="center" vertical="center" wrapText="1"/>
    </xf>
    <xf numFmtId="0" fontId="0" fillId="0" borderId="0" xfId="0" applyBorder="1" applyAlignment="1">
      <alignment horizontal="center" vertical="center" textRotation="90"/>
    </xf>
    <xf numFmtId="0" fontId="0" fillId="0" borderId="1" xfId="0" applyBorder="1" applyAlignment="1">
      <alignment horizontal="center" vertical="center" textRotation="90"/>
    </xf>
    <xf numFmtId="0" fontId="1" fillId="0" borderId="9" xfId="0" applyFont="1" applyBorder="1" applyAlignment="1">
      <alignment horizontal="center" vertical="center"/>
    </xf>
    <xf numFmtId="0" fontId="1" fillId="0" borderId="6" xfId="0" applyFont="1" applyBorder="1" applyAlignment="1">
      <alignment horizontal="center" vertical="center"/>
    </xf>
    <xf numFmtId="0" fontId="1" fillId="0" borderId="1" xfId="0" applyFont="1" applyBorder="1" applyAlignment="1">
      <alignment horizontal="center" vertical="center"/>
    </xf>
    <xf numFmtId="0" fontId="1" fillId="0" borderId="7" xfId="0" applyFont="1" applyBorder="1" applyAlignment="1">
      <alignment horizontal="center" vertical="center"/>
    </xf>
    <xf numFmtId="0" fontId="1" fillId="0" borderId="0" xfId="0" applyFont="1" applyBorder="1" applyAlignment="1">
      <alignment horizontal="left" vertical="center"/>
    </xf>
    <xf numFmtId="0" fontId="1" fillId="0" borderId="1" xfId="0" applyFont="1" applyBorder="1" applyAlignment="1">
      <alignment horizontal="left" vertical="center"/>
    </xf>
    <xf numFmtId="0" fontId="1" fillId="0" borderId="2" xfId="0" applyFont="1" applyFill="1" applyBorder="1" applyAlignment="1">
      <alignment horizontal="center"/>
    </xf>
    <xf numFmtId="0" fontId="1" fillId="0" borderId="8" xfId="0" applyFont="1" applyFill="1" applyBorder="1" applyAlignment="1">
      <alignment horizontal="center"/>
    </xf>
    <xf numFmtId="0" fontId="1" fillId="0" borderId="15" xfId="0" applyFont="1" applyFill="1" applyBorder="1" applyAlignment="1">
      <alignment horizontal="center"/>
    </xf>
    <xf numFmtId="166" fontId="1" fillId="0" borderId="2" xfId="0" applyNumberFormat="1" applyFont="1" applyBorder="1" applyAlignment="1">
      <alignment horizontal="center"/>
    </xf>
    <xf numFmtId="0" fontId="1" fillId="0" borderId="1" xfId="0" applyFont="1" applyBorder="1" applyAlignment="1">
      <alignment horizontal="left"/>
    </xf>
    <xf numFmtId="0" fontId="1" fillId="0" borderId="6" xfId="0" applyFont="1" applyBorder="1" applyAlignment="1">
      <alignment horizontal="left"/>
    </xf>
    <xf numFmtId="0" fontId="32" fillId="0" borderId="1" xfId="0" applyFont="1" applyBorder="1" applyAlignment="1">
      <alignment horizontal="center"/>
    </xf>
    <xf numFmtId="0" fontId="32" fillId="0" borderId="6" xfId="0" applyFont="1" applyBorder="1" applyAlignment="1">
      <alignment horizontal="center"/>
    </xf>
    <xf numFmtId="0" fontId="32" fillId="0" borderId="7" xfId="0" applyFont="1" applyBorder="1" applyAlignment="1">
      <alignment horizontal="center"/>
    </xf>
    <xf numFmtId="0" fontId="32" fillId="0" borderId="15" xfId="0" applyFont="1" applyBorder="1" applyAlignment="1">
      <alignment horizontal="center"/>
    </xf>
    <xf numFmtId="0" fontId="32" fillId="0" borderId="2" xfId="0" applyFont="1" applyBorder="1" applyAlignment="1">
      <alignment horizontal="center"/>
    </xf>
    <xf numFmtId="0" fontId="32" fillId="0" borderId="8" xfId="0" applyFont="1" applyBorder="1" applyAlignment="1">
      <alignment horizontal="center"/>
    </xf>
    <xf numFmtId="0" fontId="1" fillId="0" borderId="15" xfId="0" applyFont="1" applyBorder="1" applyAlignment="1">
      <alignment horizontal="center" vertical="center"/>
    </xf>
    <xf numFmtId="0" fontId="1" fillId="0" borderId="8" xfId="0" applyFont="1" applyBorder="1" applyAlignment="1">
      <alignment horizontal="center" vertical="center"/>
    </xf>
    <xf numFmtId="0" fontId="1" fillId="0" borderId="2"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5" xfId="0" applyFont="1" applyBorder="1" applyAlignment="1">
      <alignment horizont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1" xfId="0" applyFont="1" applyBorder="1" applyAlignment="1">
      <alignment horizontal="center" wrapText="1"/>
    </xf>
  </cellXfs>
  <cellStyles count="1">
    <cellStyle name="Normal" xfId="0" builtinId="0"/>
  </cellStyles>
  <dxfs count="37">
    <dxf>
      <fill>
        <patternFill>
          <bgColor theme="4" tint="0.59996337778862885"/>
        </patternFill>
      </fill>
    </dxf>
    <dxf>
      <fill>
        <patternFill>
          <bgColor rgb="FFFF9999"/>
        </patternFill>
      </fill>
    </dxf>
    <dxf>
      <fill>
        <patternFill>
          <bgColor theme="0" tint="-0.14996795556505021"/>
        </patternFill>
      </fill>
    </dxf>
    <dxf>
      <fill>
        <patternFill patternType="none">
          <bgColor auto="1"/>
        </patternFill>
      </fill>
    </dxf>
    <dxf>
      <fill>
        <patternFill>
          <bgColor theme="0" tint="-0.14996795556505021"/>
        </patternFill>
      </fill>
    </dxf>
    <dxf>
      <fill>
        <patternFill>
          <bgColor theme="4" tint="0.59996337778862885"/>
        </patternFill>
      </fill>
    </dxf>
    <dxf>
      <font>
        <color auto="1"/>
      </font>
      <fill>
        <patternFill>
          <bgColor rgb="FFFF9999"/>
        </patternFill>
      </fill>
    </dxf>
    <dxf>
      <fill>
        <patternFill>
          <bgColor theme="0" tint="-0.14996795556505021"/>
        </patternFill>
      </fill>
    </dxf>
    <dxf>
      <fill>
        <patternFill>
          <bgColor theme="4" tint="0.59996337778862885"/>
        </patternFill>
      </fill>
    </dxf>
    <dxf>
      <font>
        <color auto="1"/>
      </font>
      <fill>
        <patternFill>
          <bgColor rgb="FFFF9999"/>
        </patternFill>
      </fill>
    </dxf>
    <dxf>
      <fill>
        <patternFill>
          <bgColor theme="0" tint="-0.14996795556505021"/>
        </patternFill>
      </fill>
    </dxf>
    <dxf>
      <fill>
        <patternFill>
          <bgColor theme="4" tint="0.59996337778862885"/>
        </patternFill>
      </fill>
    </dxf>
    <dxf>
      <font>
        <color auto="1"/>
      </font>
      <fill>
        <patternFill>
          <bgColor rgb="FFFF9999"/>
        </patternFill>
      </fill>
    </dxf>
    <dxf>
      <fill>
        <patternFill>
          <bgColor theme="9" tint="0.79998168889431442"/>
        </patternFill>
      </fill>
    </dxf>
    <dxf>
      <fill>
        <patternFill>
          <bgColor theme="9" tint="0.59996337778862885"/>
        </patternFill>
      </fill>
    </dxf>
    <dxf>
      <fill>
        <patternFill>
          <bgColor theme="9" tint="0.39994506668294322"/>
        </patternFill>
      </fill>
    </dxf>
    <dxf>
      <fill>
        <patternFill>
          <bgColor theme="2"/>
        </patternFill>
      </fill>
    </dxf>
    <dxf>
      <fill>
        <patternFill>
          <bgColor theme="4" tint="0.59996337778862885"/>
        </patternFill>
      </fill>
    </dxf>
    <dxf>
      <fill>
        <patternFill>
          <bgColor rgb="FFFF8989"/>
        </patternFill>
      </fill>
    </dxf>
    <dxf>
      <fill>
        <patternFill>
          <bgColor theme="9" tint="0.79998168889431442"/>
        </patternFill>
      </fill>
    </dxf>
    <dxf>
      <fill>
        <patternFill>
          <bgColor theme="9" tint="0.59996337778862885"/>
        </patternFill>
      </fill>
    </dxf>
    <dxf>
      <fill>
        <patternFill>
          <bgColor theme="9" tint="0.39994506668294322"/>
        </patternFill>
      </fill>
    </dxf>
    <dxf>
      <fill>
        <patternFill>
          <bgColor theme="2"/>
        </patternFill>
      </fill>
    </dxf>
    <dxf>
      <fill>
        <patternFill>
          <bgColor theme="4" tint="0.59996337778862885"/>
        </patternFill>
      </fill>
    </dxf>
    <dxf>
      <fill>
        <patternFill>
          <bgColor rgb="FFFF8989"/>
        </patternFill>
      </fill>
    </dxf>
    <dxf>
      <fill>
        <patternFill>
          <bgColor theme="9" tint="0.79998168889431442"/>
        </patternFill>
      </fill>
    </dxf>
    <dxf>
      <fill>
        <patternFill>
          <bgColor theme="9" tint="0.59996337778862885"/>
        </patternFill>
      </fill>
    </dxf>
    <dxf>
      <fill>
        <patternFill>
          <bgColor theme="9" tint="0.39994506668294322"/>
        </patternFill>
      </fill>
    </dxf>
    <dxf>
      <fill>
        <patternFill>
          <bgColor theme="2"/>
        </patternFill>
      </fill>
    </dxf>
    <dxf>
      <fill>
        <patternFill>
          <bgColor theme="4" tint="0.59996337778862885"/>
        </patternFill>
      </fill>
    </dxf>
    <dxf>
      <fill>
        <patternFill>
          <bgColor rgb="FFFF8989"/>
        </patternFill>
      </fill>
    </dxf>
    <dxf>
      <fill>
        <patternFill>
          <bgColor theme="2"/>
        </patternFill>
      </fill>
    </dxf>
    <dxf>
      <fill>
        <patternFill>
          <bgColor theme="9" tint="0.79998168889431442"/>
        </patternFill>
      </fill>
    </dxf>
    <dxf>
      <fill>
        <patternFill>
          <bgColor theme="9" tint="0.59996337778862885"/>
        </patternFill>
      </fill>
    </dxf>
    <dxf>
      <fill>
        <patternFill>
          <bgColor theme="9" tint="0.39994506668294322"/>
        </patternFill>
      </fill>
    </dxf>
    <dxf>
      <fill>
        <patternFill>
          <bgColor theme="4" tint="0.59996337778862885"/>
        </patternFill>
      </fill>
    </dxf>
    <dxf>
      <fill>
        <patternFill>
          <bgColor rgb="FFFF8989"/>
        </patternFill>
      </fill>
    </dxf>
  </dxfs>
  <tableStyles count="0" defaultTableStyle="TableStyleMedium2" defaultPivotStyle="PivotStyleLight16"/>
  <colors>
    <mruColors>
      <color rgb="FFFF9999"/>
      <color rgb="FFFF7171"/>
      <color rgb="FFFF8989"/>
      <color rgb="FFFF5050"/>
      <color rgb="FFFFFFFF"/>
      <color rgb="FFFFEB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Andrea Söllinger" id="{ADB1244E-ECB3-4DF0-9AC8-4DEC57AA3174}" userId="S::aso186@uit.no::9b206be3-f7fb-48ff-85cb-afc71d0154f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G8" dT="2021-06-22T13:23:39.01" personId="{ADB1244E-ECB3-4DF0-9AC8-4DEC57AA3174}" id="{D1766210-1255-4E1E-9F9E-C0EED2DFE04C}">
    <text>f__Thermotogaceae, f__Piscirickettsiaceae</text>
  </threadedComment>
  <threadedComment ref="G9" dT="2021-06-22T13:31:55.20" personId="{ADB1244E-ECB3-4DF0-9AC8-4DEC57AA3174}" id="{EDDA6798-A9D9-4E86-A1C1-C322BE605C46}">
    <text>"f__Piscirickettsiaceae","f__Thermotogaceae","f__Holophagaceae"</text>
  </threadedComment>
  <threadedComment ref="H10" dT="2021-06-22T13:44:25.29" personId="{ADB1244E-ECB3-4DF0-9AC8-4DEC57AA3174}" id="{F2BAAFC1-FE0A-47B5-A0B3-17DCD2719343}">
    <text>"f__Eresidae","f__Holophagaceae","f__Rosaceae"</text>
  </threadedComment>
  <threadedComment ref="H11" dT="2021-06-22T13:34:26.39" personId="{ADB1244E-ECB3-4DF0-9AC8-4DEC57AA3174}" id="{1B415EB7-79BD-4C2F-B1E7-217A7F183E3B}">
    <text>"f__Holophagaceae"</text>
  </threadedComment>
  <threadedComment ref="G12" dT="2021-06-22T13:27:44.52" personId="{ADB1244E-ECB3-4DF0-9AC8-4DEC57AA3174}" id="{ABC6DCC6-2058-4160-910B-EEB9A2DCFA86}">
    <text>"f__Tectiviridae", "f__Piscirickettsiaceae","f__Thermotogaceae"</text>
  </threadedComment>
  <threadedComment ref="G13" dT="2021-06-22T13:34:17.58" personId="{ADB1244E-ECB3-4DF0-9AC8-4DEC57AA3174}" id="{334129E2-74D5-4DE3-98A5-4D1A715E501F}">
    <text>"f__Piscirickettsiaceae","f__Thermotogaceae"</text>
  </threadedComment>
  <threadedComment ref="H13" dT="2021-06-22T13:34:26.39" personId="{ADB1244E-ECB3-4DF0-9AC8-4DEC57AA3174}" id="{0A1BE980-230F-4B34-8D9C-9E45617251B0}">
    <text>"f__Holophagaceae"</text>
  </threadedComment>
  <threadedComment ref="H15" dT="2021-06-22T13:34:26.39" personId="{ADB1244E-ECB3-4DF0-9AC8-4DEC57AA3174}" id="{4B838D23-49A7-4F1F-BDED-D73E4827FD0B}">
    <text>"f__Holophagaceae"</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9.bin"/><Relationship Id="rId4" Type="http://schemas.microsoft.com/office/2017/10/relationships/threadedComment" Target="../threadedComments/threadedComment1.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3"/>
  <sheetViews>
    <sheetView workbookViewId="0">
      <selection activeCell="O31" sqref="O31"/>
    </sheetView>
  </sheetViews>
  <sheetFormatPr defaultRowHeight="14.4" x14ac:dyDescent="0.3"/>
  <cols>
    <col min="1" max="1" width="11.109375" customWidth="1"/>
    <col min="2" max="2" width="20.5546875" bestFit="1" customWidth="1"/>
    <col min="3" max="3" width="13.21875" bestFit="1" customWidth="1"/>
    <col min="4" max="4" width="11.109375" bestFit="1" customWidth="1"/>
    <col min="5" max="5" width="4.5546875" customWidth="1"/>
    <col min="6" max="6" width="6" customWidth="1"/>
    <col min="7" max="7" width="7" customWidth="1"/>
    <col min="8" max="8" width="7.21875" customWidth="1"/>
    <col min="9" max="9" width="8.109375" customWidth="1"/>
    <col min="10" max="10" width="7.109375" customWidth="1"/>
    <col min="11" max="11" width="6.44140625" customWidth="1"/>
    <col min="12" max="12" width="6.77734375" customWidth="1"/>
    <col min="13" max="15" width="6.44140625" customWidth="1"/>
    <col min="16" max="16" width="6.109375" customWidth="1"/>
    <col min="17" max="17" width="6.21875" customWidth="1"/>
    <col min="18" max="18" width="19" customWidth="1"/>
    <col min="19" max="19" width="12.6640625" customWidth="1"/>
  </cols>
  <sheetData>
    <row r="1" spans="1:19" x14ac:dyDescent="0.3">
      <c r="A1" s="1" t="s">
        <v>17</v>
      </c>
      <c r="B1" s="24"/>
      <c r="C1" s="24"/>
      <c r="D1" s="12"/>
      <c r="E1" s="24"/>
      <c r="F1" s="24"/>
      <c r="G1" s="24"/>
      <c r="H1" s="24"/>
      <c r="I1" s="24"/>
      <c r="J1" s="24"/>
      <c r="K1" s="24"/>
      <c r="L1" s="24"/>
      <c r="M1" s="24"/>
      <c r="N1" s="24"/>
      <c r="O1" s="24"/>
      <c r="P1" s="24"/>
      <c r="Q1" s="24"/>
      <c r="R1" s="12"/>
      <c r="S1" s="12"/>
    </row>
    <row r="2" spans="1:19" s="92" customFormat="1" ht="16.8" x14ac:dyDescent="0.3">
      <c r="A2" s="13" t="s">
        <v>8</v>
      </c>
      <c r="B2" s="41" t="s">
        <v>2394</v>
      </c>
      <c r="C2" s="41" t="s">
        <v>2395</v>
      </c>
      <c r="D2" s="40" t="s">
        <v>2393</v>
      </c>
      <c r="E2" s="26" t="s">
        <v>3</v>
      </c>
      <c r="F2" s="26" t="s">
        <v>58</v>
      </c>
      <c r="G2" s="26" t="s">
        <v>1916</v>
      </c>
      <c r="H2" s="26" t="s">
        <v>1917</v>
      </c>
      <c r="I2" s="26" t="s">
        <v>1918</v>
      </c>
      <c r="J2" s="26" t="s">
        <v>1919</v>
      </c>
      <c r="K2" s="26" t="s">
        <v>1920</v>
      </c>
      <c r="L2" s="26" t="s">
        <v>1921</v>
      </c>
      <c r="M2" s="26" t="s">
        <v>1922</v>
      </c>
      <c r="N2" s="26" t="s">
        <v>1923</v>
      </c>
      <c r="O2" s="26" t="s">
        <v>1924</v>
      </c>
      <c r="P2" s="26" t="s">
        <v>1925</v>
      </c>
      <c r="Q2" s="27" t="s">
        <v>1926</v>
      </c>
      <c r="R2" s="27" t="s">
        <v>2397</v>
      </c>
      <c r="S2" s="28" t="s">
        <v>2396</v>
      </c>
    </row>
    <row r="3" spans="1:19" ht="15.6" x14ac:dyDescent="0.35">
      <c r="A3" s="6" t="s">
        <v>25</v>
      </c>
      <c r="B3" s="29" t="s">
        <v>16</v>
      </c>
      <c r="C3" s="29" t="s">
        <v>9</v>
      </c>
      <c r="D3" s="6">
        <v>8</v>
      </c>
      <c r="E3" s="30">
        <v>5.2</v>
      </c>
      <c r="F3" s="31">
        <v>41.8</v>
      </c>
      <c r="G3" s="32">
        <v>24.97</v>
      </c>
      <c r="H3" s="32">
        <v>3.16</v>
      </c>
      <c r="I3" s="33">
        <v>787.57</v>
      </c>
      <c r="J3" s="33">
        <v>115.26</v>
      </c>
      <c r="K3" s="33">
        <v>24.303999999999998</v>
      </c>
      <c r="L3" s="33">
        <v>66.92</v>
      </c>
      <c r="M3" s="33">
        <v>8.3699999999999992</v>
      </c>
      <c r="N3" s="33">
        <v>6.2</v>
      </c>
      <c r="O3" s="33">
        <v>47.38</v>
      </c>
      <c r="P3" s="33">
        <v>4.07</v>
      </c>
      <c r="Q3" s="33">
        <v>1.1531099999999999</v>
      </c>
      <c r="R3" s="34">
        <v>13.4</v>
      </c>
      <c r="S3" s="24" t="s">
        <v>15</v>
      </c>
    </row>
    <row r="4" spans="1:19" ht="15.6" x14ac:dyDescent="0.35">
      <c r="A4" s="6" t="s">
        <v>26</v>
      </c>
      <c r="B4" s="29" t="s">
        <v>16</v>
      </c>
      <c r="C4" s="29" t="s">
        <v>9</v>
      </c>
      <c r="D4" s="6">
        <v>8</v>
      </c>
      <c r="E4" s="30">
        <v>5</v>
      </c>
      <c r="F4" s="31">
        <v>46.4</v>
      </c>
      <c r="G4" s="32">
        <v>2.98</v>
      </c>
      <c r="H4" s="32">
        <v>5.97</v>
      </c>
      <c r="I4" s="33">
        <v>753.45</v>
      </c>
      <c r="J4" s="33">
        <v>121.17</v>
      </c>
      <c r="K4" s="33">
        <v>20.141999999999999</v>
      </c>
      <c r="L4" s="33">
        <v>77.36</v>
      </c>
      <c r="M4" s="33">
        <v>12.1</v>
      </c>
      <c r="N4" s="33">
        <v>8.9600000000000009</v>
      </c>
      <c r="O4" s="33">
        <v>62.51</v>
      </c>
      <c r="P4" s="33">
        <v>5.74</v>
      </c>
      <c r="Q4" s="33">
        <v>1.4168900000000002</v>
      </c>
      <c r="R4" s="34">
        <v>13</v>
      </c>
      <c r="S4" s="24" t="s">
        <v>15</v>
      </c>
    </row>
    <row r="5" spans="1:19" ht="15.6" x14ac:dyDescent="0.35">
      <c r="A5" s="6" t="s">
        <v>27</v>
      </c>
      <c r="B5" s="29" t="s">
        <v>16</v>
      </c>
      <c r="C5" s="29" t="s">
        <v>9</v>
      </c>
      <c r="D5" s="6">
        <v>8</v>
      </c>
      <c r="E5" s="30">
        <v>4.95</v>
      </c>
      <c r="F5" s="31">
        <v>42.3</v>
      </c>
      <c r="G5" s="32">
        <v>9.48</v>
      </c>
      <c r="H5" s="32">
        <v>3.43</v>
      </c>
      <c r="I5" s="33">
        <v>699.93</v>
      </c>
      <c r="J5" s="33">
        <v>112.16</v>
      </c>
      <c r="K5" s="33">
        <v>36.118000000000002</v>
      </c>
      <c r="L5" s="33">
        <v>30.37</v>
      </c>
      <c r="M5" s="33">
        <v>5.7</v>
      </c>
      <c r="N5" s="33">
        <v>7.25</v>
      </c>
      <c r="O5" s="33">
        <v>37.35</v>
      </c>
      <c r="P5" s="33">
        <v>3.03</v>
      </c>
      <c r="Q5" s="33">
        <v>0.84811000000000003</v>
      </c>
      <c r="R5" s="34">
        <v>13.3</v>
      </c>
      <c r="S5" s="24" t="s">
        <v>15</v>
      </c>
    </row>
    <row r="6" spans="1:19" ht="15.6" x14ac:dyDescent="0.35">
      <c r="A6" s="9" t="s">
        <v>28</v>
      </c>
      <c r="B6" s="8" t="s">
        <v>16</v>
      </c>
      <c r="C6" s="8" t="s">
        <v>9</v>
      </c>
      <c r="D6" s="9">
        <v>8</v>
      </c>
      <c r="E6" s="35">
        <v>5.0999999999999996</v>
      </c>
      <c r="F6" s="36">
        <v>35.4</v>
      </c>
      <c r="G6" s="37">
        <v>5.78</v>
      </c>
      <c r="H6" s="37">
        <v>3.89</v>
      </c>
      <c r="I6" s="38">
        <v>716.11</v>
      </c>
      <c r="J6" s="38">
        <v>132.13</v>
      </c>
      <c r="K6" s="38">
        <v>17.747</v>
      </c>
      <c r="L6" s="38">
        <v>24.01</v>
      </c>
      <c r="M6" s="38">
        <v>5.91</v>
      </c>
      <c r="N6" s="38">
        <v>9.58</v>
      </c>
      <c r="O6" s="38">
        <v>23.91</v>
      </c>
      <c r="P6" s="38">
        <v>2.13</v>
      </c>
      <c r="Q6" s="38">
        <v>0.75520000000000009</v>
      </c>
      <c r="R6" s="39">
        <v>13</v>
      </c>
      <c r="S6" s="12" t="s">
        <v>15</v>
      </c>
    </row>
    <row r="7" spans="1:19" ht="15.6" x14ac:dyDescent="0.35">
      <c r="A7" s="6" t="s">
        <v>29</v>
      </c>
      <c r="B7" s="29" t="s">
        <v>59</v>
      </c>
      <c r="C7" s="29" t="s">
        <v>9</v>
      </c>
      <c r="D7" s="6">
        <v>8</v>
      </c>
      <c r="E7" s="30">
        <v>5.4</v>
      </c>
      <c r="F7" s="31">
        <v>31.2</v>
      </c>
      <c r="G7" s="32">
        <v>8.0299999999999994</v>
      </c>
      <c r="H7" s="32">
        <v>1.58</v>
      </c>
      <c r="I7" s="33">
        <v>396.32</v>
      </c>
      <c r="J7" s="33">
        <v>49.76</v>
      </c>
      <c r="K7" s="33">
        <v>13.94</v>
      </c>
      <c r="L7" s="33">
        <v>33.19</v>
      </c>
      <c r="M7" s="33">
        <v>5.88</v>
      </c>
      <c r="N7" s="33">
        <v>3.86</v>
      </c>
      <c r="O7" s="33">
        <v>28.98</v>
      </c>
      <c r="P7" s="33">
        <v>2.52</v>
      </c>
      <c r="Q7" s="33">
        <v>0.97001000000000004</v>
      </c>
      <c r="R7" s="31">
        <v>19</v>
      </c>
      <c r="S7" s="24" t="s">
        <v>15</v>
      </c>
    </row>
    <row r="8" spans="1:19" ht="15.6" x14ac:dyDescent="0.35">
      <c r="A8" s="6" t="s">
        <v>30</v>
      </c>
      <c r="B8" s="29" t="s">
        <v>59</v>
      </c>
      <c r="C8" s="29" t="s">
        <v>9</v>
      </c>
      <c r="D8" s="6">
        <v>8</v>
      </c>
      <c r="E8" s="30">
        <v>5.6</v>
      </c>
      <c r="F8" s="31">
        <v>31.1</v>
      </c>
      <c r="G8" s="32">
        <v>2.23</v>
      </c>
      <c r="H8" s="32">
        <v>2.1800000000000002</v>
      </c>
      <c r="I8" s="33">
        <v>260.86</v>
      </c>
      <c r="J8" s="33">
        <v>14</v>
      </c>
      <c r="K8" s="33">
        <v>5.2629999999999999</v>
      </c>
      <c r="L8" s="33">
        <v>11.53</v>
      </c>
      <c r="M8" s="33">
        <v>4.41</v>
      </c>
      <c r="N8" s="33">
        <v>2.44</v>
      </c>
      <c r="O8" s="33">
        <v>12.59</v>
      </c>
      <c r="P8" s="33">
        <v>1.06</v>
      </c>
      <c r="Q8" s="33">
        <v>0.74730999999999992</v>
      </c>
      <c r="R8" s="31">
        <v>21.5</v>
      </c>
      <c r="S8" s="24" t="s">
        <v>15</v>
      </c>
    </row>
    <row r="9" spans="1:19" ht="15.6" x14ac:dyDescent="0.35">
      <c r="A9" s="6" t="s">
        <v>31</v>
      </c>
      <c r="B9" s="29" t="s">
        <v>59</v>
      </c>
      <c r="C9" s="29" t="s">
        <v>9</v>
      </c>
      <c r="D9" s="6">
        <v>8</v>
      </c>
      <c r="E9" s="30">
        <v>5.5</v>
      </c>
      <c r="F9" s="31">
        <v>32.299999999999997</v>
      </c>
      <c r="G9" s="32">
        <v>11.37</v>
      </c>
      <c r="H9" s="32">
        <v>1.37</v>
      </c>
      <c r="I9" s="33">
        <v>378.75</v>
      </c>
      <c r="J9" s="33">
        <v>59.82</v>
      </c>
      <c r="K9" s="33">
        <v>14.271000000000001</v>
      </c>
      <c r="L9" s="33">
        <v>13.57</v>
      </c>
      <c r="M9" s="33">
        <v>6.17</v>
      </c>
      <c r="N9" s="33">
        <v>2.66</v>
      </c>
      <c r="O9" s="33">
        <v>19.12</v>
      </c>
      <c r="P9" s="33">
        <v>1.8</v>
      </c>
      <c r="Q9" s="33">
        <v>0.67013</v>
      </c>
      <c r="R9" s="31">
        <v>24.2</v>
      </c>
      <c r="S9" s="24" t="s">
        <v>15</v>
      </c>
    </row>
    <row r="10" spans="1:19" ht="15.6" x14ac:dyDescent="0.35">
      <c r="A10" s="9" t="s">
        <v>32</v>
      </c>
      <c r="B10" s="8" t="s">
        <v>59</v>
      </c>
      <c r="C10" s="8" t="s">
        <v>9</v>
      </c>
      <c r="D10" s="9">
        <v>8</v>
      </c>
      <c r="E10" s="35">
        <v>5.3</v>
      </c>
      <c r="F10" s="36">
        <v>30.6</v>
      </c>
      <c r="G10" s="37">
        <v>10.95</v>
      </c>
      <c r="H10" s="37">
        <v>0.71</v>
      </c>
      <c r="I10" s="38">
        <v>345.26</v>
      </c>
      <c r="J10" s="38">
        <v>57.42</v>
      </c>
      <c r="K10" s="38">
        <v>14.005000000000001</v>
      </c>
      <c r="L10" s="38">
        <v>12.42</v>
      </c>
      <c r="M10" s="38">
        <v>4.5999999999999996</v>
      </c>
      <c r="N10" s="38">
        <v>2.99</v>
      </c>
      <c r="O10" s="38">
        <v>22.86</v>
      </c>
      <c r="P10" s="38">
        <v>2.0299999999999998</v>
      </c>
      <c r="Q10" s="38">
        <v>0.70149000000000006</v>
      </c>
      <c r="R10" s="36">
        <v>25.1</v>
      </c>
      <c r="S10" s="12" t="s">
        <v>15</v>
      </c>
    </row>
    <row r="11" spans="1:19" ht="15.6" x14ac:dyDescent="0.35">
      <c r="A11" s="6" t="s">
        <v>33</v>
      </c>
      <c r="B11" s="29" t="s">
        <v>16</v>
      </c>
      <c r="C11" s="29" t="s">
        <v>10</v>
      </c>
      <c r="D11" s="6" t="s">
        <v>24</v>
      </c>
      <c r="E11" s="30">
        <v>4.8</v>
      </c>
      <c r="F11" s="30">
        <v>30.5</v>
      </c>
      <c r="G11" s="33">
        <v>8.0399999999999991</v>
      </c>
      <c r="H11" s="32">
        <v>1.95</v>
      </c>
      <c r="I11" s="33">
        <v>370.8</v>
      </c>
      <c r="J11" s="33">
        <v>61.5</v>
      </c>
      <c r="K11" s="33">
        <v>13.699</v>
      </c>
      <c r="L11" s="33">
        <v>12.76</v>
      </c>
      <c r="M11" s="33">
        <v>0.08</v>
      </c>
      <c r="N11" s="33">
        <v>5.5</v>
      </c>
      <c r="O11" s="33">
        <v>17.12</v>
      </c>
      <c r="P11" s="33">
        <v>1.73</v>
      </c>
      <c r="Q11" s="33">
        <v>0.93189</v>
      </c>
      <c r="R11" s="31">
        <v>12.7</v>
      </c>
      <c r="S11" s="24" t="s">
        <v>14</v>
      </c>
    </row>
    <row r="12" spans="1:19" ht="15.6" x14ac:dyDescent="0.35">
      <c r="A12" s="6" t="s">
        <v>34</v>
      </c>
      <c r="B12" s="29" t="s">
        <v>16</v>
      </c>
      <c r="C12" s="29" t="s">
        <v>10</v>
      </c>
      <c r="D12" s="6" t="s">
        <v>24</v>
      </c>
      <c r="E12" s="30">
        <v>4.4000000000000004</v>
      </c>
      <c r="F12" s="31">
        <v>44.5</v>
      </c>
      <c r="G12" s="32">
        <v>70.45</v>
      </c>
      <c r="H12" s="32">
        <v>10.71</v>
      </c>
      <c r="I12" s="33">
        <v>1079.5</v>
      </c>
      <c r="J12" s="33">
        <v>185.29</v>
      </c>
      <c r="K12" s="33">
        <v>38.192</v>
      </c>
      <c r="L12" s="33">
        <v>41.32</v>
      </c>
      <c r="M12" s="33">
        <v>1.99</v>
      </c>
      <c r="N12" s="33">
        <v>16.82</v>
      </c>
      <c r="O12" s="33">
        <v>55.68</v>
      </c>
      <c r="P12" s="33">
        <v>5.58</v>
      </c>
      <c r="Q12" s="33">
        <v>1.3480399999999999</v>
      </c>
      <c r="R12" s="31">
        <v>12.1</v>
      </c>
      <c r="S12" s="24" t="s">
        <v>14</v>
      </c>
    </row>
    <row r="13" spans="1:19" ht="15.6" x14ac:dyDescent="0.35">
      <c r="A13" s="6" t="s">
        <v>35</v>
      </c>
      <c r="B13" s="29" t="s">
        <v>16</v>
      </c>
      <c r="C13" s="29" t="s">
        <v>10</v>
      </c>
      <c r="D13" s="6" t="s">
        <v>24</v>
      </c>
      <c r="E13" s="30">
        <v>4.75</v>
      </c>
      <c r="F13" s="31">
        <v>33.6</v>
      </c>
      <c r="G13" s="32">
        <v>10.62</v>
      </c>
      <c r="H13" s="32">
        <v>1.68</v>
      </c>
      <c r="I13" s="33">
        <v>358.95</v>
      </c>
      <c r="J13" s="33">
        <v>36.159999999999997</v>
      </c>
      <c r="K13" s="33">
        <v>10.026999999999999</v>
      </c>
      <c r="L13" s="33">
        <v>27.7</v>
      </c>
      <c r="M13" s="33">
        <v>1.6</v>
      </c>
      <c r="N13" s="33">
        <v>7.01</v>
      </c>
      <c r="O13" s="33">
        <v>21.57</v>
      </c>
      <c r="P13" s="33">
        <v>1.88</v>
      </c>
      <c r="Q13" s="33">
        <v>0.88252999999999993</v>
      </c>
      <c r="R13" s="31">
        <v>13.2</v>
      </c>
      <c r="S13" s="24" t="s">
        <v>14</v>
      </c>
    </row>
    <row r="14" spans="1:19" ht="15.6" x14ac:dyDescent="0.35">
      <c r="A14" s="9" t="s">
        <v>36</v>
      </c>
      <c r="B14" s="8" t="s">
        <v>16</v>
      </c>
      <c r="C14" s="8" t="s">
        <v>10</v>
      </c>
      <c r="D14" s="9" t="s">
        <v>24</v>
      </c>
      <c r="E14" s="35">
        <v>4.5999999999999996</v>
      </c>
      <c r="F14" s="36">
        <v>38.5</v>
      </c>
      <c r="G14" s="37">
        <v>38.020000000000003</v>
      </c>
      <c r="H14" s="37">
        <v>3.44</v>
      </c>
      <c r="I14" s="38">
        <v>584.39</v>
      </c>
      <c r="J14" s="38">
        <v>89.57</v>
      </c>
      <c r="K14" s="38">
        <v>25.600999999999999</v>
      </c>
      <c r="L14" s="38">
        <v>39.19</v>
      </c>
      <c r="M14" s="38">
        <v>3.04</v>
      </c>
      <c r="N14" s="38">
        <v>8.6</v>
      </c>
      <c r="O14" s="38">
        <v>25.46</v>
      </c>
      <c r="P14" s="38">
        <v>2.4700000000000002</v>
      </c>
      <c r="Q14" s="38">
        <v>1.19642</v>
      </c>
      <c r="R14" s="36">
        <v>13.3</v>
      </c>
      <c r="S14" s="12" t="s">
        <v>14</v>
      </c>
    </row>
    <row r="15" spans="1:19" ht="15.6" x14ac:dyDescent="0.35">
      <c r="A15" s="6" t="s">
        <v>37</v>
      </c>
      <c r="B15" s="29" t="s">
        <v>59</v>
      </c>
      <c r="C15" s="29" t="s">
        <v>10</v>
      </c>
      <c r="D15" s="6" t="s">
        <v>24</v>
      </c>
      <c r="E15" s="30">
        <v>6</v>
      </c>
      <c r="F15" s="31">
        <v>48.4</v>
      </c>
      <c r="G15" s="32">
        <v>45.45</v>
      </c>
      <c r="H15" s="32">
        <v>2.17</v>
      </c>
      <c r="I15" s="33">
        <v>691.98</v>
      </c>
      <c r="J15" s="33">
        <v>130.43</v>
      </c>
      <c r="K15" s="33">
        <v>20.943999999999999</v>
      </c>
      <c r="L15" s="33">
        <v>27.63</v>
      </c>
      <c r="M15" s="33">
        <v>3.01</v>
      </c>
      <c r="N15" s="33">
        <v>3.54</v>
      </c>
      <c r="O15" s="33">
        <v>47.42</v>
      </c>
      <c r="P15" s="33">
        <v>4.1500000000000004</v>
      </c>
      <c r="Q15" s="33">
        <v>1.0865499999999999</v>
      </c>
      <c r="R15" s="31">
        <v>21.1</v>
      </c>
      <c r="S15" s="24" t="s">
        <v>14</v>
      </c>
    </row>
    <row r="16" spans="1:19" ht="15.6" x14ac:dyDescent="0.35">
      <c r="A16" s="6" t="s">
        <v>38</v>
      </c>
      <c r="B16" s="29" t="s">
        <v>59</v>
      </c>
      <c r="C16" s="29" t="s">
        <v>10</v>
      </c>
      <c r="D16" s="6" t="s">
        <v>24</v>
      </c>
      <c r="E16" s="30">
        <v>6.2</v>
      </c>
      <c r="F16" s="31">
        <v>31.4</v>
      </c>
      <c r="G16" s="32">
        <v>42.87</v>
      </c>
      <c r="H16" s="32">
        <v>0.88</v>
      </c>
      <c r="I16" s="33">
        <v>303.13</v>
      </c>
      <c r="J16" s="33">
        <v>36.380000000000003</v>
      </c>
      <c r="K16" s="33">
        <v>7.8650000000000002</v>
      </c>
      <c r="L16" s="33">
        <v>10.29</v>
      </c>
      <c r="M16" s="33">
        <v>1.57</v>
      </c>
      <c r="N16" s="33">
        <v>1.52</v>
      </c>
      <c r="O16" s="33">
        <v>11.03</v>
      </c>
      <c r="P16" s="33">
        <v>0.88</v>
      </c>
      <c r="Q16" s="33">
        <v>0.96726000000000001</v>
      </c>
      <c r="R16" s="31">
        <v>21.3</v>
      </c>
      <c r="S16" s="24" t="s">
        <v>14</v>
      </c>
    </row>
    <row r="17" spans="1:19" ht="15.6" x14ac:dyDescent="0.35">
      <c r="A17" s="6" t="s">
        <v>39</v>
      </c>
      <c r="B17" s="29" t="s">
        <v>59</v>
      </c>
      <c r="C17" s="29" t="s">
        <v>10</v>
      </c>
      <c r="D17" s="6" t="s">
        <v>24</v>
      </c>
      <c r="E17" s="30">
        <v>4.5999999999999996</v>
      </c>
      <c r="F17" s="31">
        <v>32</v>
      </c>
      <c r="G17" s="32">
        <v>35.96</v>
      </c>
      <c r="H17" s="32">
        <v>2.2400000000000002</v>
      </c>
      <c r="I17" s="33">
        <v>430.53</v>
      </c>
      <c r="J17" s="33">
        <v>44.61</v>
      </c>
      <c r="K17" s="33">
        <v>22.387</v>
      </c>
      <c r="L17" s="33">
        <v>26.45</v>
      </c>
      <c r="M17" s="33">
        <v>3.01</v>
      </c>
      <c r="N17" s="33">
        <v>7.35</v>
      </c>
      <c r="O17" s="33">
        <v>23.27</v>
      </c>
      <c r="P17" s="33">
        <v>2.19</v>
      </c>
      <c r="Q17" s="33">
        <v>1.0477300000000001</v>
      </c>
      <c r="R17" s="31">
        <v>22.6</v>
      </c>
      <c r="S17" s="24" t="s">
        <v>14</v>
      </c>
    </row>
    <row r="18" spans="1:19" ht="15.6" x14ac:dyDescent="0.35">
      <c r="A18" s="9" t="s">
        <v>40</v>
      </c>
      <c r="B18" s="8" t="s">
        <v>59</v>
      </c>
      <c r="C18" s="8" t="s">
        <v>10</v>
      </c>
      <c r="D18" s="9" t="s">
        <v>24</v>
      </c>
      <c r="E18" s="35">
        <v>4.5999999999999996</v>
      </c>
      <c r="F18" s="36">
        <v>31.1</v>
      </c>
      <c r="G18" s="37">
        <v>36.369999999999997</v>
      </c>
      <c r="H18" s="37">
        <v>1.07</v>
      </c>
      <c r="I18" s="38">
        <v>335</v>
      </c>
      <c r="J18" s="38">
        <v>25.67</v>
      </c>
      <c r="K18" s="38">
        <v>10.798999999999999</v>
      </c>
      <c r="L18" s="38">
        <v>21.94</v>
      </c>
      <c r="M18" s="38">
        <v>3.34</v>
      </c>
      <c r="N18" s="38">
        <v>5.13</v>
      </c>
      <c r="O18" s="38">
        <v>19.64</v>
      </c>
      <c r="P18" s="38">
        <v>1.8</v>
      </c>
      <c r="Q18" s="38">
        <v>0.83202999999999994</v>
      </c>
      <c r="R18" s="36">
        <v>22.1</v>
      </c>
      <c r="S18" s="12" t="s">
        <v>14</v>
      </c>
    </row>
    <row r="19" spans="1:19" x14ac:dyDescent="0.3">
      <c r="A19" s="23" t="s">
        <v>1927</v>
      </c>
    </row>
    <row r="20" spans="1:19" x14ac:dyDescent="0.3">
      <c r="A20" s="23" t="s">
        <v>1928</v>
      </c>
    </row>
    <row r="21" spans="1:19" x14ac:dyDescent="0.3">
      <c r="A21" s="23" t="s">
        <v>2289</v>
      </c>
    </row>
    <row r="22" spans="1:19" x14ac:dyDescent="0.3">
      <c r="A22" s="23" t="s">
        <v>2347</v>
      </c>
    </row>
    <row r="23" spans="1:19" ht="15" x14ac:dyDescent="0.35">
      <c r="A23" s="20" t="s">
        <v>2259</v>
      </c>
    </row>
  </sheetData>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8"/>
  <sheetViews>
    <sheetView workbookViewId="0">
      <selection activeCell="L6" sqref="L6"/>
    </sheetView>
  </sheetViews>
  <sheetFormatPr defaultRowHeight="14.4" x14ac:dyDescent="0.3"/>
  <cols>
    <col min="2" max="2" width="30.88671875" bestFit="1" customWidth="1"/>
    <col min="3" max="3" width="10.88671875" customWidth="1"/>
    <col min="4" max="4" width="12.5546875" bestFit="1" customWidth="1"/>
    <col min="5" max="5" width="16.6640625" bestFit="1" customWidth="1"/>
    <col min="6" max="6" width="14.88671875" bestFit="1" customWidth="1"/>
    <col min="7" max="7" width="16" bestFit="1" customWidth="1"/>
    <col min="8" max="8" width="15.5546875" bestFit="1" customWidth="1"/>
  </cols>
  <sheetData>
    <row r="1" spans="1:8" x14ac:dyDescent="0.3">
      <c r="A1" s="1" t="s">
        <v>18</v>
      </c>
      <c r="B1" s="24"/>
      <c r="C1" s="24"/>
      <c r="D1" s="24"/>
      <c r="E1" s="24"/>
      <c r="F1" s="24"/>
      <c r="G1" s="24"/>
      <c r="H1" s="24"/>
    </row>
    <row r="2" spans="1:8" ht="33" customHeight="1" x14ac:dyDescent="0.35">
      <c r="A2" s="493" t="s">
        <v>2258</v>
      </c>
      <c r="B2" s="493"/>
      <c r="C2" s="440" t="s">
        <v>2358</v>
      </c>
      <c r="D2" s="440" t="s">
        <v>2359</v>
      </c>
      <c r="E2" s="440" t="s">
        <v>2360</v>
      </c>
      <c r="F2" s="440" t="s">
        <v>2361</v>
      </c>
      <c r="G2" s="440" t="s">
        <v>2362</v>
      </c>
      <c r="H2" s="440" t="s">
        <v>2363</v>
      </c>
    </row>
    <row r="3" spans="1:8" ht="14.4" customHeight="1" x14ac:dyDescent="0.3">
      <c r="A3" s="489" t="s">
        <v>2</v>
      </c>
      <c r="B3" s="42" t="s">
        <v>0</v>
      </c>
      <c r="C3" s="43">
        <v>0.72171030000000003</v>
      </c>
      <c r="D3" s="44">
        <v>5.4964000000000002E-3</v>
      </c>
      <c r="E3" s="43">
        <v>0.99490330000000005</v>
      </c>
      <c r="F3" s="43">
        <v>0.87274890000000005</v>
      </c>
      <c r="G3" s="43">
        <v>0.28212540000000003</v>
      </c>
      <c r="H3" s="43">
        <v>5.7729999999999997E-2</v>
      </c>
    </row>
    <row r="4" spans="1:8" x14ac:dyDescent="0.3">
      <c r="A4" s="490"/>
      <c r="B4" s="45" t="s">
        <v>1</v>
      </c>
      <c r="C4" s="46">
        <v>3.1730300000000003E-2</v>
      </c>
      <c r="D4" s="47">
        <v>0.84172190000000002</v>
      </c>
      <c r="E4" s="47">
        <v>0.38690590000000002</v>
      </c>
      <c r="F4" s="47">
        <v>0.32794980000000001</v>
      </c>
      <c r="G4" s="47">
        <v>0.9966642</v>
      </c>
      <c r="H4" s="47">
        <v>0.99979720000000005</v>
      </c>
    </row>
    <row r="5" spans="1:8" ht="15.6" x14ac:dyDescent="0.35">
      <c r="A5" s="490"/>
      <c r="B5" s="45" t="s">
        <v>60</v>
      </c>
      <c r="C5" s="46">
        <v>1.4544400000000001E-2</v>
      </c>
      <c r="D5" s="47">
        <v>0.81619280000000005</v>
      </c>
      <c r="E5" s="47">
        <v>5.8426899999999997E-2</v>
      </c>
      <c r="F5" s="47">
        <v>0.66382580000000002</v>
      </c>
      <c r="G5" s="47">
        <v>0.73626420000000004</v>
      </c>
      <c r="H5" s="47">
        <v>0.89777320000000005</v>
      </c>
    </row>
    <row r="6" spans="1:8" ht="15.6" x14ac:dyDescent="0.35">
      <c r="A6" s="490"/>
      <c r="B6" s="45" t="s">
        <v>61</v>
      </c>
      <c r="C6" s="46">
        <v>2.3931600000000001E-2</v>
      </c>
      <c r="D6" s="47">
        <v>0.76231669999999996</v>
      </c>
      <c r="E6" s="47">
        <v>0.107444</v>
      </c>
      <c r="F6" s="47">
        <v>0.67482390000000003</v>
      </c>
      <c r="G6" s="47">
        <v>0.80074069999999997</v>
      </c>
      <c r="H6" s="47">
        <v>0.9640436</v>
      </c>
    </row>
    <row r="7" spans="1:8" ht="15.6" x14ac:dyDescent="0.35">
      <c r="A7" s="491"/>
      <c r="B7" s="12" t="s">
        <v>62</v>
      </c>
      <c r="C7" s="48">
        <v>4.8053899999999997E-2</v>
      </c>
      <c r="D7" s="49">
        <v>0.91628969999999998</v>
      </c>
      <c r="E7" s="49">
        <v>0.21673590000000001</v>
      </c>
      <c r="F7" s="49">
        <v>0.72992999999999997</v>
      </c>
      <c r="G7" s="49">
        <v>0.97032099999999999</v>
      </c>
      <c r="H7" s="49">
        <v>0.93265989999999999</v>
      </c>
    </row>
    <row r="8" spans="1:8" ht="14.4" customHeight="1" x14ac:dyDescent="0.3">
      <c r="A8" s="489" t="s">
        <v>4</v>
      </c>
      <c r="B8" s="42" t="s">
        <v>5</v>
      </c>
      <c r="C8" s="50">
        <v>2.68708E-2</v>
      </c>
      <c r="D8" s="43">
        <v>6.6234100000000004E-2</v>
      </c>
      <c r="E8" s="43">
        <v>6.6234100000000004E-2</v>
      </c>
      <c r="F8" s="43">
        <v>0.87076880000000001</v>
      </c>
      <c r="G8" s="43">
        <v>0.36374030000000002</v>
      </c>
      <c r="H8" s="43">
        <v>0.98556080000000001</v>
      </c>
    </row>
    <row r="9" spans="1:8" x14ac:dyDescent="0.3">
      <c r="A9" s="490"/>
      <c r="B9" s="45" t="s">
        <v>6</v>
      </c>
      <c r="C9" s="47">
        <v>0.34156140000000001</v>
      </c>
      <c r="D9" s="51">
        <v>2.331E-4</v>
      </c>
      <c r="E9" s="47">
        <v>0.16001380000000001</v>
      </c>
      <c r="F9" s="47">
        <v>0.82047650000000005</v>
      </c>
      <c r="G9" s="51">
        <v>1.0533999999999999E-3</v>
      </c>
      <c r="H9" s="47">
        <v>0.21215829999999999</v>
      </c>
    </row>
    <row r="10" spans="1:8" x14ac:dyDescent="0.3">
      <c r="A10" s="490"/>
      <c r="B10" s="45" t="s">
        <v>7</v>
      </c>
      <c r="C10" s="51">
        <v>4.8421999999999996E-3</v>
      </c>
      <c r="D10" s="47">
        <v>0.34515689999999999</v>
      </c>
      <c r="E10" s="47">
        <v>0.12677920000000001</v>
      </c>
      <c r="F10" s="47">
        <v>0.1183766</v>
      </c>
      <c r="G10" s="47">
        <v>0.88886410000000005</v>
      </c>
      <c r="H10" s="47">
        <v>0.90500250000000004</v>
      </c>
    </row>
    <row r="11" spans="1:8" ht="15.6" x14ac:dyDescent="0.35">
      <c r="A11" s="490"/>
      <c r="B11" s="45" t="s">
        <v>63</v>
      </c>
      <c r="C11" s="47">
        <v>9.5837800000000001E-2</v>
      </c>
      <c r="D11" s="47">
        <v>0.5785633</v>
      </c>
      <c r="E11" s="47">
        <v>0.20449239999999999</v>
      </c>
      <c r="F11" s="47">
        <v>0.96933539999999996</v>
      </c>
      <c r="G11" s="47">
        <v>0.61697429999999998</v>
      </c>
      <c r="H11" s="47">
        <v>0.61697429999999998</v>
      </c>
    </row>
    <row r="12" spans="1:8" ht="15.6" x14ac:dyDescent="0.35">
      <c r="A12" s="490"/>
      <c r="B12" s="45" t="s">
        <v>64</v>
      </c>
      <c r="C12" s="47">
        <v>9.5167500000000002E-2</v>
      </c>
      <c r="D12" s="47">
        <v>0.76789839999999998</v>
      </c>
      <c r="E12" s="47">
        <v>0.27897729999999998</v>
      </c>
      <c r="F12" s="47">
        <v>0.90891169999999999</v>
      </c>
      <c r="G12" s="47">
        <v>0.83868529999999997</v>
      </c>
      <c r="H12" s="47">
        <v>0.97663990000000001</v>
      </c>
    </row>
    <row r="13" spans="1:8" ht="15.6" x14ac:dyDescent="0.35">
      <c r="A13" s="490"/>
      <c r="B13" s="45" t="s">
        <v>65</v>
      </c>
      <c r="C13" s="47">
        <v>9.2577099999999996E-2</v>
      </c>
      <c r="D13" s="47">
        <v>0.2361511</v>
      </c>
      <c r="E13" s="47">
        <v>0.29598819999999998</v>
      </c>
      <c r="F13" s="47">
        <v>0.88398299999999996</v>
      </c>
      <c r="G13" s="47">
        <v>0.98834060000000001</v>
      </c>
      <c r="H13" s="47">
        <v>0.49682939999999998</v>
      </c>
    </row>
    <row r="14" spans="1:8" x14ac:dyDescent="0.3">
      <c r="A14" s="490"/>
      <c r="B14" s="45" t="s">
        <v>3</v>
      </c>
      <c r="C14" s="46">
        <v>3.1582899999999997E-2</v>
      </c>
      <c r="D14" s="47">
        <v>0.26821420000000001</v>
      </c>
      <c r="E14" s="47">
        <v>0.63140450000000004</v>
      </c>
      <c r="F14" s="47">
        <v>0.1707283</v>
      </c>
      <c r="G14" s="47">
        <v>0.5631583</v>
      </c>
      <c r="H14" s="47">
        <v>0.98886059999999998</v>
      </c>
    </row>
    <row r="15" spans="1:8" ht="15.6" x14ac:dyDescent="0.35">
      <c r="A15" s="490"/>
      <c r="B15" s="45" t="s">
        <v>66</v>
      </c>
      <c r="C15" s="47">
        <v>7.2555999999999995E-2</v>
      </c>
      <c r="D15" s="47">
        <v>0.96233069999999998</v>
      </c>
      <c r="E15" s="47">
        <v>0.10627880000000001</v>
      </c>
      <c r="F15" s="47">
        <v>0.99348029999999998</v>
      </c>
      <c r="G15" s="47">
        <v>0.65837349999999994</v>
      </c>
      <c r="H15" s="47">
        <v>0.69772670000000003</v>
      </c>
    </row>
    <row r="16" spans="1:8" x14ac:dyDescent="0.3">
      <c r="A16" s="491"/>
      <c r="B16" s="52" t="s">
        <v>67</v>
      </c>
      <c r="C16" s="53">
        <v>0</v>
      </c>
      <c r="D16" s="49">
        <v>0.49448890000000001</v>
      </c>
      <c r="E16" s="53">
        <v>5.5999999999999997E-6</v>
      </c>
      <c r="F16" s="53">
        <v>8.1999999999999994E-6</v>
      </c>
      <c r="G16" s="49">
        <v>0.98577139999999996</v>
      </c>
      <c r="H16" s="49">
        <v>0.91133819999999999</v>
      </c>
    </row>
    <row r="17" spans="1:11" ht="15.6" x14ac:dyDescent="0.35">
      <c r="A17" s="494"/>
      <c r="B17" s="19" t="s">
        <v>11</v>
      </c>
      <c r="C17" s="54">
        <v>8.2682699999999998E-2</v>
      </c>
      <c r="D17" s="55">
        <v>0.9902183</v>
      </c>
      <c r="E17" s="55">
        <v>0.88263780000000003</v>
      </c>
      <c r="F17" s="55">
        <v>0.26076880000000002</v>
      </c>
      <c r="G17" s="55">
        <v>0.93058470000000004</v>
      </c>
      <c r="H17" s="55">
        <v>0.92495360000000004</v>
      </c>
    </row>
    <row r="18" spans="1:11" ht="15.6" x14ac:dyDescent="0.35">
      <c r="A18" s="495"/>
      <c r="B18" s="19" t="s">
        <v>12</v>
      </c>
      <c r="C18" s="46">
        <v>1.33869E-2</v>
      </c>
      <c r="D18" s="56">
        <v>3.0899999999999998E-4</v>
      </c>
      <c r="E18" s="57">
        <v>0.94656470000000004</v>
      </c>
      <c r="F18" s="58">
        <v>1.7995500000000001E-2</v>
      </c>
      <c r="G18" s="57">
        <v>0.23057030000000001</v>
      </c>
      <c r="H18" s="56">
        <v>1.4199E-3</v>
      </c>
    </row>
    <row r="19" spans="1:11" x14ac:dyDescent="0.3">
      <c r="A19" s="492" t="s">
        <v>1929</v>
      </c>
      <c r="B19" s="492"/>
      <c r="C19" s="59">
        <f>AVERAGE(C3:C18)</f>
        <v>0.10606473750000001</v>
      </c>
      <c r="D19" s="59">
        <f t="shared" ref="D19:H19" si="0">AVERAGE(D3:D18)</f>
        <v>0.50323846875</v>
      </c>
      <c r="E19" s="59">
        <f t="shared" si="0"/>
        <v>0.341487025</v>
      </c>
      <c r="F19" s="59">
        <f t="shared" si="0"/>
        <v>0.58025696874999988</v>
      </c>
      <c r="G19" s="59">
        <f t="shared" si="0"/>
        <v>0.67826448125000005</v>
      </c>
      <c r="H19" s="59">
        <f t="shared" si="0"/>
        <v>0.72309175625</v>
      </c>
    </row>
    <row r="20" spans="1:11" x14ac:dyDescent="0.3">
      <c r="A20" s="21" t="s">
        <v>13</v>
      </c>
      <c r="B20" s="20"/>
      <c r="C20" s="20"/>
      <c r="D20" s="20"/>
      <c r="E20" s="20"/>
      <c r="F20" s="20"/>
      <c r="G20" s="20"/>
      <c r="H20" s="20"/>
      <c r="I20" s="20"/>
      <c r="J20" s="20"/>
      <c r="K20" s="20"/>
    </row>
    <row r="21" spans="1:11" ht="15" x14ac:dyDescent="0.35">
      <c r="A21" s="20"/>
      <c r="B21" s="20" t="s">
        <v>55</v>
      </c>
      <c r="C21" s="20"/>
      <c r="D21" s="20"/>
      <c r="E21" s="20"/>
      <c r="F21" s="20"/>
      <c r="G21" s="20"/>
      <c r="H21" s="20"/>
      <c r="I21" s="20"/>
      <c r="J21" s="20"/>
      <c r="K21" s="20"/>
    </row>
    <row r="22" spans="1:11" ht="15" x14ac:dyDescent="0.35">
      <c r="A22" s="20"/>
      <c r="B22" s="20" t="s">
        <v>56</v>
      </c>
      <c r="C22" s="20"/>
      <c r="D22" s="20"/>
      <c r="E22" s="20"/>
      <c r="F22" s="20"/>
      <c r="G22" s="20"/>
      <c r="H22" s="20"/>
      <c r="I22" s="20"/>
      <c r="J22" s="20"/>
      <c r="K22" s="20"/>
    </row>
    <row r="23" spans="1:11" ht="15" x14ac:dyDescent="0.35">
      <c r="A23" s="20"/>
      <c r="B23" s="20" t="s">
        <v>2260</v>
      </c>
      <c r="C23" s="21"/>
      <c r="D23" s="21"/>
      <c r="E23" s="21"/>
      <c r="F23" s="21"/>
      <c r="G23" s="20"/>
      <c r="H23" s="20"/>
      <c r="I23" s="20"/>
      <c r="J23" s="20"/>
      <c r="K23" s="20"/>
    </row>
    <row r="24" spans="1:11" x14ac:dyDescent="0.3">
      <c r="A24" s="21" t="s">
        <v>2348</v>
      </c>
      <c r="B24" s="21"/>
      <c r="C24" s="21"/>
      <c r="D24" s="21"/>
      <c r="E24" s="21"/>
      <c r="F24" s="21"/>
      <c r="G24" s="20"/>
      <c r="H24" s="20"/>
      <c r="I24" s="20"/>
      <c r="J24" s="20"/>
      <c r="K24" s="20"/>
    </row>
    <row r="25" spans="1:11" ht="15" x14ac:dyDescent="0.35">
      <c r="A25" s="20"/>
      <c r="B25" s="22" t="s">
        <v>76</v>
      </c>
      <c r="C25" s="20"/>
      <c r="D25" s="20"/>
      <c r="E25" s="20"/>
      <c r="F25" s="20"/>
      <c r="G25" s="20"/>
      <c r="H25" s="20"/>
      <c r="I25" s="20"/>
      <c r="J25" s="20"/>
      <c r="K25" s="20"/>
    </row>
    <row r="26" spans="1:11" ht="15" x14ac:dyDescent="0.35">
      <c r="A26" s="20"/>
      <c r="B26" s="73" t="s">
        <v>77</v>
      </c>
      <c r="C26" s="20"/>
      <c r="D26" s="20"/>
      <c r="E26" s="20"/>
      <c r="F26" s="20"/>
      <c r="G26" s="20"/>
      <c r="H26" s="20"/>
      <c r="I26" s="20"/>
      <c r="J26" s="20"/>
      <c r="K26" s="20"/>
    </row>
    <row r="27" spans="1:11" ht="15" x14ac:dyDescent="0.35">
      <c r="A27" s="20" t="s">
        <v>2271</v>
      </c>
      <c r="B27" s="20"/>
      <c r="C27" s="20"/>
      <c r="D27" s="20"/>
      <c r="E27" s="20"/>
      <c r="F27" s="20"/>
      <c r="G27" s="20"/>
      <c r="H27" s="20"/>
      <c r="I27" s="20"/>
      <c r="J27" s="20"/>
      <c r="K27" s="20"/>
    </row>
    <row r="28" spans="1:11" x14ac:dyDescent="0.3">
      <c r="A28" s="20" t="s">
        <v>1955</v>
      </c>
      <c r="B28" s="20"/>
      <c r="C28" s="20"/>
      <c r="D28" s="20"/>
      <c r="E28" s="20"/>
      <c r="F28" s="20"/>
      <c r="G28" s="20"/>
      <c r="H28" s="20"/>
      <c r="I28" s="20"/>
      <c r="J28" s="20"/>
      <c r="K28" s="20"/>
    </row>
  </sheetData>
  <mergeCells count="5">
    <mergeCell ref="A3:A7"/>
    <mergeCell ref="A8:A16"/>
    <mergeCell ref="A19:B19"/>
    <mergeCell ref="A2:B2"/>
    <mergeCell ref="A17:A18"/>
  </mergeCells>
  <phoneticPr fontId="2" type="noConversion"/>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7"/>
  <sheetViews>
    <sheetView workbookViewId="0">
      <selection activeCell="F15" sqref="F15"/>
    </sheetView>
  </sheetViews>
  <sheetFormatPr defaultRowHeight="14.4" x14ac:dyDescent="0.3"/>
  <cols>
    <col min="1" max="1" width="11.88671875" customWidth="1"/>
    <col min="2" max="4" width="9.5546875" bestFit="1" customWidth="1"/>
  </cols>
  <sheetData>
    <row r="1" spans="1:4" ht="15.6" x14ac:dyDescent="0.35">
      <c r="A1" s="4" t="s">
        <v>19</v>
      </c>
      <c r="B1" s="12"/>
      <c r="C1" s="12"/>
      <c r="D1" s="12"/>
    </row>
    <row r="2" spans="1:4" ht="15.6" x14ac:dyDescent="0.3">
      <c r="A2" s="4" t="s">
        <v>20</v>
      </c>
      <c r="B2" s="445" t="s">
        <v>21</v>
      </c>
      <c r="C2" s="448" t="s">
        <v>22</v>
      </c>
      <c r="D2" s="448" t="s">
        <v>88</v>
      </c>
    </row>
    <row r="3" spans="1:4" x14ac:dyDescent="0.3">
      <c r="A3" s="24" t="s">
        <v>0</v>
      </c>
      <c r="B3" s="449">
        <v>0.1176471</v>
      </c>
      <c r="C3" s="449">
        <v>0.66439999999999999</v>
      </c>
      <c r="D3" s="449">
        <v>0.66439999999999999</v>
      </c>
    </row>
    <row r="4" spans="1:4" x14ac:dyDescent="0.3">
      <c r="A4" s="12" t="s">
        <v>1</v>
      </c>
      <c r="B4" s="450">
        <v>0.80882350000000003</v>
      </c>
      <c r="C4" s="118">
        <v>2.195E-4</v>
      </c>
      <c r="D4" s="118">
        <v>4.0000000000000002E-4</v>
      </c>
    </row>
    <row r="5" spans="1:4" x14ac:dyDescent="0.3">
      <c r="A5" s="20" t="s">
        <v>2261</v>
      </c>
    </row>
    <row r="6" spans="1:4" x14ac:dyDescent="0.3">
      <c r="B6" s="60" t="s">
        <v>68</v>
      </c>
    </row>
    <row r="7" spans="1:4" ht="15" x14ac:dyDescent="0.35">
      <c r="B7" s="60" t="s">
        <v>78</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7"/>
  <sheetViews>
    <sheetView workbookViewId="0">
      <selection activeCell="N24" sqref="N24"/>
    </sheetView>
  </sheetViews>
  <sheetFormatPr defaultRowHeight="14.4" x14ac:dyDescent="0.3"/>
  <cols>
    <col min="1" max="1" width="9.6640625" bestFit="1" customWidth="1"/>
    <col min="2" max="2" width="21" bestFit="1" customWidth="1"/>
    <col min="3" max="3" width="13.21875" bestFit="1" customWidth="1"/>
    <col min="4" max="4" width="10.6640625" bestFit="1" customWidth="1"/>
    <col min="5" max="5" width="10.44140625" bestFit="1" customWidth="1"/>
    <col min="6" max="6" width="13" bestFit="1" customWidth="1"/>
    <col min="7" max="7" width="15" bestFit="1" customWidth="1"/>
    <col min="8" max="8" width="21" bestFit="1" customWidth="1"/>
    <col min="9" max="9" width="16.33203125" bestFit="1" customWidth="1"/>
    <col min="10" max="10" width="7.5546875" bestFit="1" customWidth="1"/>
    <col min="11" max="11" width="12.33203125" bestFit="1" customWidth="1"/>
    <col min="12" max="12" width="11.77734375" bestFit="1" customWidth="1"/>
    <col min="13" max="13" width="12.21875" bestFit="1" customWidth="1"/>
    <col min="14" max="14" width="10.77734375" bestFit="1" customWidth="1"/>
    <col min="15" max="15" width="42.6640625" bestFit="1" customWidth="1"/>
    <col min="16" max="16" width="14.109375" bestFit="1" customWidth="1"/>
  </cols>
  <sheetData>
    <row r="1" spans="1:16" x14ac:dyDescent="0.3">
      <c r="A1" s="4" t="s">
        <v>52</v>
      </c>
      <c r="B1" s="12"/>
      <c r="C1" s="12"/>
      <c r="D1" s="12"/>
      <c r="E1" s="12"/>
      <c r="F1" s="12"/>
      <c r="G1" s="12"/>
      <c r="H1" s="12"/>
      <c r="I1" s="12"/>
      <c r="J1" s="12"/>
      <c r="K1" s="12"/>
      <c r="L1" s="12"/>
      <c r="M1" s="12"/>
      <c r="N1" s="12"/>
      <c r="O1" s="104"/>
    </row>
    <row r="2" spans="1:16" ht="16.2" x14ac:dyDescent="0.3">
      <c r="A2" s="11" t="s">
        <v>8</v>
      </c>
      <c r="B2" s="4" t="s">
        <v>2394</v>
      </c>
      <c r="C2" s="4" t="s">
        <v>2395</v>
      </c>
      <c r="D2" s="4" t="s">
        <v>49</v>
      </c>
      <c r="E2" s="40" t="s">
        <v>2398</v>
      </c>
      <c r="F2" s="63" t="s">
        <v>2399</v>
      </c>
      <c r="G2" s="63" t="s">
        <v>2400</v>
      </c>
      <c r="H2" s="63" t="s">
        <v>2401</v>
      </c>
      <c r="I2" s="63" t="s">
        <v>2402</v>
      </c>
      <c r="J2" s="332" t="s">
        <v>2403</v>
      </c>
      <c r="K2" s="63" t="s">
        <v>69</v>
      </c>
      <c r="L2" s="63" t="s">
        <v>70</v>
      </c>
      <c r="M2" s="63" t="s">
        <v>2404</v>
      </c>
      <c r="N2" s="63" t="s">
        <v>71</v>
      </c>
      <c r="O2" s="282" t="s">
        <v>1947</v>
      </c>
    </row>
    <row r="3" spans="1:16" ht="15.6" x14ac:dyDescent="0.35">
      <c r="A3" s="5" t="s">
        <v>25</v>
      </c>
      <c r="B3" s="10" t="s">
        <v>16</v>
      </c>
      <c r="C3" s="10" t="s">
        <v>9</v>
      </c>
      <c r="D3" s="5" t="s">
        <v>41</v>
      </c>
      <c r="E3" s="328">
        <v>177723935</v>
      </c>
      <c r="F3" s="328">
        <v>133307441</v>
      </c>
      <c r="G3" s="328">
        <v>21791232</v>
      </c>
      <c r="H3" s="328">
        <v>19409103</v>
      </c>
      <c r="I3" s="328">
        <v>7540000</v>
      </c>
      <c r="J3" s="336">
        <v>219.54</v>
      </c>
      <c r="K3" s="328">
        <v>5748825</v>
      </c>
      <c r="L3" s="328">
        <v>3320919</v>
      </c>
      <c r="M3" s="6">
        <v>3159</v>
      </c>
      <c r="N3" s="328">
        <v>7209544</v>
      </c>
      <c r="O3" s="121" t="s">
        <v>1944</v>
      </c>
      <c r="P3" s="92"/>
    </row>
    <row r="4" spans="1:16" ht="14.4" customHeight="1" x14ac:dyDescent="0.35">
      <c r="A4" s="6" t="s">
        <v>26</v>
      </c>
      <c r="B4" s="10" t="s">
        <v>16</v>
      </c>
      <c r="C4" s="10" t="s">
        <v>9</v>
      </c>
      <c r="D4" s="5" t="s">
        <v>42</v>
      </c>
      <c r="E4" s="328">
        <v>112595818</v>
      </c>
      <c r="F4" s="328">
        <v>101634757</v>
      </c>
      <c r="G4" s="328">
        <v>15265804</v>
      </c>
      <c r="H4" s="329">
        <v>11666695</v>
      </c>
      <c r="I4" s="328">
        <v>4203519</v>
      </c>
      <c r="J4" s="334">
        <v>221.64</v>
      </c>
      <c r="K4" s="328">
        <v>3229534</v>
      </c>
      <c r="L4" s="328">
        <v>1877359</v>
      </c>
      <c r="M4" s="6">
        <v>3138</v>
      </c>
      <c r="N4" s="328">
        <v>4024632</v>
      </c>
      <c r="O4" s="121" t="s">
        <v>1939</v>
      </c>
    </row>
    <row r="5" spans="1:16" ht="15.6" x14ac:dyDescent="0.35">
      <c r="A5" s="5" t="s">
        <v>27</v>
      </c>
      <c r="B5" s="10" t="s">
        <v>16</v>
      </c>
      <c r="C5" s="10" t="s">
        <v>9</v>
      </c>
      <c r="D5" s="5" t="s">
        <v>43</v>
      </c>
      <c r="E5" s="328">
        <v>217460772</v>
      </c>
      <c r="F5" s="328">
        <v>61276708</v>
      </c>
      <c r="G5" s="328">
        <v>15122939</v>
      </c>
      <c r="H5" s="328">
        <v>13773587</v>
      </c>
      <c r="I5" s="328">
        <v>5230000</v>
      </c>
      <c r="J5" s="334">
        <v>231.92</v>
      </c>
      <c r="K5" s="328">
        <v>3343939</v>
      </c>
      <c r="L5" s="328">
        <v>1884633</v>
      </c>
      <c r="M5" s="6">
        <v>3149</v>
      </c>
      <c r="N5" s="328">
        <v>4186847</v>
      </c>
      <c r="O5" s="121" t="s">
        <v>1945</v>
      </c>
    </row>
    <row r="6" spans="1:16" ht="15.6" x14ac:dyDescent="0.35">
      <c r="A6" s="7" t="s">
        <v>28</v>
      </c>
      <c r="B6" s="8" t="s">
        <v>16</v>
      </c>
      <c r="C6" s="8" t="s">
        <v>9</v>
      </c>
      <c r="D6" s="7" t="s">
        <v>44</v>
      </c>
      <c r="E6" s="330">
        <v>110962314</v>
      </c>
      <c r="F6" s="330">
        <v>101310379</v>
      </c>
      <c r="G6" s="330">
        <v>28603670</v>
      </c>
      <c r="H6" s="331">
        <v>27351178</v>
      </c>
      <c r="I6" s="330">
        <v>8473464</v>
      </c>
      <c r="J6" s="335">
        <v>226.88</v>
      </c>
      <c r="K6" s="330">
        <v>5036773</v>
      </c>
      <c r="L6" s="330">
        <v>2778872</v>
      </c>
      <c r="M6" s="9">
        <v>3159</v>
      </c>
      <c r="N6" s="330">
        <v>6711464</v>
      </c>
      <c r="O6" s="143" t="s">
        <v>1940</v>
      </c>
    </row>
    <row r="7" spans="1:16" ht="15.6" x14ac:dyDescent="0.35">
      <c r="A7" s="5" t="s">
        <v>29</v>
      </c>
      <c r="B7" s="10" t="s">
        <v>59</v>
      </c>
      <c r="C7" s="10" t="s">
        <v>9</v>
      </c>
      <c r="D7" s="5" t="s">
        <v>41</v>
      </c>
      <c r="E7" s="328">
        <v>99538654</v>
      </c>
      <c r="F7" s="328">
        <v>78110375</v>
      </c>
      <c r="G7" s="328">
        <v>18795038</v>
      </c>
      <c r="H7" s="329">
        <v>17931008</v>
      </c>
      <c r="I7" s="328">
        <v>7088917</v>
      </c>
      <c r="J7" s="334">
        <v>228.86</v>
      </c>
      <c r="K7" s="328">
        <v>5214682</v>
      </c>
      <c r="L7" s="328">
        <v>2960135</v>
      </c>
      <c r="M7" s="6">
        <v>3153</v>
      </c>
      <c r="N7" s="328">
        <v>6415989</v>
      </c>
      <c r="O7" s="121" t="s">
        <v>1941</v>
      </c>
    </row>
    <row r="8" spans="1:16" ht="15.6" x14ac:dyDescent="0.35">
      <c r="A8" s="6" t="s">
        <v>30</v>
      </c>
      <c r="B8" s="10" t="s">
        <v>59</v>
      </c>
      <c r="C8" s="10" t="s">
        <v>9</v>
      </c>
      <c r="D8" s="5" t="s">
        <v>42</v>
      </c>
      <c r="E8" s="328">
        <v>123040237</v>
      </c>
      <c r="F8" s="329">
        <v>82589784</v>
      </c>
      <c r="G8" s="328">
        <v>49928997</v>
      </c>
      <c r="H8" s="329">
        <v>47181071</v>
      </c>
      <c r="I8" s="328">
        <v>7694907</v>
      </c>
      <c r="J8" s="334">
        <v>229.66</v>
      </c>
      <c r="K8" s="328">
        <v>4154627</v>
      </c>
      <c r="L8" s="328">
        <v>2063729</v>
      </c>
      <c r="M8" s="6">
        <v>3154</v>
      </c>
      <c r="N8" s="328">
        <v>5834769</v>
      </c>
      <c r="O8" s="121" t="s">
        <v>1942</v>
      </c>
    </row>
    <row r="9" spans="1:16" ht="15.6" x14ac:dyDescent="0.35">
      <c r="A9" s="5" t="s">
        <v>31</v>
      </c>
      <c r="B9" s="10" t="s">
        <v>59</v>
      </c>
      <c r="C9" s="10" t="s">
        <v>9</v>
      </c>
      <c r="D9" s="5" t="s">
        <v>43</v>
      </c>
      <c r="E9" s="328">
        <v>183798502</v>
      </c>
      <c r="F9" s="328">
        <v>78703487</v>
      </c>
      <c r="G9" s="328">
        <v>16503278</v>
      </c>
      <c r="H9" s="329">
        <v>15526594</v>
      </c>
      <c r="I9" s="328">
        <v>5799322</v>
      </c>
      <c r="J9" s="334">
        <v>231.86</v>
      </c>
      <c r="K9" s="328">
        <v>4279157</v>
      </c>
      <c r="L9" s="328">
        <v>2417974</v>
      </c>
      <c r="M9" s="6">
        <v>3025</v>
      </c>
      <c r="N9" s="328">
        <v>5337875</v>
      </c>
      <c r="O9" s="121" t="s">
        <v>1946</v>
      </c>
    </row>
    <row r="10" spans="1:16" ht="15.6" x14ac:dyDescent="0.35">
      <c r="A10" s="7" t="s">
        <v>32</v>
      </c>
      <c r="B10" s="8" t="s">
        <v>59</v>
      </c>
      <c r="C10" s="8" t="s">
        <v>9</v>
      </c>
      <c r="D10" s="7" t="s">
        <v>44</v>
      </c>
      <c r="E10" s="330">
        <v>116028701</v>
      </c>
      <c r="F10" s="330">
        <v>91756339</v>
      </c>
      <c r="G10" s="330">
        <v>16842938</v>
      </c>
      <c r="H10" s="331">
        <v>16010677</v>
      </c>
      <c r="I10" s="330">
        <v>7288988</v>
      </c>
      <c r="J10" s="335">
        <v>229.14</v>
      </c>
      <c r="K10" s="330">
        <v>5706730</v>
      </c>
      <c r="L10" s="330">
        <v>3205585</v>
      </c>
      <c r="M10" s="9">
        <v>3162</v>
      </c>
      <c r="N10" s="330">
        <v>6863445</v>
      </c>
      <c r="O10" s="143" t="s">
        <v>1943</v>
      </c>
    </row>
    <row r="11" spans="1:16" ht="15.6" x14ac:dyDescent="0.35">
      <c r="A11" s="6" t="s">
        <v>33</v>
      </c>
      <c r="B11" s="10" t="s">
        <v>16</v>
      </c>
      <c r="C11" s="10" t="s">
        <v>10</v>
      </c>
      <c r="D11" s="5" t="s">
        <v>45</v>
      </c>
      <c r="E11" s="328">
        <v>115265286</v>
      </c>
      <c r="F11" s="328">
        <v>92516704</v>
      </c>
      <c r="G11" s="328">
        <v>19921415</v>
      </c>
      <c r="H11" s="329">
        <v>18946082</v>
      </c>
      <c r="I11" s="328">
        <v>8399136</v>
      </c>
      <c r="J11" s="334">
        <v>228.97</v>
      </c>
      <c r="K11" s="328">
        <v>6368874</v>
      </c>
      <c r="L11" s="328">
        <v>3589465</v>
      </c>
      <c r="M11" s="6">
        <v>3162</v>
      </c>
      <c r="N11" s="328">
        <v>7930790</v>
      </c>
      <c r="O11" s="121" t="s">
        <v>1931</v>
      </c>
    </row>
    <row r="12" spans="1:16" ht="15.6" x14ac:dyDescent="0.35">
      <c r="A12" s="6" t="s">
        <v>34</v>
      </c>
      <c r="B12" s="10" t="s">
        <v>16</v>
      </c>
      <c r="C12" s="10" t="s">
        <v>10</v>
      </c>
      <c r="D12" s="5" t="s">
        <v>46</v>
      </c>
      <c r="E12" s="328">
        <v>116113177</v>
      </c>
      <c r="F12" s="328">
        <v>80207424</v>
      </c>
      <c r="G12" s="328">
        <v>16155876</v>
      </c>
      <c r="H12" s="329">
        <v>15282236</v>
      </c>
      <c r="I12" s="328">
        <v>7227027</v>
      </c>
      <c r="J12" s="334">
        <v>230.77</v>
      </c>
      <c r="K12" s="328">
        <v>5553006</v>
      </c>
      <c r="L12" s="328">
        <v>3094791</v>
      </c>
      <c r="M12" s="6">
        <v>3164</v>
      </c>
      <c r="N12" s="328">
        <v>6812030</v>
      </c>
      <c r="O12" s="121" t="s">
        <v>1932</v>
      </c>
      <c r="P12" s="92"/>
    </row>
    <row r="13" spans="1:16" ht="15.6" x14ac:dyDescent="0.35">
      <c r="A13" s="6" t="s">
        <v>35</v>
      </c>
      <c r="B13" s="10" t="s">
        <v>16</v>
      </c>
      <c r="C13" s="10" t="s">
        <v>10</v>
      </c>
      <c r="D13" s="5" t="s">
        <v>47</v>
      </c>
      <c r="E13" s="328">
        <v>119184631</v>
      </c>
      <c r="F13" s="328">
        <v>91721617</v>
      </c>
      <c r="G13" s="328">
        <v>16543095</v>
      </c>
      <c r="H13" s="329">
        <v>15743764</v>
      </c>
      <c r="I13" s="328">
        <v>7704910</v>
      </c>
      <c r="J13" s="334">
        <v>229.6</v>
      </c>
      <c r="K13" s="328">
        <v>6048772</v>
      </c>
      <c r="L13" s="328">
        <v>3526314</v>
      </c>
      <c r="M13" s="6">
        <v>3163</v>
      </c>
      <c r="N13" s="328">
        <v>7234680</v>
      </c>
      <c r="O13" s="121" t="s">
        <v>1933</v>
      </c>
    </row>
    <row r="14" spans="1:16" ht="15.6" x14ac:dyDescent="0.35">
      <c r="A14" s="9" t="s">
        <v>36</v>
      </c>
      <c r="B14" s="8" t="s">
        <v>16</v>
      </c>
      <c r="C14" s="8" t="s">
        <v>10</v>
      </c>
      <c r="D14" s="7" t="s">
        <v>48</v>
      </c>
      <c r="E14" s="330">
        <v>114038445</v>
      </c>
      <c r="F14" s="330">
        <v>93090184</v>
      </c>
      <c r="G14" s="330">
        <v>26803046</v>
      </c>
      <c r="H14" s="331">
        <v>25354450</v>
      </c>
      <c r="I14" s="330">
        <v>9596692</v>
      </c>
      <c r="J14" s="335">
        <v>228.77</v>
      </c>
      <c r="K14" s="330">
        <v>6952271</v>
      </c>
      <c r="L14" s="330">
        <v>3940950</v>
      </c>
      <c r="M14" s="9">
        <v>3163</v>
      </c>
      <c r="N14" s="330">
        <v>8641666</v>
      </c>
      <c r="O14" s="143" t="s">
        <v>1934</v>
      </c>
    </row>
    <row r="15" spans="1:16" ht="15.6" x14ac:dyDescent="0.35">
      <c r="A15" s="6" t="s">
        <v>37</v>
      </c>
      <c r="B15" s="10" t="s">
        <v>59</v>
      </c>
      <c r="C15" s="10" t="s">
        <v>10</v>
      </c>
      <c r="D15" s="5" t="s">
        <v>45</v>
      </c>
      <c r="E15" s="328">
        <v>103807141</v>
      </c>
      <c r="F15" s="328">
        <v>84153083</v>
      </c>
      <c r="G15" s="328">
        <v>13715280</v>
      </c>
      <c r="H15" s="329">
        <v>13067956</v>
      </c>
      <c r="I15" s="328">
        <v>4896692</v>
      </c>
      <c r="J15" s="334">
        <v>228.31</v>
      </c>
      <c r="K15" s="328">
        <v>3644034</v>
      </c>
      <c r="L15" s="328">
        <v>1951999</v>
      </c>
      <c r="M15" s="6">
        <v>3150</v>
      </c>
      <c r="N15" s="328">
        <v>4549485</v>
      </c>
      <c r="O15" s="121" t="s">
        <v>1935</v>
      </c>
      <c r="P15" s="92"/>
    </row>
    <row r="16" spans="1:16" ht="15.6" x14ac:dyDescent="0.35">
      <c r="A16" s="6" t="s">
        <v>38</v>
      </c>
      <c r="B16" s="10" t="s">
        <v>59</v>
      </c>
      <c r="C16" s="10" t="s">
        <v>10</v>
      </c>
      <c r="D16" s="5" t="s">
        <v>46</v>
      </c>
      <c r="E16" s="328">
        <v>113873409</v>
      </c>
      <c r="F16" s="328">
        <v>87628919</v>
      </c>
      <c r="G16" s="328">
        <v>12947056</v>
      </c>
      <c r="H16" s="329">
        <v>12449781</v>
      </c>
      <c r="I16" s="328">
        <v>4555580</v>
      </c>
      <c r="J16" s="334">
        <v>228.57</v>
      </c>
      <c r="K16" s="328">
        <v>3385359</v>
      </c>
      <c r="L16" s="328">
        <v>1778533</v>
      </c>
      <c r="M16" s="6">
        <v>3151</v>
      </c>
      <c r="N16" s="328">
        <v>4248313</v>
      </c>
      <c r="O16" s="121" t="s">
        <v>1936</v>
      </c>
    </row>
    <row r="17" spans="1:16" ht="15.6" x14ac:dyDescent="0.35">
      <c r="A17" s="6" t="s">
        <v>39</v>
      </c>
      <c r="B17" s="10" t="s">
        <v>59</v>
      </c>
      <c r="C17" s="10" t="s">
        <v>10</v>
      </c>
      <c r="D17" s="5" t="s">
        <v>47</v>
      </c>
      <c r="E17" s="328">
        <v>128916623</v>
      </c>
      <c r="F17" s="328">
        <v>94466792</v>
      </c>
      <c r="G17" s="328">
        <v>15325226</v>
      </c>
      <c r="H17" s="329">
        <v>14407215</v>
      </c>
      <c r="I17" s="328">
        <v>5654953</v>
      </c>
      <c r="J17" s="334">
        <v>229.18</v>
      </c>
      <c r="K17" s="328">
        <v>4203390</v>
      </c>
      <c r="L17" s="328">
        <v>2239028</v>
      </c>
      <c r="M17" s="6">
        <v>3162</v>
      </c>
      <c r="N17" s="328">
        <v>5273389</v>
      </c>
      <c r="O17" s="121" t="s">
        <v>1937</v>
      </c>
    </row>
    <row r="18" spans="1:16" ht="15.6" x14ac:dyDescent="0.35">
      <c r="A18" s="9" t="s">
        <v>40</v>
      </c>
      <c r="B18" s="8" t="s">
        <v>59</v>
      </c>
      <c r="C18" s="8" t="s">
        <v>10</v>
      </c>
      <c r="D18" s="7" t="s">
        <v>48</v>
      </c>
      <c r="E18" s="330">
        <v>117877779</v>
      </c>
      <c r="F18" s="330">
        <v>105620632</v>
      </c>
      <c r="G18" s="330">
        <v>19184537</v>
      </c>
      <c r="H18" s="331">
        <v>18350293</v>
      </c>
      <c r="I18" s="330">
        <v>5701447</v>
      </c>
      <c r="J18" s="333">
        <v>226.1</v>
      </c>
      <c r="K18" s="330">
        <v>4020132</v>
      </c>
      <c r="L18" s="330">
        <v>2044553</v>
      </c>
      <c r="M18" s="9">
        <v>3157</v>
      </c>
      <c r="N18" s="330">
        <v>5107185</v>
      </c>
      <c r="O18" s="143" t="s">
        <v>1938</v>
      </c>
    </row>
    <row r="19" spans="1:16" x14ac:dyDescent="0.3">
      <c r="A19" s="61" t="s">
        <v>2349</v>
      </c>
    </row>
    <row r="20" spans="1:16" x14ac:dyDescent="0.3">
      <c r="A20" s="62" t="s">
        <v>2262</v>
      </c>
      <c r="N20" s="384"/>
      <c r="P20" s="92"/>
    </row>
    <row r="21" spans="1:16" x14ac:dyDescent="0.3">
      <c r="A21" s="62" t="s">
        <v>1954</v>
      </c>
    </row>
    <row r="22" spans="1:16" x14ac:dyDescent="0.3">
      <c r="A22" s="62" t="s">
        <v>1930</v>
      </c>
    </row>
    <row r="23" spans="1:16" x14ac:dyDescent="0.3">
      <c r="A23" s="62" t="s">
        <v>1950</v>
      </c>
    </row>
    <row r="24" spans="1:16" x14ac:dyDescent="0.3">
      <c r="A24" s="62" t="s">
        <v>1948</v>
      </c>
    </row>
    <row r="25" spans="1:16" x14ac:dyDescent="0.3">
      <c r="A25" s="62" t="s">
        <v>1949</v>
      </c>
    </row>
    <row r="26" spans="1:16" x14ac:dyDescent="0.3">
      <c r="A26" s="62" t="s">
        <v>2364</v>
      </c>
    </row>
    <row r="27" spans="1:16" x14ac:dyDescent="0.3">
      <c r="A27" s="62" t="s">
        <v>2350</v>
      </c>
    </row>
  </sheetData>
  <phoneticPr fontId="2" type="noConversion"/>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26"/>
  <sheetViews>
    <sheetView workbookViewId="0">
      <selection activeCell="AA15" sqref="AA15"/>
    </sheetView>
  </sheetViews>
  <sheetFormatPr defaultRowHeight="14.4" x14ac:dyDescent="0.3"/>
  <cols>
    <col min="1" max="1" width="22.5546875" customWidth="1"/>
    <col min="2" max="2" width="9.5546875" bestFit="1" customWidth="1"/>
    <col min="3" max="6" width="10" bestFit="1" customWidth="1"/>
    <col min="7" max="10" width="9.6640625" bestFit="1" customWidth="1"/>
    <col min="11" max="14" width="8.88671875" bestFit="1" customWidth="1"/>
    <col min="15" max="18" width="8.6640625" bestFit="1" customWidth="1"/>
    <col min="19" max="19" width="9.44140625" bestFit="1" customWidth="1"/>
    <col min="20" max="20" width="9.6640625" bestFit="1" customWidth="1"/>
    <col min="21" max="21" width="6" bestFit="1" customWidth="1"/>
  </cols>
  <sheetData>
    <row r="1" spans="1:21" x14ac:dyDescent="0.3">
      <c r="A1" s="4" t="s">
        <v>2263</v>
      </c>
    </row>
    <row r="2" spans="1:21" s="76" customFormat="1" ht="16.8" x14ac:dyDescent="0.35">
      <c r="A2" s="137" t="s">
        <v>2405</v>
      </c>
      <c r="B2" s="138" t="s">
        <v>2406</v>
      </c>
      <c r="C2" s="139" t="s">
        <v>101</v>
      </c>
      <c r="D2" s="139" t="s">
        <v>102</v>
      </c>
      <c r="E2" s="139" t="s">
        <v>103</v>
      </c>
      <c r="F2" s="139" t="s">
        <v>104</v>
      </c>
      <c r="G2" s="139" t="s">
        <v>105</v>
      </c>
      <c r="H2" s="139" t="s">
        <v>106</v>
      </c>
      <c r="I2" s="139" t="s">
        <v>107</v>
      </c>
      <c r="J2" s="140" t="s">
        <v>108</v>
      </c>
      <c r="K2" s="141" t="s">
        <v>109</v>
      </c>
      <c r="L2" s="141" t="s">
        <v>110</v>
      </c>
      <c r="M2" s="141" t="s">
        <v>111</v>
      </c>
      <c r="N2" s="141" t="s">
        <v>112</v>
      </c>
      <c r="O2" s="141" t="s">
        <v>113</v>
      </c>
      <c r="P2" s="141" t="s">
        <v>114</v>
      </c>
      <c r="Q2" s="141" t="s">
        <v>115</v>
      </c>
      <c r="R2" s="142" t="s">
        <v>116</v>
      </c>
      <c r="S2" s="3" t="s">
        <v>2408</v>
      </c>
      <c r="T2" s="3" t="s">
        <v>2409</v>
      </c>
      <c r="U2" s="3" t="s">
        <v>2407</v>
      </c>
    </row>
    <row r="3" spans="1:21" x14ac:dyDescent="0.3">
      <c r="A3" s="496" t="s">
        <v>2365</v>
      </c>
      <c r="B3" s="81" t="s">
        <v>79</v>
      </c>
      <c r="C3" s="82">
        <v>98.518782880000003</v>
      </c>
      <c r="D3" s="82">
        <v>98.355775100000002</v>
      </c>
      <c r="E3" s="82">
        <v>98.167284359999996</v>
      </c>
      <c r="F3" s="82">
        <v>97.667006779999994</v>
      </c>
      <c r="G3" s="82">
        <v>98.258818699999992</v>
      </c>
      <c r="H3" s="82">
        <v>98.436887560000002</v>
      </c>
      <c r="I3" s="82">
        <v>98.448952059999996</v>
      </c>
      <c r="J3" s="83">
        <v>97.742023140000001</v>
      </c>
      <c r="K3" s="82">
        <v>93.358492659999996</v>
      </c>
      <c r="L3" s="82">
        <v>95.905332180000002</v>
      </c>
      <c r="M3" s="82">
        <v>96.228817300000003</v>
      </c>
      <c r="N3" s="82">
        <v>96.714024819999992</v>
      </c>
      <c r="O3" s="82">
        <v>98.330426410000001</v>
      </c>
      <c r="P3" s="82">
        <v>98.08330977</v>
      </c>
      <c r="Q3" s="82">
        <v>97.529292830000003</v>
      </c>
      <c r="R3" s="83">
        <v>97.97375658</v>
      </c>
      <c r="S3" s="82">
        <v>93.358000000000004</v>
      </c>
      <c r="T3" s="82">
        <v>98.519000000000005</v>
      </c>
      <c r="U3" s="82">
        <v>97.481999999999999</v>
      </c>
    </row>
    <row r="4" spans="1:21" x14ac:dyDescent="0.3">
      <c r="A4" s="497"/>
      <c r="B4" s="84" t="s">
        <v>80</v>
      </c>
      <c r="C4" s="85">
        <v>1.27766749</v>
      </c>
      <c r="D4" s="85">
        <v>1.4013704</v>
      </c>
      <c r="E4" s="85">
        <v>1.7358647199999999</v>
      </c>
      <c r="F4" s="85">
        <v>2.1836368300000002</v>
      </c>
      <c r="G4" s="85">
        <v>1.5905575999999999</v>
      </c>
      <c r="H4" s="85">
        <v>1.44451306</v>
      </c>
      <c r="I4" s="85">
        <v>1.4482354900000001</v>
      </c>
      <c r="J4" s="86">
        <v>2.1031857899999999</v>
      </c>
      <c r="K4" s="85">
        <v>6.44929446</v>
      </c>
      <c r="L4" s="85">
        <v>3.8562366900000002</v>
      </c>
      <c r="M4" s="85">
        <v>3.6097104999999998</v>
      </c>
      <c r="N4" s="85">
        <v>3.1258093100000002</v>
      </c>
      <c r="O4" s="85">
        <v>1.4571979000000002</v>
      </c>
      <c r="P4" s="85">
        <v>1.6395213800000001</v>
      </c>
      <c r="Q4" s="85">
        <v>2.2494452800000002</v>
      </c>
      <c r="R4" s="86">
        <v>1.8265639499999999</v>
      </c>
      <c r="S4" s="85">
        <v>1.278</v>
      </c>
      <c r="T4" s="85">
        <v>6.4489999999999998</v>
      </c>
      <c r="U4" s="85">
        <v>2.3370000000000002</v>
      </c>
    </row>
    <row r="5" spans="1:21" x14ac:dyDescent="0.3">
      <c r="A5" s="497"/>
      <c r="B5" s="84" t="s">
        <v>81</v>
      </c>
      <c r="C5" s="85">
        <v>0.11505582</v>
      </c>
      <c r="D5" s="85">
        <v>0.11191089999999999</v>
      </c>
      <c r="E5" s="85">
        <v>5.1781210000000001E-2</v>
      </c>
      <c r="F5" s="85">
        <v>6.512736999999999E-2</v>
      </c>
      <c r="G5" s="85">
        <v>0.11931130000000001</v>
      </c>
      <c r="H5" s="85">
        <v>9.2360129999999999E-2</v>
      </c>
      <c r="I5" s="85">
        <v>6.7292700000000011E-2</v>
      </c>
      <c r="J5" s="86">
        <v>7.4262999999999996E-2</v>
      </c>
      <c r="K5" s="85">
        <v>0.12465341000000001</v>
      </c>
      <c r="L5" s="85">
        <v>0.15835220999999999</v>
      </c>
      <c r="M5" s="85">
        <v>6.0030300000000002E-2</v>
      </c>
      <c r="N5" s="85">
        <v>6.3459989999999994E-2</v>
      </c>
      <c r="O5" s="85">
        <v>6.8842959999999995E-2</v>
      </c>
      <c r="P5" s="85">
        <v>8.0337770000000003E-2</v>
      </c>
      <c r="Q5" s="85">
        <v>7.7597159999999998E-2</v>
      </c>
      <c r="R5" s="86">
        <v>6.4086180000000006E-2</v>
      </c>
      <c r="S5" s="85">
        <v>5.2000000000000005E-2</v>
      </c>
      <c r="T5" s="85">
        <v>0.158</v>
      </c>
      <c r="U5" s="85">
        <v>8.6999999999999994E-2</v>
      </c>
    </row>
    <row r="6" spans="1:21" x14ac:dyDescent="0.3">
      <c r="A6" s="498"/>
      <c r="B6" s="87" t="s">
        <v>82</v>
      </c>
      <c r="C6" s="88">
        <v>8.2182730000000009E-2</v>
      </c>
      <c r="D6" s="88">
        <v>0.1230672</v>
      </c>
      <c r="E6" s="88">
        <v>4.1248220000000002E-2</v>
      </c>
      <c r="F6" s="88">
        <v>8.1666240000000001E-2</v>
      </c>
      <c r="G6" s="88">
        <v>2.8397800000000001E-2</v>
      </c>
      <c r="H6" s="88">
        <v>2.4371139999999999E-2</v>
      </c>
      <c r="I6" s="88">
        <v>3.218509E-2</v>
      </c>
      <c r="J6" s="89">
        <v>7.3432509999999993E-2</v>
      </c>
      <c r="K6" s="88">
        <v>5.5051260000000005E-2</v>
      </c>
      <c r="L6" s="88">
        <v>5.1482449999999999E-2</v>
      </c>
      <c r="M6" s="88">
        <v>9.4475500000000004E-2</v>
      </c>
      <c r="N6" s="88">
        <v>9.0561240000000001E-2</v>
      </c>
      <c r="O6" s="88">
        <v>0.14008179000000001</v>
      </c>
      <c r="P6" s="88">
        <v>0.19202917</v>
      </c>
      <c r="Q6" s="88">
        <v>0.13814646</v>
      </c>
      <c r="R6" s="89">
        <v>0.13148143000000001</v>
      </c>
      <c r="S6" s="88">
        <v>2.4E-2</v>
      </c>
      <c r="T6" s="88">
        <v>0.192</v>
      </c>
      <c r="U6" s="88">
        <v>8.5999999999999993E-2</v>
      </c>
    </row>
    <row r="7" spans="1:21" x14ac:dyDescent="0.3">
      <c r="A7" s="496" t="s">
        <v>1951</v>
      </c>
      <c r="B7" s="90" t="s">
        <v>79</v>
      </c>
      <c r="C7" s="82">
        <v>97.029740000000004</v>
      </c>
      <c r="D7" s="82">
        <v>97.070418208999996</v>
      </c>
      <c r="E7" s="82">
        <v>97.962099999999992</v>
      </c>
      <c r="F7" s="82">
        <v>96.92841</v>
      </c>
      <c r="G7" s="82">
        <v>97.694600000000008</v>
      </c>
      <c r="H7" s="82">
        <v>98.474199999999996</v>
      </c>
      <c r="I7" s="82">
        <v>97.533789999999996</v>
      </c>
      <c r="J7" s="83">
        <v>96.230580000000003</v>
      </c>
      <c r="K7" s="82">
        <v>90.81514</v>
      </c>
      <c r="L7" s="82">
        <v>93.372529236000005</v>
      </c>
      <c r="M7" s="82">
        <v>94.586120000000008</v>
      </c>
      <c r="N7" s="82">
        <v>96.093299999999999</v>
      </c>
      <c r="O7" s="82">
        <v>97.12894</v>
      </c>
      <c r="P7" s="82">
        <v>97.040038914999997</v>
      </c>
      <c r="Q7" s="82">
        <v>96.092032970000005</v>
      </c>
      <c r="R7" s="83">
        <v>96.782569999999993</v>
      </c>
      <c r="S7" s="82">
        <v>90.814999999999998</v>
      </c>
      <c r="T7" s="82">
        <v>98.474000000000004</v>
      </c>
      <c r="U7" s="82">
        <v>96.301999999999992</v>
      </c>
    </row>
    <row r="8" spans="1:21" x14ac:dyDescent="0.3">
      <c r="A8" s="497"/>
      <c r="B8" s="91" t="s">
        <v>80</v>
      </c>
      <c r="C8" s="85">
        <v>1.3525499999999999</v>
      </c>
      <c r="D8" s="85">
        <v>1.391951275</v>
      </c>
      <c r="E8" s="85">
        <v>1.127049</v>
      </c>
      <c r="F8" s="85">
        <v>1.8274029999999999</v>
      </c>
      <c r="G8" s="85">
        <v>0.98372890000000002</v>
      </c>
      <c r="H8" s="85">
        <v>0.2582236</v>
      </c>
      <c r="I8" s="85">
        <v>1.247217</v>
      </c>
      <c r="J8" s="86">
        <v>2.4540730000000002</v>
      </c>
      <c r="K8" s="85">
        <v>7.5672380000000006</v>
      </c>
      <c r="L8" s="85">
        <v>4.9106410440000001</v>
      </c>
      <c r="M8" s="85">
        <v>3.7958489999999996</v>
      </c>
      <c r="N8" s="85">
        <v>2.5813060000000001</v>
      </c>
      <c r="O8" s="85">
        <v>1.4504810000000001</v>
      </c>
      <c r="P8" s="85">
        <v>1.544163516</v>
      </c>
      <c r="Q8" s="85">
        <v>2.3745164509999999</v>
      </c>
      <c r="R8" s="86">
        <v>1.7675820000000002</v>
      </c>
      <c r="S8" s="85">
        <v>0.25800000000000001</v>
      </c>
      <c r="T8" s="85">
        <v>7.5670000000000002</v>
      </c>
      <c r="U8" s="85">
        <v>2.29</v>
      </c>
    </row>
    <row r="9" spans="1:21" x14ac:dyDescent="0.3">
      <c r="A9" s="497"/>
      <c r="B9" s="91" t="s">
        <v>81</v>
      </c>
      <c r="C9" s="85">
        <v>8.0689429999999993E-2</v>
      </c>
      <c r="D9" s="85">
        <v>7.4599288999999999E-2</v>
      </c>
      <c r="E9" s="85">
        <v>3.5190329999999999E-2</v>
      </c>
      <c r="F9" s="85">
        <v>4.535902E-2</v>
      </c>
      <c r="G9" s="85">
        <v>9.9817210000000003E-2</v>
      </c>
      <c r="H9" s="85">
        <v>0.10636730000000001</v>
      </c>
      <c r="I9" s="85">
        <v>4.1148459999999998E-2</v>
      </c>
      <c r="J9" s="86">
        <v>4.8632300000000003E-2</v>
      </c>
      <c r="K9" s="85">
        <v>0.10602490000000001</v>
      </c>
      <c r="L9" s="85">
        <v>0.15610190500000001</v>
      </c>
      <c r="M9" s="85">
        <v>3.1889299999999995E-2</v>
      </c>
      <c r="N9" s="85">
        <v>3.8601679999999999E-2</v>
      </c>
      <c r="O9" s="85">
        <v>3.3853790000000002E-2</v>
      </c>
      <c r="P9" s="85">
        <v>4.7686823000000003E-2</v>
      </c>
      <c r="Q9" s="85">
        <v>4.3195790999999997E-2</v>
      </c>
      <c r="R9" s="86">
        <v>3.3883669999999998E-2</v>
      </c>
      <c r="S9" s="85">
        <v>3.2000000000000001E-2</v>
      </c>
      <c r="T9" s="85">
        <v>0.156</v>
      </c>
      <c r="U9" s="85">
        <v>6.4000000000000001E-2</v>
      </c>
    </row>
    <row r="10" spans="1:21" x14ac:dyDescent="0.3">
      <c r="A10" s="497"/>
      <c r="B10" s="84" t="s">
        <v>82</v>
      </c>
      <c r="C10" s="85">
        <v>9.0425209999999995E-4</v>
      </c>
      <c r="D10" s="85">
        <v>1.1197889999999999E-3</v>
      </c>
      <c r="E10" s="85">
        <v>3.7266609999999999E-4</v>
      </c>
      <c r="F10" s="85">
        <v>6.1247289999999995E-4</v>
      </c>
      <c r="G10" s="85">
        <v>4.3972339999999996E-4</v>
      </c>
      <c r="H10" s="85">
        <v>2.427369E-4</v>
      </c>
      <c r="I10" s="85">
        <v>3.7294680000000003E-4</v>
      </c>
      <c r="J10" s="86">
        <v>5.9345769999999995E-4</v>
      </c>
      <c r="K10" s="85">
        <v>9.4839420000000004E-4</v>
      </c>
      <c r="L10" s="85">
        <v>1.229658E-3</v>
      </c>
      <c r="M10" s="85">
        <v>5.6793060000000001E-4</v>
      </c>
      <c r="N10" s="85">
        <v>5.082512E-4</v>
      </c>
      <c r="O10" s="85">
        <v>4.616426E-4</v>
      </c>
      <c r="P10" s="85">
        <v>3.9410599999999997E-4</v>
      </c>
      <c r="Q10" s="85">
        <v>1.028471E-3</v>
      </c>
      <c r="R10" s="86">
        <v>7.8343740000000003E-4</v>
      </c>
      <c r="S10" s="85">
        <v>0</v>
      </c>
      <c r="T10" s="85">
        <v>1E-3</v>
      </c>
      <c r="U10" s="85">
        <v>1E-3</v>
      </c>
    </row>
    <row r="11" spans="1:21" ht="16.2" x14ac:dyDescent="0.3">
      <c r="A11" s="498"/>
      <c r="B11" s="93" t="s">
        <v>1952</v>
      </c>
      <c r="C11" s="88">
        <v>1.5361129999999998</v>
      </c>
      <c r="D11" s="88">
        <v>1.4619114369999999</v>
      </c>
      <c r="E11" s="88">
        <v>0.87528620000000001</v>
      </c>
      <c r="F11" s="88">
        <v>1.198213</v>
      </c>
      <c r="G11" s="88">
        <v>1.2214160000000001</v>
      </c>
      <c r="H11" s="88">
        <v>1.160962</v>
      </c>
      <c r="I11" s="88">
        <v>1.177476</v>
      </c>
      <c r="J11" s="89">
        <v>1.2661260000000001</v>
      </c>
      <c r="K11" s="88">
        <v>1.510653</v>
      </c>
      <c r="L11" s="88">
        <v>1.5594981569999999</v>
      </c>
      <c r="M11" s="88">
        <v>1.585577</v>
      </c>
      <c r="N11" s="88">
        <v>1.2862819999999999</v>
      </c>
      <c r="O11" s="88">
        <v>1.3862619999999999</v>
      </c>
      <c r="P11" s="88">
        <v>1.36771664</v>
      </c>
      <c r="Q11" s="88">
        <v>1.489226317</v>
      </c>
      <c r="R11" s="89">
        <v>1.4151820000000002</v>
      </c>
      <c r="S11" s="88">
        <v>0.875</v>
      </c>
      <c r="T11" s="88">
        <v>1.5859999999999999</v>
      </c>
      <c r="U11" s="88">
        <v>1.3439999999999999</v>
      </c>
    </row>
    <row r="12" spans="1:21" x14ac:dyDescent="0.3">
      <c r="A12" s="496" t="s">
        <v>2366</v>
      </c>
      <c r="B12" s="90" t="s">
        <v>79</v>
      </c>
      <c r="C12" s="82">
        <v>96.999369999999999</v>
      </c>
      <c r="D12" s="82">
        <v>96.989978369999989</v>
      </c>
      <c r="E12" s="82">
        <v>97.934558402000008</v>
      </c>
      <c r="F12" s="82">
        <v>96.888159999999999</v>
      </c>
      <c r="G12" s="82">
        <v>97.6768</v>
      </c>
      <c r="H12" s="82">
        <v>98.372649999999993</v>
      </c>
      <c r="I12" s="82">
        <v>97.500109999999992</v>
      </c>
      <c r="J12" s="83">
        <v>96.085720000000009</v>
      </c>
      <c r="K12" s="95">
        <v>90.601880000000008</v>
      </c>
      <c r="L12" s="82">
        <v>93.049305320000002</v>
      </c>
      <c r="M12" s="82">
        <v>94.467129999999997</v>
      </c>
      <c r="N12" s="82">
        <v>96.080399999999997</v>
      </c>
      <c r="O12" s="82">
        <v>97.045000000000002</v>
      </c>
      <c r="P12" s="82">
        <v>97.024739999999994</v>
      </c>
      <c r="Q12" s="82">
        <v>96.010892966</v>
      </c>
      <c r="R12" s="83">
        <v>96.637990000000002</v>
      </c>
      <c r="S12" s="82">
        <v>90.602000000000004</v>
      </c>
      <c r="T12" s="82">
        <v>98.373000000000005</v>
      </c>
      <c r="U12" s="82">
        <v>96.210000000000008</v>
      </c>
    </row>
    <row r="13" spans="1:21" x14ac:dyDescent="0.3">
      <c r="A13" s="497"/>
      <c r="B13" s="91" t="s">
        <v>80</v>
      </c>
      <c r="C13" s="85">
        <v>1.3573299999999999</v>
      </c>
      <c r="D13" s="85">
        <v>1.42393619</v>
      </c>
      <c r="E13" s="85">
        <v>1.1092376559999999</v>
      </c>
      <c r="F13" s="85">
        <v>1.7772300000000001</v>
      </c>
      <c r="G13" s="85">
        <v>0.92347129999999988</v>
      </c>
      <c r="H13" s="85">
        <v>0.2519016</v>
      </c>
      <c r="I13" s="85">
        <v>1.2317930000000001</v>
      </c>
      <c r="J13" s="86">
        <v>2.5118499999999999</v>
      </c>
      <c r="K13" s="96">
        <v>7.6221180000000004</v>
      </c>
      <c r="L13" s="85">
        <v>5.0687348210000005</v>
      </c>
      <c r="M13" s="85">
        <v>3.7986249999999999</v>
      </c>
      <c r="N13" s="85">
        <v>2.52644</v>
      </c>
      <c r="O13" s="85">
        <v>1.414668</v>
      </c>
      <c r="P13" s="85">
        <v>1.4593769999999999</v>
      </c>
      <c r="Q13" s="85">
        <v>2.3441220309999999</v>
      </c>
      <c r="R13" s="86">
        <v>1.7777339999999999</v>
      </c>
      <c r="S13" s="85">
        <v>0.252</v>
      </c>
      <c r="T13" s="85">
        <v>7.6219999999999999</v>
      </c>
      <c r="U13" s="85">
        <v>2.2869999999999999</v>
      </c>
    </row>
    <row r="14" spans="1:21" x14ac:dyDescent="0.3">
      <c r="A14" s="497"/>
      <c r="B14" s="91" t="s">
        <v>81</v>
      </c>
      <c r="C14" s="85">
        <v>7.7425809999999998E-2</v>
      </c>
      <c r="D14" s="85">
        <v>7.3589519999999992E-2</v>
      </c>
      <c r="E14" s="85">
        <v>3.7573714000000001E-2</v>
      </c>
      <c r="F14" s="85">
        <v>4.4828420000000001E-2</v>
      </c>
      <c r="G14" s="85">
        <v>0.10661279999999999</v>
      </c>
      <c r="H14" s="85">
        <v>0.12211749999999999</v>
      </c>
      <c r="I14" s="85">
        <v>4.0582839999999995E-2</v>
      </c>
      <c r="J14" s="86">
        <v>4.839943E-2</v>
      </c>
      <c r="K14" s="96">
        <v>0.1121626</v>
      </c>
      <c r="L14" s="85">
        <v>0.15738893500000001</v>
      </c>
      <c r="M14" s="85">
        <v>2.9682489999999999E-2</v>
      </c>
      <c r="N14" s="85">
        <v>3.5275519999999998E-2</v>
      </c>
      <c r="O14" s="85">
        <v>3.2485409999999999E-2</v>
      </c>
      <c r="P14" s="85">
        <v>4.7684240000000003E-2</v>
      </c>
      <c r="Q14" s="85">
        <v>4.2026239E-2</v>
      </c>
      <c r="R14" s="86">
        <v>3.3241710000000001E-2</v>
      </c>
      <c r="S14" s="85">
        <v>0.03</v>
      </c>
      <c r="T14" s="85">
        <v>0.157</v>
      </c>
      <c r="U14" s="85">
        <v>6.5000000000000002E-2</v>
      </c>
    </row>
    <row r="15" spans="1:21" x14ac:dyDescent="0.3">
      <c r="A15" s="497"/>
      <c r="B15" s="91" t="s">
        <v>82</v>
      </c>
      <c r="C15" s="85">
        <v>9.9873590000000003E-4</v>
      </c>
      <c r="D15" s="85">
        <v>1.09333E-3</v>
      </c>
      <c r="E15" s="85">
        <v>2.5676799999999999E-4</v>
      </c>
      <c r="F15" s="85">
        <v>7.5196059999999996E-4</v>
      </c>
      <c r="G15" s="85">
        <v>2.7100339999999999E-4</v>
      </c>
      <c r="H15" s="85">
        <v>3.1292120000000004E-4</v>
      </c>
      <c r="I15" s="85">
        <v>2.6743219999999997E-4</v>
      </c>
      <c r="J15" s="86">
        <v>6.0248250000000006E-4</v>
      </c>
      <c r="K15" s="96">
        <v>9.343175E-4</v>
      </c>
      <c r="L15" s="85">
        <v>1.7158360000000001E-3</v>
      </c>
      <c r="M15" s="85">
        <v>5.5052539999999998E-4</v>
      </c>
      <c r="N15" s="85">
        <v>2.4582249999999999E-4</v>
      </c>
      <c r="O15" s="85">
        <v>7.5547469999999992E-4</v>
      </c>
      <c r="P15" s="85">
        <v>4.593857E-4</v>
      </c>
      <c r="Q15" s="85">
        <v>1.1040170000000001E-3</v>
      </c>
      <c r="R15" s="86">
        <v>7.3870460000000006E-4</v>
      </c>
      <c r="S15" s="85">
        <v>0</v>
      </c>
      <c r="T15" s="85">
        <v>2E-3</v>
      </c>
      <c r="U15" s="85">
        <v>1E-3</v>
      </c>
    </row>
    <row r="16" spans="1:21" ht="16.2" x14ac:dyDescent="0.3">
      <c r="A16" s="498"/>
      <c r="B16" s="94" t="s">
        <v>1952</v>
      </c>
      <c r="C16" s="88">
        <v>1.5648759999999999</v>
      </c>
      <c r="D16" s="88">
        <v>1.5114025899999999</v>
      </c>
      <c r="E16" s="88">
        <v>0.91837345999999997</v>
      </c>
      <c r="F16" s="88">
        <v>1.289034</v>
      </c>
      <c r="G16" s="88">
        <v>1.2928489999999999</v>
      </c>
      <c r="H16" s="88">
        <v>1.253015</v>
      </c>
      <c r="I16" s="88">
        <v>1.227247</v>
      </c>
      <c r="J16" s="89">
        <v>1.3534269999999999</v>
      </c>
      <c r="K16" s="97">
        <v>1.6629069999999999</v>
      </c>
      <c r="L16" s="88">
        <v>1.722855088</v>
      </c>
      <c r="M16" s="88">
        <v>1.7040140000000001</v>
      </c>
      <c r="N16" s="88">
        <v>1.3576359999999998</v>
      </c>
      <c r="O16" s="88">
        <v>1.507088</v>
      </c>
      <c r="P16" s="88">
        <v>1.4677370000000001</v>
      </c>
      <c r="Q16" s="88">
        <v>1.6018547479999998</v>
      </c>
      <c r="R16" s="89">
        <v>1.550295</v>
      </c>
      <c r="S16" s="88">
        <v>0.91799999999999993</v>
      </c>
      <c r="T16" s="88">
        <v>1.7230000000000001</v>
      </c>
      <c r="U16" s="88">
        <v>1.4369999999999998</v>
      </c>
    </row>
    <row r="17" spans="1:25" x14ac:dyDescent="0.3">
      <c r="A17" s="20" t="s">
        <v>2351</v>
      </c>
    </row>
    <row r="18" spans="1:25" x14ac:dyDescent="0.3">
      <c r="A18" s="20" t="s">
        <v>1953</v>
      </c>
    </row>
    <row r="19" spans="1:25" x14ac:dyDescent="0.3">
      <c r="D19" s="77"/>
      <c r="E19" s="77"/>
      <c r="F19" s="77"/>
      <c r="G19" s="77"/>
      <c r="H19" s="77"/>
      <c r="I19" s="77"/>
      <c r="J19" s="77"/>
      <c r="K19" s="77"/>
      <c r="L19" s="77"/>
      <c r="M19" s="77"/>
      <c r="N19" s="77"/>
      <c r="O19" s="77"/>
      <c r="P19" s="77"/>
      <c r="Q19" s="77"/>
      <c r="R19" s="77"/>
      <c r="S19" s="77"/>
      <c r="T19" s="77"/>
      <c r="U19" s="77"/>
      <c r="V19" s="77"/>
      <c r="W19" s="77"/>
      <c r="X19" s="77"/>
      <c r="Y19" s="77"/>
    </row>
    <row r="20" spans="1:25" x14ac:dyDescent="0.3">
      <c r="D20" s="77"/>
      <c r="E20" s="77"/>
      <c r="F20" s="77"/>
      <c r="G20" s="77"/>
      <c r="H20" s="77"/>
      <c r="I20" s="77"/>
      <c r="J20" s="77"/>
      <c r="K20" s="77"/>
      <c r="L20" s="77"/>
      <c r="M20" s="77"/>
      <c r="N20" s="77"/>
      <c r="O20" s="77"/>
      <c r="P20" s="77"/>
      <c r="Q20" s="77"/>
      <c r="R20" s="77"/>
      <c r="S20" s="77"/>
      <c r="T20" s="77"/>
      <c r="U20" s="77"/>
      <c r="V20" s="77"/>
    </row>
    <row r="22" spans="1:25" x14ac:dyDescent="0.3">
      <c r="D22" s="77"/>
      <c r="E22" s="77"/>
      <c r="F22" s="77"/>
      <c r="G22" s="77"/>
      <c r="H22" s="77"/>
      <c r="I22" s="77"/>
      <c r="J22" s="77"/>
      <c r="K22" s="77"/>
      <c r="L22" s="77"/>
      <c r="M22" s="77"/>
      <c r="N22" s="77"/>
      <c r="O22" s="77"/>
      <c r="P22" s="77"/>
      <c r="Q22" s="77"/>
      <c r="R22" s="77"/>
      <c r="S22" s="77"/>
      <c r="T22" s="77"/>
      <c r="U22" s="77"/>
      <c r="V22" s="77"/>
    </row>
    <row r="23" spans="1:25" x14ac:dyDescent="0.3">
      <c r="D23" s="77"/>
      <c r="E23" s="77"/>
      <c r="F23" s="77"/>
      <c r="G23" s="77"/>
      <c r="H23" s="77"/>
      <c r="I23" s="77"/>
      <c r="J23" s="77"/>
      <c r="K23" s="77"/>
      <c r="L23" s="77"/>
      <c r="M23" s="77"/>
      <c r="N23" s="77"/>
      <c r="O23" s="77"/>
      <c r="P23" s="77"/>
      <c r="Q23" s="77"/>
      <c r="R23" s="77"/>
      <c r="S23" s="77"/>
      <c r="T23" s="77"/>
      <c r="U23" s="77"/>
      <c r="V23" s="77"/>
    </row>
    <row r="24" spans="1:25" x14ac:dyDescent="0.3">
      <c r="D24" s="77"/>
      <c r="E24" s="77"/>
      <c r="F24" s="77"/>
      <c r="G24" s="77"/>
      <c r="H24" s="77"/>
      <c r="I24" s="77"/>
      <c r="J24" s="77"/>
      <c r="K24" s="77"/>
      <c r="L24" s="77"/>
      <c r="M24" s="77"/>
      <c r="N24" s="77"/>
      <c r="O24" s="77"/>
      <c r="P24" s="77"/>
      <c r="Q24" s="77"/>
      <c r="R24" s="77"/>
      <c r="S24" s="77"/>
      <c r="T24" s="77"/>
      <c r="U24" s="77"/>
      <c r="V24" s="77"/>
    </row>
    <row r="25" spans="1:25" x14ac:dyDescent="0.3">
      <c r="D25" s="77"/>
      <c r="E25" s="77"/>
      <c r="F25" s="77"/>
      <c r="G25" s="77"/>
      <c r="H25" s="77"/>
      <c r="I25" s="77"/>
      <c r="J25" s="77"/>
      <c r="K25" s="77"/>
      <c r="L25" s="77"/>
      <c r="M25" s="77"/>
      <c r="N25" s="77"/>
      <c r="O25" s="77"/>
      <c r="P25" s="77"/>
      <c r="Q25" s="77"/>
      <c r="R25" s="77"/>
      <c r="S25" s="77"/>
      <c r="T25" s="77"/>
      <c r="U25" s="77"/>
      <c r="V25" s="77"/>
    </row>
    <row r="26" spans="1:25" x14ac:dyDescent="0.3">
      <c r="D26" s="77"/>
      <c r="E26" s="77"/>
      <c r="F26" s="77"/>
      <c r="G26" s="77"/>
      <c r="H26" s="77"/>
      <c r="I26" s="77"/>
      <c r="J26" s="77"/>
      <c r="K26" s="77"/>
      <c r="L26" s="77"/>
      <c r="M26" s="77"/>
      <c r="N26" s="77"/>
      <c r="O26" s="77"/>
      <c r="P26" s="77"/>
      <c r="Q26" s="77"/>
      <c r="R26" s="77"/>
      <c r="S26" s="77"/>
      <c r="T26" s="77"/>
      <c r="U26" s="77"/>
      <c r="V26" s="77"/>
    </row>
  </sheetData>
  <mergeCells count="3">
    <mergeCell ref="A3:A6"/>
    <mergeCell ref="A7:A11"/>
    <mergeCell ref="A12:A1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4"/>
  <sheetViews>
    <sheetView workbookViewId="0">
      <selection activeCell="M11" sqref="M11"/>
    </sheetView>
  </sheetViews>
  <sheetFormatPr defaultRowHeight="14.4" x14ac:dyDescent="0.3"/>
  <cols>
    <col min="1" max="1" width="11.77734375" customWidth="1"/>
    <col min="2" max="2" width="20.5546875" bestFit="1" customWidth="1"/>
    <col min="3" max="3" width="13.21875" bestFit="1" customWidth="1"/>
    <col min="4" max="4" width="11.77734375" bestFit="1" customWidth="1"/>
    <col min="5" max="5" width="19.5546875" bestFit="1" customWidth="1"/>
    <col min="6" max="6" width="10.6640625" bestFit="1" customWidth="1"/>
    <col min="7" max="7" width="15.5546875" bestFit="1" customWidth="1"/>
    <col min="8" max="8" width="23.33203125" bestFit="1" customWidth="1"/>
    <col min="9" max="9" width="10.77734375" bestFit="1" customWidth="1"/>
  </cols>
  <sheetData>
    <row r="1" spans="1:9" x14ac:dyDescent="0.3">
      <c r="A1" s="1" t="s">
        <v>2267</v>
      </c>
      <c r="B1" s="24"/>
      <c r="C1" s="24"/>
      <c r="D1" s="12"/>
      <c r="E1" s="12"/>
      <c r="F1" s="12"/>
      <c r="G1" s="24"/>
      <c r="H1" s="24"/>
      <c r="I1" s="24"/>
    </row>
    <row r="2" spans="1:9" ht="16.2" x14ac:dyDescent="0.3">
      <c r="A2" s="25" t="s">
        <v>8</v>
      </c>
      <c r="B2" s="2" t="s">
        <v>2394</v>
      </c>
      <c r="C2" s="2" t="s">
        <v>2395</v>
      </c>
      <c r="D2" s="2" t="s">
        <v>2410</v>
      </c>
      <c r="E2" s="2" t="s">
        <v>2411</v>
      </c>
      <c r="F2" s="2" t="s">
        <v>2412</v>
      </c>
      <c r="G2" s="2" t="s">
        <v>2413</v>
      </c>
      <c r="H2" s="2" t="s">
        <v>2414</v>
      </c>
      <c r="I2" s="2" t="s">
        <v>2415</v>
      </c>
    </row>
    <row r="3" spans="1:9" ht="15.6" x14ac:dyDescent="0.35">
      <c r="A3" s="5" t="s">
        <v>25</v>
      </c>
      <c r="B3" s="29" t="s">
        <v>16</v>
      </c>
      <c r="C3" s="29" t="s">
        <v>9</v>
      </c>
      <c r="D3" s="24">
        <v>3159</v>
      </c>
      <c r="E3" s="24">
        <v>3157</v>
      </c>
      <c r="F3" s="24">
        <f>E3-D3</f>
        <v>-2</v>
      </c>
      <c r="G3" s="24">
        <v>970</v>
      </c>
      <c r="H3" s="24">
        <v>997</v>
      </c>
      <c r="I3" s="24">
        <f>H3-G3</f>
        <v>27</v>
      </c>
    </row>
    <row r="4" spans="1:9" ht="15.6" x14ac:dyDescent="0.35">
      <c r="A4" s="5" t="s">
        <v>26</v>
      </c>
      <c r="B4" s="29" t="s">
        <v>16</v>
      </c>
      <c r="C4" s="29" t="s">
        <v>9</v>
      </c>
      <c r="D4" s="24">
        <v>3149</v>
      </c>
      <c r="E4" s="24">
        <v>3149</v>
      </c>
      <c r="F4" s="24">
        <f t="shared" ref="F4:F18" si="0">E4-D4</f>
        <v>0</v>
      </c>
      <c r="G4" s="24">
        <v>985</v>
      </c>
      <c r="H4" s="24">
        <v>985</v>
      </c>
      <c r="I4" s="24">
        <f t="shared" ref="I4:I18" si="1">H4-G4</f>
        <v>0</v>
      </c>
    </row>
    <row r="5" spans="1:9" ht="15.6" x14ac:dyDescent="0.35">
      <c r="A5" s="5" t="s">
        <v>27</v>
      </c>
      <c r="B5" s="29" t="s">
        <v>16</v>
      </c>
      <c r="C5" s="29" t="s">
        <v>9</v>
      </c>
      <c r="D5" s="24">
        <v>3138</v>
      </c>
      <c r="E5" s="24">
        <v>3138</v>
      </c>
      <c r="F5" s="24">
        <f t="shared" si="0"/>
        <v>0</v>
      </c>
      <c r="G5" s="24">
        <v>886</v>
      </c>
      <c r="H5" s="24">
        <v>911</v>
      </c>
      <c r="I5" s="24">
        <f t="shared" si="1"/>
        <v>25</v>
      </c>
    </row>
    <row r="6" spans="1:9" ht="15.6" x14ac:dyDescent="0.35">
      <c r="A6" s="7" t="s">
        <v>28</v>
      </c>
      <c r="B6" s="8" t="s">
        <v>16</v>
      </c>
      <c r="C6" s="8" t="s">
        <v>9</v>
      </c>
      <c r="D6" s="12">
        <v>3159</v>
      </c>
      <c r="E6" s="12">
        <v>3158</v>
      </c>
      <c r="F6" s="12">
        <f t="shared" si="0"/>
        <v>-1</v>
      </c>
      <c r="G6" s="12">
        <v>925</v>
      </c>
      <c r="H6" s="12">
        <v>974</v>
      </c>
      <c r="I6" s="12">
        <f t="shared" si="1"/>
        <v>49</v>
      </c>
    </row>
    <row r="7" spans="1:9" ht="15.6" x14ac:dyDescent="0.35">
      <c r="A7" s="6" t="s">
        <v>29</v>
      </c>
      <c r="B7" s="29" t="s">
        <v>59</v>
      </c>
      <c r="C7" s="29" t="s">
        <v>9</v>
      </c>
      <c r="D7" s="24">
        <v>3153</v>
      </c>
      <c r="E7" s="24">
        <v>3150</v>
      </c>
      <c r="F7" s="24">
        <f t="shared" si="0"/>
        <v>-3</v>
      </c>
      <c r="G7" s="24">
        <v>922</v>
      </c>
      <c r="H7" s="24">
        <v>973</v>
      </c>
      <c r="I7" s="24">
        <f t="shared" si="1"/>
        <v>51</v>
      </c>
    </row>
    <row r="8" spans="1:9" ht="15.6" x14ac:dyDescent="0.35">
      <c r="A8" s="6" t="s">
        <v>30</v>
      </c>
      <c r="B8" s="29" t="s">
        <v>59</v>
      </c>
      <c r="C8" s="29" t="s">
        <v>9</v>
      </c>
      <c r="D8" s="24">
        <v>3025</v>
      </c>
      <c r="E8" s="24">
        <v>3019</v>
      </c>
      <c r="F8" s="24">
        <f t="shared" si="0"/>
        <v>-6</v>
      </c>
      <c r="G8" s="24">
        <v>795</v>
      </c>
      <c r="H8" s="24">
        <v>879</v>
      </c>
      <c r="I8" s="24">
        <f t="shared" si="1"/>
        <v>84</v>
      </c>
    </row>
    <row r="9" spans="1:9" ht="15.6" x14ac:dyDescent="0.35">
      <c r="A9" s="6" t="s">
        <v>31</v>
      </c>
      <c r="B9" s="29" t="s">
        <v>59</v>
      </c>
      <c r="C9" s="29" t="s">
        <v>9</v>
      </c>
      <c r="D9" s="24">
        <v>3154</v>
      </c>
      <c r="E9" s="24">
        <v>3153</v>
      </c>
      <c r="F9" s="24">
        <f t="shared" si="0"/>
        <v>-1</v>
      </c>
      <c r="G9" s="24">
        <v>916</v>
      </c>
      <c r="H9" s="24">
        <v>948</v>
      </c>
      <c r="I9" s="24">
        <f t="shared" si="1"/>
        <v>32</v>
      </c>
    </row>
    <row r="10" spans="1:9" ht="15.6" x14ac:dyDescent="0.35">
      <c r="A10" s="9" t="s">
        <v>32</v>
      </c>
      <c r="B10" s="8" t="s">
        <v>59</v>
      </c>
      <c r="C10" s="8" t="s">
        <v>9</v>
      </c>
      <c r="D10" s="12">
        <v>3162</v>
      </c>
      <c r="E10" s="12">
        <v>3162</v>
      </c>
      <c r="F10" s="12">
        <f t="shared" si="0"/>
        <v>0</v>
      </c>
      <c r="G10" s="12">
        <v>963</v>
      </c>
      <c r="H10" s="12">
        <v>1010</v>
      </c>
      <c r="I10" s="12">
        <f t="shared" si="1"/>
        <v>47</v>
      </c>
    </row>
    <row r="11" spans="1:9" ht="15.6" x14ac:dyDescent="0.35">
      <c r="A11" s="6" t="s">
        <v>33</v>
      </c>
      <c r="B11" s="29" t="s">
        <v>16</v>
      </c>
      <c r="C11" s="29" t="s">
        <v>10</v>
      </c>
      <c r="D11" s="24">
        <v>3162</v>
      </c>
      <c r="E11" s="24">
        <v>3162</v>
      </c>
      <c r="F11" s="24">
        <f t="shared" si="0"/>
        <v>0</v>
      </c>
      <c r="G11" s="24">
        <v>1028</v>
      </c>
      <c r="H11" s="24">
        <v>1054</v>
      </c>
      <c r="I11" s="24">
        <f t="shared" si="1"/>
        <v>26</v>
      </c>
    </row>
    <row r="12" spans="1:9" ht="15.6" x14ac:dyDescent="0.35">
      <c r="A12" s="6" t="s">
        <v>34</v>
      </c>
      <c r="B12" s="29" t="s">
        <v>16</v>
      </c>
      <c r="C12" s="29" t="s">
        <v>10</v>
      </c>
      <c r="D12" s="24">
        <v>3164</v>
      </c>
      <c r="E12" s="24">
        <v>3163</v>
      </c>
      <c r="F12" s="24">
        <f t="shared" si="0"/>
        <v>-1</v>
      </c>
      <c r="G12" s="24">
        <v>1024</v>
      </c>
      <c r="H12" s="24">
        <v>1045</v>
      </c>
      <c r="I12" s="24">
        <f t="shared" si="1"/>
        <v>21</v>
      </c>
    </row>
    <row r="13" spans="1:9" ht="15.6" x14ac:dyDescent="0.35">
      <c r="A13" s="6" t="s">
        <v>35</v>
      </c>
      <c r="B13" s="29" t="s">
        <v>16</v>
      </c>
      <c r="C13" s="29" t="s">
        <v>10</v>
      </c>
      <c r="D13" s="24">
        <v>3163</v>
      </c>
      <c r="E13" s="24">
        <v>3163</v>
      </c>
      <c r="F13" s="24">
        <f t="shared" si="0"/>
        <v>0</v>
      </c>
      <c r="G13" s="24">
        <v>1003</v>
      </c>
      <c r="H13" s="24">
        <v>1045</v>
      </c>
      <c r="I13" s="24">
        <f t="shared" si="1"/>
        <v>42</v>
      </c>
    </row>
    <row r="14" spans="1:9" ht="15.6" x14ac:dyDescent="0.35">
      <c r="A14" s="9" t="s">
        <v>36</v>
      </c>
      <c r="B14" s="8" t="s">
        <v>16</v>
      </c>
      <c r="C14" s="8" t="s">
        <v>10</v>
      </c>
      <c r="D14" s="12">
        <v>3163</v>
      </c>
      <c r="E14" s="12">
        <v>3162</v>
      </c>
      <c r="F14" s="12">
        <f t="shared" si="0"/>
        <v>-1</v>
      </c>
      <c r="G14" s="12">
        <v>966</v>
      </c>
      <c r="H14" s="12">
        <v>1033</v>
      </c>
      <c r="I14" s="12">
        <f t="shared" si="1"/>
        <v>67</v>
      </c>
    </row>
    <row r="15" spans="1:9" ht="15.6" x14ac:dyDescent="0.35">
      <c r="A15" s="6" t="s">
        <v>37</v>
      </c>
      <c r="B15" s="29" t="s">
        <v>59</v>
      </c>
      <c r="C15" s="29" t="s">
        <v>10</v>
      </c>
      <c r="D15" s="24">
        <v>3151</v>
      </c>
      <c r="E15" s="24">
        <v>3151</v>
      </c>
      <c r="F15" s="24">
        <f t="shared" si="0"/>
        <v>0</v>
      </c>
      <c r="G15" s="24">
        <v>959</v>
      </c>
      <c r="H15" s="24">
        <v>975</v>
      </c>
      <c r="I15" s="24">
        <f t="shared" si="1"/>
        <v>16</v>
      </c>
    </row>
    <row r="16" spans="1:9" ht="15.6" x14ac:dyDescent="0.35">
      <c r="A16" s="6" t="s">
        <v>38</v>
      </c>
      <c r="B16" s="29" t="s">
        <v>59</v>
      </c>
      <c r="C16" s="29" t="s">
        <v>10</v>
      </c>
      <c r="D16" s="24">
        <v>3150</v>
      </c>
      <c r="E16" s="24">
        <v>3150</v>
      </c>
      <c r="F16" s="24">
        <f t="shared" si="0"/>
        <v>0</v>
      </c>
      <c r="G16" s="24">
        <v>970</v>
      </c>
      <c r="H16" s="24">
        <v>984</v>
      </c>
      <c r="I16" s="24">
        <f t="shared" si="1"/>
        <v>14</v>
      </c>
    </row>
    <row r="17" spans="1:9" ht="15.6" x14ac:dyDescent="0.35">
      <c r="A17" s="6" t="s">
        <v>39</v>
      </c>
      <c r="B17" s="29" t="s">
        <v>59</v>
      </c>
      <c r="C17" s="29" t="s">
        <v>10</v>
      </c>
      <c r="D17" s="24">
        <v>3162</v>
      </c>
      <c r="E17" s="24">
        <v>3162</v>
      </c>
      <c r="F17" s="24">
        <f t="shared" si="0"/>
        <v>0</v>
      </c>
      <c r="G17" s="24">
        <v>999</v>
      </c>
      <c r="H17" s="24">
        <v>1018</v>
      </c>
      <c r="I17" s="24">
        <f t="shared" si="1"/>
        <v>19</v>
      </c>
    </row>
    <row r="18" spans="1:9" ht="15.6" x14ac:dyDescent="0.35">
      <c r="A18" s="9" t="s">
        <v>40</v>
      </c>
      <c r="B18" s="8" t="s">
        <v>59</v>
      </c>
      <c r="C18" s="8" t="s">
        <v>10</v>
      </c>
      <c r="D18" s="12">
        <v>3157</v>
      </c>
      <c r="E18" s="12">
        <v>3157</v>
      </c>
      <c r="F18" s="12">
        <f t="shared" si="0"/>
        <v>0</v>
      </c>
      <c r="G18" s="12">
        <v>956</v>
      </c>
      <c r="H18" s="12">
        <v>993</v>
      </c>
      <c r="I18" s="12">
        <f t="shared" si="1"/>
        <v>37</v>
      </c>
    </row>
    <row r="19" spans="1:9" x14ac:dyDescent="0.3">
      <c r="A19" s="62" t="s">
        <v>2265</v>
      </c>
    </row>
    <row r="20" spans="1:9" x14ac:dyDescent="0.3">
      <c r="A20" s="62" t="s">
        <v>72</v>
      </c>
    </row>
    <row r="21" spans="1:9" x14ac:dyDescent="0.3">
      <c r="A21" s="62" t="s">
        <v>2368</v>
      </c>
    </row>
    <row r="22" spans="1:9" x14ac:dyDescent="0.3">
      <c r="A22" s="64" t="s">
        <v>2264</v>
      </c>
      <c r="B22" s="14"/>
      <c r="C22" s="14"/>
      <c r="D22" s="14"/>
      <c r="E22" s="14"/>
      <c r="F22" s="14"/>
      <c r="G22" s="14"/>
    </row>
    <row r="23" spans="1:9" x14ac:dyDescent="0.3">
      <c r="A23" s="64" t="s">
        <v>2367</v>
      </c>
      <c r="B23" s="14"/>
      <c r="C23" s="14"/>
      <c r="D23" s="14"/>
      <c r="E23" s="14"/>
      <c r="F23" s="14"/>
      <c r="G23" s="14"/>
    </row>
    <row r="24" spans="1:9" x14ac:dyDescent="0.3">
      <c r="A24" s="74" t="s">
        <v>184</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11"/>
  <sheetViews>
    <sheetView workbookViewId="0">
      <selection activeCell="A9" sqref="A9"/>
    </sheetView>
  </sheetViews>
  <sheetFormatPr defaultRowHeight="14.4" x14ac:dyDescent="0.3"/>
  <cols>
    <col min="1" max="1" width="16.109375" customWidth="1"/>
  </cols>
  <sheetData>
    <row r="1" spans="1:12" ht="15" customHeight="1" x14ac:dyDescent="0.3">
      <c r="A1" s="1" t="s">
        <v>2268</v>
      </c>
      <c r="B1" s="12"/>
      <c r="C1" s="12"/>
      <c r="D1" s="12"/>
      <c r="E1" s="12"/>
      <c r="F1" s="12"/>
      <c r="G1" s="12"/>
      <c r="H1" s="12"/>
      <c r="I1" s="12"/>
      <c r="J1" s="12"/>
    </row>
    <row r="2" spans="1:12" ht="15.6" x14ac:dyDescent="0.35">
      <c r="A2" s="502" t="s">
        <v>53</v>
      </c>
      <c r="B2" s="499" t="s">
        <v>73</v>
      </c>
      <c r="C2" s="499"/>
      <c r="D2" s="500"/>
      <c r="E2" s="501" t="s">
        <v>74</v>
      </c>
      <c r="F2" s="499"/>
      <c r="G2" s="500"/>
      <c r="H2" s="501" t="s">
        <v>75</v>
      </c>
      <c r="I2" s="499"/>
      <c r="J2" s="500"/>
    </row>
    <row r="3" spans="1:12" ht="16.8" x14ac:dyDescent="0.35">
      <c r="A3" s="503"/>
      <c r="B3" s="66" t="s">
        <v>54</v>
      </c>
      <c r="C3" s="16" t="s">
        <v>22</v>
      </c>
      <c r="D3" s="17" t="s">
        <v>23</v>
      </c>
      <c r="E3" s="66" t="s">
        <v>54</v>
      </c>
      <c r="F3" s="16" t="s">
        <v>22</v>
      </c>
      <c r="G3" s="17" t="s">
        <v>23</v>
      </c>
      <c r="H3" s="66" t="s">
        <v>54</v>
      </c>
      <c r="I3" s="16" t="s">
        <v>22</v>
      </c>
      <c r="J3" s="17" t="s">
        <v>23</v>
      </c>
    </row>
    <row r="4" spans="1:12" x14ac:dyDescent="0.3">
      <c r="A4" s="15" t="s">
        <v>50</v>
      </c>
      <c r="B4" s="67">
        <v>1.0688</v>
      </c>
      <c r="C4" s="47">
        <v>0.30330000000000001</v>
      </c>
      <c r="D4" s="68">
        <v>0.42609999999999998</v>
      </c>
      <c r="E4" s="69">
        <v>0.85355999999999999</v>
      </c>
      <c r="F4" s="47">
        <v>0.42609999999999998</v>
      </c>
      <c r="G4" s="68">
        <v>0.42609999999999998</v>
      </c>
      <c r="H4" s="69">
        <v>2.843</v>
      </c>
      <c r="I4" s="46">
        <v>2.945E-2</v>
      </c>
      <c r="J4" s="68">
        <v>8.8300000000000003E-2</v>
      </c>
    </row>
    <row r="5" spans="1:12" x14ac:dyDescent="0.3">
      <c r="A5" s="18" t="s">
        <v>51</v>
      </c>
      <c r="B5" s="70">
        <v>1.371</v>
      </c>
      <c r="C5" s="49">
        <v>0.19189999999999999</v>
      </c>
      <c r="D5" s="71">
        <v>0.2878</v>
      </c>
      <c r="E5" s="72">
        <v>0.99638000000000004</v>
      </c>
      <c r="F5" s="49">
        <v>0.35749999999999998</v>
      </c>
      <c r="G5" s="71">
        <v>0.35749999999999998</v>
      </c>
      <c r="H5" s="72">
        <v>1.9867999999999999</v>
      </c>
      <c r="I5" s="49">
        <v>9.4140000000000001E-2</v>
      </c>
      <c r="J5" s="71">
        <v>0.28239999999999998</v>
      </c>
    </row>
    <row r="6" spans="1:12" x14ac:dyDescent="0.3">
      <c r="A6" s="65" t="s">
        <v>2346</v>
      </c>
      <c r="B6" s="20"/>
      <c r="C6" s="20"/>
      <c r="D6" s="20"/>
      <c r="E6" s="20"/>
      <c r="F6" s="20"/>
      <c r="G6" s="20"/>
      <c r="H6" s="20"/>
    </row>
    <row r="7" spans="1:12" x14ac:dyDescent="0.3">
      <c r="A7" s="20" t="s">
        <v>2261</v>
      </c>
      <c r="B7" s="20"/>
      <c r="C7" s="20"/>
      <c r="D7" s="20"/>
      <c r="E7" s="20"/>
      <c r="F7" s="20"/>
      <c r="G7" s="20"/>
      <c r="H7" s="20"/>
    </row>
    <row r="8" spans="1:12" x14ac:dyDescent="0.3">
      <c r="A8" s="20"/>
      <c r="B8" s="22" t="s">
        <v>57</v>
      </c>
      <c r="C8" s="20"/>
      <c r="D8" s="20"/>
      <c r="E8" s="20"/>
      <c r="F8" s="20"/>
      <c r="G8" s="20"/>
      <c r="H8" s="20"/>
    </row>
    <row r="9" spans="1:12" ht="15" x14ac:dyDescent="0.35">
      <c r="A9" s="65" t="s">
        <v>2562</v>
      </c>
      <c r="B9" s="20"/>
      <c r="C9" s="20"/>
      <c r="D9" s="20"/>
      <c r="E9" s="20"/>
      <c r="F9" s="20"/>
      <c r="G9" s="20"/>
      <c r="H9" s="20"/>
    </row>
    <row r="11" spans="1:12" x14ac:dyDescent="0.3">
      <c r="L11" t="s">
        <v>2269</v>
      </c>
    </row>
  </sheetData>
  <mergeCells count="4">
    <mergeCell ref="B2:D2"/>
    <mergeCell ref="E2:G2"/>
    <mergeCell ref="H2:J2"/>
    <mergeCell ref="A2:A3"/>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0"/>
  <sheetViews>
    <sheetView workbookViewId="0">
      <selection activeCell="J8" sqref="J8"/>
    </sheetView>
  </sheetViews>
  <sheetFormatPr defaultRowHeight="14.4" x14ac:dyDescent="0.3"/>
  <cols>
    <col min="2" max="2" width="31.109375" bestFit="1" customWidth="1"/>
    <col min="3" max="3" width="32.109375" bestFit="1" customWidth="1"/>
    <col min="4" max="6" width="8.5546875" bestFit="1" customWidth="1"/>
  </cols>
  <sheetData>
    <row r="1" spans="1:6" x14ac:dyDescent="0.3">
      <c r="A1" s="4" t="s">
        <v>2266</v>
      </c>
      <c r="B1" s="104"/>
      <c r="C1" s="104"/>
      <c r="D1" s="104"/>
      <c r="E1" s="104"/>
      <c r="F1" s="104"/>
    </row>
    <row r="2" spans="1:6" s="100" customFormat="1" ht="16.2" x14ac:dyDescent="0.35">
      <c r="A2" s="75"/>
      <c r="B2" s="75" t="s">
        <v>2332</v>
      </c>
      <c r="C2" s="75" t="s">
        <v>2333</v>
      </c>
      <c r="D2" s="75" t="s">
        <v>83</v>
      </c>
      <c r="E2" s="105" t="s">
        <v>22</v>
      </c>
      <c r="F2" s="105" t="s">
        <v>88</v>
      </c>
    </row>
    <row r="3" spans="1:6" s="100" customFormat="1" ht="19.95" customHeight="1" x14ac:dyDescent="0.3">
      <c r="A3" s="504" t="s">
        <v>1956</v>
      </c>
      <c r="B3" s="114" t="s">
        <v>84</v>
      </c>
      <c r="C3" s="115" t="s">
        <v>86</v>
      </c>
      <c r="D3" s="116">
        <v>0.11035</v>
      </c>
      <c r="E3" s="117">
        <v>8.8999999999999999E-3</v>
      </c>
      <c r="F3" s="119">
        <v>8.8999999999999999E-3</v>
      </c>
    </row>
    <row r="4" spans="1:6" s="100" customFormat="1" ht="19.95" customHeight="1" x14ac:dyDescent="0.3">
      <c r="A4" s="505"/>
      <c r="B4" s="5" t="s">
        <v>85</v>
      </c>
      <c r="C4" s="101" t="s">
        <v>86</v>
      </c>
      <c r="D4" s="107">
        <v>0.15482000000000001</v>
      </c>
      <c r="E4" s="109">
        <v>1E-4</v>
      </c>
      <c r="F4" s="109">
        <v>2.9999999999999997E-4</v>
      </c>
    </row>
    <row r="5" spans="1:6" s="100" customFormat="1" ht="19.95" customHeight="1" x14ac:dyDescent="0.3">
      <c r="A5" s="506"/>
      <c r="B5" s="102" t="s">
        <v>87</v>
      </c>
      <c r="C5" s="103" t="s">
        <v>86</v>
      </c>
      <c r="D5" s="108">
        <v>0.13098000000000001</v>
      </c>
      <c r="E5" s="118">
        <v>6.9999999999999999E-4</v>
      </c>
      <c r="F5" s="337">
        <v>1E-3</v>
      </c>
    </row>
    <row r="6" spans="1:6" s="100" customFormat="1" ht="19.95" customHeight="1" x14ac:dyDescent="0.3">
      <c r="A6" s="507" t="s">
        <v>1957</v>
      </c>
      <c r="B6" s="99" t="s">
        <v>84</v>
      </c>
      <c r="C6" s="112" t="s">
        <v>86</v>
      </c>
      <c r="D6" s="107">
        <v>8.5669999999999996E-2</v>
      </c>
      <c r="E6" s="113">
        <v>6.1100000000000002E-2</v>
      </c>
      <c r="F6" s="113">
        <v>6.1100000000000002E-2</v>
      </c>
    </row>
    <row r="7" spans="1:6" s="100" customFormat="1" ht="19.95" customHeight="1" x14ac:dyDescent="0.3">
      <c r="A7" s="507"/>
      <c r="B7" s="5" t="s">
        <v>85</v>
      </c>
      <c r="C7" s="101" t="s">
        <v>86</v>
      </c>
      <c r="D7" s="107">
        <v>0.16575999999999999</v>
      </c>
      <c r="E7" s="109">
        <v>1E-4</v>
      </c>
      <c r="F7" s="109">
        <v>2.9999999999999997E-4</v>
      </c>
    </row>
    <row r="8" spans="1:6" s="100" customFormat="1" ht="19.95" customHeight="1" x14ac:dyDescent="0.3">
      <c r="A8" s="508"/>
      <c r="B8" s="102" t="s">
        <v>87</v>
      </c>
      <c r="C8" s="103" t="s">
        <v>86</v>
      </c>
      <c r="D8" s="108">
        <v>9.8019999999999996E-2</v>
      </c>
      <c r="E8" s="110">
        <v>2.75E-2</v>
      </c>
      <c r="F8" s="111">
        <v>4.1200000000000001E-2</v>
      </c>
    </row>
    <row r="9" spans="1:6" x14ac:dyDescent="0.3">
      <c r="A9" s="65" t="s">
        <v>2369</v>
      </c>
    </row>
    <row r="10" spans="1:6" x14ac:dyDescent="0.3">
      <c r="A10" s="65" t="s">
        <v>2370</v>
      </c>
      <c r="D10" s="20"/>
      <c r="E10" s="20"/>
      <c r="F10" s="20"/>
    </row>
    <row r="11" spans="1:6" x14ac:dyDescent="0.3">
      <c r="A11" s="20" t="s">
        <v>1958</v>
      </c>
      <c r="C11" s="20"/>
      <c r="D11" s="20"/>
      <c r="E11" s="20"/>
      <c r="F11" s="20"/>
    </row>
    <row r="12" spans="1:6" x14ac:dyDescent="0.3">
      <c r="A12" s="20" t="s">
        <v>2261</v>
      </c>
      <c r="B12" s="20"/>
      <c r="C12" s="20"/>
      <c r="D12" s="20"/>
      <c r="E12" s="20"/>
      <c r="F12" s="20"/>
    </row>
    <row r="13" spans="1:6" x14ac:dyDescent="0.3">
      <c r="A13" s="20"/>
      <c r="B13" s="22" t="s">
        <v>57</v>
      </c>
      <c r="C13" s="20"/>
      <c r="D13" s="20"/>
      <c r="E13" s="20"/>
      <c r="F13" s="20"/>
    </row>
    <row r="14" spans="1:6" ht="15" x14ac:dyDescent="0.35">
      <c r="A14" s="20"/>
      <c r="B14" s="22" t="s">
        <v>76</v>
      </c>
      <c r="C14" s="20"/>
    </row>
    <row r="15" spans="1:6" x14ac:dyDescent="0.3">
      <c r="B15" s="106" t="s">
        <v>89</v>
      </c>
    </row>
    <row r="16" spans="1:6" ht="15" x14ac:dyDescent="0.35">
      <c r="B16" s="106" t="s">
        <v>90</v>
      </c>
    </row>
    <row r="17" spans="1:2" x14ac:dyDescent="0.3">
      <c r="A17" s="20"/>
      <c r="B17" s="60" t="s">
        <v>68</v>
      </c>
    </row>
    <row r="18" spans="1:2" ht="15" x14ac:dyDescent="0.35">
      <c r="B18" s="60" t="s">
        <v>78</v>
      </c>
    </row>
    <row r="19" spans="1:2" x14ac:dyDescent="0.3">
      <c r="A19" s="20" t="s">
        <v>2352</v>
      </c>
    </row>
    <row r="20" spans="1:2" ht="15" x14ac:dyDescent="0.35">
      <c r="A20" s="20" t="s">
        <v>2272</v>
      </c>
    </row>
  </sheetData>
  <mergeCells count="2">
    <mergeCell ref="A3:A5"/>
    <mergeCell ref="A6:A8"/>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31"/>
  <sheetViews>
    <sheetView zoomScale="90" zoomScaleNormal="90" workbookViewId="0">
      <selection activeCell="H32" sqref="H32"/>
    </sheetView>
  </sheetViews>
  <sheetFormatPr defaultRowHeight="14.4" x14ac:dyDescent="0.3"/>
  <cols>
    <col min="1" max="1" width="15.6640625" customWidth="1"/>
    <col min="2" max="2" width="35.109375" customWidth="1"/>
    <col min="3" max="3" width="10.44140625" style="121" customWidth="1"/>
    <col min="4" max="7" width="9.6640625" bestFit="1" customWidth="1"/>
    <col min="12" max="15" width="9.44140625" bestFit="1" customWidth="1"/>
    <col min="16" max="19" width="8.6640625" bestFit="1" customWidth="1"/>
    <col min="20" max="20" width="11.21875" bestFit="1" customWidth="1"/>
    <col min="21" max="21" width="12.44140625" bestFit="1" customWidth="1"/>
  </cols>
  <sheetData>
    <row r="1" spans="1:22" x14ac:dyDescent="0.3">
      <c r="A1" s="4" t="s">
        <v>2371</v>
      </c>
      <c r="B1" s="104"/>
      <c r="C1" s="143"/>
      <c r="D1" s="104"/>
      <c r="E1" s="104"/>
      <c r="F1" s="104"/>
      <c r="G1" s="104"/>
      <c r="H1" s="104"/>
      <c r="I1" s="104"/>
      <c r="J1" s="104"/>
      <c r="K1" s="104"/>
      <c r="L1" s="104"/>
      <c r="M1" s="104"/>
      <c r="N1" s="104"/>
      <c r="O1" s="104"/>
      <c r="P1" s="104"/>
      <c r="Q1" s="104"/>
      <c r="R1" s="104"/>
      <c r="S1" s="104"/>
      <c r="T1" s="104"/>
      <c r="U1" s="104"/>
    </row>
    <row r="2" spans="1:22" x14ac:dyDescent="0.3">
      <c r="A2" s="515" t="s">
        <v>97</v>
      </c>
      <c r="B2" s="517"/>
      <c r="C2" s="518" t="s">
        <v>100</v>
      </c>
      <c r="D2" s="516" t="s">
        <v>1959</v>
      </c>
      <c r="E2" s="515"/>
      <c r="F2" s="515"/>
      <c r="G2" s="515"/>
      <c r="H2" s="515"/>
      <c r="I2" s="515"/>
      <c r="J2" s="515"/>
      <c r="K2" s="515"/>
      <c r="L2" s="515"/>
      <c r="M2" s="515"/>
      <c r="N2" s="515"/>
      <c r="O2" s="515"/>
      <c r="P2" s="515"/>
      <c r="Q2" s="515"/>
      <c r="R2" s="515"/>
      <c r="S2" s="517"/>
      <c r="T2" s="515" t="s">
        <v>139</v>
      </c>
      <c r="U2" s="515"/>
    </row>
    <row r="3" spans="1:22" ht="15.6" x14ac:dyDescent="0.35">
      <c r="A3" s="135" t="s">
        <v>94</v>
      </c>
      <c r="B3" s="136" t="s">
        <v>91</v>
      </c>
      <c r="C3" s="519"/>
      <c r="D3" s="128" t="s">
        <v>25</v>
      </c>
      <c r="E3" s="80" t="s">
        <v>26</v>
      </c>
      <c r="F3" s="80" t="s">
        <v>27</v>
      </c>
      <c r="G3" s="80" t="s">
        <v>28</v>
      </c>
      <c r="H3" s="78" t="s">
        <v>33</v>
      </c>
      <c r="I3" s="78" t="s">
        <v>34</v>
      </c>
      <c r="J3" s="78" t="s">
        <v>35</v>
      </c>
      <c r="K3" s="78" t="s">
        <v>36</v>
      </c>
      <c r="L3" s="80" t="s">
        <v>29</v>
      </c>
      <c r="M3" s="80" t="s">
        <v>30</v>
      </c>
      <c r="N3" s="80" t="s">
        <v>31</v>
      </c>
      <c r="O3" s="80" t="s">
        <v>32</v>
      </c>
      <c r="P3" s="78" t="s">
        <v>37</v>
      </c>
      <c r="Q3" s="78" t="s">
        <v>38</v>
      </c>
      <c r="R3" s="78" t="s">
        <v>39</v>
      </c>
      <c r="S3" s="79" t="s">
        <v>40</v>
      </c>
      <c r="T3" s="98" t="s">
        <v>140</v>
      </c>
      <c r="U3" s="98" t="s">
        <v>141</v>
      </c>
    </row>
    <row r="4" spans="1:22" x14ac:dyDescent="0.3">
      <c r="A4" s="520" t="s">
        <v>95</v>
      </c>
      <c r="B4" s="125" t="s">
        <v>117</v>
      </c>
      <c r="C4" s="144">
        <v>17</v>
      </c>
      <c r="D4" s="129">
        <v>0.245134347</v>
      </c>
      <c r="E4" s="122">
        <v>0.25732794599999997</v>
      </c>
      <c r="F4" s="122">
        <v>0.17016169</v>
      </c>
      <c r="G4" s="122">
        <v>0.193173491</v>
      </c>
      <c r="H4" s="122">
        <v>0.20793574000000001</v>
      </c>
      <c r="I4" s="122">
        <v>0.237996654</v>
      </c>
      <c r="J4" s="122">
        <v>0.2165871</v>
      </c>
      <c r="K4" s="122">
        <v>0.22056183800000001</v>
      </c>
      <c r="L4" s="122">
        <v>0.20834249799999999</v>
      </c>
      <c r="M4" s="122">
        <v>0.20866199999999999</v>
      </c>
      <c r="N4" s="122">
        <v>0.18392528599999999</v>
      </c>
      <c r="O4" s="122">
        <v>0.19697405400000001</v>
      </c>
      <c r="P4" s="122">
        <v>0.27184490700000002</v>
      </c>
      <c r="Q4" s="122">
        <v>0.23982495500000001</v>
      </c>
      <c r="R4" s="122">
        <v>0.26334059999999998</v>
      </c>
      <c r="S4" s="130">
        <v>0.29434601799999999</v>
      </c>
      <c r="T4" s="122">
        <v>0.22600869500000001</v>
      </c>
      <c r="U4" s="122">
        <v>0.31096629999999997</v>
      </c>
    </row>
    <row r="5" spans="1:22" x14ac:dyDescent="0.3">
      <c r="A5" s="520"/>
      <c r="B5" s="125" t="s">
        <v>123</v>
      </c>
      <c r="C5" s="144">
        <v>59</v>
      </c>
      <c r="D5" s="129">
        <v>0.68992728999999997</v>
      </c>
      <c r="E5" s="122">
        <v>0.67519349699999998</v>
      </c>
      <c r="F5" s="122">
        <v>0.93012614999999998</v>
      </c>
      <c r="G5" s="122">
        <v>0.86552858099999996</v>
      </c>
      <c r="H5" s="122">
        <v>0.80655169999999998</v>
      </c>
      <c r="I5" s="122">
        <v>0.83935135800000005</v>
      </c>
      <c r="J5" s="122">
        <v>0.83051834000000002</v>
      </c>
      <c r="K5" s="122">
        <v>0.81251150999999999</v>
      </c>
      <c r="L5" s="122">
        <v>0.804721044</v>
      </c>
      <c r="M5" s="122">
        <v>0.76095279999999998</v>
      </c>
      <c r="N5" s="122">
        <v>0.81593211600000004</v>
      </c>
      <c r="O5" s="122">
        <v>0.83430389199999999</v>
      </c>
      <c r="P5" s="122">
        <v>0.85595264299999996</v>
      </c>
      <c r="Q5" s="122">
        <v>0.86090528200000005</v>
      </c>
      <c r="R5" s="122">
        <v>0.85125662599999996</v>
      </c>
      <c r="S5" s="130">
        <v>0.80651936499999999</v>
      </c>
      <c r="T5" s="122">
        <v>0.81501576099999995</v>
      </c>
      <c r="U5" s="122">
        <v>1.1227723999999999</v>
      </c>
    </row>
    <row r="6" spans="1:22" x14ac:dyDescent="0.3">
      <c r="A6" s="520"/>
      <c r="B6" s="125" t="s">
        <v>124</v>
      </c>
      <c r="C6" s="144">
        <v>65</v>
      </c>
      <c r="D6" s="129">
        <v>1.056007057</v>
      </c>
      <c r="E6" s="122">
        <v>1.036867881</v>
      </c>
      <c r="F6" s="122">
        <v>0.96589338000000002</v>
      </c>
      <c r="G6" s="122">
        <v>1.014604614</v>
      </c>
      <c r="H6" s="122">
        <v>0.98036528599999995</v>
      </c>
      <c r="I6" s="122">
        <v>0.983425561</v>
      </c>
      <c r="J6" s="122">
        <v>0.9570322</v>
      </c>
      <c r="K6" s="122">
        <v>0.97216230299999995</v>
      </c>
      <c r="L6" s="122">
        <v>1.0107716330000001</v>
      </c>
      <c r="M6" s="122">
        <v>0.97960639999999999</v>
      </c>
      <c r="N6" s="122">
        <v>0.94924035900000003</v>
      </c>
      <c r="O6" s="122">
        <v>1.007487995</v>
      </c>
      <c r="P6" s="122">
        <v>1.0136054729999999</v>
      </c>
      <c r="Q6" s="122">
        <v>1.074833639</v>
      </c>
      <c r="R6" s="122">
        <v>1.0803717180000001</v>
      </c>
      <c r="S6" s="130">
        <v>0.95797787199999995</v>
      </c>
      <c r="T6" s="122">
        <v>1.002515837</v>
      </c>
      <c r="U6" s="122">
        <v>1.3811841</v>
      </c>
    </row>
    <row r="7" spans="1:22" x14ac:dyDescent="0.3">
      <c r="A7" s="520"/>
      <c r="B7" s="125" t="s">
        <v>125</v>
      </c>
      <c r="C7" s="144">
        <v>34</v>
      </c>
      <c r="D7" s="129">
        <v>0.98261053099999995</v>
      </c>
      <c r="E7" s="122">
        <v>0.92550503299999998</v>
      </c>
      <c r="F7" s="122">
        <v>1.2330187399999999</v>
      </c>
      <c r="G7" s="122">
        <v>1.1375772</v>
      </c>
      <c r="H7" s="122">
        <v>1.221376134</v>
      </c>
      <c r="I7" s="122">
        <v>1.1339165929999999</v>
      </c>
      <c r="J7" s="122">
        <v>1.21157026</v>
      </c>
      <c r="K7" s="122">
        <v>1.1924366689999999</v>
      </c>
      <c r="L7" s="122">
        <v>1.265359063</v>
      </c>
      <c r="M7" s="122">
        <v>1.2000580000000001</v>
      </c>
      <c r="N7" s="122">
        <v>1.325200607</v>
      </c>
      <c r="O7" s="122">
        <v>1.172742079</v>
      </c>
      <c r="P7" s="122">
        <v>1.133309087</v>
      </c>
      <c r="Q7" s="122">
        <v>1.1653465940000001</v>
      </c>
      <c r="R7" s="122">
        <v>1.112174647</v>
      </c>
      <c r="S7" s="130">
        <v>1.1302435820000001</v>
      </c>
      <c r="T7" s="122">
        <v>1.158902772</v>
      </c>
      <c r="U7" s="122">
        <v>1.5975037999999999</v>
      </c>
    </row>
    <row r="8" spans="1:22" x14ac:dyDescent="0.3">
      <c r="A8" s="520"/>
      <c r="B8" s="125" t="s">
        <v>126</v>
      </c>
      <c r="C8" s="144">
        <v>84</v>
      </c>
      <c r="D8" s="129">
        <v>1.401622747</v>
      </c>
      <c r="E8" s="122">
        <v>1.329277818</v>
      </c>
      <c r="F8" s="122">
        <v>1.1626725600000001</v>
      </c>
      <c r="G8" s="122">
        <v>1.259500836</v>
      </c>
      <c r="H8" s="122">
        <v>1.3136722380000001</v>
      </c>
      <c r="I8" s="122">
        <v>1.3358498889999999</v>
      </c>
      <c r="J8" s="122">
        <v>1.1767042299999999</v>
      </c>
      <c r="K8" s="122">
        <v>1.2750503280000001</v>
      </c>
      <c r="L8" s="122">
        <v>1.5405737390000001</v>
      </c>
      <c r="M8" s="122">
        <v>1.629964</v>
      </c>
      <c r="N8" s="122">
        <v>1.424247783</v>
      </c>
      <c r="O8" s="122">
        <v>1.444085651</v>
      </c>
      <c r="P8" s="122">
        <v>1.5193460750000001</v>
      </c>
      <c r="Q8" s="122">
        <v>1.639804676</v>
      </c>
      <c r="R8" s="122">
        <v>1.4826246460000001</v>
      </c>
      <c r="S8" s="130">
        <v>1.5453165870000001</v>
      </c>
      <c r="T8" s="122">
        <v>1.4050195860000001</v>
      </c>
      <c r="U8" s="122">
        <v>1.9365247000000001</v>
      </c>
    </row>
    <row r="9" spans="1:22" x14ac:dyDescent="0.3">
      <c r="A9" s="520"/>
      <c r="B9" s="125" t="s">
        <v>127</v>
      </c>
      <c r="C9" s="144">
        <v>126</v>
      </c>
      <c r="D9" s="129">
        <v>1.3341782200000001</v>
      </c>
      <c r="E9" s="122">
        <v>1.323041031</v>
      </c>
      <c r="F9" s="122">
        <v>1.47810149</v>
      </c>
      <c r="G9" s="122">
        <v>1.417614213</v>
      </c>
      <c r="H9" s="122">
        <v>1.4471428239999999</v>
      </c>
      <c r="I9" s="122">
        <v>1.7826985230000001</v>
      </c>
      <c r="J9" s="122">
        <v>1.34518585</v>
      </c>
      <c r="K9" s="122">
        <v>1.456030073</v>
      </c>
      <c r="L9" s="122">
        <v>1.3896400339999999</v>
      </c>
      <c r="M9" s="122">
        <v>1.3377209999999999</v>
      </c>
      <c r="N9" s="122">
        <v>1.39285704</v>
      </c>
      <c r="O9" s="122">
        <v>1.3747499430000001</v>
      </c>
      <c r="P9" s="122">
        <v>1.930472049</v>
      </c>
      <c r="Q9" s="122">
        <v>1.9015854379999999</v>
      </c>
      <c r="R9" s="122">
        <v>1.608753874</v>
      </c>
      <c r="S9" s="130">
        <v>2.1959792220000001</v>
      </c>
      <c r="T9" s="122">
        <v>1.544734396</v>
      </c>
      <c r="U9" s="122">
        <v>2.1259011999999999</v>
      </c>
    </row>
    <row r="10" spans="1:22" x14ac:dyDescent="0.3">
      <c r="A10" s="520"/>
      <c r="B10" s="125" t="s">
        <v>128</v>
      </c>
      <c r="C10" s="144">
        <v>81</v>
      </c>
      <c r="D10" s="129">
        <v>2.1839059600000001</v>
      </c>
      <c r="E10" s="122">
        <v>2.1077982959999999</v>
      </c>
      <c r="F10" s="122">
        <v>2.0900062699999999</v>
      </c>
      <c r="G10" s="122">
        <v>1.9494464929999999</v>
      </c>
      <c r="H10" s="122">
        <v>2.0066168310000001</v>
      </c>
      <c r="I10" s="122">
        <v>1.952260871</v>
      </c>
      <c r="J10" s="122">
        <v>1.93790825</v>
      </c>
      <c r="K10" s="122">
        <v>1.9389779570000001</v>
      </c>
      <c r="L10" s="122">
        <v>2.1758039220000001</v>
      </c>
      <c r="M10" s="122">
        <v>2.2240180000000001</v>
      </c>
      <c r="N10" s="122">
        <v>2.2434602259999998</v>
      </c>
      <c r="O10" s="122">
        <v>2.1264785050000001</v>
      </c>
      <c r="P10" s="122">
        <v>2.195255247</v>
      </c>
      <c r="Q10" s="122">
        <v>2.2611977749999999</v>
      </c>
      <c r="R10" s="122">
        <v>2.1706399780000001</v>
      </c>
      <c r="S10" s="130">
        <v>2.183912141</v>
      </c>
      <c r="T10" s="122">
        <v>2.1092304500000001</v>
      </c>
      <c r="U10" s="122">
        <v>2.9066751000000002</v>
      </c>
    </row>
    <row r="11" spans="1:22" x14ac:dyDescent="0.3">
      <c r="A11" s="520"/>
      <c r="B11" s="125" t="s">
        <v>129</v>
      </c>
      <c r="C11" s="144">
        <v>181</v>
      </c>
      <c r="D11" s="129">
        <v>2.9053318589999999</v>
      </c>
      <c r="E11" s="122">
        <v>2.8246104249999999</v>
      </c>
      <c r="F11" s="122">
        <v>3.4266429700000001</v>
      </c>
      <c r="G11" s="122">
        <v>3.2369873490000001</v>
      </c>
      <c r="H11" s="122">
        <v>3.2847503109999998</v>
      </c>
      <c r="I11" s="122">
        <v>3.0061282459999998</v>
      </c>
      <c r="J11" s="122">
        <v>3.2056176299999999</v>
      </c>
      <c r="K11" s="122">
        <v>3.0906252329999999</v>
      </c>
      <c r="L11" s="122">
        <v>3.404825057</v>
      </c>
      <c r="M11" s="122">
        <v>3.4230719999999999</v>
      </c>
      <c r="N11" s="122">
        <v>3.6301210959999999</v>
      </c>
      <c r="O11" s="122">
        <v>3.3816235290000001</v>
      </c>
      <c r="P11" s="122">
        <v>3.1138442180000001</v>
      </c>
      <c r="Q11" s="122">
        <v>3.1137210720000001</v>
      </c>
      <c r="R11" s="122">
        <v>3.0289066409999998</v>
      </c>
      <c r="S11" s="130">
        <v>3.1524909700000001</v>
      </c>
      <c r="T11" s="122">
        <v>3.201831136</v>
      </c>
      <c r="U11" s="122">
        <v>4.4138985000000002</v>
      </c>
    </row>
    <row r="12" spans="1:22" x14ac:dyDescent="0.3">
      <c r="A12" s="520"/>
      <c r="B12" s="125" t="s">
        <v>130</v>
      </c>
      <c r="C12" s="144">
        <v>187</v>
      </c>
      <c r="D12" s="129">
        <v>4.9407393930000003</v>
      </c>
      <c r="E12" s="122">
        <v>5.3123736509999997</v>
      </c>
      <c r="F12" s="122">
        <v>4.19801497</v>
      </c>
      <c r="G12" s="122">
        <v>4.2670038139999997</v>
      </c>
      <c r="H12" s="122">
        <v>4.7295526560000001</v>
      </c>
      <c r="I12" s="122">
        <v>4.7212169739999998</v>
      </c>
      <c r="J12" s="122">
        <v>4.8595847399999998</v>
      </c>
      <c r="K12" s="122">
        <v>4.7648313389999997</v>
      </c>
      <c r="L12" s="122">
        <v>4.4927825019999998</v>
      </c>
      <c r="M12" s="122">
        <v>4.1325329999999996</v>
      </c>
      <c r="N12" s="122">
        <v>3.6745875369999998</v>
      </c>
      <c r="O12" s="122">
        <v>4.2051012730000004</v>
      </c>
      <c r="P12" s="122">
        <v>4.384023032</v>
      </c>
      <c r="Q12" s="122">
        <v>4.2230835009999996</v>
      </c>
      <c r="R12" s="122">
        <v>4.5562202879999996</v>
      </c>
      <c r="S12" s="130">
        <v>3.938090393</v>
      </c>
      <c r="T12" s="122">
        <v>4.4624836810000001</v>
      </c>
      <c r="U12" s="122">
        <v>6.1470219999999998</v>
      </c>
    </row>
    <row r="13" spans="1:22" x14ac:dyDescent="0.3">
      <c r="A13" s="520"/>
      <c r="B13" s="125" t="s">
        <v>131</v>
      </c>
      <c r="C13" s="144">
        <v>234</v>
      </c>
      <c r="D13" s="129">
        <v>4.5505173650000001</v>
      </c>
      <c r="E13" s="122">
        <v>4.399762022</v>
      </c>
      <c r="F13" s="122">
        <v>4.7417123999999999</v>
      </c>
      <c r="G13" s="122">
        <v>4.6302329689999997</v>
      </c>
      <c r="H13" s="122">
        <v>4.5522899030000001</v>
      </c>
      <c r="I13" s="122">
        <v>4.5973970629999998</v>
      </c>
      <c r="J13" s="122">
        <v>4.4227150499999999</v>
      </c>
      <c r="K13" s="122">
        <v>4.5969594139999996</v>
      </c>
      <c r="L13" s="122">
        <v>4.7694758310000003</v>
      </c>
      <c r="M13" s="122">
        <v>4.6894229999999997</v>
      </c>
      <c r="N13" s="122">
        <v>4.7553593300000001</v>
      </c>
      <c r="O13" s="122">
        <v>4.7982989409999997</v>
      </c>
      <c r="P13" s="122">
        <v>4.7873983610000002</v>
      </c>
      <c r="Q13" s="122">
        <v>4.8763781760000002</v>
      </c>
      <c r="R13" s="122">
        <v>4.8054377339999998</v>
      </c>
      <c r="S13" s="130">
        <v>4.8265416319999996</v>
      </c>
      <c r="T13" s="122">
        <v>4.6749936989999998</v>
      </c>
      <c r="U13" s="122">
        <v>6.4414075999999998</v>
      </c>
    </row>
    <row r="14" spans="1:22" x14ac:dyDescent="0.3">
      <c r="A14" s="520"/>
      <c r="B14" s="125" t="s">
        <v>132</v>
      </c>
      <c r="C14" s="144">
        <v>302</v>
      </c>
      <c r="D14" s="129">
        <v>6.1163878650000001</v>
      </c>
      <c r="E14" s="122">
        <v>6.0771012359999999</v>
      </c>
      <c r="F14" s="122">
        <v>7.2802944900000002</v>
      </c>
      <c r="G14" s="122">
        <v>6.8683504050000002</v>
      </c>
      <c r="H14" s="122">
        <v>7.1953711829999998</v>
      </c>
      <c r="I14" s="122">
        <v>7.0388433790000002</v>
      </c>
      <c r="J14" s="122">
        <v>6.4949458699999996</v>
      </c>
      <c r="K14" s="122">
        <v>6.2426502240000001</v>
      </c>
      <c r="L14" s="122">
        <v>6.7370112669999997</v>
      </c>
      <c r="M14" s="122">
        <v>6.6025900000000002</v>
      </c>
      <c r="N14" s="122">
        <v>6.903189394</v>
      </c>
      <c r="O14" s="122">
        <v>7.0090422969999997</v>
      </c>
      <c r="P14" s="122">
        <v>6.9460249120000004</v>
      </c>
      <c r="Q14" s="122">
        <v>7.0348652669999998</v>
      </c>
      <c r="R14" s="122">
        <v>6.8036615149999999</v>
      </c>
      <c r="S14" s="130">
        <v>7.1165761659999998</v>
      </c>
      <c r="T14" s="122">
        <v>6.7791815619999998</v>
      </c>
      <c r="U14" s="122">
        <v>9.3411687000000008</v>
      </c>
    </row>
    <row r="15" spans="1:22" x14ac:dyDescent="0.3">
      <c r="A15" s="521"/>
      <c r="B15" s="126" t="s">
        <v>133</v>
      </c>
      <c r="C15" s="143">
        <v>436</v>
      </c>
      <c r="D15" s="131">
        <v>44.073824469000002</v>
      </c>
      <c r="E15" s="123">
        <v>42.828880147</v>
      </c>
      <c r="F15" s="123">
        <v>44.120954930000003</v>
      </c>
      <c r="G15" s="123">
        <v>44.511641902000001</v>
      </c>
      <c r="H15" s="123">
        <v>45.201294619999999</v>
      </c>
      <c r="I15" s="123">
        <v>45.412694264000002</v>
      </c>
      <c r="J15" s="123">
        <v>44.670318479999999</v>
      </c>
      <c r="K15" s="123">
        <v>44.111102375999998</v>
      </c>
      <c r="L15" s="123">
        <v>46.412431660000003</v>
      </c>
      <c r="M15" s="123">
        <v>47.083010000000002</v>
      </c>
      <c r="N15" s="123">
        <v>45.993850275</v>
      </c>
      <c r="O15" s="123">
        <v>45.517349015999997</v>
      </c>
      <c r="P15" s="123">
        <v>46.030834581999997</v>
      </c>
      <c r="Q15" s="123">
        <v>46.625561607999998</v>
      </c>
      <c r="R15" s="123">
        <v>44.589095391999997</v>
      </c>
      <c r="S15" s="132">
        <v>45.855670113000002</v>
      </c>
      <c r="T15" s="123">
        <v>45.189907392999999</v>
      </c>
      <c r="U15" s="123">
        <v>62.274975599999998</v>
      </c>
      <c r="V15" s="77"/>
    </row>
    <row r="16" spans="1:22" x14ac:dyDescent="0.3">
      <c r="A16" s="512" t="s">
        <v>96</v>
      </c>
      <c r="B16" s="127" t="s">
        <v>133</v>
      </c>
      <c r="C16" s="145">
        <v>22</v>
      </c>
      <c r="D16" s="133">
        <v>7.1323360000000002E-2</v>
      </c>
      <c r="E16" s="124">
        <v>6.7645286999999998E-2</v>
      </c>
      <c r="F16" s="124">
        <v>7.4921050000000003E-2</v>
      </c>
      <c r="G16" s="124">
        <v>8.9284239000000001E-2</v>
      </c>
      <c r="H16" s="124">
        <v>0.264107957</v>
      </c>
      <c r="I16" s="124">
        <v>0.182969559</v>
      </c>
      <c r="J16" s="124">
        <v>0.142067</v>
      </c>
      <c r="K16" s="124">
        <v>0.112566159</v>
      </c>
      <c r="L16" s="124">
        <v>7.2195333E-2</v>
      </c>
      <c r="M16" s="124">
        <v>4.6997850000000001E-2</v>
      </c>
      <c r="N16" s="124">
        <v>9.1347584999999995E-2</v>
      </c>
      <c r="O16" s="124">
        <v>0.145222253</v>
      </c>
      <c r="P16" s="124">
        <v>7.9630178999999995E-2</v>
      </c>
      <c r="Q16" s="124">
        <v>7.9566340999999999E-2</v>
      </c>
      <c r="R16" s="124">
        <v>0.106284658</v>
      </c>
      <c r="S16" s="134">
        <v>0.114411506</v>
      </c>
      <c r="T16" s="124">
        <v>0.10878377</v>
      </c>
      <c r="U16" s="124">
        <v>0.58212269999999999</v>
      </c>
    </row>
    <row r="17" spans="1:21" x14ac:dyDescent="0.3">
      <c r="A17" s="513"/>
      <c r="B17" s="125" t="s">
        <v>134</v>
      </c>
      <c r="C17" s="144">
        <v>66</v>
      </c>
      <c r="D17" s="129">
        <v>3.4462926299999999</v>
      </c>
      <c r="E17" s="122">
        <v>3.3068229360000001</v>
      </c>
      <c r="F17" s="122">
        <v>3.7275748900000001</v>
      </c>
      <c r="G17" s="122">
        <v>3.584925562</v>
      </c>
      <c r="H17" s="122">
        <v>3.4181285379999999</v>
      </c>
      <c r="I17" s="122">
        <v>3.2221498940000002</v>
      </c>
      <c r="J17" s="122">
        <v>3.2035931400000002</v>
      </c>
      <c r="K17" s="122">
        <v>3.1853119090000002</v>
      </c>
      <c r="L17" s="122">
        <v>3.573280816</v>
      </c>
      <c r="M17" s="122">
        <v>3.5874320000000002</v>
      </c>
      <c r="N17" s="122">
        <v>4.0310025879999998</v>
      </c>
      <c r="O17" s="122">
        <v>3.867869808</v>
      </c>
      <c r="P17" s="122">
        <v>3.2733916220000001</v>
      </c>
      <c r="Q17" s="122">
        <v>3.3360939589999998</v>
      </c>
      <c r="R17" s="122">
        <v>3.3811098749999999</v>
      </c>
      <c r="S17" s="130">
        <v>3.5119652860000001</v>
      </c>
      <c r="T17" s="122">
        <v>3.4785590819999999</v>
      </c>
      <c r="U17" s="122">
        <v>18.6275051</v>
      </c>
    </row>
    <row r="18" spans="1:21" x14ac:dyDescent="0.3">
      <c r="A18" s="513"/>
      <c r="B18" s="125" t="s">
        <v>92</v>
      </c>
      <c r="C18" s="144">
        <v>28</v>
      </c>
      <c r="D18" s="129">
        <v>2.6100404199999998</v>
      </c>
      <c r="E18" s="122">
        <v>2.8312670660000001</v>
      </c>
      <c r="F18" s="122">
        <v>3.73969554</v>
      </c>
      <c r="G18" s="122">
        <v>3.2377941610000001</v>
      </c>
      <c r="H18" s="122">
        <v>2.0657455159999998</v>
      </c>
      <c r="I18" s="122">
        <v>2.259444641</v>
      </c>
      <c r="J18" s="122">
        <v>2.5090683999999999</v>
      </c>
      <c r="K18" s="122">
        <v>2.991023115</v>
      </c>
      <c r="L18" s="122">
        <v>2.422295777</v>
      </c>
      <c r="M18" s="122">
        <v>2.2161940000000002</v>
      </c>
      <c r="N18" s="122">
        <v>2.5976883599999998</v>
      </c>
      <c r="O18" s="122">
        <v>2.4246806420000002</v>
      </c>
      <c r="P18" s="122">
        <v>1.8802366129999999</v>
      </c>
      <c r="Q18" s="122">
        <v>1.72156036</v>
      </c>
      <c r="R18" s="122">
        <v>2.0933748369999998</v>
      </c>
      <c r="S18" s="130">
        <v>1.777804843</v>
      </c>
      <c r="T18" s="122">
        <v>2.4611196610000001</v>
      </c>
      <c r="U18" s="122">
        <v>13.1758063</v>
      </c>
    </row>
    <row r="19" spans="1:21" x14ac:dyDescent="0.3">
      <c r="A19" s="513"/>
      <c r="B19" s="125" t="s">
        <v>135</v>
      </c>
      <c r="C19" s="144">
        <v>80</v>
      </c>
      <c r="D19" s="129">
        <v>3.2890000540000002</v>
      </c>
      <c r="E19" s="122">
        <v>3.6220211670000002</v>
      </c>
      <c r="F19" s="122">
        <v>3.9930961599999999</v>
      </c>
      <c r="G19" s="122">
        <v>3.5340096650000001</v>
      </c>
      <c r="H19" s="122">
        <v>2.6489941880000001</v>
      </c>
      <c r="I19" s="122">
        <v>3.0558498279999999</v>
      </c>
      <c r="J19" s="122">
        <v>4.35671052</v>
      </c>
      <c r="K19" s="122">
        <v>3.9892573950000001</v>
      </c>
      <c r="L19" s="122">
        <v>2.7989831330000001</v>
      </c>
      <c r="M19" s="122">
        <v>2.8542339999999999</v>
      </c>
      <c r="N19" s="122">
        <v>3.785161445</v>
      </c>
      <c r="O19" s="122">
        <v>3.2923249619999999</v>
      </c>
      <c r="P19" s="122">
        <v>2.6850927260000002</v>
      </c>
      <c r="Q19" s="122">
        <v>2.4193296339999999</v>
      </c>
      <c r="R19" s="122">
        <v>2.724382023</v>
      </c>
      <c r="S19" s="130">
        <v>2.8499686959999999</v>
      </c>
      <c r="T19" s="122">
        <v>3.2436509550000001</v>
      </c>
      <c r="U19" s="122">
        <v>17.354818000000002</v>
      </c>
    </row>
    <row r="20" spans="1:21" x14ac:dyDescent="0.3">
      <c r="A20" s="514"/>
      <c r="B20" s="126" t="s">
        <v>93</v>
      </c>
      <c r="C20" s="143">
        <v>202</v>
      </c>
      <c r="D20" s="131">
        <v>11.359273479000001</v>
      </c>
      <c r="E20" s="123">
        <v>12.199838983999999</v>
      </c>
      <c r="F20" s="123">
        <v>9.6610729400000004</v>
      </c>
      <c r="G20" s="123">
        <v>9.9421809910000007</v>
      </c>
      <c r="H20" s="123">
        <v>9.2066690950000005</v>
      </c>
      <c r="I20" s="123">
        <v>9.031684491</v>
      </c>
      <c r="J20" s="123">
        <v>9.26925314</v>
      </c>
      <c r="K20" s="123">
        <v>10.014047819</v>
      </c>
      <c r="L20" s="123">
        <v>8.7406627570000008</v>
      </c>
      <c r="M20" s="123">
        <v>9.0582139999999995</v>
      </c>
      <c r="N20" s="123">
        <v>8.3588278359999997</v>
      </c>
      <c r="O20" s="123">
        <v>9.0875270819999994</v>
      </c>
      <c r="P20" s="123">
        <v>8.4645670919999993</v>
      </c>
      <c r="Q20" s="123">
        <v>7.9945404379999996</v>
      </c>
      <c r="R20" s="123">
        <v>9.6285036759999993</v>
      </c>
      <c r="S20" s="132">
        <v>8.2620446940000001</v>
      </c>
      <c r="T20" s="123">
        <v>9.3924317760000005</v>
      </c>
      <c r="U20" s="123">
        <v>50.259747900000001</v>
      </c>
    </row>
    <row r="21" spans="1:21" x14ac:dyDescent="0.3">
      <c r="A21" s="509" t="s">
        <v>98</v>
      </c>
      <c r="B21" s="127" t="s">
        <v>118</v>
      </c>
      <c r="C21" s="145">
        <v>212</v>
      </c>
      <c r="D21" s="133">
        <v>2.4915359989999999</v>
      </c>
      <c r="E21" s="124">
        <v>2.5623050319999998</v>
      </c>
      <c r="F21" s="124">
        <v>1.9503239299999999</v>
      </c>
      <c r="G21" s="124">
        <v>2.416564852</v>
      </c>
      <c r="H21" s="124">
        <v>2.8047919939999999</v>
      </c>
      <c r="I21" s="124">
        <v>2.7415322190000002</v>
      </c>
      <c r="J21" s="124">
        <v>2.37561343</v>
      </c>
      <c r="K21" s="124">
        <v>2.5683251600000001</v>
      </c>
      <c r="L21" s="124">
        <v>2.667419808</v>
      </c>
      <c r="M21" s="124">
        <v>2.5341300000000002</v>
      </c>
      <c r="N21" s="124">
        <v>2.4728998550000001</v>
      </c>
      <c r="O21" s="124">
        <v>2.5583526760000002</v>
      </c>
      <c r="P21" s="124">
        <v>2.8520463569999999</v>
      </c>
      <c r="Q21" s="124">
        <v>2.9468319410000001</v>
      </c>
      <c r="R21" s="124">
        <v>2.8425734540000001</v>
      </c>
      <c r="S21" s="134">
        <v>2.947407407</v>
      </c>
      <c r="T21" s="124">
        <v>2.608290899</v>
      </c>
      <c r="U21" s="120">
        <v>56.726697000000001</v>
      </c>
    </row>
    <row r="22" spans="1:21" x14ac:dyDescent="0.3">
      <c r="A22" s="510"/>
      <c r="B22" s="125" t="s">
        <v>119</v>
      </c>
      <c r="C22" s="144">
        <v>124</v>
      </c>
      <c r="D22" s="129">
        <v>1.699154531</v>
      </c>
      <c r="E22" s="122">
        <v>1.646634967</v>
      </c>
      <c r="F22" s="122">
        <v>1.6821885400000001</v>
      </c>
      <c r="G22" s="122">
        <v>1.8136440629999999</v>
      </c>
      <c r="H22" s="122">
        <v>2.191825031</v>
      </c>
      <c r="I22" s="122">
        <v>1.738174997</v>
      </c>
      <c r="J22" s="122">
        <v>1.9037491900000001</v>
      </c>
      <c r="K22" s="122">
        <v>1.8313272810000001</v>
      </c>
      <c r="L22" s="122">
        <v>1.4808730450000001</v>
      </c>
      <c r="M22" s="122">
        <v>1.4762820000000001</v>
      </c>
      <c r="N22" s="122">
        <v>1.682253464</v>
      </c>
      <c r="O22" s="122">
        <v>1.70132762</v>
      </c>
      <c r="P22" s="122">
        <v>1.6476040540000001</v>
      </c>
      <c r="Q22" s="122">
        <v>1.583695394</v>
      </c>
      <c r="R22" s="122">
        <v>1.7211723539999999</v>
      </c>
      <c r="S22" s="130">
        <v>1.6935045820000001</v>
      </c>
      <c r="T22" s="122">
        <v>1.7183382089999999</v>
      </c>
      <c r="U22" s="120">
        <v>37.369404000000003</v>
      </c>
    </row>
    <row r="23" spans="1:21" x14ac:dyDescent="0.3">
      <c r="A23" s="511"/>
      <c r="B23" s="126" t="s">
        <v>133</v>
      </c>
      <c r="C23" s="143">
        <v>9</v>
      </c>
      <c r="D23" s="131">
        <v>0.313983291</v>
      </c>
      <c r="E23" s="123">
        <v>0.29228999100000003</v>
      </c>
      <c r="F23" s="123">
        <v>0.19951221</v>
      </c>
      <c r="G23" s="123">
        <v>0.29185819499999999</v>
      </c>
      <c r="H23" s="123">
        <v>0.236514591</v>
      </c>
      <c r="I23" s="123">
        <v>0.33116630600000002</v>
      </c>
      <c r="J23" s="123">
        <v>0.32224561000000002</v>
      </c>
      <c r="K23" s="123">
        <v>0.302801822</v>
      </c>
      <c r="L23" s="123">
        <v>0.23858098999999999</v>
      </c>
      <c r="M23" s="123">
        <v>0.2198167</v>
      </c>
      <c r="N23" s="123">
        <v>0.174038791</v>
      </c>
      <c r="O23" s="123">
        <v>0.24493325599999999</v>
      </c>
      <c r="P23" s="123">
        <v>0.323572941</v>
      </c>
      <c r="Q23" s="123">
        <v>0.32877411899999998</v>
      </c>
      <c r="R23" s="123">
        <v>0.28112344099999997</v>
      </c>
      <c r="S23" s="132">
        <v>0.24495001999999999</v>
      </c>
      <c r="T23" s="123">
        <v>0.27163514300000002</v>
      </c>
      <c r="U23" s="123">
        <v>5.903899</v>
      </c>
    </row>
    <row r="24" spans="1:21" x14ac:dyDescent="0.3">
      <c r="A24" s="512" t="s">
        <v>99</v>
      </c>
      <c r="B24" s="125" t="s">
        <v>133</v>
      </c>
      <c r="C24" s="144">
        <v>24</v>
      </c>
      <c r="D24" s="129">
        <v>8.1488530000000003E-2</v>
      </c>
      <c r="E24" s="122">
        <v>8.8814420000000005E-2</v>
      </c>
      <c r="F24" s="122">
        <v>4.2302770000000003E-2</v>
      </c>
      <c r="G24" s="122">
        <v>6.7376723999999999E-2</v>
      </c>
      <c r="H24" s="122">
        <v>0.29068506100000002</v>
      </c>
      <c r="I24" s="122">
        <v>0.27459773900000001</v>
      </c>
      <c r="J24" s="122">
        <v>0.18152826999999999</v>
      </c>
      <c r="K24" s="122">
        <v>0.101441775</v>
      </c>
      <c r="L24" s="122">
        <v>4.7058198000000002E-2</v>
      </c>
      <c r="M24" s="122">
        <v>1.3110760000000001E-2</v>
      </c>
      <c r="N24" s="122">
        <v>5.0298122000000001E-2</v>
      </c>
      <c r="O24" s="122">
        <v>0.116501902</v>
      </c>
      <c r="P24" s="122">
        <v>8.6864071000000001E-2</v>
      </c>
      <c r="Q24" s="122">
        <v>8.7010042999999995E-2</v>
      </c>
      <c r="R24" s="122">
        <v>0.14221114300000001</v>
      </c>
      <c r="S24" s="130">
        <v>9.5577868999999996E-2</v>
      </c>
      <c r="T24" s="120">
        <v>0.110429212</v>
      </c>
      <c r="U24" s="120">
        <v>2.6615199</v>
      </c>
    </row>
    <row r="25" spans="1:21" x14ac:dyDescent="0.3">
      <c r="A25" s="513"/>
      <c r="B25" s="125" t="s">
        <v>136</v>
      </c>
      <c r="C25" s="144">
        <v>35</v>
      </c>
      <c r="D25" s="129">
        <v>0.13251499899999999</v>
      </c>
      <c r="E25" s="122">
        <v>0.12731466499999999</v>
      </c>
      <c r="F25" s="122">
        <v>9.2923489999999997E-2</v>
      </c>
      <c r="G25" s="122">
        <v>0.11558940099999999</v>
      </c>
      <c r="H25" s="122">
        <v>0.26013524300000002</v>
      </c>
      <c r="I25" s="122">
        <v>0.17605084600000001</v>
      </c>
      <c r="J25" s="122">
        <v>0.13972117000000001</v>
      </c>
      <c r="K25" s="122">
        <v>0.12256948500000001</v>
      </c>
      <c r="L25" s="122">
        <v>0.10043764600000001</v>
      </c>
      <c r="M25" s="122">
        <v>7.9510419999999998E-2</v>
      </c>
      <c r="N25" s="122">
        <v>0.107111306</v>
      </c>
      <c r="O25" s="122">
        <v>0.13518908900000001</v>
      </c>
      <c r="P25" s="122">
        <v>0.13549187400000001</v>
      </c>
      <c r="Q25" s="122">
        <v>0.151000893</v>
      </c>
      <c r="R25" s="122">
        <v>0.15953008499999999</v>
      </c>
      <c r="S25" s="130">
        <v>0.161270037</v>
      </c>
      <c r="T25" s="120">
        <v>0.137272541</v>
      </c>
      <c r="U25" s="120">
        <v>3.3103501</v>
      </c>
    </row>
    <row r="26" spans="1:21" x14ac:dyDescent="0.3">
      <c r="A26" s="513"/>
      <c r="B26" s="125" t="s">
        <v>120</v>
      </c>
      <c r="C26" s="144">
        <v>34</v>
      </c>
      <c r="D26" s="129">
        <v>0.298969604</v>
      </c>
      <c r="E26" s="122">
        <v>0.31519824600000002</v>
      </c>
      <c r="F26" s="122">
        <v>8.7813890000000006E-2</v>
      </c>
      <c r="G26" s="122">
        <v>0.12708782399999999</v>
      </c>
      <c r="H26" s="122">
        <v>0.15681410000000001</v>
      </c>
      <c r="I26" s="122">
        <v>0.27327134600000003</v>
      </c>
      <c r="J26" s="122">
        <v>0.26845232000000002</v>
      </c>
      <c r="K26" s="122">
        <v>0.26661162799999999</v>
      </c>
      <c r="L26" s="122">
        <v>0.28279278099999999</v>
      </c>
      <c r="M26" s="122">
        <v>0.23477780000000001</v>
      </c>
      <c r="N26" s="122">
        <v>0.104013235</v>
      </c>
      <c r="O26" s="122">
        <v>0.155876023</v>
      </c>
      <c r="P26" s="122">
        <v>0.33482567099999999</v>
      </c>
      <c r="Q26" s="122">
        <v>0.30994591900000001</v>
      </c>
      <c r="R26" s="122">
        <v>0.37668685200000002</v>
      </c>
      <c r="S26" s="130">
        <v>0.20203864799999999</v>
      </c>
      <c r="T26" s="120">
        <v>0.23719849200000001</v>
      </c>
      <c r="U26" s="120">
        <v>5.7158004</v>
      </c>
    </row>
    <row r="27" spans="1:21" x14ac:dyDescent="0.3">
      <c r="A27" s="513"/>
      <c r="B27" s="125" t="s">
        <v>121</v>
      </c>
      <c r="C27" s="144">
        <v>2</v>
      </c>
      <c r="D27" s="129">
        <v>3.611309E-3</v>
      </c>
      <c r="E27" s="122">
        <v>2.878523E-3</v>
      </c>
      <c r="F27" s="122">
        <v>1.4853500000000001E-3</v>
      </c>
      <c r="G27" s="122">
        <v>3.2276280000000002E-3</v>
      </c>
      <c r="H27" s="122">
        <v>9.4544239999999995E-3</v>
      </c>
      <c r="I27" s="122">
        <v>7.1696540000000001E-3</v>
      </c>
      <c r="J27" s="122">
        <v>1.1214969999999999E-2</v>
      </c>
      <c r="K27" s="122">
        <v>6.6401380000000003E-3</v>
      </c>
      <c r="L27" s="122">
        <v>1.404722E-3</v>
      </c>
      <c r="M27" s="122">
        <v>3.7006179999999998E-4</v>
      </c>
      <c r="N27" s="122">
        <v>1.594596E-3</v>
      </c>
      <c r="O27" s="122">
        <v>3.5857350000000001E-3</v>
      </c>
      <c r="P27" s="122">
        <v>2.8131789999999999E-3</v>
      </c>
      <c r="Q27" s="122">
        <v>2.8773990000000001E-3</v>
      </c>
      <c r="R27" s="122">
        <v>5.2575340000000003E-3</v>
      </c>
      <c r="S27" s="130">
        <v>3.7216160000000001E-3</v>
      </c>
      <c r="T27" s="120">
        <v>4.2066769999999998E-3</v>
      </c>
      <c r="U27" s="120">
        <v>0.1011502</v>
      </c>
    </row>
    <row r="28" spans="1:21" x14ac:dyDescent="0.3">
      <c r="A28" s="513"/>
      <c r="B28" s="125" t="s">
        <v>122</v>
      </c>
      <c r="C28" s="144">
        <v>59</v>
      </c>
      <c r="D28" s="129">
        <v>1.9645188950000001</v>
      </c>
      <c r="E28" s="122">
        <v>1.9098998549999999</v>
      </c>
      <c r="F28" s="122">
        <v>1.3481630499999999</v>
      </c>
      <c r="G28" s="122">
        <v>1.717218661</v>
      </c>
      <c r="H28" s="122">
        <v>1.963194248</v>
      </c>
      <c r="I28" s="122">
        <v>1.956455126</v>
      </c>
      <c r="J28" s="122">
        <v>1.7407304800000001</v>
      </c>
      <c r="K28" s="122">
        <v>1.7984714829999999</v>
      </c>
      <c r="L28" s="122">
        <v>1.6752791920000001</v>
      </c>
      <c r="M28" s="122">
        <v>1.7645599999999999</v>
      </c>
      <c r="N28" s="122">
        <v>1.546530572</v>
      </c>
      <c r="O28" s="122">
        <v>1.659850311</v>
      </c>
      <c r="P28" s="122">
        <v>2.14679968</v>
      </c>
      <c r="Q28" s="122">
        <v>2.2604471469999998</v>
      </c>
      <c r="R28" s="122">
        <v>2.1453831889999999</v>
      </c>
      <c r="S28" s="130">
        <v>2.1492897809999998</v>
      </c>
      <c r="T28" s="120">
        <v>1.8591745</v>
      </c>
      <c r="U28" s="120">
        <v>44.8406004</v>
      </c>
    </row>
    <row r="29" spans="1:21" x14ac:dyDescent="0.3">
      <c r="A29" s="514"/>
      <c r="B29" s="126" t="s">
        <v>137</v>
      </c>
      <c r="C29" s="143">
        <v>29</v>
      </c>
      <c r="D29" s="131">
        <v>1.7581057959999999</v>
      </c>
      <c r="E29" s="123">
        <v>1.9293298780000001</v>
      </c>
      <c r="F29" s="123">
        <v>1.6013261599999999</v>
      </c>
      <c r="G29" s="123">
        <v>1.7075761679999999</v>
      </c>
      <c r="H29" s="123">
        <v>1.536020588</v>
      </c>
      <c r="I29" s="123">
        <v>1.70770398</v>
      </c>
      <c r="J29" s="123">
        <v>2.2473643800000001</v>
      </c>
      <c r="K29" s="123">
        <v>2.0357055650000002</v>
      </c>
      <c r="L29" s="123">
        <v>1.6869975500000001</v>
      </c>
      <c r="M29" s="123">
        <v>1.642757</v>
      </c>
      <c r="N29" s="123">
        <v>1.705261197</v>
      </c>
      <c r="O29" s="123">
        <v>1.5385214679999999</v>
      </c>
      <c r="P29" s="123">
        <v>1.905153358</v>
      </c>
      <c r="Q29" s="123">
        <v>1.7612184310000001</v>
      </c>
      <c r="R29" s="123">
        <v>2.0399232180000002</v>
      </c>
      <c r="S29" s="132">
        <v>1.9823809530000001</v>
      </c>
      <c r="T29" s="123">
        <v>1.799084114</v>
      </c>
      <c r="U29" s="123">
        <v>43.3705791</v>
      </c>
    </row>
    <row r="30" spans="1:21" x14ac:dyDescent="0.3">
      <c r="A30" s="20" t="s">
        <v>138</v>
      </c>
    </row>
    <row r="31" spans="1:21" x14ac:dyDescent="0.3">
      <c r="A31" s="20"/>
      <c r="D31" s="77"/>
      <c r="E31" s="77"/>
      <c r="F31" s="77"/>
      <c r="G31" s="77"/>
      <c r="H31" s="77"/>
      <c r="I31" s="77"/>
      <c r="J31" s="77"/>
      <c r="K31" s="77"/>
      <c r="L31" s="77"/>
      <c r="M31" s="77"/>
      <c r="N31" s="77"/>
      <c r="O31" s="77"/>
      <c r="P31" s="77"/>
      <c r="Q31" s="77"/>
      <c r="R31" s="77"/>
      <c r="S31" s="77"/>
      <c r="T31" s="77"/>
      <c r="U31" s="77"/>
    </row>
  </sheetData>
  <mergeCells count="8">
    <mergeCell ref="A21:A23"/>
    <mergeCell ref="A24:A29"/>
    <mergeCell ref="T2:U2"/>
    <mergeCell ref="D2:S2"/>
    <mergeCell ref="C2:C3"/>
    <mergeCell ref="A4:A15"/>
    <mergeCell ref="A16:A20"/>
    <mergeCell ref="A2:B2"/>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61"/>
  <sheetViews>
    <sheetView topLeftCell="A16" zoomScale="90" zoomScaleNormal="90" workbookViewId="0">
      <selection activeCell="Y17" sqref="Y17"/>
    </sheetView>
  </sheetViews>
  <sheetFormatPr defaultRowHeight="14.4" x14ac:dyDescent="0.3"/>
  <cols>
    <col min="1" max="1" width="43.33203125" customWidth="1"/>
    <col min="2" max="4" width="10.21875" customWidth="1"/>
    <col min="5" max="5" width="10.21875" bestFit="1" customWidth="1"/>
    <col min="6" max="9" width="9.33203125" customWidth="1"/>
    <col min="10" max="13" width="10" customWidth="1"/>
    <col min="14" max="17" width="9.109375" customWidth="1"/>
    <col min="18" max="18" width="16.109375" bestFit="1" customWidth="1"/>
  </cols>
  <sheetData>
    <row r="1" spans="1:18" ht="16.2" x14ac:dyDescent="0.3">
      <c r="A1" s="279" t="s">
        <v>2372</v>
      </c>
      <c r="B1" s="232"/>
      <c r="C1" s="232"/>
      <c r="D1" s="232"/>
      <c r="E1" s="232"/>
      <c r="F1" s="232"/>
      <c r="G1" s="232"/>
      <c r="H1" s="232"/>
      <c r="I1" s="232"/>
      <c r="J1" s="232"/>
      <c r="K1" s="232"/>
      <c r="L1" s="232"/>
      <c r="M1" s="232"/>
      <c r="N1" s="232"/>
      <c r="O1" s="232"/>
      <c r="P1" s="104"/>
      <c r="Q1" s="104"/>
      <c r="R1" s="149"/>
    </row>
    <row r="2" spans="1:18" ht="15.6" x14ac:dyDescent="0.35">
      <c r="A2" s="2" t="s">
        <v>142</v>
      </c>
      <c r="B2" s="139" t="s">
        <v>101</v>
      </c>
      <c r="C2" s="150" t="s">
        <v>102</v>
      </c>
      <c r="D2" s="150" t="s">
        <v>103</v>
      </c>
      <c r="E2" s="150" t="s">
        <v>104</v>
      </c>
      <c r="F2" s="139" t="s">
        <v>109</v>
      </c>
      <c r="G2" s="139" t="s">
        <v>110</v>
      </c>
      <c r="H2" s="139" t="s">
        <v>111</v>
      </c>
      <c r="I2" s="139" t="s">
        <v>112</v>
      </c>
      <c r="J2" s="139" t="s">
        <v>105</v>
      </c>
      <c r="K2" s="139" t="s">
        <v>106</v>
      </c>
      <c r="L2" s="139" t="s">
        <v>107</v>
      </c>
      <c r="M2" s="139" t="s">
        <v>108</v>
      </c>
      <c r="N2" s="139" t="s">
        <v>113</v>
      </c>
      <c r="O2" s="139" t="s">
        <v>114</v>
      </c>
      <c r="P2" s="139" t="s">
        <v>115</v>
      </c>
      <c r="Q2" s="140" t="s">
        <v>116</v>
      </c>
      <c r="R2" s="146" t="s">
        <v>2416</v>
      </c>
    </row>
    <row r="3" spans="1:18" x14ac:dyDescent="0.3">
      <c r="A3" t="s">
        <v>152</v>
      </c>
      <c r="B3" s="120">
        <v>2.8387486100000001</v>
      </c>
      <c r="C3" s="120">
        <v>2.6235061740000001</v>
      </c>
      <c r="D3" s="120">
        <v>2.7449520060000001</v>
      </c>
      <c r="E3" s="120">
        <v>2.9056435779999998</v>
      </c>
      <c r="F3" s="120">
        <v>3.1606633400000002</v>
      </c>
      <c r="G3" s="120">
        <v>3.0149283589999998</v>
      </c>
      <c r="H3" s="120">
        <v>2.6411612799999999</v>
      </c>
      <c r="I3" s="120">
        <v>2.7125366400000002</v>
      </c>
      <c r="J3" s="120">
        <v>3.3466331930000002</v>
      </c>
      <c r="K3" s="120">
        <v>3.5900795470000002</v>
      </c>
      <c r="L3" s="120">
        <v>3.2056847290000001</v>
      </c>
      <c r="M3" s="120">
        <v>3.1546963529999998</v>
      </c>
      <c r="N3" s="120">
        <v>3.229446775</v>
      </c>
      <c r="O3" s="120">
        <v>3.5171142400000002</v>
      </c>
      <c r="P3" s="120">
        <v>3.0406975159999998</v>
      </c>
      <c r="Q3" s="130">
        <v>3.425090081</v>
      </c>
      <c r="R3" s="151">
        <v>0.30719737499999999</v>
      </c>
    </row>
    <row r="4" spans="1:18" x14ac:dyDescent="0.3">
      <c r="A4" t="s">
        <v>171</v>
      </c>
      <c r="B4" s="120">
        <v>3.4307322849999999</v>
      </c>
      <c r="C4" s="120">
        <v>3.1519400050000002</v>
      </c>
      <c r="D4" s="120">
        <v>3.367304426</v>
      </c>
      <c r="E4" s="120">
        <v>3.242143397</v>
      </c>
      <c r="F4" s="120">
        <v>3.4633126769999998</v>
      </c>
      <c r="G4" s="120">
        <v>3.5918970479999999</v>
      </c>
      <c r="H4" s="120">
        <v>3.2792313000000002</v>
      </c>
      <c r="I4" s="120">
        <v>3.6451775</v>
      </c>
      <c r="J4" s="120">
        <v>4.2805381679999996</v>
      </c>
      <c r="K4" s="120">
        <v>4.2309050109999999</v>
      </c>
      <c r="L4" s="120">
        <v>4.0539314429999997</v>
      </c>
      <c r="M4" s="120">
        <v>3.8265529229999999</v>
      </c>
      <c r="N4" s="120">
        <v>4.3553419499999997</v>
      </c>
      <c r="O4" s="120">
        <v>4.6341231780000003</v>
      </c>
      <c r="P4" s="120">
        <v>3.838433497</v>
      </c>
      <c r="Q4" s="130">
        <v>4.0459642059999998</v>
      </c>
      <c r="R4" s="151">
        <v>0.37773456250000004</v>
      </c>
    </row>
    <row r="5" spans="1:18" x14ac:dyDescent="0.3">
      <c r="A5" t="s">
        <v>153</v>
      </c>
      <c r="B5" s="120">
        <v>5.4731363249999996</v>
      </c>
      <c r="C5" s="120">
        <v>4.9697311180000003</v>
      </c>
      <c r="D5" s="120">
        <v>5.6725103929999996</v>
      </c>
      <c r="E5" s="120">
        <v>5.5342332660000002</v>
      </c>
      <c r="F5" s="120">
        <v>5.9193748529999999</v>
      </c>
      <c r="G5" s="120">
        <v>5.8272866509999997</v>
      </c>
      <c r="H5" s="120">
        <v>5.3598451200000001</v>
      </c>
      <c r="I5" s="120">
        <v>5.3678950199999997</v>
      </c>
      <c r="J5" s="120">
        <v>5.9136031200000003</v>
      </c>
      <c r="K5" s="120">
        <v>6.0155071009999999</v>
      </c>
      <c r="L5" s="120">
        <v>5.9812375040000001</v>
      </c>
      <c r="M5" s="120">
        <v>5.9648748239999998</v>
      </c>
      <c r="N5" s="120">
        <v>6.1301015259999998</v>
      </c>
      <c r="O5" s="120">
        <v>6.753850334</v>
      </c>
      <c r="P5" s="120">
        <v>5.8493182279999996</v>
      </c>
      <c r="Q5" s="130">
        <v>6.3717937859999996</v>
      </c>
      <c r="R5" s="151">
        <v>0.58190187500000001</v>
      </c>
    </row>
    <row r="6" spans="1:18" x14ac:dyDescent="0.3">
      <c r="A6" t="s">
        <v>172</v>
      </c>
      <c r="B6" s="120">
        <v>2.9867445410000002</v>
      </c>
      <c r="C6" s="120">
        <v>2.736551511</v>
      </c>
      <c r="D6" s="120">
        <v>3.277332124</v>
      </c>
      <c r="E6" s="120">
        <v>3.1470299970000002</v>
      </c>
      <c r="F6" s="120">
        <v>3.1877204290000001</v>
      </c>
      <c r="G6" s="120">
        <v>3.241767968</v>
      </c>
      <c r="H6" s="120">
        <v>2.9816356800000001</v>
      </c>
      <c r="I6" s="120">
        <v>2.9702199999999999</v>
      </c>
      <c r="J6" s="120">
        <v>3.3682811789999998</v>
      </c>
      <c r="K6" s="120">
        <v>3.3186996259999999</v>
      </c>
      <c r="L6" s="120">
        <v>3.4277952780000001</v>
      </c>
      <c r="M6" s="120">
        <v>3.5320105270000002</v>
      </c>
      <c r="N6" s="120">
        <v>3.3233141810000002</v>
      </c>
      <c r="O6" s="120">
        <v>3.1950734590000001</v>
      </c>
      <c r="P6" s="120">
        <v>3.240131425</v>
      </c>
      <c r="Q6" s="130">
        <v>3.412848903</v>
      </c>
      <c r="R6" s="151">
        <v>0.32091975</v>
      </c>
    </row>
    <row r="7" spans="1:18" x14ac:dyDescent="0.3">
      <c r="A7" t="s">
        <v>173</v>
      </c>
      <c r="B7" s="120">
        <v>2.6856286190000001</v>
      </c>
      <c r="C7" s="120">
        <v>2.4224773229999998</v>
      </c>
      <c r="D7" s="120">
        <v>2.677872185</v>
      </c>
      <c r="E7" s="120">
        <v>2.89195307</v>
      </c>
      <c r="F7" s="120">
        <v>3.0658239049999998</v>
      </c>
      <c r="G7" s="120">
        <v>3.3582619010000001</v>
      </c>
      <c r="H7" s="120">
        <v>2.8450483800000002</v>
      </c>
      <c r="I7" s="120">
        <v>2.7862331199999999</v>
      </c>
      <c r="J7" s="120">
        <v>3.282365983</v>
      </c>
      <c r="K7" s="120">
        <v>3.5342500120000002</v>
      </c>
      <c r="L7" s="120">
        <v>3.034129208</v>
      </c>
      <c r="M7" s="120">
        <v>2.9513589929999999</v>
      </c>
      <c r="N7" s="120">
        <v>3.2807404</v>
      </c>
      <c r="O7" s="120">
        <v>3.9179763040000002</v>
      </c>
      <c r="P7" s="120">
        <v>3.099275665</v>
      </c>
      <c r="Q7" s="130">
        <v>3.49559942</v>
      </c>
      <c r="R7" s="151">
        <v>0.3083061875</v>
      </c>
    </row>
    <row r="8" spans="1:18" x14ac:dyDescent="0.3">
      <c r="A8" t="s">
        <v>484</v>
      </c>
      <c r="B8" s="120">
        <v>5.2253710919999996</v>
      </c>
      <c r="C8" s="120">
        <v>5.2139516730000004</v>
      </c>
      <c r="D8" s="120">
        <v>5.2210520550000004</v>
      </c>
      <c r="E8" s="120">
        <v>5.3177060420000002</v>
      </c>
      <c r="F8" s="120">
        <v>5.8195144819999998</v>
      </c>
      <c r="G8" s="120">
        <v>5.2561426740000003</v>
      </c>
      <c r="H8" s="120">
        <v>5.4288486599999999</v>
      </c>
      <c r="I8" s="120">
        <v>5.0314326600000001</v>
      </c>
      <c r="J8" s="120">
        <v>5.5997082239999996</v>
      </c>
      <c r="K8" s="120">
        <v>6.3179574130000002</v>
      </c>
      <c r="L8" s="120">
        <v>5.8042949080000001</v>
      </c>
      <c r="M8" s="120">
        <v>5.69250889</v>
      </c>
      <c r="N8" s="120">
        <v>5.9295432799999999</v>
      </c>
      <c r="O8" s="120">
        <v>5.8001139070000001</v>
      </c>
      <c r="P8" s="120">
        <v>5.3632537830000002</v>
      </c>
      <c r="Q8" s="130">
        <v>6.0966115490000004</v>
      </c>
      <c r="R8" s="151">
        <v>0.55698756250000003</v>
      </c>
    </row>
    <row r="9" spans="1:18" x14ac:dyDescent="0.3">
      <c r="A9" t="s">
        <v>163</v>
      </c>
      <c r="B9" s="120">
        <v>0.82739063199999996</v>
      </c>
      <c r="C9" s="120">
        <v>0.73372852700000002</v>
      </c>
      <c r="D9" s="120">
        <v>0.98117664500000001</v>
      </c>
      <c r="E9" s="120">
        <v>0.75478282699999999</v>
      </c>
      <c r="F9" s="120">
        <v>1.1235682259999999</v>
      </c>
      <c r="G9" s="120">
        <v>1.007672742</v>
      </c>
      <c r="H9" s="120">
        <v>0.98308788999999996</v>
      </c>
      <c r="I9" s="120">
        <v>0.65666053999999996</v>
      </c>
      <c r="J9" s="120">
        <v>1.5745480489999999</v>
      </c>
      <c r="K9" s="120">
        <v>1.4224384880000001</v>
      </c>
      <c r="L9" s="120">
        <v>1.299097892</v>
      </c>
      <c r="M9" s="120">
        <v>1.4980122360000001</v>
      </c>
      <c r="N9" s="120">
        <v>1.126408018</v>
      </c>
      <c r="O9" s="120">
        <v>1.2729623919999999</v>
      </c>
      <c r="P9" s="120">
        <v>0.85765558200000003</v>
      </c>
      <c r="Q9" s="130">
        <v>1.5987019360000001</v>
      </c>
      <c r="R9" s="151">
        <v>0.1107368125</v>
      </c>
    </row>
    <row r="10" spans="1:18" x14ac:dyDescent="0.3">
      <c r="A10" t="s">
        <v>164</v>
      </c>
      <c r="B10" s="120">
        <v>0.36893483500000002</v>
      </c>
      <c r="C10" s="120">
        <v>0.363131647</v>
      </c>
      <c r="D10" s="120">
        <v>0.46583261399999998</v>
      </c>
      <c r="E10" s="120">
        <v>0.384777113</v>
      </c>
      <c r="F10" s="120">
        <v>0.35174268600000003</v>
      </c>
      <c r="G10" s="120">
        <v>0.35854250799999998</v>
      </c>
      <c r="H10" s="120">
        <v>0.33223940000000002</v>
      </c>
      <c r="I10" s="120">
        <v>0.35120157000000002</v>
      </c>
      <c r="J10" s="120">
        <v>0.42856117300000002</v>
      </c>
      <c r="K10" s="120">
        <v>0.49372695599999999</v>
      </c>
      <c r="L10" s="120">
        <v>0.384963954</v>
      </c>
      <c r="M10" s="120">
        <v>0.39480557100000002</v>
      </c>
      <c r="N10" s="120">
        <v>0.46779789999999999</v>
      </c>
      <c r="O10" s="120">
        <v>0.46448205100000001</v>
      </c>
      <c r="P10" s="120">
        <v>0.38590028100000001</v>
      </c>
      <c r="Q10" s="130">
        <v>0.47300028999999999</v>
      </c>
      <c r="R10" s="151">
        <v>4.0435256250000003E-2</v>
      </c>
    </row>
    <row r="11" spans="1:18" x14ac:dyDescent="0.3">
      <c r="A11" t="s">
        <v>154</v>
      </c>
      <c r="B11" s="120">
        <v>1.415154537</v>
      </c>
      <c r="C11" s="120">
        <v>1.5389102960000001</v>
      </c>
      <c r="D11" s="120">
        <v>1.3304180080000001</v>
      </c>
      <c r="E11" s="120">
        <v>1.3532048880000001</v>
      </c>
      <c r="F11" s="120">
        <v>1.7874441990000001</v>
      </c>
      <c r="G11" s="120">
        <v>1.323824393</v>
      </c>
      <c r="H11" s="120">
        <v>1.4311851099999999</v>
      </c>
      <c r="I11" s="120">
        <v>1.26986562</v>
      </c>
      <c r="J11" s="120">
        <v>1.7088327489999999</v>
      </c>
      <c r="K11" s="120">
        <v>1.454479772</v>
      </c>
      <c r="L11" s="120">
        <v>1.911973779</v>
      </c>
      <c r="M11" s="120">
        <v>1.735395316</v>
      </c>
      <c r="N11" s="120">
        <v>1.6578100769999999</v>
      </c>
      <c r="O11" s="120">
        <v>1.7762918969999999</v>
      </c>
      <c r="P11" s="120">
        <v>1.651814221</v>
      </c>
      <c r="Q11" s="130">
        <v>1.821981453</v>
      </c>
      <c r="R11" s="151">
        <v>0.15730368749999998</v>
      </c>
    </row>
    <row r="12" spans="1:18" x14ac:dyDescent="0.3">
      <c r="A12" t="s">
        <v>145</v>
      </c>
      <c r="B12" s="120">
        <v>1.0637018499999999</v>
      </c>
      <c r="C12" s="120">
        <v>1.0925943119999999</v>
      </c>
      <c r="D12" s="120">
        <v>1.142487778</v>
      </c>
      <c r="E12" s="120">
        <v>1.2815094970000001</v>
      </c>
      <c r="F12" s="120">
        <v>1.3793557519999999</v>
      </c>
      <c r="G12" s="120">
        <v>1.2934065299999999</v>
      </c>
      <c r="H12" s="120">
        <v>1.29516575</v>
      </c>
      <c r="I12" s="120">
        <v>1.4774862200000001</v>
      </c>
      <c r="J12" s="120">
        <v>1.396629154</v>
      </c>
      <c r="K12" s="120">
        <v>1.211742831</v>
      </c>
      <c r="L12" s="120">
        <v>1.546485943</v>
      </c>
      <c r="M12" s="120">
        <v>1.8597091290000001</v>
      </c>
      <c r="N12" s="120">
        <v>1.3541517890000001</v>
      </c>
      <c r="O12" s="120">
        <v>1.4750823420000001</v>
      </c>
      <c r="P12" s="120">
        <v>1.4993321319999999</v>
      </c>
      <c r="Q12" s="130">
        <v>1.421938787</v>
      </c>
      <c r="R12" s="151">
        <v>0.136192375</v>
      </c>
    </row>
    <row r="13" spans="1:18" x14ac:dyDescent="0.3">
      <c r="A13" t="s">
        <v>1961</v>
      </c>
      <c r="B13" s="120">
        <v>14.825212659</v>
      </c>
      <c r="C13" s="120">
        <v>14.600984792</v>
      </c>
      <c r="D13" s="120">
        <v>14.574438821999999</v>
      </c>
      <c r="E13" s="120">
        <v>14.460125433</v>
      </c>
      <c r="F13" s="120">
        <v>16.290902679999999</v>
      </c>
      <c r="G13" s="120">
        <v>15.304070097</v>
      </c>
      <c r="H13" s="120">
        <v>14.24881106</v>
      </c>
      <c r="I13" s="120">
        <v>14.27042284</v>
      </c>
      <c r="J13" s="120">
        <v>16.115185918000002</v>
      </c>
      <c r="K13" s="120">
        <v>15.690516281000001</v>
      </c>
      <c r="L13" s="120">
        <v>15.435023750999999</v>
      </c>
      <c r="M13" s="120">
        <v>15.835326285000001</v>
      </c>
      <c r="N13" s="120">
        <v>15.538891848</v>
      </c>
      <c r="O13" s="120">
        <v>15.777188065000001</v>
      </c>
      <c r="P13" s="120">
        <v>15.413206159</v>
      </c>
      <c r="Q13" s="130">
        <v>14.531293686</v>
      </c>
      <c r="R13" s="151">
        <v>1.5181974999999999</v>
      </c>
    </row>
    <row r="14" spans="1:18" x14ac:dyDescent="0.3">
      <c r="A14" t="s">
        <v>477</v>
      </c>
      <c r="B14" s="120">
        <v>6.7619970189999998</v>
      </c>
      <c r="C14" s="120">
        <v>6.4281230369999998</v>
      </c>
      <c r="D14" s="120">
        <v>6.1223715070000004</v>
      </c>
      <c r="E14" s="120">
        <v>6.5177924389999999</v>
      </c>
      <c r="F14" s="120">
        <v>6.9322040200000004</v>
      </c>
      <c r="G14" s="120">
        <v>6.7767125559999997</v>
      </c>
      <c r="H14" s="120">
        <v>8.9860820100000005</v>
      </c>
      <c r="I14" s="120">
        <v>7.1488071700000004</v>
      </c>
      <c r="J14" s="120">
        <v>8.6226374840000002</v>
      </c>
      <c r="K14" s="120">
        <v>7.9345855319999998</v>
      </c>
      <c r="L14" s="120">
        <v>7.3379348289999999</v>
      </c>
      <c r="M14" s="120">
        <v>7.2907843530000003</v>
      </c>
      <c r="N14" s="120">
        <v>7.8730590129999998</v>
      </c>
      <c r="O14" s="120">
        <v>7.5657087560000003</v>
      </c>
      <c r="P14" s="120">
        <v>7.6670294139999999</v>
      </c>
      <c r="Q14" s="130">
        <v>6.9197102949999998</v>
      </c>
      <c r="R14" s="151">
        <v>0.73053437499999996</v>
      </c>
    </row>
    <row r="15" spans="1:18" x14ac:dyDescent="0.3">
      <c r="A15" t="s">
        <v>155</v>
      </c>
      <c r="B15" s="120">
        <v>5.4556542999999999E-2</v>
      </c>
      <c r="C15" s="120">
        <v>4.6391267999999999E-2</v>
      </c>
      <c r="D15" s="120">
        <v>3.1942809000000003E-2</v>
      </c>
      <c r="E15" s="120">
        <v>4.1431995999999999E-2</v>
      </c>
      <c r="F15" s="120">
        <v>4.0725167E-2</v>
      </c>
      <c r="G15" s="120">
        <v>4.5303204999999999E-2</v>
      </c>
      <c r="H15" s="120">
        <v>3.577963E-2</v>
      </c>
      <c r="I15" s="120">
        <v>4.6759099999999998E-2</v>
      </c>
      <c r="J15" s="120">
        <v>5.0060819999999999E-2</v>
      </c>
      <c r="K15" s="120">
        <v>4.8061917000000003E-2</v>
      </c>
      <c r="L15" s="120">
        <v>5.7599557000000003E-2</v>
      </c>
      <c r="M15" s="120">
        <v>3.9667964999999999E-2</v>
      </c>
      <c r="N15" s="120">
        <v>5.2319501999999997E-2</v>
      </c>
      <c r="O15" s="120">
        <v>6.4745984000000006E-2</v>
      </c>
      <c r="P15" s="120">
        <v>6.2155430999999997E-2</v>
      </c>
      <c r="Q15" s="130">
        <v>5.0923427E-2</v>
      </c>
      <c r="R15" s="151">
        <v>4.8026518749999993E-3</v>
      </c>
    </row>
    <row r="16" spans="1:18" x14ac:dyDescent="0.3">
      <c r="A16" t="s">
        <v>156</v>
      </c>
      <c r="B16" s="120">
        <v>0.60705454700000006</v>
      </c>
      <c r="C16" s="120">
        <v>0.59188857900000003</v>
      </c>
      <c r="D16" s="120">
        <v>0.59520099900000001</v>
      </c>
      <c r="E16" s="120">
        <v>0.63481017500000003</v>
      </c>
      <c r="F16" s="120">
        <v>0.56652609700000001</v>
      </c>
      <c r="G16" s="120">
        <v>0.60059107199999995</v>
      </c>
      <c r="H16" s="120">
        <v>0.58695629999999999</v>
      </c>
      <c r="I16" s="120">
        <v>0.6096473</v>
      </c>
      <c r="J16" s="120">
        <v>0.72960258</v>
      </c>
      <c r="K16" s="120">
        <v>0.67966346099999997</v>
      </c>
      <c r="L16" s="120">
        <v>0.63318075900000004</v>
      </c>
      <c r="M16" s="120">
        <v>0.62219358700000005</v>
      </c>
      <c r="N16" s="120">
        <v>0.607316564</v>
      </c>
      <c r="O16" s="120">
        <v>0.63113255700000004</v>
      </c>
      <c r="P16" s="120">
        <v>0.59830194599999997</v>
      </c>
      <c r="Q16" s="130">
        <v>0.61646728100000003</v>
      </c>
      <c r="R16" s="151">
        <v>6.1940837499999998E-2</v>
      </c>
    </row>
    <row r="17" spans="1:18" x14ac:dyDescent="0.3">
      <c r="A17" t="s">
        <v>174</v>
      </c>
      <c r="B17" s="120">
        <v>7.2692823029999998</v>
      </c>
      <c r="C17" s="120">
        <v>6.9053667330000001</v>
      </c>
      <c r="D17" s="120">
        <v>7.3920982679999998</v>
      </c>
      <c r="E17" s="120">
        <v>7.3673287319999998</v>
      </c>
      <c r="F17" s="120">
        <v>7.316303768</v>
      </c>
      <c r="G17" s="120">
        <v>6.9737813329999998</v>
      </c>
      <c r="H17" s="120">
        <v>6.76802905</v>
      </c>
      <c r="I17" s="120">
        <v>6.86774431</v>
      </c>
      <c r="J17" s="120">
        <v>7.6894091199999997</v>
      </c>
      <c r="K17" s="120">
        <v>8.023427109</v>
      </c>
      <c r="L17" s="120">
        <v>7.8845091890000001</v>
      </c>
      <c r="M17" s="120">
        <v>7.6631010259999996</v>
      </c>
      <c r="N17" s="120">
        <v>7.4026965230000004</v>
      </c>
      <c r="O17" s="120">
        <v>7.7177208620000002</v>
      </c>
      <c r="P17" s="120">
        <v>7.2395430300000001</v>
      </c>
      <c r="Q17" s="130">
        <v>7.1718792279999999</v>
      </c>
      <c r="R17" s="151">
        <v>0.73532624999999996</v>
      </c>
    </row>
    <row r="18" spans="1:18" x14ac:dyDescent="0.3">
      <c r="A18" t="s">
        <v>1962</v>
      </c>
      <c r="B18" s="120">
        <v>7.4721361980000003</v>
      </c>
      <c r="C18" s="120">
        <v>7.4162039139999996</v>
      </c>
      <c r="D18" s="120">
        <v>7.0540368549999997</v>
      </c>
      <c r="E18" s="120">
        <v>7.4123634980000004</v>
      </c>
      <c r="F18" s="120">
        <v>8.2395933419999992</v>
      </c>
      <c r="G18" s="120">
        <v>8.4118346670000008</v>
      </c>
      <c r="H18" s="120">
        <v>7.0227459000000003</v>
      </c>
      <c r="I18" s="120">
        <v>7.36125615</v>
      </c>
      <c r="J18" s="120">
        <v>7.7814128</v>
      </c>
      <c r="K18" s="120">
        <v>7.7010724460000004</v>
      </c>
      <c r="L18" s="120">
        <v>8.1198799610000005</v>
      </c>
      <c r="M18" s="120">
        <v>8.1672277009999998</v>
      </c>
      <c r="N18" s="120">
        <v>7.7586743079999998</v>
      </c>
      <c r="O18" s="120">
        <v>7.867481196</v>
      </c>
      <c r="P18" s="120">
        <v>7.681785606</v>
      </c>
      <c r="Q18" s="130">
        <v>7.5802459730000002</v>
      </c>
      <c r="R18" s="151">
        <v>0.76905000000000001</v>
      </c>
    </row>
    <row r="19" spans="1:18" x14ac:dyDescent="0.3">
      <c r="A19" t="s">
        <v>178</v>
      </c>
      <c r="B19" s="120">
        <v>2.8402558020000002</v>
      </c>
      <c r="C19" s="120">
        <v>2.7520152640000002</v>
      </c>
      <c r="D19" s="120">
        <v>2.4553372229999999</v>
      </c>
      <c r="E19" s="120">
        <v>3.3368965199999998</v>
      </c>
      <c r="F19" s="120">
        <v>3.3179852040000002</v>
      </c>
      <c r="G19" s="120">
        <v>2.8812838429999998</v>
      </c>
      <c r="H19" s="120">
        <v>2.8322699600000001</v>
      </c>
      <c r="I19" s="120">
        <v>2.68127921</v>
      </c>
      <c r="J19" s="120">
        <v>3.1883327860000001</v>
      </c>
      <c r="K19" s="120">
        <v>2.956050619</v>
      </c>
      <c r="L19" s="120">
        <v>3.6967313439999998</v>
      </c>
      <c r="M19" s="120">
        <v>3.5710538459999999</v>
      </c>
      <c r="N19" s="120">
        <v>3.0437638499999999</v>
      </c>
      <c r="O19" s="120">
        <v>2.928207424</v>
      </c>
      <c r="P19" s="120">
        <v>2.9119149910000002</v>
      </c>
      <c r="Q19" s="130">
        <v>3.333036329</v>
      </c>
      <c r="R19" s="151">
        <v>0.30454006249999999</v>
      </c>
    </row>
    <row r="20" spans="1:18" x14ac:dyDescent="0.3">
      <c r="A20" t="s">
        <v>165</v>
      </c>
      <c r="B20" s="120">
        <v>0.16758805600000001</v>
      </c>
      <c r="C20" s="120">
        <v>0.13064207999999999</v>
      </c>
      <c r="D20" s="120">
        <v>0.15332547899999999</v>
      </c>
      <c r="E20" s="120">
        <v>0.14591267299999999</v>
      </c>
      <c r="F20" s="120">
        <v>0.20808885499999999</v>
      </c>
      <c r="G20" s="120">
        <v>0.14658822799999999</v>
      </c>
      <c r="H20" s="120">
        <v>0.16640366000000001</v>
      </c>
      <c r="I20" s="120">
        <v>0.16619813999999999</v>
      </c>
      <c r="J20" s="120">
        <v>0.31558610100000001</v>
      </c>
      <c r="K20" s="120">
        <v>0.18642198900000001</v>
      </c>
      <c r="L20" s="120">
        <v>0.22749752300000001</v>
      </c>
      <c r="M20" s="120">
        <v>0.165543473</v>
      </c>
      <c r="N20" s="120">
        <v>0.210303879</v>
      </c>
      <c r="O20" s="120">
        <v>0.21844730000000001</v>
      </c>
      <c r="P20" s="120">
        <v>0.175734429</v>
      </c>
      <c r="Q20" s="130">
        <v>0.14934274</v>
      </c>
      <c r="R20" s="151">
        <v>1.8335156250000002E-2</v>
      </c>
    </row>
    <row r="21" spans="1:18" x14ac:dyDescent="0.3">
      <c r="A21" t="s">
        <v>146</v>
      </c>
      <c r="B21" s="120">
        <v>7.7494401289999999</v>
      </c>
      <c r="C21" s="120">
        <v>7.3740785019999997</v>
      </c>
      <c r="D21" s="120">
        <v>7.3175650689999996</v>
      </c>
      <c r="E21" s="120">
        <v>7.36552731</v>
      </c>
      <c r="F21" s="120">
        <v>7.2794836900000002</v>
      </c>
      <c r="G21" s="120">
        <v>6.7485596340000003</v>
      </c>
      <c r="H21" s="120">
        <v>6.37558895</v>
      </c>
      <c r="I21" s="120">
        <v>6.46419283</v>
      </c>
      <c r="J21" s="120">
        <v>7.5825224819999999</v>
      </c>
      <c r="K21" s="120">
        <v>7.9685685810000004</v>
      </c>
      <c r="L21" s="120">
        <v>8.2831477529999997</v>
      </c>
      <c r="M21" s="120">
        <v>8.0263596079999999</v>
      </c>
      <c r="N21" s="120">
        <v>7.1293014619999999</v>
      </c>
      <c r="O21" s="120">
        <v>7.6343956430000004</v>
      </c>
      <c r="P21" s="120">
        <v>7.3106416579999998</v>
      </c>
      <c r="Q21" s="130">
        <v>7.5983629879999999</v>
      </c>
      <c r="R21" s="151">
        <v>0.73879812499999997</v>
      </c>
    </row>
    <row r="22" spans="1:18" x14ac:dyDescent="0.3">
      <c r="A22" t="s">
        <v>497</v>
      </c>
      <c r="B22" s="120">
        <v>16.162299923999999</v>
      </c>
      <c r="C22" s="120">
        <v>15.361374746999999</v>
      </c>
      <c r="D22" s="120">
        <v>12.968780425</v>
      </c>
      <c r="E22" s="120">
        <v>15.286963847000001</v>
      </c>
      <c r="F22" s="120">
        <v>15.624237403</v>
      </c>
      <c r="G22" s="120">
        <v>15.35131501</v>
      </c>
      <c r="H22" s="120">
        <v>13.33472658</v>
      </c>
      <c r="I22" s="120">
        <v>13.663825060000001</v>
      </c>
      <c r="J22" s="120">
        <v>14.996258877000001</v>
      </c>
      <c r="K22" s="120">
        <v>16.926047786000002</v>
      </c>
      <c r="L22" s="120">
        <v>16.469329581</v>
      </c>
      <c r="M22" s="120">
        <v>15.846883265000001</v>
      </c>
      <c r="N22" s="120">
        <v>15.735346298</v>
      </c>
      <c r="O22" s="120">
        <v>16.703900138000002</v>
      </c>
      <c r="P22" s="120">
        <v>14.371767417999999</v>
      </c>
      <c r="Q22" s="130">
        <v>16.018355983999999</v>
      </c>
      <c r="R22" s="151">
        <v>1.5301337500000001</v>
      </c>
    </row>
    <row r="23" spans="1:18" x14ac:dyDescent="0.3">
      <c r="A23" t="s">
        <v>157</v>
      </c>
      <c r="B23" s="120">
        <v>1.235811E-2</v>
      </c>
      <c r="C23" s="120">
        <v>7.9984940000000001E-3</v>
      </c>
      <c r="D23" s="120">
        <v>6.9209420000000002E-3</v>
      </c>
      <c r="E23" s="120">
        <v>1.7653632999999998E-2</v>
      </c>
      <c r="F23" s="120">
        <v>1.4783792E-2</v>
      </c>
      <c r="G23" s="120">
        <v>2.3298793000000002E-2</v>
      </c>
      <c r="H23" s="120">
        <v>1.505016E-2</v>
      </c>
      <c r="I23" s="120">
        <v>1.041915E-2</v>
      </c>
      <c r="J23" s="120">
        <v>1.0485711E-2</v>
      </c>
      <c r="K23" s="120">
        <v>1.8448007999999998E-2</v>
      </c>
      <c r="L23" s="120">
        <v>3.4808365000000001E-2</v>
      </c>
      <c r="M23" s="120">
        <v>1.5929655000000001E-2</v>
      </c>
      <c r="N23" s="120">
        <v>0.18157944100000001</v>
      </c>
      <c r="O23" s="120">
        <v>2.3646357999999999E-2</v>
      </c>
      <c r="P23" s="120">
        <v>2.1016584000000001E-2</v>
      </c>
      <c r="Q23" s="130">
        <v>1.7137692E-2</v>
      </c>
      <c r="R23" s="151">
        <v>2.6970931250000002E-3</v>
      </c>
    </row>
    <row r="24" spans="1:18" x14ac:dyDescent="0.3">
      <c r="A24" t="s">
        <v>489</v>
      </c>
      <c r="B24" s="120">
        <v>3.948868729</v>
      </c>
      <c r="C24" s="120">
        <v>3.9101972950000001</v>
      </c>
      <c r="D24" s="120">
        <v>4.2893868609999997</v>
      </c>
      <c r="E24" s="120">
        <v>4.3136107929999996</v>
      </c>
      <c r="F24" s="120">
        <v>5.3057079099999997</v>
      </c>
      <c r="G24" s="120">
        <v>4.9018068589999997</v>
      </c>
      <c r="H24" s="120">
        <v>4.1552642999999998</v>
      </c>
      <c r="I24" s="120">
        <v>4.3945939899999997</v>
      </c>
      <c r="J24" s="120">
        <v>5.5614862010000001</v>
      </c>
      <c r="K24" s="120">
        <v>6.9024679820000001</v>
      </c>
      <c r="L24" s="120">
        <v>5.4321769030000002</v>
      </c>
      <c r="M24" s="120">
        <v>5.151837778</v>
      </c>
      <c r="N24" s="120">
        <v>4.6851600470000001</v>
      </c>
      <c r="O24" s="120">
        <v>5.4521746320000002</v>
      </c>
      <c r="P24" s="120">
        <v>4.2976681269999997</v>
      </c>
      <c r="Q24" s="130">
        <v>4.6124873659999999</v>
      </c>
      <c r="R24" s="151">
        <v>0.48321812499999994</v>
      </c>
    </row>
    <row r="25" spans="1:18" x14ac:dyDescent="0.3">
      <c r="A25" t="s">
        <v>147</v>
      </c>
      <c r="B25" s="120">
        <v>22.281373705</v>
      </c>
      <c r="C25" s="120">
        <v>20.828612284999998</v>
      </c>
      <c r="D25" s="120">
        <v>20.287942774000001</v>
      </c>
      <c r="E25" s="120">
        <v>21.954632352000001</v>
      </c>
      <c r="F25" s="120">
        <v>22.697305807999999</v>
      </c>
      <c r="G25" s="120">
        <v>22.824725926999999</v>
      </c>
      <c r="H25" s="120">
        <v>20.490652399999998</v>
      </c>
      <c r="I25" s="120">
        <v>20.112262350000002</v>
      </c>
      <c r="J25" s="120">
        <v>22.577428559000001</v>
      </c>
      <c r="K25" s="120">
        <v>22.369180803999999</v>
      </c>
      <c r="L25" s="120">
        <v>23.601729292000002</v>
      </c>
      <c r="M25" s="120">
        <v>23.258858025999999</v>
      </c>
      <c r="N25" s="120">
        <v>22.816944340999999</v>
      </c>
      <c r="O25" s="120">
        <v>23.942500817999999</v>
      </c>
      <c r="P25" s="120">
        <v>21.112725304000001</v>
      </c>
      <c r="Q25" s="130">
        <v>22.934148918000002</v>
      </c>
      <c r="R25" s="151">
        <v>2.2130687500000001</v>
      </c>
    </row>
    <row r="26" spans="1:18" x14ac:dyDescent="0.3">
      <c r="A26" t="s">
        <v>166</v>
      </c>
      <c r="B26" s="120">
        <v>1.9586099239999999</v>
      </c>
      <c r="C26" s="120">
        <v>1.8247231260000001</v>
      </c>
      <c r="D26" s="120">
        <v>2.3898544419999999</v>
      </c>
      <c r="E26" s="120">
        <v>2.3140668610000001</v>
      </c>
      <c r="F26" s="120">
        <v>2.5129657719999998</v>
      </c>
      <c r="G26" s="120">
        <v>2.6376173449999998</v>
      </c>
      <c r="H26" s="120">
        <v>2.1396785700000001</v>
      </c>
      <c r="I26" s="120">
        <v>2.1283018500000002</v>
      </c>
      <c r="J26" s="120">
        <v>2.39141878</v>
      </c>
      <c r="K26" s="120">
        <v>2.6220446220000002</v>
      </c>
      <c r="L26" s="120">
        <v>2.6155999570000001</v>
      </c>
      <c r="M26" s="120">
        <v>2.4456705639999998</v>
      </c>
      <c r="N26" s="120">
        <v>2.6790661650000001</v>
      </c>
      <c r="O26" s="120">
        <v>2.800967392</v>
      </c>
      <c r="P26" s="120">
        <v>2.2183676480000001</v>
      </c>
      <c r="Q26" s="130">
        <v>2.86689105</v>
      </c>
      <c r="R26" s="151">
        <v>0.2409115</v>
      </c>
    </row>
    <row r="27" spans="1:18" x14ac:dyDescent="0.3">
      <c r="A27" t="s">
        <v>179</v>
      </c>
      <c r="B27" s="120">
        <v>22.834474716999999</v>
      </c>
      <c r="C27" s="120">
        <v>21.125622723999999</v>
      </c>
      <c r="D27" s="120">
        <v>18.742975633</v>
      </c>
      <c r="E27" s="120">
        <v>20.003365422000002</v>
      </c>
      <c r="F27" s="120">
        <v>20.830084716000002</v>
      </c>
      <c r="G27" s="120">
        <v>21.194781421999998</v>
      </c>
      <c r="H27" s="120">
        <v>19.217919739999999</v>
      </c>
      <c r="I27" s="120">
        <v>19.63653922</v>
      </c>
      <c r="J27" s="120">
        <v>21.303921774999999</v>
      </c>
      <c r="K27" s="120">
        <v>22.210916392000001</v>
      </c>
      <c r="L27" s="120">
        <v>21.597347611</v>
      </c>
      <c r="M27" s="120">
        <v>21.30263373</v>
      </c>
      <c r="N27" s="120">
        <v>22.28349055</v>
      </c>
      <c r="O27" s="120">
        <v>22.433637985000001</v>
      </c>
      <c r="P27" s="120">
        <v>20.026123321</v>
      </c>
      <c r="Q27" s="130">
        <v>20.726324579</v>
      </c>
      <c r="R27" s="151">
        <v>2.0966887499999998</v>
      </c>
    </row>
    <row r="28" spans="1:18" x14ac:dyDescent="0.3">
      <c r="A28" t="s">
        <v>167</v>
      </c>
      <c r="B28" s="120">
        <v>3.0443153000000001E-2</v>
      </c>
      <c r="C28" s="120">
        <v>2.6661648E-2</v>
      </c>
      <c r="D28" s="120">
        <v>4.8978973000000002E-2</v>
      </c>
      <c r="E28" s="120">
        <v>4.8997833999999997E-2</v>
      </c>
      <c r="F28" s="120">
        <v>4.1004103E-2</v>
      </c>
      <c r="G28" s="120">
        <v>4.3038046000000003E-2</v>
      </c>
      <c r="H28" s="120">
        <v>3.5211699999999999E-2</v>
      </c>
      <c r="I28" s="120">
        <v>4.0405969999999999E-2</v>
      </c>
      <c r="J28" s="120">
        <v>4.8031324E-2</v>
      </c>
      <c r="K28" s="120">
        <v>5.9713292000000001E-2</v>
      </c>
      <c r="L28" s="120">
        <v>5.7599558000000002E-2</v>
      </c>
      <c r="M28" s="120">
        <v>6.8091466000000003E-2</v>
      </c>
      <c r="N28" s="120">
        <v>4.6164269000000001E-2</v>
      </c>
      <c r="O28" s="120">
        <v>5.5174832E-2</v>
      </c>
      <c r="P28" s="120">
        <v>3.2195620000000001E-2</v>
      </c>
      <c r="Q28" s="130">
        <v>5.8757805000000003E-2</v>
      </c>
      <c r="R28" s="151">
        <v>4.6279349999999997E-3</v>
      </c>
    </row>
    <row r="29" spans="1:18" x14ac:dyDescent="0.3">
      <c r="A29" t="s">
        <v>481</v>
      </c>
      <c r="B29" s="120">
        <v>1.0350671789999999</v>
      </c>
      <c r="C29" s="120">
        <v>1.0568677289999999</v>
      </c>
      <c r="D29" s="120">
        <v>0.85393771699999999</v>
      </c>
      <c r="E29" s="120">
        <v>0.89348990299999997</v>
      </c>
      <c r="F29" s="120">
        <v>0.950346833</v>
      </c>
      <c r="G29" s="120">
        <v>0.96722344900000001</v>
      </c>
      <c r="H29" s="120">
        <v>0.89136707999999998</v>
      </c>
      <c r="I29" s="120">
        <v>0.95881587000000001</v>
      </c>
      <c r="J29" s="120">
        <v>1.0519536309999999</v>
      </c>
      <c r="K29" s="120">
        <v>1.2418422099999999</v>
      </c>
      <c r="L29" s="120">
        <v>1.006956293</v>
      </c>
      <c r="M29" s="120">
        <v>0.980142281</v>
      </c>
      <c r="N29" s="120">
        <v>1.0304889989999999</v>
      </c>
      <c r="O29" s="120">
        <v>1.041002786</v>
      </c>
      <c r="P29" s="120">
        <v>1.0579838500000001</v>
      </c>
      <c r="Q29" s="130">
        <v>0.90438049200000004</v>
      </c>
      <c r="R29" s="151">
        <v>9.9511687500000001E-2</v>
      </c>
    </row>
    <row r="30" spans="1:18" x14ac:dyDescent="0.3">
      <c r="A30" t="s">
        <v>175</v>
      </c>
      <c r="B30" s="120">
        <v>1.8567309329999999</v>
      </c>
      <c r="C30" s="120">
        <v>1.8055267509999999</v>
      </c>
      <c r="D30" s="120">
        <v>1.4203901969999999</v>
      </c>
      <c r="E30" s="120">
        <v>1.5751362289999999</v>
      </c>
      <c r="F30" s="120">
        <v>1.6786578249999999</v>
      </c>
      <c r="G30" s="120">
        <v>1.6292974469999999</v>
      </c>
      <c r="H30" s="120">
        <v>1.4456673499999999</v>
      </c>
      <c r="I30" s="120">
        <v>1.43682613</v>
      </c>
      <c r="J30" s="120">
        <v>1.7903506979999999</v>
      </c>
      <c r="K30" s="120">
        <v>1.8608214590000001</v>
      </c>
      <c r="L30" s="120">
        <v>1.658369947</v>
      </c>
      <c r="M30" s="120">
        <v>1.730085431</v>
      </c>
      <c r="N30" s="120">
        <v>1.8440059630000001</v>
      </c>
      <c r="O30" s="120">
        <v>1.9204221159999999</v>
      </c>
      <c r="P30" s="120">
        <v>1.792670041</v>
      </c>
      <c r="Q30" s="130">
        <v>1.7588168260000001</v>
      </c>
      <c r="R30" s="151">
        <v>0.17002362499999998</v>
      </c>
    </row>
    <row r="31" spans="1:18" x14ac:dyDescent="0.3">
      <c r="A31" t="s">
        <v>176</v>
      </c>
      <c r="B31" s="120">
        <v>4.6484584550000001</v>
      </c>
      <c r="C31" s="120">
        <v>4.5175495750000003</v>
      </c>
      <c r="D31" s="120">
        <v>4.3979923620000001</v>
      </c>
      <c r="E31" s="120">
        <v>4.6338980980000004</v>
      </c>
      <c r="F31" s="120">
        <v>4.9442023129999999</v>
      </c>
      <c r="G31" s="120">
        <v>5.2124574189999997</v>
      </c>
      <c r="H31" s="120">
        <v>4.4361059300000001</v>
      </c>
      <c r="I31" s="120">
        <v>4.7244490199999998</v>
      </c>
      <c r="J31" s="120">
        <v>4.7534098929999997</v>
      </c>
      <c r="K31" s="120">
        <v>4.7785195399999996</v>
      </c>
      <c r="L31" s="120">
        <v>4.6779957029999997</v>
      </c>
      <c r="M31" s="120">
        <v>4.9416287820000004</v>
      </c>
      <c r="N31" s="120">
        <v>4.926752982</v>
      </c>
      <c r="O31" s="120">
        <v>5.1757374189999998</v>
      </c>
      <c r="P31" s="120">
        <v>5.1432503790000004</v>
      </c>
      <c r="Q31" s="130">
        <v>4.9542618919999999</v>
      </c>
      <c r="R31" s="151">
        <v>0.48041668749999999</v>
      </c>
    </row>
    <row r="32" spans="1:18" x14ac:dyDescent="0.3">
      <c r="A32" t="s">
        <v>158</v>
      </c>
      <c r="B32" s="120">
        <v>6.3782926700000004</v>
      </c>
      <c r="C32" s="120">
        <v>6.1380445239999997</v>
      </c>
      <c r="D32" s="120">
        <v>6.0462412780000001</v>
      </c>
      <c r="E32" s="120">
        <v>6.1942629030000003</v>
      </c>
      <c r="F32" s="120">
        <v>6.3757197430000003</v>
      </c>
      <c r="G32" s="120">
        <v>5.9638435259999998</v>
      </c>
      <c r="H32" s="120">
        <v>5.7855090300000001</v>
      </c>
      <c r="I32" s="120">
        <v>5.8159183800000003</v>
      </c>
      <c r="J32" s="120">
        <v>6.5606730549999996</v>
      </c>
      <c r="K32" s="120">
        <v>6.7000253140000003</v>
      </c>
      <c r="L32" s="120">
        <v>6.514136938</v>
      </c>
      <c r="M32" s="120">
        <v>6.6692155690000003</v>
      </c>
      <c r="N32" s="120">
        <v>6.3527159419999997</v>
      </c>
      <c r="O32" s="120">
        <v>6.6130982349999998</v>
      </c>
      <c r="P32" s="120">
        <v>6.2772516060000001</v>
      </c>
      <c r="Q32" s="130">
        <v>5.6764931479999996</v>
      </c>
      <c r="R32" s="151">
        <v>0.62538375000000002</v>
      </c>
    </row>
    <row r="33" spans="1:18" x14ac:dyDescent="0.3">
      <c r="A33" t="s">
        <v>1963</v>
      </c>
      <c r="B33" s="120">
        <v>15.522993812999999</v>
      </c>
      <c r="C33" s="120">
        <v>15.128885347000001</v>
      </c>
      <c r="D33" s="120">
        <v>15.130776138</v>
      </c>
      <c r="E33" s="120">
        <v>15.345689268999999</v>
      </c>
      <c r="F33" s="120">
        <v>16.643761069</v>
      </c>
      <c r="G33" s="120">
        <v>15.919870224</v>
      </c>
      <c r="H33" s="120">
        <v>15.57975632</v>
      </c>
      <c r="I33" s="120">
        <v>15.61195199</v>
      </c>
      <c r="J33" s="120">
        <v>16.811640208</v>
      </c>
      <c r="K33" s="120">
        <v>17.780481519999999</v>
      </c>
      <c r="L33" s="120">
        <v>16.825286257999998</v>
      </c>
      <c r="M33" s="120">
        <v>16.623375636999999</v>
      </c>
      <c r="N33" s="120">
        <v>16.114406223</v>
      </c>
      <c r="O33" s="120">
        <v>16.529930553</v>
      </c>
      <c r="P33" s="120">
        <v>15.224503986</v>
      </c>
      <c r="Q33" s="130">
        <v>15.135519846999999</v>
      </c>
      <c r="R33" s="151">
        <v>1.5995550000000001</v>
      </c>
    </row>
    <row r="34" spans="1:18" x14ac:dyDescent="0.3">
      <c r="A34" t="s">
        <v>500</v>
      </c>
      <c r="B34" s="120">
        <v>6.6097810680000002</v>
      </c>
      <c r="C34" s="120">
        <v>6.4057273610000003</v>
      </c>
      <c r="D34" s="120">
        <v>9.0201167760000001</v>
      </c>
      <c r="E34" s="120">
        <v>7.9704343900000003</v>
      </c>
      <c r="F34" s="120">
        <v>8.5023543910000008</v>
      </c>
      <c r="G34" s="120">
        <v>8.6098743070000001</v>
      </c>
      <c r="H34" s="120">
        <v>7.8269356400000003</v>
      </c>
      <c r="I34" s="120">
        <v>7.94523679</v>
      </c>
      <c r="J34" s="120">
        <v>8.2515785449999992</v>
      </c>
      <c r="K34" s="120">
        <v>8.6788169340000003</v>
      </c>
      <c r="L34" s="120">
        <v>9.0000342839999998</v>
      </c>
      <c r="M34" s="120">
        <v>8.6672938659999996</v>
      </c>
      <c r="N34" s="120">
        <v>8.8445602619999999</v>
      </c>
      <c r="O34" s="120">
        <v>8.8352927950000009</v>
      </c>
      <c r="P34" s="120">
        <v>7.6947532450000002</v>
      </c>
      <c r="Q34" s="130">
        <v>8.9277581870000002</v>
      </c>
      <c r="R34" s="151">
        <v>0.82369062500000001</v>
      </c>
    </row>
    <row r="35" spans="1:18" x14ac:dyDescent="0.3">
      <c r="A35" t="s">
        <v>403</v>
      </c>
      <c r="B35" s="120">
        <v>8.8616700000000007E-2</v>
      </c>
      <c r="C35" s="120">
        <v>0.112512154</v>
      </c>
      <c r="D35" s="120">
        <v>6.6015138000000001E-2</v>
      </c>
      <c r="E35" s="120">
        <v>7.8900931999999993E-2</v>
      </c>
      <c r="F35" s="120">
        <v>0.11213366700000001</v>
      </c>
      <c r="G35" s="120">
        <v>8.0574977000000006E-2</v>
      </c>
      <c r="H35" s="120">
        <v>7.6670639999999998E-2</v>
      </c>
      <c r="I35" s="120">
        <v>6.8105659999999998E-2</v>
      </c>
      <c r="J35" s="120">
        <v>9.4033154999999993E-2</v>
      </c>
      <c r="K35" s="120">
        <v>6.6509930999999994E-2</v>
      </c>
      <c r="L35" s="120">
        <v>0.112298409</v>
      </c>
      <c r="M35" s="120">
        <v>0.10401128</v>
      </c>
      <c r="N35" s="120">
        <v>9.7970826999999996E-2</v>
      </c>
      <c r="O35" s="120">
        <v>0.106408608</v>
      </c>
      <c r="P35" s="120">
        <v>0.14398596899999999</v>
      </c>
      <c r="Q35" s="130">
        <v>0.14591520699999999</v>
      </c>
      <c r="R35" s="151">
        <v>9.7166437500000001E-3</v>
      </c>
    </row>
    <row r="36" spans="1:18" x14ac:dyDescent="0.3">
      <c r="A36" t="s">
        <v>168</v>
      </c>
      <c r="B36" s="120">
        <v>0.76138023600000004</v>
      </c>
      <c r="C36" s="120">
        <v>0.75399138300000002</v>
      </c>
      <c r="D36" s="120">
        <v>0.63246759100000005</v>
      </c>
      <c r="E36" s="120">
        <v>0.78648729799999995</v>
      </c>
      <c r="F36" s="120">
        <v>0.85550738100000001</v>
      </c>
      <c r="G36" s="120">
        <v>0.96269313700000003</v>
      </c>
      <c r="H36" s="120">
        <v>0.77039787000000004</v>
      </c>
      <c r="I36" s="120">
        <v>0.78651870999999995</v>
      </c>
      <c r="J36" s="120">
        <v>0.82566525000000002</v>
      </c>
      <c r="K36" s="120">
        <v>0.81947995200000001</v>
      </c>
      <c r="L36" s="120">
        <v>0.62240670399999998</v>
      </c>
      <c r="M36" s="120">
        <v>0.81740993699999998</v>
      </c>
      <c r="N36" s="120">
        <v>0.84531904800000002</v>
      </c>
      <c r="O36" s="120">
        <v>0.88279737400000002</v>
      </c>
      <c r="P36" s="120">
        <v>0.96899875999999996</v>
      </c>
      <c r="Q36" s="130">
        <v>0.91123553700000004</v>
      </c>
      <c r="R36" s="151">
        <v>8.1267249999999999E-2</v>
      </c>
    </row>
    <row r="37" spans="1:18" x14ac:dyDescent="0.3">
      <c r="A37" t="s">
        <v>504</v>
      </c>
      <c r="B37" s="120">
        <v>13.568905088999999</v>
      </c>
      <c r="C37" s="120">
        <v>12.755998708</v>
      </c>
      <c r="D37" s="120">
        <v>10.543788716</v>
      </c>
      <c r="E37" s="120">
        <v>10.909223551</v>
      </c>
      <c r="F37" s="120">
        <v>11.873895765</v>
      </c>
      <c r="G37" s="120">
        <v>11.361720539</v>
      </c>
      <c r="H37" s="120">
        <v>10.97895048</v>
      </c>
      <c r="I37" s="120">
        <v>11.22701472</v>
      </c>
      <c r="J37" s="120">
        <v>12.241560886</v>
      </c>
      <c r="K37" s="120">
        <v>12.927684470000001</v>
      </c>
      <c r="L37" s="120">
        <v>12.204890354</v>
      </c>
      <c r="M37" s="120">
        <v>11.965357104000001</v>
      </c>
      <c r="N37" s="120">
        <v>12.298673139</v>
      </c>
      <c r="O37" s="120">
        <v>12.821956341</v>
      </c>
      <c r="P37" s="120">
        <v>12.223156813999999</v>
      </c>
      <c r="Q37" s="130">
        <v>11.753518824</v>
      </c>
      <c r="R37" s="151">
        <v>1.197851875</v>
      </c>
    </row>
    <row r="38" spans="1:18" x14ac:dyDescent="0.3">
      <c r="A38" t="s">
        <v>182</v>
      </c>
      <c r="B38" s="120">
        <v>1.2156161839999999</v>
      </c>
      <c r="C38" s="120">
        <v>1.349079411</v>
      </c>
      <c r="D38" s="120">
        <v>0.76236837400000002</v>
      </c>
      <c r="E38" s="120">
        <v>0.83872760499999999</v>
      </c>
      <c r="F38" s="120">
        <v>0.81673479400000004</v>
      </c>
      <c r="G38" s="120">
        <v>0.89182596800000002</v>
      </c>
      <c r="H38" s="120">
        <v>0.85672331000000002</v>
      </c>
      <c r="I38" s="120">
        <v>0.83429436999999995</v>
      </c>
      <c r="J38" s="120">
        <v>0.91360992100000005</v>
      </c>
      <c r="K38" s="120">
        <v>0.99522152399999997</v>
      </c>
      <c r="L38" s="120">
        <v>0.76412651899999995</v>
      </c>
      <c r="M38" s="120">
        <v>0.89549646400000005</v>
      </c>
      <c r="N38" s="120">
        <v>1.0151008909999999</v>
      </c>
      <c r="O38" s="120">
        <v>1.0021551790000001</v>
      </c>
      <c r="P38" s="120">
        <v>1.17648161</v>
      </c>
      <c r="Q38" s="130">
        <v>1.2030659669999999</v>
      </c>
      <c r="R38" s="151">
        <v>9.7066437500000005E-2</v>
      </c>
    </row>
    <row r="39" spans="1:18" x14ac:dyDescent="0.3">
      <c r="A39" t="s">
        <v>183</v>
      </c>
      <c r="B39" s="120">
        <v>4.6996993649999999</v>
      </c>
      <c r="C39" s="120">
        <v>5.0625135969999997</v>
      </c>
      <c r="D39" s="120">
        <v>4.2191126429999999</v>
      </c>
      <c r="E39" s="120">
        <v>3.9868384419999998</v>
      </c>
      <c r="F39" s="120">
        <v>5.0630304849999996</v>
      </c>
      <c r="G39" s="120">
        <v>4.797933081</v>
      </c>
      <c r="H39" s="120">
        <v>6.9633971600000004</v>
      </c>
      <c r="I39" s="120">
        <v>4.8362642899999999</v>
      </c>
      <c r="J39" s="120">
        <v>2.2250004410000002</v>
      </c>
      <c r="K39" s="120">
        <v>3.232770693</v>
      </c>
      <c r="L39" s="120">
        <v>4.8516231440000004</v>
      </c>
      <c r="M39" s="120">
        <v>4.2838277690000002</v>
      </c>
      <c r="N39" s="120">
        <v>2.5554485429999998</v>
      </c>
      <c r="O39" s="120">
        <v>2.1146600059999998</v>
      </c>
      <c r="P39" s="120">
        <v>2.598007682</v>
      </c>
      <c r="Q39" s="130">
        <v>3.0603020750000001</v>
      </c>
      <c r="R39" s="151">
        <v>0.40344018750000005</v>
      </c>
    </row>
    <row r="40" spans="1:18" x14ac:dyDescent="0.3">
      <c r="A40" t="s">
        <v>180</v>
      </c>
      <c r="B40" s="120">
        <v>1.752440448</v>
      </c>
      <c r="C40" s="120">
        <v>1.7761990249999999</v>
      </c>
      <c r="D40" s="120">
        <v>1.749933548</v>
      </c>
      <c r="E40" s="120">
        <v>1.8075156290000001</v>
      </c>
      <c r="F40" s="120">
        <v>2.253273096</v>
      </c>
      <c r="G40" s="120">
        <v>1.8677864500000001</v>
      </c>
      <c r="H40" s="120">
        <v>2.3378862800000002</v>
      </c>
      <c r="I40" s="120">
        <v>1.7720178600000001</v>
      </c>
      <c r="J40" s="120">
        <v>1.649639235</v>
      </c>
      <c r="K40" s="120">
        <v>1.494288735</v>
      </c>
      <c r="L40" s="120">
        <v>2.0387757639999999</v>
      </c>
      <c r="M40" s="120">
        <v>1.872515299</v>
      </c>
      <c r="N40" s="120">
        <v>1.590102473</v>
      </c>
      <c r="O40" s="120">
        <v>1.4407388050000001</v>
      </c>
      <c r="P40" s="120">
        <v>1.5749024069999999</v>
      </c>
      <c r="Q40" s="130">
        <v>1.5663850720000001</v>
      </c>
      <c r="R40" s="151">
        <v>0.17840249999999999</v>
      </c>
    </row>
    <row r="41" spans="1:18" x14ac:dyDescent="0.3">
      <c r="A41" t="s">
        <v>148</v>
      </c>
      <c r="B41" s="120">
        <v>32.553375590999998</v>
      </c>
      <c r="C41" s="120">
        <v>33.972804232999998</v>
      </c>
      <c r="D41" s="120">
        <v>26.606230237999998</v>
      </c>
      <c r="E41" s="120">
        <v>26.853334743000001</v>
      </c>
      <c r="F41" s="120">
        <v>29.921838423000001</v>
      </c>
      <c r="G41" s="120">
        <v>31.468254026</v>
      </c>
      <c r="H41" s="120">
        <v>29.594863929999999</v>
      </c>
      <c r="I41" s="120">
        <v>29.23816678</v>
      </c>
      <c r="J41" s="120">
        <v>27.422165434</v>
      </c>
      <c r="K41" s="120">
        <v>24.321756645000001</v>
      </c>
      <c r="L41" s="120">
        <v>21.629255137000001</v>
      </c>
      <c r="M41" s="120">
        <v>27.132575052</v>
      </c>
      <c r="N41" s="120">
        <v>26.949159417000001</v>
      </c>
      <c r="O41" s="120">
        <v>26.669714186</v>
      </c>
      <c r="P41" s="120">
        <v>28.180558164000001</v>
      </c>
      <c r="Q41" s="130">
        <v>23.50605839</v>
      </c>
      <c r="R41" s="151">
        <v>2.787625625</v>
      </c>
    </row>
    <row r="42" spans="1:18" x14ac:dyDescent="0.3">
      <c r="A42" t="s">
        <v>159</v>
      </c>
      <c r="B42" s="120">
        <v>0.43916508500000001</v>
      </c>
      <c r="C42" s="120">
        <v>0.44738244999999999</v>
      </c>
      <c r="D42" s="120">
        <v>0.87895961300000003</v>
      </c>
      <c r="E42" s="120">
        <v>0.68092575399999999</v>
      </c>
      <c r="F42" s="120">
        <v>0.69874340999999995</v>
      </c>
      <c r="G42" s="120">
        <v>0.71158395200000002</v>
      </c>
      <c r="H42" s="120">
        <v>0.58582042000000001</v>
      </c>
      <c r="I42" s="120">
        <v>0.65843947000000003</v>
      </c>
      <c r="J42" s="120">
        <v>0.51819708799999997</v>
      </c>
      <c r="K42" s="120">
        <v>0.41071092300000001</v>
      </c>
      <c r="L42" s="120">
        <v>0.41438529099999999</v>
      </c>
      <c r="M42" s="120">
        <v>0.55191568300000005</v>
      </c>
      <c r="N42" s="120">
        <v>0.48677652700000001</v>
      </c>
      <c r="O42" s="120">
        <v>0.493758478</v>
      </c>
      <c r="P42" s="120">
        <v>0.480251339</v>
      </c>
      <c r="Q42" s="130">
        <v>0.46957275199999998</v>
      </c>
      <c r="R42" s="151">
        <v>5.5791175000000005E-2</v>
      </c>
    </row>
    <row r="43" spans="1:18" x14ac:dyDescent="0.3">
      <c r="A43" t="s">
        <v>177</v>
      </c>
      <c r="B43" s="120">
        <v>6.3297650000000002E-3</v>
      </c>
      <c r="C43" s="120">
        <v>1.599699E-3</v>
      </c>
      <c r="D43" s="120">
        <v>8.5180810000000003E-3</v>
      </c>
      <c r="E43" s="120">
        <v>6.4850079999999996E-3</v>
      </c>
      <c r="F43" s="120">
        <v>8.9260629999999997E-3</v>
      </c>
      <c r="G43" s="120">
        <v>6.1482919999999996E-3</v>
      </c>
      <c r="H43" s="120">
        <v>4.8274099999999999E-3</v>
      </c>
      <c r="I43" s="120">
        <v>6.3531400000000002E-3</v>
      </c>
      <c r="J43" s="120">
        <v>4.3972339999999999E-3</v>
      </c>
      <c r="K43" s="120">
        <v>5.3402129999999999E-3</v>
      </c>
      <c r="L43" s="120">
        <v>3.3150829999999999E-3</v>
      </c>
      <c r="M43" s="120">
        <v>5.6222319999999996E-3</v>
      </c>
      <c r="N43" s="120">
        <v>5.1293629999999996E-3</v>
      </c>
      <c r="O43" s="120">
        <v>3.9410590000000002E-3</v>
      </c>
      <c r="P43" s="120">
        <v>3.5772909999999998E-3</v>
      </c>
      <c r="Q43" s="130">
        <v>4.8964830000000001E-3</v>
      </c>
      <c r="R43" s="151">
        <v>5.3379012499999996E-4</v>
      </c>
    </row>
    <row r="44" spans="1:18" x14ac:dyDescent="0.3">
      <c r="A44" t="s">
        <v>144</v>
      </c>
      <c r="B44" s="120">
        <v>85.761375717999996</v>
      </c>
      <c r="C44" s="120">
        <v>92.896644581000004</v>
      </c>
      <c r="D44" s="120">
        <v>71.546036787999995</v>
      </c>
      <c r="E44" s="120">
        <v>73.434781204000004</v>
      </c>
      <c r="F44" s="120">
        <v>67.064304409000002</v>
      </c>
      <c r="G44" s="120">
        <v>65.992856622000005</v>
      </c>
      <c r="H44" s="120">
        <v>66.953907330000007</v>
      </c>
      <c r="I44" s="120">
        <v>73.794770740000004</v>
      </c>
      <c r="J44" s="120">
        <v>64.840596802999997</v>
      </c>
      <c r="K44" s="120">
        <v>68.493084968000005</v>
      </c>
      <c r="L44" s="120">
        <v>60.447212133000001</v>
      </c>
      <c r="M44" s="120">
        <v>66.040912907999996</v>
      </c>
      <c r="N44" s="120">
        <v>61.757527187000001</v>
      </c>
      <c r="O44" s="120">
        <v>57.918376588999998</v>
      </c>
      <c r="P44" s="120">
        <v>69.172737771000001</v>
      </c>
      <c r="Q44" s="130">
        <v>58.625106543999998</v>
      </c>
      <c r="R44" s="151">
        <v>6.9046250000000002</v>
      </c>
    </row>
    <row r="45" spans="1:18" x14ac:dyDescent="0.3">
      <c r="A45" t="s">
        <v>169</v>
      </c>
      <c r="B45" s="120">
        <v>23.728478444</v>
      </c>
      <c r="C45" s="120">
        <v>26.088955250000001</v>
      </c>
      <c r="D45" s="120">
        <v>27.134351759000001</v>
      </c>
      <c r="E45" s="120">
        <v>25.756287098000001</v>
      </c>
      <c r="F45" s="120">
        <v>16.956173414999999</v>
      </c>
      <c r="G45" s="120">
        <v>20.909047662999999</v>
      </c>
      <c r="H45" s="120">
        <v>30.522009990000001</v>
      </c>
      <c r="I45" s="120">
        <v>28.0297999</v>
      </c>
      <c r="J45" s="120">
        <v>20.460667633</v>
      </c>
      <c r="K45" s="120">
        <v>19.854425666000001</v>
      </c>
      <c r="L45" s="120">
        <v>27.361447437999999</v>
      </c>
      <c r="M45" s="120">
        <v>24.111875332</v>
      </c>
      <c r="N45" s="120">
        <v>19.902952957</v>
      </c>
      <c r="O45" s="120">
        <v>18.132253083999998</v>
      </c>
      <c r="P45" s="120">
        <v>19.674207131999999</v>
      </c>
      <c r="Q45" s="130">
        <v>20.550541148000001</v>
      </c>
      <c r="R45" s="151">
        <v>2.3073343749999999</v>
      </c>
    </row>
    <row r="46" spans="1:18" x14ac:dyDescent="0.3">
      <c r="A46" t="s">
        <v>149</v>
      </c>
      <c r="B46" s="120">
        <v>15.415689198000001</v>
      </c>
      <c r="C46" s="120">
        <v>15.990589666</v>
      </c>
      <c r="D46" s="120">
        <v>14.861392001</v>
      </c>
      <c r="E46" s="120">
        <v>15.360820756000001</v>
      </c>
      <c r="F46" s="120">
        <v>12.783517418000001</v>
      </c>
      <c r="G46" s="120">
        <v>12.916914642</v>
      </c>
      <c r="H46" s="120">
        <v>14.207919990000001</v>
      </c>
      <c r="I46" s="120">
        <v>14.43433411</v>
      </c>
      <c r="J46" s="120">
        <v>13.658485088000001</v>
      </c>
      <c r="K46" s="120">
        <v>11.891197744999999</v>
      </c>
      <c r="L46" s="120">
        <v>13.083387103</v>
      </c>
      <c r="M46" s="120">
        <v>14.324507806</v>
      </c>
      <c r="N46" s="120">
        <v>12.141201614</v>
      </c>
      <c r="O46" s="120">
        <v>12.017980143999999</v>
      </c>
      <c r="P46" s="120">
        <v>13.408134443</v>
      </c>
      <c r="Q46" s="130">
        <v>12.59179655</v>
      </c>
      <c r="R46" s="151">
        <v>1.369299375</v>
      </c>
    </row>
    <row r="47" spans="1:18" x14ac:dyDescent="0.3">
      <c r="A47" t="s">
        <v>181</v>
      </c>
      <c r="B47" s="120">
        <v>1.811819745</v>
      </c>
      <c r="C47" s="120">
        <v>1.8081929130000001</v>
      </c>
      <c r="D47" s="120">
        <v>1.3453246590000001</v>
      </c>
      <c r="E47" s="120">
        <v>1.547034501</v>
      </c>
      <c r="F47" s="120">
        <v>2.7266334090000002</v>
      </c>
      <c r="G47" s="120">
        <v>2.4852044000000002</v>
      </c>
      <c r="H47" s="120">
        <v>2.9765243199999998</v>
      </c>
      <c r="I47" s="120">
        <v>2.16006754</v>
      </c>
      <c r="J47" s="120">
        <v>1.328641194</v>
      </c>
      <c r="K47" s="120">
        <v>1.1340670390000001</v>
      </c>
      <c r="L47" s="120">
        <v>1.524937897</v>
      </c>
      <c r="M47" s="120">
        <v>1.8665807780000001</v>
      </c>
      <c r="N47" s="120">
        <v>1.717823613</v>
      </c>
      <c r="O47" s="120">
        <v>1.5415173929999999</v>
      </c>
      <c r="P47" s="120">
        <v>1.627220313</v>
      </c>
      <c r="Q47" s="130">
        <v>1.5947846560000001</v>
      </c>
      <c r="R47" s="151">
        <v>0.18247731250000002</v>
      </c>
    </row>
    <row r="48" spans="1:18" x14ac:dyDescent="0.3">
      <c r="A48" t="s">
        <v>160</v>
      </c>
      <c r="B48" s="120">
        <v>4.9432446999999997E-2</v>
      </c>
      <c r="C48" s="120">
        <v>4.8524198999999997E-2</v>
      </c>
      <c r="D48" s="120">
        <v>0.16344070399999999</v>
      </c>
      <c r="E48" s="120">
        <v>9.1870941999999997E-2</v>
      </c>
      <c r="F48" s="120">
        <v>0.111017914</v>
      </c>
      <c r="G48" s="120">
        <v>9.6754704999999996E-2</v>
      </c>
      <c r="H48" s="120">
        <v>6.5595990000000007E-2</v>
      </c>
      <c r="I48" s="120">
        <v>7.7762440000000002E-2</v>
      </c>
      <c r="J48" s="120">
        <v>6.4605511000000004E-2</v>
      </c>
      <c r="K48" s="120">
        <v>3.9808860000000001E-2</v>
      </c>
      <c r="L48" s="120">
        <v>6.0500256000000002E-2</v>
      </c>
      <c r="M48" s="120">
        <v>7.0590237E-2</v>
      </c>
      <c r="N48" s="120">
        <v>5.7961802999999999E-2</v>
      </c>
      <c r="O48" s="120">
        <v>6.1930936999999998E-2</v>
      </c>
      <c r="P48" s="120">
        <v>4.5163300000000003E-2</v>
      </c>
      <c r="Q48" s="130">
        <v>4.9944127999999997E-2</v>
      </c>
      <c r="R48" s="151">
        <v>7.2181499999999996E-3</v>
      </c>
    </row>
    <row r="49" spans="1:18" x14ac:dyDescent="0.3">
      <c r="A49" t="s">
        <v>503</v>
      </c>
      <c r="B49" s="120">
        <v>24.935654991</v>
      </c>
      <c r="C49" s="120">
        <v>24.363946796</v>
      </c>
      <c r="D49" s="120">
        <v>23.929422972000001</v>
      </c>
      <c r="E49" s="120">
        <v>23.900855097000001</v>
      </c>
      <c r="F49" s="120">
        <v>24.832587385</v>
      </c>
      <c r="G49" s="120">
        <v>23.004644508999998</v>
      </c>
      <c r="H49" s="120">
        <v>23.87409881</v>
      </c>
      <c r="I49" s="120">
        <v>22.61997363</v>
      </c>
      <c r="J49" s="120">
        <v>27.013222512999999</v>
      </c>
      <c r="K49" s="120">
        <v>27.071966423999999</v>
      </c>
      <c r="L49" s="120">
        <v>26.192880443</v>
      </c>
      <c r="M49" s="120">
        <v>25.582088601999999</v>
      </c>
      <c r="N49" s="120">
        <v>24.700446563</v>
      </c>
      <c r="O49" s="120">
        <v>25.513294588000001</v>
      </c>
      <c r="P49" s="120">
        <v>24.15968303</v>
      </c>
      <c r="Q49" s="130">
        <v>24.171980056999999</v>
      </c>
      <c r="R49" s="151">
        <v>2.4741668749999999</v>
      </c>
    </row>
    <row r="50" spans="1:18" x14ac:dyDescent="0.3">
      <c r="A50" t="s">
        <v>1964</v>
      </c>
      <c r="B50" s="120">
        <v>21.197778125999999</v>
      </c>
      <c r="C50" s="120">
        <v>20.593989699000002</v>
      </c>
      <c r="D50" s="120">
        <v>20.139941011000001</v>
      </c>
      <c r="E50" s="120">
        <v>21.226870003999998</v>
      </c>
      <c r="F50" s="120">
        <v>21.315997551999999</v>
      </c>
      <c r="G50" s="120">
        <v>21.355607716000002</v>
      </c>
      <c r="H50" s="120">
        <v>20.544038019999999</v>
      </c>
      <c r="I50" s="120">
        <v>21.088358800000002</v>
      </c>
      <c r="J50" s="120">
        <v>23.565791558000001</v>
      </c>
      <c r="K50" s="120">
        <v>23.23866469</v>
      </c>
      <c r="L50" s="120">
        <v>20.428366267000001</v>
      </c>
      <c r="M50" s="120">
        <v>21.328558135000002</v>
      </c>
      <c r="N50" s="120">
        <v>21.507417914000001</v>
      </c>
      <c r="O50" s="120">
        <v>21.608830507</v>
      </c>
      <c r="P50" s="120">
        <v>20.903453846000001</v>
      </c>
      <c r="Q50" s="130">
        <v>20.043754839000002</v>
      </c>
      <c r="R50" s="151">
        <v>2.1255462500000002</v>
      </c>
    </row>
    <row r="51" spans="1:18" x14ac:dyDescent="0.3">
      <c r="A51" t="s">
        <v>487</v>
      </c>
      <c r="B51" s="120">
        <v>5.1020916390000002</v>
      </c>
      <c r="C51" s="120">
        <v>5.039051358</v>
      </c>
      <c r="D51" s="120">
        <v>4.6902690539999998</v>
      </c>
      <c r="E51" s="120">
        <v>5.331036364</v>
      </c>
      <c r="F51" s="120">
        <v>5.5322067979999998</v>
      </c>
      <c r="G51" s="120">
        <v>5.4302363830000004</v>
      </c>
      <c r="H51" s="120">
        <v>4.6382893000000003</v>
      </c>
      <c r="I51" s="120">
        <v>4.7765447200000004</v>
      </c>
      <c r="J51" s="120">
        <v>5.5513387359999999</v>
      </c>
      <c r="K51" s="120">
        <v>5.5077012940000003</v>
      </c>
      <c r="L51" s="120">
        <v>5.2958441650000001</v>
      </c>
      <c r="M51" s="120">
        <v>5.4042135690000004</v>
      </c>
      <c r="N51" s="120">
        <v>5.3232527550000004</v>
      </c>
      <c r="O51" s="120">
        <v>5.571532446</v>
      </c>
      <c r="P51" s="120">
        <v>5.3592292859999997</v>
      </c>
      <c r="Q51" s="130">
        <v>5.3166015849999999</v>
      </c>
      <c r="R51" s="151">
        <v>0.52418399999999998</v>
      </c>
    </row>
    <row r="52" spans="1:18" x14ac:dyDescent="0.3">
      <c r="A52" t="s">
        <v>505</v>
      </c>
      <c r="B52" s="120">
        <v>26.720347226000001</v>
      </c>
      <c r="C52" s="120">
        <v>24.951036107</v>
      </c>
      <c r="D52" s="120">
        <v>24.911132082000002</v>
      </c>
      <c r="E52" s="120">
        <v>25.625866887000001</v>
      </c>
      <c r="F52" s="120">
        <v>26.091720210999998</v>
      </c>
      <c r="G52" s="120">
        <v>26.162277831000001</v>
      </c>
      <c r="H52" s="120">
        <v>24.091616290000001</v>
      </c>
      <c r="I52" s="120">
        <v>24.342945220000001</v>
      </c>
      <c r="J52" s="120">
        <v>25.890913558000001</v>
      </c>
      <c r="K52" s="120">
        <v>26.965162287999998</v>
      </c>
      <c r="L52" s="120">
        <v>27.617537324000001</v>
      </c>
      <c r="M52" s="120">
        <v>27.052302085000001</v>
      </c>
      <c r="N52" s="120">
        <v>26.516240856</v>
      </c>
      <c r="O52" s="120">
        <v>27.538999252</v>
      </c>
      <c r="P52" s="120">
        <v>24.099316173999998</v>
      </c>
      <c r="Q52" s="130">
        <v>25.676179660999999</v>
      </c>
      <c r="R52" s="151">
        <v>2.5890849999999999</v>
      </c>
    </row>
    <row r="53" spans="1:18" x14ac:dyDescent="0.3">
      <c r="A53" t="s">
        <v>161</v>
      </c>
      <c r="B53" s="120">
        <v>3.4653954119999999</v>
      </c>
      <c r="C53" s="120">
        <v>3.2569867760000002</v>
      </c>
      <c r="D53" s="120">
        <v>3.742632403</v>
      </c>
      <c r="E53" s="120">
        <v>3.541174168</v>
      </c>
      <c r="F53" s="120">
        <v>4.1835343659999999</v>
      </c>
      <c r="G53" s="120">
        <v>3.7268359910000002</v>
      </c>
      <c r="H53" s="120">
        <v>5.8238443200000001</v>
      </c>
      <c r="I53" s="120">
        <v>4.0731251300000002</v>
      </c>
      <c r="J53" s="120">
        <v>5.3284328160000003</v>
      </c>
      <c r="K53" s="120">
        <v>5.1465090040000003</v>
      </c>
      <c r="L53" s="120">
        <v>4.3804670750000003</v>
      </c>
      <c r="M53" s="120">
        <v>3.9268160609999998</v>
      </c>
      <c r="N53" s="120">
        <v>4.4892183609999998</v>
      </c>
      <c r="O53" s="120">
        <v>4.2478994370000001</v>
      </c>
      <c r="P53" s="120">
        <v>4.0722989610000004</v>
      </c>
      <c r="Q53" s="130">
        <v>3.9921029099999998</v>
      </c>
      <c r="R53" s="151">
        <v>0.42123293750000002</v>
      </c>
    </row>
    <row r="54" spans="1:18" x14ac:dyDescent="0.3">
      <c r="A54" t="s">
        <v>162</v>
      </c>
      <c r="B54" s="120">
        <v>6.5693912619999999</v>
      </c>
      <c r="C54" s="120">
        <v>6.2900158670000001</v>
      </c>
      <c r="D54" s="120">
        <v>5.7518350319999998</v>
      </c>
      <c r="E54" s="120">
        <v>6.0317774750000002</v>
      </c>
      <c r="F54" s="120">
        <v>6.1023591179999999</v>
      </c>
      <c r="G54" s="120">
        <v>5.7920148630000003</v>
      </c>
      <c r="H54" s="120">
        <v>5.8621797500000001</v>
      </c>
      <c r="I54" s="120">
        <v>5.9683937699999996</v>
      </c>
      <c r="J54" s="120">
        <v>6.3441938440000003</v>
      </c>
      <c r="K54" s="120">
        <v>6.6063287749999997</v>
      </c>
      <c r="L54" s="120">
        <v>6.4022529180000003</v>
      </c>
      <c r="M54" s="120">
        <v>6.4443262739999998</v>
      </c>
      <c r="N54" s="120">
        <v>6.1624165360000003</v>
      </c>
      <c r="O54" s="120">
        <v>6.417734211</v>
      </c>
      <c r="P54" s="120">
        <v>5.9445635299999999</v>
      </c>
      <c r="Q54" s="130">
        <v>5.8826351560000001</v>
      </c>
      <c r="R54" s="151">
        <v>0.61607762499999996</v>
      </c>
    </row>
    <row r="55" spans="1:18" x14ac:dyDescent="0.3">
      <c r="A55" t="s">
        <v>170</v>
      </c>
      <c r="B55" s="120">
        <v>0.38732129500000001</v>
      </c>
      <c r="C55" s="120">
        <v>0.36686427599999999</v>
      </c>
      <c r="D55" s="120">
        <v>0.216146326</v>
      </c>
      <c r="E55" s="120">
        <v>0.34622734399999999</v>
      </c>
      <c r="F55" s="120">
        <v>0.41534088699999999</v>
      </c>
      <c r="G55" s="120">
        <v>0.41161198300000001</v>
      </c>
      <c r="H55" s="120">
        <v>0.49921101000000001</v>
      </c>
      <c r="I55" s="120">
        <v>0.39008279000000001</v>
      </c>
      <c r="J55" s="120">
        <v>0.46306257200000001</v>
      </c>
      <c r="K55" s="120">
        <v>0.45488904600000002</v>
      </c>
      <c r="L55" s="120">
        <v>0.28965533500000001</v>
      </c>
      <c r="M55" s="120">
        <v>0.30047702199999998</v>
      </c>
      <c r="N55" s="120">
        <v>0.44984513399999998</v>
      </c>
      <c r="O55" s="120">
        <v>0.52584994799999996</v>
      </c>
      <c r="P55" s="120">
        <v>0.41451860000000001</v>
      </c>
      <c r="Q55" s="130">
        <v>0.43529736400000002</v>
      </c>
      <c r="R55" s="151">
        <v>3.9790006249999996E-2</v>
      </c>
    </row>
    <row r="56" spans="1:18" x14ac:dyDescent="0.3">
      <c r="A56" t="s">
        <v>143</v>
      </c>
      <c r="B56" s="120">
        <v>1.070935797</v>
      </c>
      <c r="C56" s="120">
        <v>1.17897808</v>
      </c>
      <c r="D56" s="120">
        <v>0.54835155700000004</v>
      </c>
      <c r="E56" s="120">
        <v>0.71046859699999998</v>
      </c>
      <c r="F56" s="120">
        <v>1.9230088219999999</v>
      </c>
      <c r="G56" s="120">
        <v>2.2693669550000002</v>
      </c>
      <c r="H56" s="120">
        <v>1.41613499</v>
      </c>
      <c r="I56" s="120">
        <v>1.04343973</v>
      </c>
      <c r="J56" s="120">
        <v>0.57265516900000002</v>
      </c>
      <c r="K56" s="120">
        <v>0.407312585</v>
      </c>
      <c r="L56" s="120">
        <v>0.51963915599999999</v>
      </c>
      <c r="M56" s="120">
        <v>0.91454958600000003</v>
      </c>
      <c r="N56" s="120">
        <v>1.0838343749999999</v>
      </c>
      <c r="O56" s="120">
        <v>1.0370617280000001</v>
      </c>
      <c r="P56" s="120">
        <v>1.4447784480000001</v>
      </c>
      <c r="Q56" s="130">
        <v>1.085550375</v>
      </c>
      <c r="R56" s="151">
        <v>0.1076629375</v>
      </c>
    </row>
    <row r="57" spans="1:18" x14ac:dyDescent="0.3">
      <c r="A57" t="s">
        <v>150</v>
      </c>
      <c r="B57" s="120">
        <v>0.73877393599999996</v>
      </c>
      <c r="C57" s="120">
        <v>0.75292492700000002</v>
      </c>
      <c r="D57" s="120">
        <v>0.78951974800000002</v>
      </c>
      <c r="E57" s="120">
        <v>0.79621482300000002</v>
      </c>
      <c r="F57" s="120">
        <v>1.0803326120000001</v>
      </c>
      <c r="G57" s="120">
        <v>0.89376754300000005</v>
      </c>
      <c r="H57" s="120">
        <v>0.88426795999999996</v>
      </c>
      <c r="I57" s="120">
        <v>0.84420523999999997</v>
      </c>
      <c r="J57" s="120">
        <v>0.78135464300000002</v>
      </c>
      <c r="K57" s="120">
        <v>0.71461756799999998</v>
      </c>
      <c r="L57" s="120">
        <v>0.78526015199999999</v>
      </c>
      <c r="M57" s="120">
        <v>0.84270997599999997</v>
      </c>
      <c r="N57" s="120">
        <v>0.69246399599999997</v>
      </c>
      <c r="O57" s="120">
        <v>0.77132167299999999</v>
      </c>
      <c r="P57" s="120">
        <v>0.79192283399999996</v>
      </c>
      <c r="Q57" s="130">
        <v>0.68012153399999997</v>
      </c>
      <c r="R57" s="151">
        <v>8.024862499999999E-2</v>
      </c>
    </row>
    <row r="58" spans="1:18" x14ac:dyDescent="0.3">
      <c r="A58" s="104" t="s">
        <v>151</v>
      </c>
      <c r="B58" s="123">
        <v>23.381848211000001</v>
      </c>
      <c r="C58" s="123">
        <v>25.003293684999999</v>
      </c>
      <c r="D58" s="123">
        <v>33.383430947000001</v>
      </c>
      <c r="E58" s="123">
        <v>28.674540321999999</v>
      </c>
      <c r="F58" s="123">
        <v>18.011122475000001</v>
      </c>
      <c r="G58" s="123">
        <v>19.945706925</v>
      </c>
      <c r="H58" s="123">
        <v>21.813646859999999</v>
      </c>
      <c r="I58" s="123">
        <v>26.173411479999999</v>
      </c>
      <c r="J58" s="123">
        <v>22.003082294999999</v>
      </c>
      <c r="K58" s="123">
        <v>20.279700776999999</v>
      </c>
      <c r="L58" s="123">
        <v>23.466225040000001</v>
      </c>
      <c r="M58" s="123">
        <v>21.682134552000001</v>
      </c>
      <c r="N58" s="123">
        <v>16.623238356000002</v>
      </c>
      <c r="O58" s="123">
        <v>15.313269126</v>
      </c>
      <c r="P58" s="123">
        <v>17.8936104</v>
      </c>
      <c r="Q58" s="132">
        <v>15.221697952</v>
      </c>
      <c r="R58" s="152">
        <v>2.1804375</v>
      </c>
    </row>
    <row r="59" spans="1:18" x14ac:dyDescent="0.3">
      <c r="A59" s="65" t="s">
        <v>1960</v>
      </c>
    </row>
    <row r="60" spans="1:18" x14ac:dyDescent="0.3">
      <c r="A60" s="20" t="s">
        <v>2373</v>
      </c>
    </row>
    <row r="61" spans="1:18" ht="15" x14ac:dyDescent="0.35">
      <c r="A61" s="20" t="s">
        <v>2353</v>
      </c>
    </row>
  </sheetData>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13"/>
  <sheetViews>
    <sheetView workbookViewId="0">
      <selection activeCell="H16" sqref="H16"/>
    </sheetView>
  </sheetViews>
  <sheetFormatPr defaultRowHeight="14.4" x14ac:dyDescent="0.3"/>
  <cols>
    <col min="1" max="1" width="21.109375" customWidth="1"/>
    <col min="2" max="2" width="16" customWidth="1"/>
    <col min="3" max="3" width="10.6640625" bestFit="1" customWidth="1"/>
    <col min="4" max="4" width="13.33203125" bestFit="1" customWidth="1"/>
    <col min="5" max="5" width="5.21875" customWidth="1"/>
    <col min="6" max="6" width="4.5546875" bestFit="1" customWidth="1"/>
    <col min="7" max="7" width="10.21875" bestFit="1" customWidth="1"/>
    <col min="8" max="8" width="12.77734375" bestFit="1" customWidth="1"/>
    <col min="9" max="9" width="5.21875" bestFit="1" customWidth="1"/>
    <col min="10" max="10" width="4.5546875" bestFit="1" customWidth="1"/>
    <col min="11" max="11" width="10.21875" bestFit="1" customWidth="1"/>
    <col min="12" max="12" width="12.77734375" bestFit="1" customWidth="1"/>
    <col min="13" max="13" width="5.21875" bestFit="1" customWidth="1"/>
    <col min="14" max="14" width="4.5546875" bestFit="1" customWidth="1"/>
  </cols>
  <sheetData>
    <row r="1" spans="1:15" x14ac:dyDescent="0.3">
      <c r="A1" s="4" t="s">
        <v>402</v>
      </c>
      <c r="B1" s="104"/>
      <c r="C1" s="104"/>
      <c r="D1" s="104"/>
      <c r="E1" s="104"/>
      <c r="F1" s="104"/>
      <c r="G1" s="104"/>
      <c r="H1" s="104"/>
      <c r="I1" s="104"/>
      <c r="J1" s="104"/>
      <c r="K1" s="104"/>
      <c r="L1" s="104"/>
      <c r="M1" s="104"/>
      <c r="N1" s="104"/>
    </row>
    <row r="2" spans="1:15" x14ac:dyDescent="0.3">
      <c r="A2" s="522" t="s">
        <v>1972</v>
      </c>
      <c r="B2" s="522" t="s">
        <v>400</v>
      </c>
      <c r="C2" s="516" t="s">
        <v>397</v>
      </c>
      <c r="D2" s="515"/>
      <c r="E2" s="515"/>
      <c r="F2" s="517"/>
      <c r="G2" s="516" t="s">
        <v>398</v>
      </c>
      <c r="H2" s="515"/>
      <c r="I2" s="515"/>
      <c r="J2" s="517"/>
      <c r="K2" s="516" t="s">
        <v>1965</v>
      </c>
      <c r="L2" s="515"/>
      <c r="M2" s="515"/>
      <c r="N2" s="515"/>
      <c r="O2" s="149"/>
    </row>
    <row r="3" spans="1:15" ht="15.6" x14ac:dyDescent="0.3">
      <c r="A3" s="523"/>
      <c r="B3" s="523"/>
      <c r="C3" s="155" t="s">
        <v>2417</v>
      </c>
      <c r="D3" s="155" t="s">
        <v>2418</v>
      </c>
      <c r="E3" s="155" t="s">
        <v>2419</v>
      </c>
      <c r="F3" s="162" t="s">
        <v>401</v>
      </c>
      <c r="G3" s="445" t="s">
        <v>2417</v>
      </c>
      <c r="H3" s="445" t="s">
        <v>2418</v>
      </c>
      <c r="I3" s="445" t="s">
        <v>2419</v>
      </c>
      <c r="J3" s="158" t="s">
        <v>401</v>
      </c>
      <c r="K3" s="445" t="s">
        <v>2417</v>
      </c>
      <c r="L3" s="445" t="s">
        <v>2418</v>
      </c>
      <c r="M3" s="445" t="s">
        <v>2419</v>
      </c>
      <c r="N3" s="155" t="s">
        <v>401</v>
      </c>
      <c r="O3" s="149"/>
    </row>
    <row r="4" spans="1:15" ht="15.6" x14ac:dyDescent="0.35">
      <c r="A4" s="156" t="s">
        <v>399</v>
      </c>
      <c r="B4" s="156">
        <v>787</v>
      </c>
      <c r="C4" s="159">
        <v>25</v>
      </c>
      <c r="D4" s="159">
        <v>41</v>
      </c>
      <c r="E4" s="159">
        <f>C4+D4</f>
        <v>66</v>
      </c>
      <c r="F4" s="163">
        <f>100/B4*E4</f>
        <v>8.3862770012706491</v>
      </c>
      <c r="G4" s="159">
        <v>42</v>
      </c>
      <c r="H4" s="159">
        <v>63</v>
      </c>
      <c r="I4" s="159">
        <f>G4+H4</f>
        <v>105</v>
      </c>
      <c r="J4" s="163">
        <f>100/B4*I4</f>
        <v>13.341804320203304</v>
      </c>
      <c r="K4" s="160">
        <f t="shared" ref="K4:L6" si="0">G4-C4</f>
        <v>17</v>
      </c>
      <c r="L4" s="159">
        <f t="shared" si="0"/>
        <v>22</v>
      </c>
      <c r="M4" s="159">
        <f>K4+L4</f>
        <v>39</v>
      </c>
      <c r="N4" s="220">
        <f>100/B4*M4</f>
        <v>4.9555273189326563</v>
      </c>
      <c r="O4" s="149"/>
    </row>
    <row r="5" spans="1:15" ht="15.6" x14ac:dyDescent="0.35">
      <c r="A5" s="156" t="s">
        <v>1968</v>
      </c>
      <c r="B5" s="156">
        <v>735</v>
      </c>
      <c r="C5" s="159">
        <v>23</v>
      </c>
      <c r="D5" s="159">
        <v>33</v>
      </c>
      <c r="E5" s="159">
        <f>C5+D5</f>
        <v>56</v>
      </c>
      <c r="F5" s="163">
        <f>100/B5*E5</f>
        <v>7.6190476190476195</v>
      </c>
      <c r="G5" s="160">
        <v>54</v>
      </c>
      <c r="H5" s="159">
        <v>61</v>
      </c>
      <c r="I5" s="159">
        <f>G5+H5</f>
        <v>115</v>
      </c>
      <c r="J5" s="163">
        <f>100/B5*I5</f>
        <v>15.646258503401363</v>
      </c>
      <c r="K5" s="160">
        <f t="shared" si="0"/>
        <v>31</v>
      </c>
      <c r="L5" s="159">
        <f t="shared" si="0"/>
        <v>28</v>
      </c>
      <c r="M5" s="159">
        <f>K5+L5</f>
        <v>59</v>
      </c>
      <c r="N5" s="170">
        <f>100/B5*M5</f>
        <v>8.0272108843537424</v>
      </c>
      <c r="O5" s="149"/>
    </row>
    <row r="6" spans="1:15" ht="15.6" x14ac:dyDescent="0.35">
      <c r="A6" s="157" t="s">
        <v>1969</v>
      </c>
      <c r="B6" s="157">
        <v>715</v>
      </c>
      <c r="C6" s="154">
        <v>67</v>
      </c>
      <c r="D6" s="154">
        <v>63</v>
      </c>
      <c r="E6" s="159">
        <f>C6+D6</f>
        <v>130</v>
      </c>
      <c r="F6" s="163">
        <f>100/B6*E6</f>
        <v>18.181818181818183</v>
      </c>
      <c r="G6" s="161">
        <v>120</v>
      </c>
      <c r="H6" s="154">
        <v>122</v>
      </c>
      <c r="I6" s="159">
        <f>G6+H6</f>
        <v>242</v>
      </c>
      <c r="J6" s="163">
        <f>100/B6*I6</f>
        <v>33.846153846153847</v>
      </c>
      <c r="K6" s="160">
        <f t="shared" si="0"/>
        <v>53</v>
      </c>
      <c r="L6" s="159">
        <f t="shared" si="0"/>
        <v>59</v>
      </c>
      <c r="M6" s="159">
        <f>K6+L6</f>
        <v>112</v>
      </c>
      <c r="N6" s="170">
        <f>100/B6*M6</f>
        <v>15.664335664335665</v>
      </c>
      <c r="O6" s="149"/>
    </row>
    <row r="7" spans="1:15" ht="16.2" x14ac:dyDescent="0.3">
      <c r="A7" s="515" t="s">
        <v>1966</v>
      </c>
      <c r="B7" s="517"/>
      <c r="C7" s="147" t="s">
        <v>2420</v>
      </c>
      <c r="D7" s="147" t="s">
        <v>2421</v>
      </c>
      <c r="E7" s="147" t="s">
        <v>2419</v>
      </c>
      <c r="F7" s="148" t="s">
        <v>401</v>
      </c>
      <c r="G7" s="443" t="s">
        <v>2420</v>
      </c>
      <c r="H7" s="443" t="s">
        <v>2421</v>
      </c>
      <c r="I7" s="443" t="s">
        <v>2419</v>
      </c>
      <c r="J7" s="148" t="s">
        <v>401</v>
      </c>
      <c r="K7" s="443" t="s">
        <v>2420</v>
      </c>
      <c r="L7" s="443" t="s">
        <v>2421</v>
      </c>
      <c r="M7" s="443" t="s">
        <v>2419</v>
      </c>
      <c r="N7" s="166" t="s">
        <v>401</v>
      </c>
      <c r="O7" s="149"/>
    </row>
    <row r="8" spans="1:15" ht="15.6" x14ac:dyDescent="0.35">
      <c r="A8" s="156" t="s">
        <v>1970</v>
      </c>
      <c r="B8" s="156">
        <v>727</v>
      </c>
      <c r="C8" s="159">
        <v>0</v>
      </c>
      <c r="D8" s="159">
        <v>0</v>
      </c>
      <c r="E8" s="159">
        <f>C8+D8</f>
        <v>0</v>
      </c>
      <c r="F8" s="163">
        <f>100/B8*E8</f>
        <v>0</v>
      </c>
      <c r="G8" s="160">
        <v>1</v>
      </c>
      <c r="H8" s="159">
        <v>4</v>
      </c>
      <c r="I8" s="159">
        <f>G8+H8</f>
        <v>5</v>
      </c>
      <c r="J8" s="163">
        <f>100/B8*I8</f>
        <v>0.68775790921595592</v>
      </c>
      <c r="K8" s="160">
        <f>G8-C8</f>
        <v>1</v>
      </c>
      <c r="L8" s="159">
        <f>H8-D8</f>
        <v>4</v>
      </c>
      <c r="M8" s="159">
        <f>K8+L8</f>
        <v>5</v>
      </c>
      <c r="N8" s="170">
        <f>100/B8*M8</f>
        <v>0.68775790921595592</v>
      </c>
      <c r="O8" s="149"/>
    </row>
    <row r="9" spans="1:15" ht="15.6" x14ac:dyDescent="0.35">
      <c r="A9" s="157" t="s">
        <v>1971</v>
      </c>
      <c r="B9" s="157">
        <v>729</v>
      </c>
      <c r="C9" s="154">
        <v>94</v>
      </c>
      <c r="D9" s="154">
        <v>127</v>
      </c>
      <c r="E9" s="154">
        <f>C9+D9</f>
        <v>221</v>
      </c>
      <c r="F9" s="165">
        <f>100/B9*E9</f>
        <v>30.315500685871058</v>
      </c>
      <c r="G9" s="161">
        <v>141</v>
      </c>
      <c r="H9" s="154">
        <v>161</v>
      </c>
      <c r="I9" s="154">
        <f>G9+H9</f>
        <v>302</v>
      </c>
      <c r="J9" s="165">
        <f>100/B9*I9</f>
        <v>41.426611796982172</v>
      </c>
      <c r="K9" s="161">
        <f>G9-C9</f>
        <v>47</v>
      </c>
      <c r="L9" s="154">
        <f>H9-D9</f>
        <v>34</v>
      </c>
      <c r="M9" s="154">
        <f>K9+L9</f>
        <v>81</v>
      </c>
      <c r="N9" s="217">
        <f>100/B9*M9</f>
        <v>11.111111111111111</v>
      </c>
      <c r="O9" s="149"/>
    </row>
    <row r="10" spans="1:15" x14ac:dyDescent="0.3">
      <c r="A10" s="65" t="s">
        <v>1967</v>
      </c>
    </row>
    <row r="11" spans="1:15" ht="15" x14ac:dyDescent="0.35">
      <c r="A11" s="20" t="s">
        <v>2355</v>
      </c>
    </row>
    <row r="12" spans="1:15" x14ac:dyDescent="0.3">
      <c r="A12" s="266" t="s">
        <v>2354</v>
      </c>
    </row>
    <row r="13" spans="1:15" x14ac:dyDescent="0.3">
      <c r="A13" s="20" t="s">
        <v>2374</v>
      </c>
    </row>
  </sheetData>
  <mergeCells count="6">
    <mergeCell ref="A7:B7"/>
    <mergeCell ref="C2:F2"/>
    <mergeCell ref="G2:J2"/>
    <mergeCell ref="K2:N2"/>
    <mergeCell ref="A2:A3"/>
    <mergeCell ref="B2:B3"/>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A186"/>
  <sheetViews>
    <sheetView zoomScale="80" zoomScaleNormal="80" workbookViewId="0">
      <selection activeCell="P3" sqref="P3"/>
    </sheetView>
  </sheetViews>
  <sheetFormatPr defaultColWidth="8.88671875" defaultRowHeight="14.4" x14ac:dyDescent="0.3"/>
  <cols>
    <col min="1" max="1" width="45.109375" style="149" customWidth="1"/>
    <col min="2" max="2" width="13.21875" style="144" bestFit="1" customWidth="1"/>
    <col min="3" max="3" width="22.109375" style="144" bestFit="1" customWidth="1"/>
    <col min="4" max="4" width="13.44140625" style="144" bestFit="1" customWidth="1"/>
    <col min="5" max="5" width="16.88671875" style="159" bestFit="1" customWidth="1"/>
    <col min="6" max="6" width="23.5546875" style="159" bestFit="1" customWidth="1"/>
    <col min="7" max="7" width="18.33203125" style="159" bestFit="1" customWidth="1"/>
    <col min="8" max="8" width="17.21875" style="159" bestFit="1" customWidth="1"/>
    <col min="9" max="9" width="13.44140625" style="159" bestFit="1" customWidth="1"/>
    <col min="10" max="10" width="16.6640625" style="149" bestFit="1" customWidth="1"/>
    <col min="11" max="11" width="20" style="149" bestFit="1" customWidth="1"/>
    <col min="12" max="12" width="18.33203125" style="149" bestFit="1" customWidth="1"/>
    <col min="13" max="13" width="17.21875" style="149" bestFit="1" customWidth="1"/>
    <col min="14" max="14" width="13" style="149" bestFit="1" customWidth="1"/>
    <col min="15" max="15" width="16.6640625" style="149" bestFit="1" customWidth="1"/>
    <col min="16" max="16" width="20" style="149" bestFit="1" customWidth="1"/>
    <col min="17" max="17" width="17.88671875" style="149" bestFit="1" customWidth="1"/>
    <col min="18" max="18" width="16.77734375" style="149" bestFit="1" customWidth="1"/>
    <col min="19" max="16384" width="8.88671875" style="149"/>
  </cols>
  <sheetData>
    <row r="1" spans="1:21" x14ac:dyDescent="0.3">
      <c r="A1" s="4" t="s">
        <v>2375</v>
      </c>
      <c r="B1" s="143"/>
      <c r="C1" s="143"/>
      <c r="D1" s="143"/>
      <c r="E1" s="154"/>
      <c r="F1" s="154"/>
      <c r="G1" s="154"/>
      <c r="H1" s="154"/>
      <c r="I1" s="154"/>
      <c r="J1" s="104"/>
      <c r="K1" s="104"/>
      <c r="L1" s="104"/>
      <c r="M1" s="104"/>
      <c r="N1" s="104"/>
      <c r="O1" s="104"/>
      <c r="P1" s="104"/>
      <c r="Q1" s="104"/>
      <c r="R1" s="104"/>
    </row>
    <row r="2" spans="1:21" ht="15.6" x14ac:dyDescent="0.3">
      <c r="A2" s="526" t="s">
        <v>407</v>
      </c>
      <c r="B2" s="525" t="s">
        <v>408</v>
      </c>
      <c r="C2" s="523"/>
      <c r="D2" s="524" t="s">
        <v>1973</v>
      </c>
      <c r="E2" s="524"/>
      <c r="F2" s="524"/>
      <c r="G2" s="524"/>
      <c r="H2" s="523"/>
      <c r="I2" s="525" t="s">
        <v>1974</v>
      </c>
      <c r="J2" s="524"/>
      <c r="K2" s="524"/>
      <c r="L2" s="524"/>
      <c r="M2" s="523"/>
      <c r="N2" s="525" t="s">
        <v>1975</v>
      </c>
      <c r="O2" s="524"/>
      <c r="P2" s="524"/>
      <c r="Q2" s="524"/>
      <c r="R2" s="524"/>
    </row>
    <row r="3" spans="1:21" ht="16.2" x14ac:dyDescent="0.3">
      <c r="A3" s="527"/>
      <c r="B3" s="222" t="s">
        <v>2422</v>
      </c>
      <c r="C3" s="168" t="s">
        <v>2423</v>
      </c>
      <c r="D3" s="167" t="s">
        <v>400</v>
      </c>
      <c r="E3" s="155" t="s">
        <v>2424</v>
      </c>
      <c r="F3" s="167" t="s">
        <v>2425</v>
      </c>
      <c r="G3" s="224" t="s">
        <v>2426</v>
      </c>
      <c r="H3" s="223" t="s">
        <v>2427</v>
      </c>
      <c r="I3" s="155" t="s">
        <v>400</v>
      </c>
      <c r="J3" s="445" t="s">
        <v>2424</v>
      </c>
      <c r="K3" s="445" t="s">
        <v>2425</v>
      </c>
      <c r="L3" s="224" t="s">
        <v>2426</v>
      </c>
      <c r="M3" s="223" t="s">
        <v>2427</v>
      </c>
      <c r="N3" s="167" t="s">
        <v>400</v>
      </c>
      <c r="O3" s="445" t="s">
        <v>2424</v>
      </c>
      <c r="P3" s="445" t="s">
        <v>2425</v>
      </c>
      <c r="Q3" s="224" t="s">
        <v>2426</v>
      </c>
      <c r="R3" s="223" t="s">
        <v>2427</v>
      </c>
    </row>
    <row r="4" spans="1:21" x14ac:dyDescent="0.3">
      <c r="A4" s="267" t="s">
        <v>144</v>
      </c>
      <c r="B4" s="169" t="s">
        <v>406</v>
      </c>
      <c r="C4" s="91">
        <v>42</v>
      </c>
      <c r="D4" s="144">
        <v>54</v>
      </c>
      <c r="E4" s="159">
        <v>19</v>
      </c>
      <c r="F4" s="172">
        <v>2</v>
      </c>
      <c r="G4" s="225">
        <f t="shared" ref="G4:G18" si="0">100/D4*E4</f>
        <v>35.185185185185183</v>
      </c>
      <c r="H4" s="163">
        <f t="shared" ref="H4:H48" si="1">100/D4*(E4+F4)</f>
        <v>38.888888888888886</v>
      </c>
      <c r="I4" s="159">
        <v>54</v>
      </c>
      <c r="J4" s="172">
        <v>22</v>
      </c>
      <c r="K4" s="172">
        <v>8</v>
      </c>
      <c r="L4" s="225">
        <f>100/I4*J4</f>
        <v>40.74074074074074</v>
      </c>
      <c r="M4" s="163">
        <f>100/I4*(J4+K4)</f>
        <v>55.555555555555557</v>
      </c>
      <c r="N4" s="159">
        <v>54</v>
      </c>
      <c r="O4" s="159">
        <v>9</v>
      </c>
      <c r="P4" s="172">
        <v>15</v>
      </c>
      <c r="Q4" s="226">
        <f t="shared" ref="Q4:Q20" si="2">100/N4*O4</f>
        <v>16.666666666666668</v>
      </c>
      <c r="R4" s="220">
        <f t="shared" ref="R4:R20" si="3">100/N4*(O4+P4)</f>
        <v>44.444444444444443</v>
      </c>
      <c r="U4" s="221"/>
    </row>
    <row r="5" spans="1:21" x14ac:dyDescent="0.3">
      <c r="A5" s="267" t="s">
        <v>148</v>
      </c>
      <c r="B5" s="169" t="s">
        <v>406</v>
      </c>
      <c r="C5" s="91">
        <v>39</v>
      </c>
      <c r="D5" s="144">
        <v>35</v>
      </c>
      <c r="E5" s="159">
        <v>4</v>
      </c>
      <c r="F5" s="159">
        <v>6</v>
      </c>
      <c r="G5" s="225">
        <f t="shared" si="0"/>
        <v>11.428571428571429</v>
      </c>
      <c r="H5" s="163">
        <f t="shared" si="1"/>
        <v>28.571428571428573</v>
      </c>
      <c r="I5" s="159">
        <v>35</v>
      </c>
      <c r="J5" s="159">
        <v>1</v>
      </c>
      <c r="K5" s="159">
        <v>7</v>
      </c>
      <c r="L5" s="225">
        <f t="shared" ref="L5:L16" si="4">100/I5*J5</f>
        <v>2.8571428571428572</v>
      </c>
      <c r="M5" s="163">
        <f t="shared" ref="M5:M23" si="5">100/I5*(J5+K5)</f>
        <v>22.857142857142858</v>
      </c>
      <c r="N5" s="159">
        <v>34</v>
      </c>
      <c r="O5" s="159">
        <v>5</v>
      </c>
      <c r="P5" s="159">
        <v>9</v>
      </c>
      <c r="Q5" s="225">
        <f t="shared" si="2"/>
        <v>14.705882352941178</v>
      </c>
      <c r="R5" s="170">
        <f t="shared" si="3"/>
        <v>41.176470588235297</v>
      </c>
      <c r="U5" s="221"/>
    </row>
    <row r="6" spans="1:21" x14ac:dyDescent="0.3">
      <c r="A6" s="267" t="s">
        <v>503</v>
      </c>
      <c r="B6" s="169" t="s">
        <v>406</v>
      </c>
      <c r="C6" s="91">
        <v>47</v>
      </c>
      <c r="D6" s="144">
        <v>33</v>
      </c>
      <c r="E6" s="159">
        <v>5</v>
      </c>
      <c r="F6" s="159">
        <v>1</v>
      </c>
      <c r="G6" s="225">
        <f t="shared" si="0"/>
        <v>15.151515151515152</v>
      </c>
      <c r="H6" s="163">
        <f t="shared" si="1"/>
        <v>18.18181818181818</v>
      </c>
      <c r="I6" s="159">
        <v>32</v>
      </c>
      <c r="J6" s="159">
        <v>2</v>
      </c>
      <c r="K6" s="159">
        <v>2</v>
      </c>
      <c r="L6" s="225">
        <f t="shared" si="4"/>
        <v>6.25</v>
      </c>
      <c r="M6" s="163">
        <f t="shared" si="5"/>
        <v>12.5</v>
      </c>
      <c r="N6" s="159">
        <v>30</v>
      </c>
      <c r="O6" s="159">
        <v>11</v>
      </c>
      <c r="P6" s="159">
        <v>3</v>
      </c>
      <c r="Q6" s="225">
        <f t="shared" si="2"/>
        <v>36.666666666666671</v>
      </c>
      <c r="R6" s="170">
        <f t="shared" si="3"/>
        <v>46.666666666666671</v>
      </c>
      <c r="U6" s="221"/>
    </row>
    <row r="7" spans="1:21" x14ac:dyDescent="0.3">
      <c r="A7" s="267" t="s">
        <v>147</v>
      </c>
      <c r="B7" s="169" t="s">
        <v>406</v>
      </c>
      <c r="C7" s="91">
        <v>23</v>
      </c>
      <c r="D7" s="144">
        <v>33</v>
      </c>
      <c r="E7" s="159">
        <v>3</v>
      </c>
      <c r="F7" s="159">
        <v>4</v>
      </c>
      <c r="G7" s="225">
        <f t="shared" si="0"/>
        <v>9.0909090909090899</v>
      </c>
      <c r="H7" s="163">
        <f t="shared" si="1"/>
        <v>21.212121212121211</v>
      </c>
      <c r="I7" s="159">
        <v>30</v>
      </c>
      <c r="J7" s="159">
        <v>3</v>
      </c>
      <c r="K7" s="159">
        <v>2</v>
      </c>
      <c r="L7" s="225">
        <f t="shared" si="4"/>
        <v>10</v>
      </c>
      <c r="M7" s="163">
        <f t="shared" si="5"/>
        <v>16.666666666666668</v>
      </c>
      <c r="N7" s="159">
        <v>32</v>
      </c>
      <c r="O7" s="159">
        <v>5</v>
      </c>
      <c r="P7" s="159">
        <v>5</v>
      </c>
      <c r="Q7" s="225">
        <f t="shared" si="2"/>
        <v>15.625</v>
      </c>
      <c r="R7" s="170">
        <f t="shared" si="3"/>
        <v>31.25</v>
      </c>
      <c r="U7" s="221"/>
    </row>
    <row r="8" spans="1:21" x14ac:dyDescent="0.3">
      <c r="A8" s="267" t="s">
        <v>149</v>
      </c>
      <c r="B8" s="169" t="s">
        <v>406</v>
      </c>
      <c r="C8" s="91">
        <v>44</v>
      </c>
      <c r="D8" s="144">
        <v>15</v>
      </c>
      <c r="E8" s="159">
        <v>3</v>
      </c>
      <c r="G8" s="225">
        <f t="shared" si="0"/>
        <v>20</v>
      </c>
      <c r="H8" s="163">
        <f t="shared" si="1"/>
        <v>20</v>
      </c>
      <c r="I8" s="159">
        <v>15</v>
      </c>
      <c r="J8" s="159">
        <v>3</v>
      </c>
      <c r="K8" s="159">
        <v>3</v>
      </c>
      <c r="L8" s="225">
        <f t="shared" si="4"/>
        <v>20</v>
      </c>
      <c r="M8" s="163">
        <f t="shared" si="5"/>
        <v>40</v>
      </c>
      <c r="N8" s="159">
        <v>14</v>
      </c>
      <c r="O8" s="159">
        <v>2</v>
      </c>
      <c r="P8" s="159">
        <v>4</v>
      </c>
      <c r="Q8" s="225">
        <f t="shared" si="2"/>
        <v>14.285714285714286</v>
      </c>
      <c r="R8" s="170">
        <f t="shared" si="3"/>
        <v>42.857142857142861</v>
      </c>
      <c r="U8" s="221"/>
    </row>
    <row r="9" spans="1:21" x14ac:dyDescent="0.3">
      <c r="A9" s="267" t="s">
        <v>505</v>
      </c>
      <c r="B9" s="169" t="s">
        <v>406</v>
      </c>
      <c r="C9" s="91">
        <v>50</v>
      </c>
      <c r="D9" s="144">
        <v>33</v>
      </c>
      <c r="E9" s="159">
        <v>1</v>
      </c>
      <c r="F9" s="159">
        <v>1</v>
      </c>
      <c r="G9" s="225">
        <f t="shared" si="0"/>
        <v>3.0303030303030303</v>
      </c>
      <c r="H9" s="163">
        <f t="shared" si="1"/>
        <v>6.0606060606060606</v>
      </c>
      <c r="I9" s="159">
        <v>32</v>
      </c>
      <c r="J9" s="159">
        <v>2</v>
      </c>
      <c r="K9" s="159">
        <v>5</v>
      </c>
      <c r="L9" s="225">
        <f t="shared" si="4"/>
        <v>6.25</v>
      </c>
      <c r="M9" s="163">
        <f t="shared" si="5"/>
        <v>21.875</v>
      </c>
      <c r="N9" s="159">
        <v>27</v>
      </c>
      <c r="O9" s="159">
        <v>1</v>
      </c>
      <c r="P9" s="159">
        <v>3</v>
      </c>
      <c r="Q9" s="225">
        <f t="shared" si="2"/>
        <v>3.7037037037037037</v>
      </c>
      <c r="R9" s="170">
        <f t="shared" si="3"/>
        <v>14.814814814814815</v>
      </c>
      <c r="U9" s="221"/>
    </row>
    <row r="10" spans="1:21" x14ac:dyDescent="0.3">
      <c r="A10" s="267" t="s">
        <v>497</v>
      </c>
      <c r="B10" s="169" t="s">
        <v>406</v>
      </c>
      <c r="C10" s="91">
        <v>20</v>
      </c>
      <c r="D10" s="144">
        <v>24</v>
      </c>
      <c r="E10" s="159">
        <v>1</v>
      </c>
      <c r="F10" s="159">
        <v>3</v>
      </c>
      <c r="G10" s="225">
        <f t="shared" si="0"/>
        <v>4.166666666666667</v>
      </c>
      <c r="H10" s="163">
        <f t="shared" si="1"/>
        <v>16.666666666666668</v>
      </c>
      <c r="I10" s="159">
        <v>23</v>
      </c>
      <c r="J10" s="159">
        <v>1</v>
      </c>
      <c r="K10" s="159">
        <v>1</v>
      </c>
      <c r="L10" s="225">
        <f t="shared" si="4"/>
        <v>4.3478260869565215</v>
      </c>
      <c r="M10" s="163">
        <f t="shared" si="5"/>
        <v>8.695652173913043</v>
      </c>
      <c r="N10" s="159">
        <v>21</v>
      </c>
      <c r="O10" s="159">
        <v>1</v>
      </c>
      <c r="P10" s="159">
        <v>4</v>
      </c>
      <c r="Q10" s="225">
        <f t="shared" si="2"/>
        <v>4.7619047619047619</v>
      </c>
      <c r="R10" s="170">
        <f t="shared" si="3"/>
        <v>23.80952380952381</v>
      </c>
      <c r="U10" s="221"/>
    </row>
    <row r="11" spans="1:21" x14ac:dyDescent="0.3">
      <c r="A11" s="267" t="s">
        <v>491</v>
      </c>
      <c r="B11" s="169" t="s">
        <v>406</v>
      </c>
      <c r="C11" s="91">
        <v>31</v>
      </c>
      <c r="D11" s="144">
        <v>24</v>
      </c>
      <c r="E11" s="159">
        <v>1</v>
      </c>
      <c r="F11" s="159">
        <v>1</v>
      </c>
      <c r="G11" s="225">
        <f t="shared" si="0"/>
        <v>4.166666666666667</v>
      </c>
      <c r="H11" s="163">
        <f t="shared" si="1"/>
        <v>8.3333333333333339</v>
      </c>
      <c r="I11" s="159">
        <v>23</v>
      </c>
      <c r="J11" s="159">
        <v>2</v>
      </c>
      <c r="K11" s="159"/>
      <c r="L11" s="225">
        <f t="shared" si="4"/>
        <v>8.695652173913043</v>
      </c>
      <c r="M11" s="163">
        <f t="shared" si="5"/>
        <v>8.695652173913043</v>
      </c>
      <c r="N11" s="159">
        <v>24</v>
      </c>
      <c r="O11" s="159">
        <v>2</v>
      </c>
      <c r="P11" s="159">
        <v>2</v>
      </c>
      <c r="Q11" s="225">
        <f t="shared" si="2"/>
        <v>8.3333333333333339</v>
      </c>
      <c r="R11" s="170">
        <f t="shared" si="3"/>
        <v>16.666666666666668</v>
      </c>
      <c r="U11" s="221"/>
    </row>
    <row r="12" spans="1:21" x14ac:dyDescent="0.3">
      <c r="A12" s="267" t="s">
        <v>500</v>
      </c>
      <c r="B12" s="169" t="s">
        <v>406</v>
      </c>
      <c r="C12" s="91">
        <v>32</v>
      </c>
      <c r="D12" s="144">
        <v>14</v>
      </c>
      <c r="E12" s="159">
        <v>2</v>
      </c>
      <c r="G12" s="225">
        <f t="shared" si="0"/>
        <v>14.285714285714286</v>
      </c>
      <c r="H12" s="163">
        <f t="shared" si="1"/>
        <v>14.285714285714286</v>
      </c>
      <c r="I12" s="159">
        <v>13</v>
      </c>
      <c r="J12" s="159">
        <v>2</v>
      </c>
      <c r="K12" s="159"/>
      <c r="L12" s="225">
        <f t="shared" si="4"/>
        <v>15.384615384615385</v>
      </c>
      <c r="M12" s="163">
        <f t="shared" si="5"/>
        <v>15.384615384615385</v>
      </c>
      <c r="N12" s="159">
        <v>13</v>
      </c>
      <c r="O12" s="159">
        <v>3</v>
      </c>
      <c r="P12" s="159">
        <v>1</v>
      </c>
      <c r="Q12" s="225">
        <f t="shared" si="2"/>
        <v>23.076923076923077</v>
      </c>
      <c r="R12" s="170">
        <f t="shared" si="3"/>
        <v>30.76923076923077</v>
      </c>
      <c r="U12" s="221"/>
    </row>
    <row r="13" spans="1:21" x14ac:dyDescent="0.3">
      <c r="A13" s="267" t="s">
        <v>153</v>
      </c>
      <c r="B13" s="169" t="s">
        <v>406</v>
      </c>
      <c r="C13" s="91">
        <v>3</v>
      </c>
      <c r="D13" s="144">
        <v>9</v>
      </c>
      <c r="E13" s="159">
        <v>2</v>
      </c>
      <c r="G13" s="225">
        <f t="shared" si="0"/>
        <v>22.222222222222221</v>
      </c>
      <c r="H13" s="163">
        <f t="shared" si="1"/>
        <v>22.222222222222221</v>
      </c>
      <c r="I13" s="159">
        <v>9</v>
      </c>
      <c r="J13" s="159">
        <v>1</v>
      </c>
      <c r="K13" s="159">
        <v>1</v>
      </c>
      <c r="L13" s="225">
        <f t="shared" si="4"/>
        <v>11.111111111111111</v>
      </c>
      <c r="M13" s="163">
        <f t="shared" si="5"/>
        <v>22.222222222222221</v>
      </c>
      <c r="N13" s="159">
        <v>8</v>
      </c>
      <c r="O13" s="159">
        <v>3</v>
      </c>
      <c r="P13" s="159">
        <v>1</v>
      </c>
      <c r="Q13" s="225">
        <f t="shared" si="2"/>
        <v>37.5</v>
      </c>
      <c r="R13" s="170">
        <f t="shared" si="3"/>
        <v>50</v>
      </c>
      <c r="U13" s="221"/>
    </row>
    <row r="14" spans="1:21" x14ac:dyDescent="0.3">
      <c r="A14" s="267" t="s">
        <v>151</v>
      </c>
      <c r="B14" s="169" t="s">
        <v>406</v>
      </c>
      <c r="C14" s="91">
        <v>56</v>
      </c>
      <c r="D14" s="144">
        <v>4</v>
      </c>
      <c r="E14" s="159">
        <v>1</v>
      </c>
      <c r="F14" s="159">
        <v>1</v>
      </c>
      <c r="G14" s="225">
        <f t="shared" si="0"/>
        <v>25</v>
      </c>
      <c r="H14" s="163">
        <f t="shared" si="1"/>
        <v>50</v>
      </c>
      <c r="I14" s="159">
        <v>4</v>
      </c>
      <c r="J14" s="159">
        <v>2</v>
      </c>
      <c r="K14" s="159"/>
      <c r="L14" s="225">
        <f t="shared" si="4"/>
        <v>50</v>
      </c>
      <c r="M14" s="163">
        <f t="shared" si="5"/>
        <v>50</v>
      </c>
      <c r="N14" s="159">
        <v>4</v>
      </c>
      <c r="O14" s="159">
        <v>1</v>
      </c>
      <c r="P14" s="159">
        <v>2</v>
      </c>
      <c r="Q14" s="225">
        <f t="shared" si="2"/>
        <v>25</v>
      </c>
      <c r="R14" s="170">
        <f t="shared" si="3"/>
        <v>75</v>
      </c>
      <c r="U14" s="221"/>
    </row>
    <row r="15" spans="1:21" x14ac:dyDescent="0.3">
      <c r="A15" s="267" t="s">
        <v>535</v>
      </c>
      <c r="B15" s="169" t="s">
        <v>406</v>
      </c>
      <c r="C15" s="91">
        <v>15</v>
      </c>
      <c r="D15" s="144">
        <v>14</v>
      </c>
      <c r="E15" s="159">
        <v>1</v>
      </c>
      <c r="G15" s="225">
        <f t="shared" si="0"/>
        <v>7.1428571428571432</v>
      </c>
      <c r="H15" s="163">
        <f t="shared" si="1"/>
        <v>7.1428571428571432</v>
      </c>
      <c r="I15" s="159">
        <v>14</v>
      </c>
      <c r="J15" s="159">
        <v>1</v>
      </c>
      <c r="K15" s="159"/>
      <c r="L15" s="225">
        <f t="shared" si="4"/>
        <v>7.1428571428571432</v>
      </c>
      <c r="M15" s="163">
        <f t="shared" si="5"/>
        <v>7.1428571428571432</v>
      </c>
      <c r="N15" s="159">
        <v>13</v>
      </c>
      <c r="O15" s="159">
        <v>2</v>
      </c>
      <c r="P15" s="159"/>
      <c r="Q15" s="225">
        <f t="shared" si="2"/>
        <v>15.384615384615385</v>
      </c>
      <c r="R15" s="170">
        <f t="shared" si="3"/>
        <v>15.384615384615385</v>
      </c>
      <c r="U15" s="221"/>
    </row>
    <row r="16" spans="1:21" x14ac:dyDescent="0.3">
      <c r="A16" s="153" t="s">
        <v>543</v>
      </c>
      <c r="B16" s="169" t="s">
        <v>406</v>
      </c>
      <c r="C16" s="91">
        <v>4</v>
      </c>
      <c r="D16" s="144">
        <v>4</v>
      </c>
      <c r="E16" s="159">
        <v>1</v>
      </c>
      <c r="G16" s="225">
        <f t="shared" si="0"/>
        <v>25</v>
      </c>
      <c r="H16" s="163">
        <f t="shared" si="1"/>
        <v>25</v>
      </c>
      <c r="I16" s="159">
        <v>2</v>
      </c>
      <c r="J16" s="159">
        <v>1</v>
      </c>
      <c r="K16" s="159"/>
      <c r="L16" s="225">
        <f t="shared" si="4"/>
        <v>50</v>
      </c>
      <c r="M16" s="163">
        <f t="shared" si="5"/>
        <v>50</v>
      </c>
      <c r="N16" s="159">
        <v>4</v>
      </c>
      <c r="O16" s="159">
        <v>1</v>
      </c>
      <c r="P16" s="159"/>
      <c r="Q16" s="225">
        <f t="shared" si="2"/>
        <v>25</v>
      </c>
      <c r="R16" s="170">
        <f t="shared" si="3"/>
        <v>25</v>
      </c>
      <c r="U16" s="221"/>
    </row>
    <row r="17" spans="1:21" x14ac:dyDescent="0.3">
      <c r="A17" s="267" t="s">
        <v>470</v>
      </c>
      <c r="B17" s="169" t="s">
        <v>406</v>
      </c>
      <c r="C17" s="91">
        <v>48</v>
      </c>
      <c r="D17" s="144">
        <v>26</v>
      </c>
      <c r="E17" s="159">
        <v>1</v>
      </c>
      <c r="F17" s="159">
        <v>3</v>
      </c>
      <c r="G17" s="225">
        <f t="shared" si="0"/>
        <v>3.8461538461538463</v>
      </c>
      <c r="H17" s="163">
        <f t="shared" si="1"/>
        <v>15.384615384615385</v>
      </c>
      <c r="I17" s="159">
        <v>25</v>
      </c>
      <c r="J17" s="159"/>
      <c r="K17" s="159">
        <v>3</v>
      </c>
      <c r="L17" s="225"/>
      <c r="M17" s="163">
        <f t="shared" si="5"/>
        <v>12</v>
      </c>
      <c r="N17" s="159">
        <v>26</v>
      </c>
      <c r="O17" s="159">
        <v>3</v>
      </c>
      <c r="P17" s="159">
        <v>3</v>
      </c>
      <c r="Q17" s="225">
        <f t="shared" si="2"/>
        <v>11.538461538461538</v>
      </c>
      <c r="R17" s="170">
        <f t="shared" si="3"/>
        <v>23.076923076923077</v>
      </c>
      <c r="U17" s="221"/>
    </row>
    <row r="18" spans="1:21" x14ac:dyDescent="0.3">
      <c r="A18" s="267" t="s">
        <v>169</v>
      </c>
      <c r="B18" s="169" t="s">
        <v>406</v>
      </c>
      <c r="C18" s="91">
        <v>43</v>
      </c>
      <c r="D18" s="144">
        <v>16</v>
      </c>
      <c r="E18" s="159">
        <v>2</v>
      </c>
      <c r="F18" s="159">
        <v>1</v>
      </c>
      <c r="G18" s="225">
        <f t="shared" si="0"/>
        <v>12.5</v>
      </c>
      <c r="H18" s="163">
        <f t="shared" si="1"/>
        <v>18.75</v>
      </c>
      <c r="I18" s="159">
        <v>15</v>
      </c>
      <c r="J18" s="159"/>
      <c r="K18" s="159">
        <v>3</v>
      </c>
      <c r="L18" s="225"/>
      <c r="M18" s="163">
        <f t="shared" si="5"/>
        <v>20</v>
      </c>
      <c r="N18" s="159">
        <v>15</v>
      </c>
      <c r="O18" s="159">
        <v>2</v>
      </c>
      <c r="P18" s="159">
        <v>2</v>
      </c>
      <c r="Q18" s="225">
        <f t="shared" si="2"/>
        <v>13.333333333333334</v>
      </c>
      <c r="R18" s="170">
        <f t="shared" si="3"/>
        <v>26.666666666666668</v>
      </c>
      <c r="U18" s="221"/>
    </row>
    <row r="19" spans="1:21" x14ac:dyDescent="0.3">
      <c r="A19" s="153" t="s">
        <v>486</v>
      </c>
      <c r="B19" s="169" t="s">
        <v>406</v>
      </c>
      <c r="C19" s="91">
        <v>16</v>
      </c>
      <c r="D19" s="144">
        <v>16</v>
      </c>
      <c r="F19" s="159">
        <v>1</v>
      </c>
      <c r="G19" s="225"/>
      <c r="H19" s="163">
        <f t="shared" si="1"/>
        <v>6.25</v>
      </c>
      <c r="I19" s="159">
        <v>13</v>
      </c>
      <c r="J19" s="159">
        <v>1</v>
      </c>
      <c r="K19" s="159">
        <v>2</v>
      </c>
      <c r="L19" s="225">
        <f>100/I19*J19</f>
        <v>7.6923076923076925</v>
      </c>
      <c r="M19" s="163">
        <f t="shared" si="5"/>
        <v>23.076923076923077</v>
      </c>
      <c r="N19" s="159">
        <v>15</v>
      </c>
      <c r="O19" s="159">
        <v>2</v>
      </c>
      <c r="P19" s="159">
        <v>3</v>
      </c>
      <c r="Q19" s="225">
        <f t="shared" si="2"/>
        <v>13.333333333333334</v>
      </c>
      <c r="R19" s="170">
        <f t="shared" si="3"/>
        <v>33.333333333333336</v>
      </c>
      <c r="U19" s="221"/>
    </row>
    <row r="20" spans="1:21" x14ac:dyDescent="0.3">
      <c r="A20" s="267" t="s">
        <v>472</v>
      </c>
      <c r="B20" s="169" t="s">
        <v>406</v>
      </c>
      <c r="C20" s="91">
        <v>11</v>
      </c>
      <c r="D20" s="144">
        <v>21</v>
      </c>
      <c r="E20" s="159">
        <v>1</v>
      </c>
      <c r="G20" s="225">
        <f t="shared" ref="G20:G33" si="6">100/D20*E20</f>
        <v>4.7619047619047619</v>
      </c>
      <c r="H20" s="163">
        <f t="shared" si="1"/>
        <v>4.7619047619047619</v>
      </c>
      <c r="I20" s="159">
        <v>21</v>
      </c>
      <c r="J20" s="159"/>
      <c r="K20" s="159">
        <v>1</v>
      </c>
      <c r="L20" s="225"/>
      <c r="M20" s="163">
        <f t="shared" si="5"/>
        <v>4.7619047619047619</v>
      </c>
      <c r="N20" s="159">
        <v>20</v>
      </c>
      <c r="O20" s="159">
        <v>4</v>
      </c>
      <c r="P20" s="159">
        <v>2</v>
      </c>
      <c r="Q20" s="225">
        <f t="shared" si="2"/>
        <v>20</v>
      </c>
      <c r="R20" s="170">
        <f t="shared" si="3"/>
        <v>30</v>
      </c>
      <c r="U20" s="221"/>
    </row>
    <row r="21" spans="1:21" x14ac:dyDescent="0.3">
      <c r="A21" s="267" t="s">
        <v>489</v>
      </c>
      <c r="B21" s="169" t="s">
        <v>406</v>
      </c>
      <c r="C21" s="91">
        <v>22</v>
      </c>
      <c r="D21" s="144">
        <v>8</v>
      </c>
      <c r="E21" s="159">
        <v>2</v>
      </c>
      <c r="G21" s="225">
        <f t="shared" si="6"/>
        <v>25</v>
      </c>
      <c r="H21" s="163">
        <f t="shared" si="1"/>
        <v>25</v>
      </c>
      <c r="I21" s="159">
        <v>8</v>
      </c>
      <c r="J21" s="159">
        <v>4</v>
      </c>
      <c r="K21" s="159"/>
      <c r="L21" s="225">
        <f>100/I21*J21</f>
        <v>50</v>
      </c>
      <c r="M21" s="163">
        <f t="shared" si="5"/>
        <v>50</v>
      </c>
      <c r="N21" s="159">
        <v>7</v>
      </c>
      <c r="O21" s="159"/>
      <c r="P21" s="159"/>
      <c r="Q21" s="225"/>
      <c r="R21" s="170"/>
      <c r="U21" s="221"/>
    </row>
    <row r="22" spans="1:21" x14ac:dyDescent="0.3">
      <c r="A22" s="153" t="s">
        <v>178</v>
      </c>
      <c r="B22" s="169" t="s">
        <v>406</v>
      </c>
      <c r="C22" s="91">
        <v>17</v>
      </c>
      <c r="D22" s="144">
        <v>4</v>
      </c>
      <c r="E22" s="171">
        <v>1</v>
      </c>
      <c r="G22" s="225">
        <f t="shared" si="6"/>
        <v>25</v>
      </c>
      <c r="H22" s="163">
        <f t="shared" si="1"/>
        <v>25</v>
      </c>
      <c r="I22" s="159">
        <v>4</v>
      </c>
      <c r="J22" s="159">
        <v>2</v>
      </c>
      <c r="K22" s="159"/>
      <c r="L22" s="225">
        <f>100/I22*J22</f>
        <v>50</v>
      </c>
      <c r="M22" s="163">
        <f t="shared" si="5"/>
        <v>50</v>
      </c>
      <c r="N22" s="159">
        <v>4</v>
      </c>
      <c r="O22" s="159"/>
      <c r="P22" s="159">
        <v>2</v>
      </c>
      <c r="Q22" s="225"/>
      <c r="R22" s="170">
        <f t="shared" ref="R22:R56" si="7">100/N22*(O22+P22)</f>
        <v>50</v>
      </c>
      <c r="U22" s="221"/>
    </row>
    <row r="23" spans="1:21" x14ac:dyDescent="0.3">
      <c r="A23" s="267" t="s">
        <v>504</v>
      </c>
      <c r="B23" s="169" t="s">
        <v>406</v>
      </c>
      <c r="C23" s="91">
        <v>35</v>
      </c>
      <c r="D23" s="144">
        <v>15</v>
      </c>
      <c r="E23" s="159">
        <v>1</v>
      </c>
      <c r="G23" s="225">
        <f t="shared" si="6"/>
        <v>6.666666666666667</v>
      </c>
      <c r="H23" s="163">
        <f t="shared" si="1"/>
        <v>6.666666666666667</v>
      </c>
      <c r="I23" s="159">
        <v>15</v>
      </c>
      <c r="J23" s="159"/>
      <c r="K23" s="159">
        <v>1</v>
      </c>
      <c r="L23" s="225"/>
      <c r="M23" s="163">
        <f t="shared" si="5"/>
        <v>6.666666666666667</v>
      </c>
      <c r="N23" s="159">
        <v>11</v>
      </c>
      <c r="O23" s="159">
        <v>2</v>
      </c>
      <c r="P23" s="159"/>
      <c r="Q23" s="225">
        <f t="shared" ref="Q23:Q42" si="8">100/N23*O23</f>
        <v>18.181818181818183</v>
      </c>
      <c r="R23" s="170">
        <f t="shared" si="7"/>
        <v>18.181818181818183</v>
      </c>
      <c r="U23" s="221"/>
    </row>
    <row r="24" spans="1:21" x14ac:dyDescent="0.3">
      <c r="A24" s="153" t="s">
        <v>445</v>
      </c>
      <c r="B24" s="169" t="s">
        <v>406</v>
      </c>
      <c r="C24" s="91">
        <v>5</v>
      </c>
      <c r="D24" s="144">
        <v>7</v>
      </c>
      <c r="E24" s="159">
        <v>1</v>
      </c>
      <c r="F24" s="159">
        <v>1</v>
      </c>
      <c r="G24" s="225">
        <f t="shared" si="6"/>
        <v>14.285714285714286</v>
      </c>
      <c r="H24" s="163">
        <f t="shared" si="1"/>
        <v>28.571428571428573</v>
      </c>
      <c r="I24" s="159">
        <v>6</v>
      </c>
      <c r="J24" s="159"/>
      <c r="K24" s="159"/>
      <c r="L24" s="225"/>
      <c r="M24" s="163"/>
      <c r="N24" s="159">
        <v>5</v>
      </c>
      <c r="O24" s="159">
        <v>1</v>
      </c>
      <c r="P24" s="159">
        <v>1</v>
      </c>
      <c r="Q24" s="225">
        <f t="shared" si="8"/>
        <v>20</v>
      </c>
      <c r="R24" s="170">
        <f t="shared" si="7"/>
        <v>40</v>
      </c>
      <c r="U24" s="221"/>
    </row>
    <row r="25" spans="1:21" x14ac:dyDescent="0.3">
      <c r="A25" s="218" t="s">
        <v>413</v>
      </c>
      <c r="B25" s="219" t="s">
        <v>404</v>
      </c>
      <c r="C25" s="90" t="s">
        <v>405</v>
      </c>
      <c r="D25" s="145">
        <v>48</v>
      </c>
      <c r="E25" s="172">
        <v>4</v>
      </c>
      <c r="F25" s="172">
        <v>1</v>
      </c>
      <c r="G25" s="226">
        <f t="shared" si="6"/>
        <v>8.3333333333333339</v>
      </c>
      <c r="H25" s="164">
        <f t="shared" si="1"/>
        <v>10.416666666666668</v>
      </c>
      <c r="I25" s="172">
        <v>46</v>
      </c>
      <c r="J25" s="172">
        <v>1</v>
      </c>
      <c r="K25" s="172">
        <v>4</v>
      </c>
      <c r="L25" s="226">
        <f t="shared" ref="L25:L39" si="9">100/I25*J25</f>
        <v>2.1739130434782608</v>
      </c>
      <c r="M25" s="164">
        <f t="shared" ref="M25:M46" si="10">100/I25*(J25+K25)</f>
        <v>10.869565217391305</v>
      </c>
      <c r="N25" s="172">
        <v>43</v>
      </c>
      <c r="O25" s="172">
        <v>10</v>
      </c>
      <c r="P25" s="172">
        <v>6</v>
      </c>
      <c r="Q25" s="226">
        <f t="shared" si="8"/>
        <v>23.255813953488374</v>
      </c>
      <c r="R25" s="220">
        <f t="shared" si="7"/>
        <v>37.209302325581397</v>
      </c>
    </row>
    <row r="26" spans="1:21" x14ac:dyDescent="0.3">
      <c r="A26" s="149" t="s">
        <v>440</v>
      </c>
      <c r="B26" s="169" t="s">
        <v>404</v>
      </c>
      <c r="C26" s="91" t="s">
        <v>405</v>
      </c>
      <c r="D26" s="144">
        <v>45</v>
      </c>
      <c r="E26" s="159">
        <v>4</v>
      </c>
      <c r="F26" s="159">
        <v>1</v>
      </c>
      <c r="G26" s="225">
        <f t="shared" si="6"/>
        <v>8.8888888888888893</v>
      </c>
      <c r="H26" s="163">
        <f t="shared" si="1"/>
        <v>11.111111111111111</v>
      </c>
      <c r="I26" s="159">
        <v>40</v>
      </c>
      <c r="J26" s="159">
        <v>1</v>
      </c>
      <c r="K26" s="159">
        <v>2</v>
      </c>
      <c r="L26" s="225">
        <f t="shared" si="9"/>
        <v>2.5</v>
      </c>
      <c r="M26" s="163">
        <f t="shared" si="10"/>
        <v>7.5</v>
      </c>
      <c r="N26" s="159">
        <v>39</v>
      </c>
      <c r="O26" s="159">
        <v>11</v>
      </c>
      <c r="P26" s="159">
        <v>6</v>
      </c>
      <c r="Q26" s="225">
        <f t="shared" si="8"/>
        <v>28.205128205128208</v>
      </c>
      <c r="R26" s="170">
        <f t="shared" si="7"/>
        <v>43.589743589743591</v>
      </c>
    </row>
    <row r="27" spans="1:21" x14ac:dyDescent="0.3">
      <c r="A27" s="149" t="s">
        <v>492</v>
      </c>
      <c r="B27" s="169" t="s">
        <v>404</v>
      </c>
      <c r="C27" s="91" t="s">
        <v>405</v>
      </c>
      <c r="D27" s="144">
        <v>35</v>
      </c>
      <c r="E27" s="171">
        <v>1</v>
      </c>
      <c r="F27" s="159">
        <v>2</v>
      </c>
      <c r="G27" s="225">
        <f t="shared" si="6"/>
        <v>2.8571428571428572</v>
      </c>
      <c r="H27" s="163">
        <f t="shared" si="1"/>
        <v>8.5714285714285712</v>
      </c>
      <c r="I27" s="159">
        <v>30</v>
      </c>
      <c r="J27" s="159">
        <v>2</v>
      </c>
      <c r="K27" s="159">
        <v>3</v>
      </c>
      <c r="L27" s="225">
        <f t="shared" si="9"/>
        <v>6.666666666666667</v>
      </c>
      <c r="M27" s="163">
        <f t="shared" si="10"/>
        <v>16.666666666666668</v>
      </c>
      <c r="N27" s="159">
        <v>31</v>
      </c>
      <c r="O27" s="159">
        <v>1</v>
      </c>
      <c r="P27" s="159">
        <v>5</v>
      </c>
      <c r="Q27" s="225">
        <f t="shared" si="8"/>
        <v>3.225806451612903</v>
      </c>
      <c r="R27" s="170">
        <f t="shared" si="7"/>
        <v>19.354838709677416</v>
      </c>
    </row>
    <row r="28" spans="1:21" x14ac:dyDescent="0.3">
      <c r="A28" s="149" t="s">
        <v>435</v>
      </c>
      <c r="B28" s="169" t="s">
        <v>404</v>
      </c>
      <c r="C28" s="91" t="s">
        <v>405</v>
      </c>
      <c r="D28" s="144">
        <v>35</v>
      </c>
      <c r="E28" s="159">
        <v>2</v>
      </c>
      <c r="F28" s="159">
        <v>1</v>
      </c>
      <c r="G28" s="225">
        <f t="shared" si="6"/>
        <v>5.7142857142857144</v>
      </c>
      <c r="H28" s="163">
        <f t="shared" si="1"/>
        <v>8.5714285714285712</v>
      </c>
      <c r="I28" s="159">
        <v>33</v>
      </c>
      <c r="J28" s="159">
        <v>2</v>
      </c>
      <c r="K28" s="159">
        <v>2</v>
      </c>
      <c r="L28" s="225">
        <f t="shared" si="9"/>
        <v>6.0606060606060606</v>
      </c>
      <c r="M28" s="163">
        <f t="shared" si="10"/>
        <v>12.121212121212121</v>
      </c>
      <c r="N28" s="159">
        <v>34</v>
      </c>
      <c r="O28" s="159">
        <v>5</v>
      </c>
      <c r="P28" s="159">
        <v>7</v>
      </c>
      <c r="Q28" s="225">
        <f t="shared" si="8"/>
        <v>14.705882352941178</v>
      </c>
      <c r="R28" s="170">
        <f t="shared" si="7"/>
        <v>35.294117647058826</v>
      </c>
    </row>
    <row r="29" spans="1:21" x14ac:dyDescent="0.3">
      <c r="A29" s="149" t="s">
        <v>468</v>
      </c>
      <c r="B29" s="169" t="s">
        <v>404</v>
      </c>
      <c r="C29" s="91" t="s">
        <v>405</v>
      </c>
      <c r="D29" s="144">
        <v>26</v>
      </c>
      <c r="E29" s="159">
        <v>2</v>
      </c>
      <c r="F29" s="159">
        <v>2</v>
      </c>
      <c r="G29" s="225">
        <f t="shared" si="6"/>
        <v>7.6923076923076925</v>
      </c>
      <c r="H29" s="163">
        <f t="shared" si="1"/>
        <v>15.384615384615385</v>
      </c>
      <c r="I29" s="159">
        <v>21</v>
      </c>
      <c r="J29" s="159">
        <v>2</v>
      </c>
      <c r="K29" s="159">
        <v>1</v>
      </c>
      <c r="L29" s="225">
        <f t="shared" si="9"/>
        <v>9.5238095238095237</v>
      </c>
      <c r="M29" s="163">
        <f t="shared" si="10"/>
        <v>14.285714285714285</v>
      </c>
      <c r="N29" s="159">
        <v>24</v>
      </c>
      <c r="O29" s="159">
        <v>6</v>
      </c>
      <c r="P29" s="159">
        <v>3</v>
      </c>
      <c r="Q29" s="225">
        <f t="shared" si="8"/>
        <v>25</v>
      </c>
      <c r="R29" s="170">
        <f t="shared" si="7"/>
        <v>37.5</v>
      </c>
    </row>
    <row r="30" spans="1:21" x14ac:dyDescent="0.3">
      <c r="A30" s="149" t="s">
        <v>425</v>
      </c>
      <c r="B30" s="169" t="s">
        <v>404</v>
      </c>
      <c r="C30" s="91" t="s">
        <v>405</v>
      </c>
      <c r="D30" s="144">
        <v>23</v>
      </c>
      <c r="E30" s="159">
        <v>1</v>
      </c>
      <c r="F30" s="159">
        <v>1</v>
      </c>
      <c r="G30" s="225">
        <f t="shared" si="6"/>
        <v>4.3478260869565215</v>
      </c>
      <c r="H30" s="163">
        <f t="shared" si="1"/>
        <v>8.695652173913043</v>
      </c>
      <c r="I30" s="159">
        <v>23</v>
      </c>
      <c r="J30" s="159">
        <v>2</v>
      </c>
      <c r="K30" s="159">
        <v>2</v>
      </c>
      <c r="L30" s="225">
        <f t="shared" si="9"/>
        <v>8.695652173913043</v>
      </c>
      <c r="M30" s="163">
        <f t="shared" si="10"/>
        <v>17.391304347826086</v>
      </c>
      <c r="N30" s="159">
        <v>22</v>
      </c>
      <c r="O30" s="159">
        <v>2</v>
      </c>
      <c r="P30" s="159">
        <v>5</v>
      </c>
      <c r="Q30" s="225">
        <f t="shared" si="8"/>
        <v>9.0909090909090917</v>
      </c>
      <c r="R30" s="170">
        <f t="shared" si="7"/>
        <v>31.81818181818182</v>
      </c>
    </row>
    <row r="31" spans="1:21" x14ac:dyDescent="0.3">
      <c r="A31" s="149" t="s">
        <v>418</v>
      </c>
      <c r="B31" s="169" t="s">
        <v>404</v>
      </c>
      <c r="C31" s="91" t="s">
        <v>405</v>
      </c>
      <c r="D31" s="144">
        <v>21</v>
      </c>
      <c r="E31" s="159">
        <v>3</v>
      </c>
      <c r="G31" s="225">
        <f t="shared" si="6"/>
        <v>14.285714285714285</v>
      </c>
      <c r="H31" s="163">
        <f t="shared" si="1"/>
        <v>14.285714285714285</v>
      </c>
      <c r="I31" s="159">
        <v>20</v>
      </c>
      <c r="J31" s="159">
        <v>3</v>
      </c>
      <c r="K31" s="159">
        <v>3</v>
      </c>
      <c r="L31" s="225">
        <f t="shared" si="9"/>
        <v>15</v>
      </c>
      <c r="M31" s="163">
        <f t="shared" si="10"/>
        <v>30</v>
      </c>
      <c r="N31" s="159">
        <v>21</v>
      </c>
      <c r="O31" s="159">
        <v>3</v>
      </c>
      <c r="P31" s="159">
        <v>6</v>
      </c>
      <c r="Q31" s="225">
        <f t="shared" si="8"/>
        <v>14.285714285714285</v>
      </c>
      <c r="R31" s="170">
        <f t="shared" si="7"/>
        <v>42.857142857142854</v>
      </c>
    </row>
    <row r="32" spans="1:21" x14ac:dyDescent="0.3">
      <c r="A32" s="149" t="s">
        <v>524</v>
      </c>
      <c r="B32" s="169" t="s">
        <v>404</v>
      </c>
      <c r="C32" s="91" t="s">
        <v>405</v>
      </c>
      <c r="D32" s="144">
        <v>14</v>
      </c>
      <c r="E32" s="159">
        <v>1</v>
      </c>
      <c r="G32" s="225">
        <f t="shared" si="6"/>
        <v>7.1428571428571432</v>
      </c>
      <c r="H32" s="163">
        <f t="shared" si="1"/>
        <v>7.1428571428571432</v>
      </c>
      <c r="I32" s="159">
        <v>13</v>
      </c>
      <c r="J32" s="159">
        <v>1</v>
      </c>
      <c r="K32" s="159">
        <v>3</v>
      </c>
      <c r="L32" s="225">
        <f t="shared" si="9"/>
        <v>7.6923076923076925</v>
      </c>
      <c r="M32" s="163">
        <f t="shared" si="10"/>
        <v>30.76923076923077</v>
      </c>
      <c r="N32" s="159">
        <v>12</v>
      </c>
      <c r="O32" s="159">
        <v>1</v>
      </c>
      <c r="P32" s="159">
        <v>5</v>
      </c>
      <c r="Q32" s="225">
        <f t="shared" si="8"/>
        <v>8.3333333333333339</v>
      </c>
      <c r="R32" s="170">
        <f t="shared" si="7"/>
        <v>50</v>
      </c>
    </row>
    <row r="33" spans="1:18" x14ac:dyDescent="0.3">
      <c r="A33" s="149" t="s">
        <v>449</v>
      </c>
      <c r="B33" s="169" t="s">
        <v>404</v>
      </c>
      <c r="C33" s="91" t="s">
        <v>405</v>
      </c>
      <c r="D33" s="144">
        <v>13</v>
      </c>
      <c r="E33" s="159">
        <v>1</v>
      </c>
      <c r="F33" s="159">
        <v>1</v>
      </c>
      <c r="G33" s="225">
        <f t="shared" si="6"/>
        <v>7.6923076923076925</v>
      </c>
      <c r="H33" s="163">
        <f t="shared" si="1"/>
        <v>15.384615384615385</v>
      </c>
      <c r="I33" s="159">
        <v>13</v>
      </c>
      <c r="J33" s="159">
        <v>1</v>
      </c>
      <c r="K33" s="159"/>
      <c r="L33" s="225">
        <f t="shared" si="9"/>
        <v>7.6923076923076925</v>
      </c>
      <c r="M33" s="163">
        <f t="shared" si="10"/>
        <v>7.6923076923076925</v>
      </c>
      <c r="N33" s="159">
        <v>11</v>
      </c>
      <c r="O33" s="159">
        <v>2</v>
      </c>
      <c r="P33" s="159">
        <v>2</v>
      </c>
      <c r="Q33" s="225">
        <f t="shared" si="8"/>
        <v>18.181818181818183</v>
      </c>
      <c r="R33" s="170">
        <f t="shared" si="7"/>
        <v>36.363636363636367</v>
      </c>
    </row>
    <row r="34" spans="1:18" x14ac:dyDescent="0.3">
      <c r="A34" s="149" t="s">
        <v>502</v>
      </c>
      <c r="B34" s="169" t="s">
        <v>404</v>
      </c>
      <c r="C34" s="91" t="s">
        <v>405</v>
      </c>
      <c r="D34" s="144">
        <v>29</v>
      </c>
      <c r="F34" s="159">
        <v>1</v>
      </c>
      <c r="G34" s="225"/>
      <c r="H34" s="163">
        <f t="shared" si="1"/>
        <v>3.4482758620689653</v>
      </c>
      <c r="I34" s="159">
        <v>27</v>
      </c>
      <c r="J34" s="159">
        <v>2</v>
      </c>
      <c r="K34" s="159">
        <v>2</v>
      </c>
      <c r="L34" s="225">
        <f t="shared" si="9"/>
        <v>7.4074074074074074</v>
      </c>
      <c r="M34" s="163">
        <f t="shared" si="10"/>
        <v>14.814814814814815</v>
      </c>
      <c r="N34" s="159">
        <v>24</v>
      </c>
      <c r="O34" s="159">
        <v>1</v>
      </c>
      <c r="P34" s="159">
        <v>2</v>
      </c>
      <c r="Q34" s="225">
        <f t="shared" si="8"/>
        <v>4.166666666666667</v>
      </c>
      <c r="R34" s="170">
        <f t="shared" si="7"/>
        <v>12.5</v>
      </c>
    </row>
    <row r="35" spans="1:18" x14ac:dyDescent="0.3">
      <c r="A35" s="149" t="s">
        <v>480</v>
      </c>
      <c r="B35" s="169" t="s">
        <v>404</v>
      </c>
      <c r="C35" s="91" t="s">
        <v>405</v>
      </c>
      <c r="D35" s="144">
        <v>26</v>
      </c>
      <c r="F35" s="159">
        <v>3</v>
      </c>
      <c r="G35" s="225"/>
      <c r="H35" s="163">
        <f t="shared" si="1"/>
        <v>11.538461538461538</v>
      </c>
      <c r="I35" s="159">
        <v>26</v>
      </c>
      <c r="J35" s="159">
        <v>1</v>
      </c>
      <c r="K35" s="159">
        <v>1</v>
      </c>
      <c r="L35" s="225">
        <f t="shared" si="9"/>
        <v>3.8461538461538463</v>
      </c>
      <c r="M35" s="163">
        <f t="shared" si="10"/>
        <v>7.6923076923076925</v>
      </c>
      <c r="N35" s="159">
        <v>23</v>
      </c>
      <c r="O35" s="159">
        <v>2</v>
      </c>
      <c r="P35" s="159">
        <v>6</v>
      </c>
      <c r="Q35" s="225">
        <f t="shared" si="8"/>
        <v>8.695652173913043</v>
      </c>
      <c r="R35" s="170">
        <f t="shared" si="7"/>
        <v>34.782608695652172</v>
      </c>
    </row>
    <row r="36" spans="1:18" x14ac:dyDescent="0.3">
      <c r="A36" s="149" t="s">
        <v>423</v>
      </c>
      <c r="B36" s="169" t="s">
        <v>404</v>
      </c>
      <c r="C36" s="91" t="s">
        <v>405</v>
      </c>
      <c r="D36" s="144">
        <v>17</v>
      </c>
      <c r="F36" s="159">
        <v>2</v>
      </c>
      <c r="G36" s="225"/>
      <c r="H36" s="163">
        <f t="shared" si="1"/>
        <v>11.764705882352942</v>
      </c>
      <c r="I36" s="159">
        <v>15</v>
      </c>
      <c r="J36" s="159">
        <v>1</v>
      </c>
      <c r="K36" s="159">
        <v>1</v>
      </c>
      <c r="L36" s="225">
        <f t="shared" si="9"/>
        <v>6.666666666666667</v>
      </c>
      <c r="M36" s="163">
        <f t="shared" si="10"/>
        <v>13.333333333333334</v>
      </c>
      <c r="N36" s="159">
        <v>17</v>
      </c>
      <c r="O36" s="159">
        <v>2</v>
      </c>
      <c r="P36" s="159">
        <v>3</v>
      </c>
      <c r="Q36" s="225">
        <f t="shared" si="8"/>
        <v>11.764705882352942</v>
      </c>
      <c r="R36" s="170">
        <f t="shared" si="7"/>
        <v>29.411764705882355</v>
      </c>
    </row>
    <row r="37" spans="1:18" x14ac:dyDescent="0.3">
      <c r="A37" s="149" t="s">
        <v>508</v>
      </c>
      <c r="B37" s="169" t="s">
        <v>404</v>
      </c>
      <c r="C37" s="91" t="s">
        <v>405</v>
      </c>
      <c r="D37" s="144">
        <v>12</v>
      </c>
      <c r="E37" s="159">
        <v>2</v>
      </c>
      <c r="G37" s="225">
        <f>100/D37*E37</f>
        <v>16.666666666666668</v>
      </c>
      <c r="H37" s="163">
        <f t="shared" si="1"/>
        <v>16.666666666666668</v>
      </c>
      <c r="I37" s="159">
        <v>12</v>
      </c>
      <c r="J37" s="159">
        <v>1</v>
      </c>
      <c r="K37" s="159"/>
      <c r="L37" s="225">
        <f t="shared" si="9"/>
        <v>8.3333333333333339</v>
      </c>
      <c r="M37" s="163">
        <f t="shared" si="10"/>
        <v>8.3333333333333339</v>
      </c>
      <c r="N37" s="159">
        <v>12</v>
      </c>
      <c r="O37" s="159">
        <v>4</v>
      </c>
      <c r="P37" s="159">
        <v>2</v>
      </c>
      <c r="Q37" s="225">
        <f t="shared" si="8"/>
        <v>33.333333333333336</v>
      </c>
      <c r="R37" s="170">
        <f t="shared" si="7"/>
        <v>50</v>
      </c>
    </row>
    <row r="38" spans="1:18" x14ac:dyDescent="0.3">
      <c r="A38" s="149" t="s">
        <v>525</v>
      </c>
      <c r="B38" s="169" t="s">
        <v>404</v>
      </c>
      <c r="C38" s="91" t="s">
        <v>405</v>
      </c>
      <c r="D38" s="144">
        <v>9</v>
      </c>
      <c r="E38" s="159">
        <v>1</v>
      </c>
      <c r="G38" s="225">
        <f>100/D38*E38</f>
        <v>11.111111111111111</v>
      </c>
      <c r="H38" s="163">
        <f t="shared" si="1"/>
        <v>11.111111111111111</v>
      </c>
      <c r="I38" s="159">
        <v>7</v>
      </c>
      <c r="J38" s="159">
        <v>1</v>
      </c>
      <c r="K38" s="159"/>
      <c r="L38" s="225">
        <f t="shared" si="9"/>
        <v>14.285714285714286</v>
      </c>
      <c r="M38" s="163">
        <f t="shared" si="10"/>
        <v>14.285714285714286</v>
      </c>
      <c r="N38" s="159">
        <v>9</v>
      </c>
      <c r="O38" s="159">
        <v>2</v>
      </c>
      <c r="P38" s="159">
        <v>2</v>
      </c>
      <c r="Q38" s="225">
        <f t="shared" si="8"/>
        <v>22.222222222222221</v>
      </c>
      <c r="R38" s="170">
        <f t="shared" si="7"/>
        <v>44.444444444444443</v>
      </c>
    </row>
    <row r="39" spans="1:18" x14ac:dyDescent="0.3">
      <c r="A39" s="149" t="s">
        <v>420</v>
      </c>
      <c r="B39" s="169" t="s">
        <v>404</v>
      </c>
      <c r="C39" s="91" t="s">
        <v>405</v>
      </c>
      <c r="D39" s="144">
        <v>9</v>
      </c>
      <c r="F39" s="159">
        <v>1</v>
      </c>
      <c r="G39" s="225"/>
      <c r="H39" s="163">
        <f t="shared" si="1"/>
        <v>11.111111111111111</v>
      </c>
      <c r="I39" s="159">
        <v>9</v>
      </c>
      <c r="J39" s="159">
        <v>1</v>
      </c>
      <c r="K39" s="159">
        <v>1</v>
      </c>
      <c r="L39" s="225">
        <f t="shared" si="9"/>
        <v>11.111111111111111</v>
      </c>
      <c r="M39" s="163">
        <f t="shared" si="10"/>
        <v>22.222222222222221</v>
      </c>
      <c r="N39" s="159">
        <v>9</v>
      </c>
      <c r="O39" s="159">
        <v>4</v>
      </c>
      <c r="P39" s="159">
        <v>1</v>
      </c>
      <c r="Q39" s="225">
        <f t="shared" si="8"/>
        <v>44.444444444444443</v>
      </c>
      <c r="R39" s="170">
        <f t="shared" si="7"/>
        <v>55.555555555555557</v>
      </c>
    </row>
    <row r="40" spans="1:18" x14ac:dyDescent="0.3">
      <c r="A40" s="149" t="s">
        <v>510</v>
      </c>
      <c r="B40" s="169" t="s">
        <v>404</v>
      </c>
      <c r="C40" s="91" t="s">
        <v>405</v>
      </c>
      <c r="D40" s="144">
        <v>23</v>
      </c>
      <c r="E40" s="159">
        <v>2</v>
      </c>
      <c r="G40" s="225">
        <f>100/D40*E40</f>
        <v>8.695652173913043</v>
      </c>
      <c r="H40" s="163">
        <f t="shared" si="1"/>
        <v>8.695652173913043</v>
      </c>
      <c r="I40" s="159">
        <v>23</v>
      </c>
      <c r="J40" s="159"/>
      <c r="K40" s="159">
        <v>2</v>
      </c>
      <c r="L40" s="225"/>
      <c r="M40" s="163">
        <f t="shared" si="10"/>
        <v>8.695652173913043</v>
      </c>
      <c r="N40" s="159">
        <v>20</v>
      </c>
      <c r="O40" s="159">
        <v>2</v>
      </c>
      <c r="P40" s="159">
        <v>1</v>
      </c>
      <c r="Q40" s="225">
        <f t="shared" si="8"/>
        <v>10</v>
      </c>
      <c r="R40" s="170">
        <f t="shared" si="7"/>
        <v>15</v>
      </c>
    </row>
    <row r="41" spans="1:18" x14ac:dyDescent="0.3">
      <c r="A41" s="149" t="s">
        <v>422</v>
      </c>
      <c r="B41" s="169" t="s">
        <v>404</v>
      </c>
      <c r="C41" s="91" t="s">
        <v>405</v>
      </c>
      <c r="D41" s="144">
        <v>13</v>
      </c>
      <c r="F41" s="159">
        <v>1</v>
      </c>
      <c r="G41" s="225"/>
      <c r="H41" s="163">
        <f t="shared" si="1"/>
        <v>7.6923076923076925</v>
      </c>
      <c r="I41" s="159">
        <v>12</v>
      </c>
      <c r="J41" s="159">
        <v>1</v>
      </c>
      <c r="K41" s="159"/>
      <c r="L41" s="225">
        <f>100/I41*J41</f>
        <v>8.3333333333333339</v>
      </c>
      <c r="M41" s="163">
        <f t="shared" si="10"/>
        <v>8.3333333333333339</v>
      </c>
      <c r="N41" s="159">
        <v>13</v>
      </c>
      <c r="O41" s="159">
        <v>4</v>
      </c>
      <c r="P41" s="159">
        <v>1</v>
      </c>
      <c r="Q41" s="225">
        <f t="shared" si="8"/>
        <v>30.76923076923077</v>
      </c>
      <c r="R41" s="170">
        <f t="shared" si="7"/>
        <v>38.46153846153846</v>
      </c>
    </row>
    <row r="42" spans="1:18" x14ac:dyDescent="0.3">
      <c r="A42" s="149" t="s">
        <v>501</v>
      </c>
      <c r="B42" s="169" t="s">
        <v>404</v>
      </c>
      <c r="C42" s="91" t="s">
        <v>405</v>
      </c>
      <c r="D42" s="144">
        <v>13</v>
      </c>
      <c r="E42" s="159">
        <v>1</v>
      </c>
      <c r="G42" s="225">
        <f>100/D42*E42</f>
        <v>7.6923076923076925</v>
      </c>
      <c r="H42" s="163">
        <f t="shared" si="1"/>
        <v>7.6923076923076925</v>
      </c>
      <c r="I42" s="159">
        <v>12</v>
      </c>
      <c r="J42" s="159"/>
      <c r="K42" s="159">
        <v>1</v>
      </c>
      <c r="L42" s="225"/>
      <c r="M42" s="163">
        <f t="shared" si="10"/>
        <v>8.3333333333333339</v>
      </c>
      <c r="N42" s="159">
        <v>13</v>
      </c>
      <c r="O42" s="159">
        <v>5</v>
      </c>
      <c r="P42" s="159">
        <v>1</v>
      </c>
      <c r="Q42" s="225">
        <f t="shared" si="8"/>
        <v>38.46153846153846</v>
      </c>
      <c r="R42" s="170">
        <f t="shared" si="7"/>
        <v>46.153846153846153</v>
      </c>
    </row>
    <row r="43" spans="1:18" x14ac:dyDescent="0.3">
      <c r="A43" s="149" t="s">
        <v>534</v>
      </c>
      <c r="B43" s="169" t="s">
        <v>404</v>
      </c>
      <c r="C43" s="91" t="s">
        <v>405</v>
      </c>
      <c r="D43" s="144">
        <v>12</v>
      </c>
      <c r="E43" s="159">
        <v>1</v>
      </c>
      <c r="G43" s="225">
        <f>100/D43*E43</f>
        <v>8.3333333333333339</v>
      </c>
      <c r="H43" s="163">
        <f t="shared" si="1"/>
        <v>8.3333333333333339</v>
      </c>
      <c r="I43" s="159">
        <v>12</v>
      </c>
      <c r="J43" s="159">
        <v>1</v>
      </c>
      <c r="K43" s="159">
        <v>4</v>
      </c>
      <c r="L43" s="225">
        <f>100/I43*J43</f>
        <v>8.3333333333333339</v>
      </c>
      <c r="M43" s="163">
        <f t="shared" si="10"/>
        <v>41.666666666666671</v>
      </c>
      <c r="N43" s="159">
        <v>10</v>
      </c>
      <c r="O43" s="159"/>
      <c r="P43" s="159">
        <v>3</v>
      </c>
      <c r="Q43" s="225"/>
      <c r="R43" s="170">
        <f t="shared" si="7"/>
        <v>30</v>
      </c>
    </row>
    <row r="44" spans="1:18" x14ac:dyDescent="0.3">
      <c r="A44" s="149" t="s">
        <v>488</v>
      </c>
      <c r="B44" s="169" t="s">
        <v>404</v>
      </c>
      <c r="C44" s="91" t="s">
        <v>405</v>
      </c>
      <c r="D44" s="144">
        <v>11</v>
      </c>
      <c r="F44" s="159">
        <v>1</v>
      </c>
      <c r="G44" s="225"/>
      <c r="H44" s="163">
        <f t="shared" si="1"/>
        <v>9.0909090909090917</v>
      </c>
      <c r="I44" s="159">
        <v>11</v>
      </c>
      <c r="J44" s="159">
        <v>1</v>
      </c>
      <c r="K44" s="159"/>
      <c r="L44" s="225">
        <f>100/I44*J44</f>
        <v>9.0909090909090917</v>
      </c>
      <c r="M44" s="163">
        <f t="shared" si="10"/>
        <v>9.0909090909090917</v>
      </c>
      <c r="N44" s="159">
        <v>10</v>
      </c>
      <c r="O44" s="159">
        <v>1</v>
      </c>
      <c r="P44" s="159">
        <v>2</v>
      </c>
      <c r="Q44" s="225">
        <f t="shared" ref="Q44:Q56" si="11">100/N44*O44</f>
        <v>10</v>
      </c>
      <c r="R44" s="170">
        <f t="shared" si="7"/>
        <v>30</v>
      </c>
    </row>
    <row r="45" spans="1:18" x14ac:dyDescent="0.3">
      <c r="A45" s="149" t="s">
        <v>421</v>
      </c>
      <c r="B45" s="169" t="s">
        <v>404</v>
      </c>
      <c r="C45" s="91" t="s">
        <v>405</v>
      </c>
      <c r="D45" s="144">
        <v>9</v>
      </c>
      <c r="F45" s="159">
        <v>1</v>
      </c>
      <c r="G45" s="225"/>
      <c r="H45" s="163">
        <f t="shared" si="1"/>
        <v>11.111111111111111</v>
      </c>
      <c r="I45" s="159">
        <v>9</v>
      </c>
      <c r="J45" s="159">
        <v>1</v>
      </c>
      <c r="K45" s="159"/>
      <c r="L45" s="225">
        <f>100/I45*J45</f>
        <v>11.111111111111111</v>
      </c>
      <c r="M45" s="163">
        <f t="shared" si="10"/>
        <v>11.111111111111111</v>
      </c>
      <c r="N45" s="159">
        <v>9</v>
      </c>
      <c r="O45" s="159">
        <v>5</v>
      </c>
      <c r="P45" s="159">
        <v>2</v>
      </c>
      <c r="Q45" s="225">
        <f t="shared" si="11"/>
        <v>55.555555555555557</v>
      </c>
      <c r="R45" s="170">
        <f t="shared" si="7"/>
        <v>77.777777777777771</v>
      </c>
    </row>
    <row r="46" spans="1:18" x14ac:dyDescent="0.3">
      <c r="A46" s="149" t="s">
        <v>513</v>
      </c>
      <c r="B46" s="169" t="s">
        <v>404</v>
      </c>
      <c r="C46" s="91" t="s">
        <v>405</v>
      </c>
      <c r="D46" s="144">
        <v>8</v>
      </c>
      <c r="E46" s="159">
        <v>1</v>
      </c>
      <c r="G46" s="225">
        <f>100/D46*E46</f>
        <v>12.5</v>
      </c>
      <c r="H46" s="163">
        <f t="shared" si="1"/>
        <v>12.5</v>
      </c>
      <c r="I46" s="159">
        <v>8</v>
      </c>
      <c r="J46" s="159">
        <v>1</v>
      </c>
      <c r="K46" s="159"/>
      <c r="L46" s="225">
        <f>100/I46*J46</f>
        <v>12.5</v>
      </c>
      <c r="M46" s="163">
        <f t="shared" si="10"/>
        <v>12.5</v>
      </c>
      <c r="N46" s="159">
        <v>5</v>
      </c>
      <c r="O46" s="159">
        <v>2</v>
      </c>
      <c r="P46" s="159"/>
      <c r="Q46" s="225">
        <f t="shared" si="11"/>
        <v>40</v>
      </c>
      <c r="R46" s="170">
        <f t="shared" si="7"/>
        <v>40</v>
      </c>
    </row>
    <row r="47" spans="1:18" x14ac:dyDescent="0.3">
      <c r="A47" s="149" t="s">
        <v>520</v>
      </c>
      <c r="B47" s="169" t="s">
        <v>404</v>
      </c>
      <c r="C47" s="91" t="s">
        <v>405</v>
      </c>
      <c r="D47" s="144">
        <v>25</v>
      </c>
      <c r="E47" s="159">
        <v>1</v>
      </c>
      <c r="F47" s="159">
        <v>3</v>
      </c>
      <c r="G47" s="225">
        <f>100/D47*E47</f>
        <v>4</v>
      </c>
      <c r="H47" s="163">
        <f t="shared" si="1"/>
        <v>16</v>
      </c>
      <c r="I47" s="159">
        <v>25</v>
      </c>
      <c r="J47" s="159"/>
      <c r="K47" s="159"/>
      <c r="L47" s="225"/>
      <c r="M47" s="163"/>
      <c r="N47" s="159">
        <v>25</v>
      </c>
      <c r="O47" s="159">
        <v>3</v>
      </c>
      <c r="P47" s="159">
        <v>2</v>
      </c>
      <c r="Q47" s="225">
        <f t="shared" si="11"/>
        <v>12</v>
      </c>
      <c r="R47" s="170">
        <f t="shared" si="7"/>
        <v>20</v>
      </c>
    </row>
    <row r="48" spans="1:18" x14ac:dyDescent="0.3">
      <c r="A48" s="149" t="s">
        <v>511</v>
      </c>
      <c r="B48" s="169" t="s">
        <v>404</v>
      </c>
      <c r="C48" s="91" t="s">
        <v>405</v>
      </c>
      <c r="D48" s="144">
        <v>22</v>
      </c>
      <c r="E48" s="159">
        <v>1</v>
      </c>
      <c r="F48" s="159">
        <v>1</v>
      </c>
      <c r="G48" s="225">
        <f>100/D48*E48</f>
        <v>4.5454545454545459</v>
      </c>
      <c r="H48" s="163">
        <f t="shared" si="1"/>
        <v>9.0909090909090917</v>
      </c>
      <c r="I48" s="159">
        <v>19</v>
      </c>
      <c r="J48" s="159"/>
      <c r="K48" s="159"/>
      <c r="L48" s="225"/>
      <c r="M48" s="163"/>
      <c r="N48" s="159">
        <v>20</v>
      </c>
      <c r="O48" s="159">
        <v>9</v>
      </c>
      <c r="P48" s="159">
        <v>4</v>
      </c>
      <c r="Q48" s="225">
        <f t="shared" si="11"/>
        <v>45</v>
      </c>
      <c r="R48" s="170">
        <f t="shared" si="7"/>
        <v>65</v>
      </c>
    </row>
    <row r="49" spans="1:18" x14ac:dyDescent="0.3">
      <c r="A49" s="149" t="s">
        <v>459</v>
      </c>
      <c r="B49" s="169" t="s">
        <v>404</v>
      </c>
      <c r="C49" s="91" t="s">
        <v>405</v>
      </c>
      <c r="D49" s="144">
        <v>20</v>
      </c>
      <c r="G49" s="225"/>
      <c r="H49" s="156"/>
      <c r="I49" s="159">
        <v>18</v>
      </c>
      <c r="J49" s="159">
        <v>2</v>
      </c>
      <c r="K49" s="159">
        <v>2</v>
      </c>
      <c r="L49" s="225">
        <f>100/I49*J49</f>
        <v>11.111111111111111</v>
      </c>
      <c r="M49" s="163">
        <f>100/I49*(J49+K49)</f>
        <v>22.222222222222221</v>
      </c>
      <c r="N49" s="159">
        <v>18</v>
      </c>
      <c r="O49" s="159">
        <v>1</v>
      </c>
      <c r="P49" s="159">
        <v>2</v>
      </c>
      <c r="Q49" s="225">
        <f t="shared" si="11"/>
        <v>5.5555555555555554</v>
      </c>
      <c r="R49" s="170">
        <f t="shared" si="7"/>
        <v>16.666666666666664</v>
      </c>
    </row>
    <row r="50" spans="1:18" x14ac:dyDescent="0.3">
      <c r="A50" s="149" t="s">
        <v>499</v>
      </c>
      <c r="B50" s="169" t="s">
        <v>404</v>
      </c>
      <c r="C50" s="91" t="s">
        <v>405</v>
      </c>
      <c r="D50" s="144">
        <v>15</v>
      </c>
      <c r="E50" s="159">
        <v>1</v>
      </c>
      <c r="F50" s="159">
        <v>1</v>
      </c>
      <c r="G50" s="225">
        <f>100/D50*E50</f>
        <v>6.666666666666667</v>
      </c>
      <c r="H50" s="163">
        <f>100/D50*(E50+F50)</f>
        <v>13.333333333333334</v>
      </c>
      <c r="I50" s="159">
        <v>15</v>
      </c>
      <c r="J50" s="159"/>
      <c r="K50" s="159"/>
      <c r="L50" s="225"/>
      <c r="M50" s="163"/>
      <c r="N50" s="159">
        <v>12</v>
      </c>
      <c r="O50" s="159">
        <v>2</v>
      </c>
      <c r="P50" s="159">
        <v>1</v>
      </c>
      <c r="Q50" s="225">
        <f t="shared" si="11"/>
        <v>16.666666666666668</v>
      </c>
      <c r="R50" s="170">
        <f t="shared" si="7"/>
        <v>25</v>
      </c>
    </row>
    <row r="51" spans="1:18" x14ac:dyDescent="0.3">
      <c r="A51" s="149" t="s">
        <v>498</v>
      </c>
      <c r="B51" s="169" t="s">
        <v>404</v>
      </c>
      <c r="C51" s="91" t="s">
        <v>405</v>
      </c>
      <c r="D51" s="144">
        <v>12</v>
      </c>
      <c r="E51" s="159">
        <v>1</v>
      </c>
      <c r="G51" s="225">
        <f>100/D51*E51</f>
        <v>8.3333333333333339</v>
      </c>
      <c r="H51" s="163">
        <f>100/D51*(E51+F51)</f>
        <v>8.3333333333333339</v>
      </c>
      <c r="I51" s="159">
        <v>10</v>
      </c>
      <c r="J51" s="159"/>
      <c r="K51" s="159">
        <v>1</v>
      </c>
      <c r="L51" s="225"/>
      <c r="M51" s="163">
        <f>100/I51*(J51+K51)</f>
        <v>10</v>
      </c>
      <c r="N51" s="159">
        <v>11</v>
      </c>
      <c r="O51" s="159">
        <v>2</v>
      </c>
      <c r="P51" s="159"/>
      <c r="Q51" s="225">
        <f t="shared" si="11"/>
        <v>18.181818181818183</v>
      </c>
      <c r="R51" s="170">
        <f t="shared" si="7"/>
        <v>18.181818181818183</v>
      </c>
    </row>
    <row r="52" spans="1:18" x14ac:dyDescent="0.3">
      <c r="A52" s="149" t="s">
        <v>541</v>
      </c>
      <c r="B52" s="169" t="s">
        <v>404</v>
      </c>
      <c r="C52" s="91" t="s">
        <v>405</v>
      </c>
      <c r="D52" s="144">
        <v>10</v>
      </c>
      <c r="E52" s="159">
        <v>1</v>
      </c>
      <c r="G52" s="225">
        <f>100/D52*E52</f>
        <v>10</v>
      </c>
      <c r="H52" s="163">
        <f>100/D52*(E52+F52)</f>
        <v>10</v>
      </c>
      <c r="I52" s="159">
        <v>10</v>
      </c>
      <c r="J52" s="159"/>
      <c r="K52" s="159">
        <v>1</v>
      </c>
      <c r="L52" s="225"/>
      <c r="M52" s="163">
        <f>100/I52*(J52+K52)</f>
        <v>10</v>
      </c>
      <c r="N52" s="159">
        <v>8</v>
      </c>
      <c r="O52" s="159">
        <v>2</v>
      </c>
      <c r="P52" s="159"/>
      <c r="Q52" s="225">
        <f t="shared" si="11"/>
        <v>25</v>
      </c>
      <c r="R52" s="170">
        <f t="shared" si="7"/>
        <v>25</v>
      </c>
    </row>
    <row r="53" spans="1:18" x14ac:dyDescent="0.3">
      <c r="A53" s="149" t="s">
        <v>493</v>
      </c>
      <c r="B53" s="169" t="s">
        <v>404</v>
      </c>
      <c r="C53" s="91" t="s">
        <v>405</v>
      </c>
      <c r="D53" s="144">
        <v>9</v>
      </c>
      <c r="G53" s="225"/>
      <c r="H53" s="156"/>
      <c r="I53" s="159">
        <v>9</v>
      </c>
      <c r="J53" s="159">
        <v>1</v>
      </c>
      <c r="K53" s="159">
        <v>1</v>
      </c>
      <c r="L53" s="225">
        <f>100/I53*J53</f>
        <v>11.111111111111111</v>
      </c>
      <c r="M53" s="163">
        <f>100/I53*(J53+K53)</f>
        <v>22.222222222222221</v>
      </c>
      <c r="N53" s="159">
        <v>9</v>
      </c>
      <c r="O53" s="159">
        <v>1</v>
      </c>
      <c r="P53" s="159">
        <v>1</v>
      </c>
      <c r="Q53" s="225">
        <f t="shared" si="11"/>
        <v>11.111111111111111</v>
      </c>
      <c r="R53" s="170">
        <f t="shared" si="7"/>
        <v>22.222222222222221</v>
      </c>
    </row>
    <row r="54" spans="1:18" x14ac:dyDescent="0.3">
      <c r="A54" s="149" t="s">
        <v>292</v>
      </c>
      <c r="B54" s="169" t="s">
        <v>404</v>
      </c>
      <c r="C54" s="91" t="s">
        <v>405</v>
      </c>
      <c r="D54" s="144">
        <v>8</v>
      </c>
      <c r="E54" s="159">
        <v>1</v>
      </c>
      <c r="F54" s="159">
        <v>1</v>
      </c>
      <c r="G54" s="225">
        <f>100/D54*E54</f>
        <v>12.5</v>
      </c>
      <c r="H54" s="163">
        <f>100/D54*(E54+F54)</f>
        <v>25</v>
      </c>
      <c r="I54" s="159">
        <v>8</v>
      </c>
      <c r="J54" s="159"/>
      <c r="K54" s="159"/>
      <c r="L54" s="225"/>
      <c r="M54" s="163"/>
      <c r="N54" s="159">
        <v>8</v>
      </c>
      <c r="O54" s="159">
        <v>1</v>
      </c>
      <c r="P54" s="159">
        <v>3</v>
      </c>
      <c r="Q54" s="225">
        <f t="shared" si="11"/>
        <v>12.5</v>
      </c>
      <c r="R54" s="170">
        <f t="shared" si="7"/>
        <v>50</v>
      </c>
    </row>
    <row r="55" spans="1:18" x14ac:dyDescent="0.3">
      <c r="A55" s="149" t="s">
        <v>514</v>
      </c>
      <c r="B55" s="169" t="s">
        <v>404</v>
      </c>
      <c r="C55" s="91" t="s">
        <v>405</v>
      </c>
      <c r="D55" s="144">
        <v>12</v>
      </c>
      <c r="E55" s="159">
        <v>1</v>
      </c>
      <c r="G55" s="225">
        <f>100/D55*E55</f>
        <v>8.3333333333333339</v>
      </c>
      <c r="H55" s="163">
        <f>100/D55*(E55+F55)</f>
        <v>8.3333333333333339</v>
      </c>
      <c r="I55" s="159">
        <v>12</v>
      </c>
      <c r="J55" s="159"/>
      <c r="K55" s="159"/>
      <c r="L55" s="225"/>
      <c r="M55" s="163"/>
      <c r="N55" s="159">
        <v>11</v>
      </c>
      <c r="O55" s="159">
        <v>3</v>
      </c>
      <c r="P55" s="159">
        <v>1</v>
      </c>
      <c r="Q55" s="225">
        <f t="shared" si="11"/>
        <v>27.272727272727273</v>
      </c>
      <c r="R55" s="170">
        <f t="shared" si="7"/>
        <v>36.363636363636367</v>
      </c>
    </row>
    <row r="56" spans="1:18" x14ac:dyDescent="0.3">
      <c r="A56" s="149" t="s">
        <v>531</v>
      </c>
      <c r="B56" s="169" t="s">
        <v>404</v>
      </c>
      <c r="C56" s="91" t="s">
        <v>405</v>
      </c>
      <c r="D56" s="144">
        <v>8</v>
      </c>
      <c r="E56" s="159">
        <v>1</v>
      </c>
      <c r="G56" s="225">
        <f>100/D56*E56</f>
        <v>12.5</v>
      </c>
      <c r="H56" s="163">
        <f>100/D56*(E56+F56)</f>
        <v>12.5</v>
      </c>
      <c r="I56" s="159">
        <v>8</v>
      </c>
      <c r="J56" s="159"/>
      <c r="K56" s="159"/>
      <c r="L56" s="225"/>
      <c r="M56" s="163"/>
      <c r="N56" s="159">
        <v>8</v>
      </c>
      <c r="O56" s="159">
        <v>2</v>
      </c>
      <c r="P56" s="159">
        <v>2</v>
      </c>
      <c r="Q56" s="225">
        <f t="shared" si="11"/>
        <v>25</v>
      </c>
      <c r="R56" s="170">
        <f t="shared" si="7"/>
        <v>50</v>
      </c>
    </row>
    <row r="57" spans="1:18" x14ac:dyDescent="0.3">
      <c r="A57" s="149" t="s">
        <v>521</v>
      </c>
      <c r="B57" s="169" t="s">
        <v>404</v>
      </c>
      <c r="C57" s="91" t="s">
        <v>405</v>
      </c>
      <c r="D57" s="144">
        <v>13</v>
      </c>
      <c r="E57" s="159">
        <v>1</v>
      </c>
      <c r="F57" s="159">
        <v>1</v>
      </c>
      <c r="G57" s="225">
        <f>100/D57*E57</f>
        <v>7.6923076923076925</v>
      </c>
      <c r="H57" s="163">
        <f>100/D57*(E57+F57)</f>
        <v>15.384615384615385</v>
      </c>
      <c r="I57" s="159">
        <v>13</v>
      </c>
      <c r="J57" s="159"/>
      <c r="K57" s="159">
        <v>1</v>
      </c>
      <c r="L57" s="225"/>
      <c r="M57" s="163">
        <f>100/I57*(J57+K57)</f>
        <v>7.6923076923076925</v>
      </c>
      <c r="N57" s="159">
        <v>13</v>
      </c>
      <c r="O57" s="159"/>
      <c r="P57" s="159"/>
      <c r="Q57" s="225"/>
      <c r="R57" s="170"/>
    </row>
    <row r="58" spans="1:18" x14ac:dyDescent="0.3">
      <c r="A58" s="149" t="s">
        <v>515</v>
      </c>
      <c r="B58" s="169" t="s">
        <v>404</v>
      </c>
      <c r="C58" s="91" t="s">
        <v>405</v>
      </c>
      <c r="D58" s="144">
        <v>4</v>
      </c>
      <c r="G58" s="225"/>
      <c r="H58" s="163"/>
      <c r="I58" s="159">
        <v>4</v>
      </c>
      <c r="J58" s="159">
        <v>1</v>
      </c>
      <c r="K58" s="159"/>
      <c r="L58" s="225">
        <f>100/I58*J58</f>
        <v>25</v>
      </c>
      <c r="M58" s="163">
        <f>100/I58*(J58+K58)</f>
        <v>25</v>
      </c>
      <c r="N58" s="159">
        <v>4</v>
      </c>
      <c r="O58" s="159">
        <v>1</v>
      </c>
      <c r="P58" s="159"/>
      <c r="Q58" s="225">
        <f>100/N58*O58</f>
        <v>25</v>
      </c>
      <c r="R58" s="170">
        <f t="shared" ref="R58:R65" si="12">100/N58*(O58+P58)</f>
        <v>25</v>
      </c>
    </row>
    <row r="59" spans="1:18" x14ac:dyDescent="0.3">
      <c r="A59" s="104" t="s">
        <v>426</v>
      </c>
      <c r="B59" s="216" t="s">
        <v>404</v>
      </c>
      <c r="C59" s="215" t="s">
        <v>405</v>
      </c>
      <c r="D59" s="143">
        <v>10</v>
      </c>
      <c r="E59" s="154">
        <v>1</v>
      </c>
      <c r="F59" s="154"/>
      <c r="G59" s="227">
        <f t="shared" ref="G59:G64" si="13">100/D59*E59</f>
        <v>10</v>
      </c>
      <c r="H59" s="165">
        <f t="shared" ref="H59:H65" si="14">100/D59*(E59+F59)</f>
        <v>10</v>
      </c>
      <c r="I59" s="154">
        <v>10</v>
      </c>
      <c r="J59" s="154"/>
      <c r="K59" s="154"/>
      <c r="L59" s="227"/>
      <c r="M59" s="165"/>
      <c r="N59" s="154">
        <v>8</v>
      </c>
      <c r="O59" s="154"/>
      <c r="P59" s="154">
        <v>2</v>
      </c>
      <c r="Q59" s="227"/>
      <c r="R59" s="217">
        <f t="shared" si="12"/>
        <v>25</v>
      </c>
    </row>
    <row r="60" spans="1:18" x14ac:dyDescent="0.3">
      <c r="A60" s="149" t="s">
        <v>163</v>
      </c>
      <c r="B60" s="169" t="s">
        <v>406</v>
      </c>
      <c r="C60" s="91">
        <v>7</v>
      </c>
      <c r="D60" s="144">
        <v>3</v>
      </c>
      <c r="E60" s="159">
        <v>2</v>
      </c>
      <c r="G60" s="225">
        <f t="shared" si="13"/>
        <v>66.666666666666671</v>
      </c>
      <c r="H60" s="163">
        <f t="shared" si="14"/>
        <v>66.666666666666671</v>
      </c>
      <c r="I60" s="159">
        <v>3</v>
      </c>
      <c r="J60" s="159"/>
      <c r="K60" s="159">
        <v>2</v>
      </c>
      <c r="L60" s="225"/>
      <c r="M60" s="163">
        <f>100/I60*(J60+K60)</f>
        <v>66.666666666666671</v>
      </c>
      <c r="N60" s="159">
        <v>3</v>
      </c>
      <c r="O60" s="159"/>
      <c r="P60" s="159">
        <v>2</v>
      </c>
      <c r="Q60" s="225"/>
      <c r="R60" s="170">
        <f t="shared" si="12"/>
        <v>66.666666666666671</v>
      </c>
    </row>
    <row r="61" spans="1:18" x14ac:dyDescent="0.3">
      <c r="A61" s="149" t="s">
        <v>455</v>
      </c>
      <c r="B61" s="169" t="s">
        <v>404</v>
      </c>
      <c r="C61" s="91" t="s">
        <v>405</v>
      </c>
      <c r="D61" s="144">
        <v>3</v>
      </c>
      <c r="E61" s="171">
        <v>1</v>
      </c>
      <c r="G61" s="225">
        <f t="shared" si="13"/>
        <v>33.333333333333336</v>
      </c>
      <c r="H61" s="163">
        <f t="shared" si="14"/>
        <v>33.333333333333336</v>
      </c>
      <c r="I61" s="159">
        <v>3</v>
      </c>
      <c r="J61" s="159"/>
      <c r="K61" s="159"/>
      <c r="L61" s="225"/>
      <c r="M61" s="163"/>
      <c r="N61" s="159">
        <v>2</v>
      </c>
      <c r="O61" s="159"/>
      <c r="P61" s="159">
        <v>1</v>
      </c>
      <c r="Q61" s="225"/>
      <c r="R61" s="170">
        <f t="shared" si="12"/>
        <v>50</v>
      </c>
    </row>
    <row r="62" spans="1:18" x14ac:dyDescent="0.3">
      <c r="A62" s="149" t="s">
        <v>483</v>
      </c>
      <c r="B62" s="169" t="s">
        <v>404</v>
      </c>
      <c r="C62" s="91" t="s">
        <v>405</v>
      </c>
      <c r="D62" s="144">
        <v>3</v>
      </c>
      <c r="E62" s="159">
        <v>1</v>
      </c>
      <c r="G62" s="225">
        <f t="shared" si="13"/>
        <v>33.333333333333336</v>
      </c>
      <c r="H62" s="163">
        <f t="shared" si="14"/>
        <v>33.333333333333336</v>
      </c>
      <c r="I62" s="159">
        <v>3</v>
      </c>
      <c r="J62" s="159"/>
      <c r="K62" s="159"/>
      <c r="L62" s="225"/>
      <c r="M62" s="163"/>
      <c r="N62" s="159">
        <v>3</v>
      </c>
      <c r="O62" s="159"/>
      <c r="P62" s="159">
        <v>2</v>
      </c>
      <c r="Q62" s="225"/>
      <c r="R62" s="170">
        <f t="shared" si="12"/>
        <v>66.666666666666671</v>
      </c>
    </row>
    <row r="63" spans="1:18" x14ac:dyDescent="0.3">
      <c r="A63" s="149" t="s">
        <v>496</v>
      </c>
      <c r="B63" s="169" t="s">
        <v>404</v>
      </c>
      <c r="C63" s="91" t="s">
        <v>405</v>
      </c>
      <c r="D63" s="144">
        <v>3</v>
      </c>
      <c r="E63" s="159">
        <v>1</v>
      </c>
      <c r="G63" s="225">
        <f t="shared" si="13"/>
        <v>33.333333333333336</v>
      </c>
      <c r="H63" s="163">
        <f t="shared" si="14"/>
        <v>33.333333333333336</v>
      </c>
      <c r="I63" s="159">
        <v>3</v>
      </c>
      <c r="J63" s="159"/>
      <c r="K63" s="159"/>
      <c r="L63" s="225"/>
      <c r="M63" s="163"/>
      <c r="N63" s="159">
        <v>3</v>
      </c>
      <c r="O63" s="159"/>
      <c r="P63" s="159">
        <v>2</v>
      </c>
      <c r="Q63" s="225"/>
      <c r="R63" s="170">
        <f t="shared" si="12"/>
        <v>66.666666666666671</v>
      </c>
    </row>
    <row r="64" spans="1:18" x14ac:dyDescent="0.3">
      <c r="A64" s="232" t="s">
        <v>506</v>
      </c>
      <c r="B64" s="233" t="s">
        <v>404</v>
      </c>
      <c r="C64" s="94" t="s">
        <v>405</v>
      </c>
      <c r="D64" s="234">
        <v>2</v>
      </c>
      <c r="E64" s="235">
        <v>1</v>
      </c>
      <c r="F64" s="235"/>
      <c r="G64" s="236">
        <f t="shared" si="13"/>
        <v>50</v>
      </c>
      <c r="H64" s="237">
        <f t="shared" si="14"/>
        <v>50</v>
      </c>
      <c r="I64" s="235">
        <v>2</v>
      </c>
      <c r="J64" s="235"/>
      <c r="K64" s="235"/>
      <c r="L64" s="236"/>
      <c r="M64" s="237"/>
      <c r="N64" s="235">
        <v>2</v>
      </c>
      <c r="O64" s="235"/>
      <c r="P64" s="235">
        <v>1</v>
      </c>
      <c r="Q64" s="236"/>
      <c r="R64" s="268">
        <f t="shared" si="12"/>
        <v>50</v>
      </c>
    </row>
    <row r="65" spans="1:18" s="153" customFormat="1" x14ac:dyDescent="0.3">
      <c r="A65" s="189" t="s">
        <v>544</v>
      </c>
      <c r="B65" s="192" t="s">
        <v>404</v>
      </c>
      <c r="C65" s="191" t="s">
        <v>405</v>
      </c>
      <c r="D65" s="190">
        <v>10</v>
      </c>
      <c r="E65" s="193"/>
      <c r="F65" s="193">
        <v>1</v>
      </c>
      <c r="G65" s="228"/>
      <c r="H65" s="196">
        <f t="shared" si="14"/>
        <v>10</v>
      </c>
      <c r="I65" s="193">
        <v>10</v>
      </c>
      <c r="J65" s="193">
        <v>1</v>
      </c>
      <c r="K65" s="193">
        <v>2</v>
      </c>
      <c r="L65" s="228">
        <f>100/I65*J65</f>
        <v>10</v>
      </c>
      <c r="M65" s="196">
        <f t="shared" ref="M65:M72" si="15">100/I65*(J65+K65)</f>
        <v>30</v>
      </c>
      <c r="N65" s="193">
        <v>10</v>
      </c>
      <c r="O65" s="193"/>
      <c r="P65" s="193">
        <v>2</v>
      </c>
      <c r="Q65" s="228"/>
      <c r="R65" s="195">
        <f t="shared" si="12"/>
        <v>20</v>
      </c>
    </row>
    <row r="66" spans="1:18" s="153" customFormat="1" x14ac:dyDescent="0.3">
      <c r="A66" s="189" t="s">
        <v>507</v>
      </c>
      <c r="B66" s="192" t="s">
        <v>404</v>
      </c>
      <c r="C66" s="191" t="s">
        <v>405</v>
      </c>
      <c r="D66" s="190">
        <v>5</v>
      </c>
      <c r="E66" s="193"/>
      <c r="F66" s="193"/>
      <c r="G66" s="228"/>
      <c r="H66" s="194"/>
      <c r="I66" s="193">
        <v>5</v>
      </c>
      <c r="J66" s="193">
        <v>1</v>
      </c>
      <c r="K66" s="193"/>
      <c r="L66" s="228">
        <f>100/I66*J66</f>
        <v>20</v>
      </c>
      <c r="M66" s="196">
        <f t="shared" si="15"/>
        <v>20</v>
      </c>
      <c r="N66" s="193">
        <v>5</v>
      </c>
      <c r="O66" s="193"/>
      <c r="P66" s="193"/>
      <c r="Q66" s="228"/>
      <c r="R66" s="195"/>
    </row>
    <row r="67" spans="1:18" s="153" customFormat="1" x14ac:dyDescent="0.3">
      <c r="A67" s="189" t="s">
        <v>519</v>
      </c>
      <c r="B67" s="192" t="s">
        <v>404</v>
      </c>
      <c r="C67" s="191" t="s">
        <v>405</v>
      </c>
      <c r="D67" s="190">
        <v>2</v>
      </c>
      <c r="E67" s="193"/>
      <c r="F67" s="193"/>
      <c r="G67" s="228"/>
      <c r="H67" s="194"/>
      <c r="I67" s="193">
        <v>2</v>
      </c>
      <c r="J67" s="193">
        <v>1</v>
      </c>
      <c r="K67" s="193"/>
      <c r="L67" s="228">
        <f>100/I67*J67</f>
        <v>50</v>
      </c>
      <c r="M67" s="196">
        <f t="shared" si="15"/>
        <v>50</v>
      </c>
      <c r="N67" s="193">
        <v>2</v>
      </c>
      <c r="O67" s="193"/>
      <c r="P67" s="193"/>
      <c r="Q67" s="228"/>
      <c r="R67" s="195"/>
    </row>
    <row r="68" spans="1:18" x14ac:dyDescent="0.3">
      <c r="A68" s="189" t="s">
        <v>477</v>
      </c>
      <c r="B68" s="192" t="s">
        <v>406</v>
      </c>
      <c r="C68" s="191">
        <v>12</v>
      </c>
      <c r="D68" s="190">
        <v>6</v>
      </c>
      <c r="E68" s="193"/>
      <c r="F68" s="193">
        <v>1</v>
      </c>
      <c r="G68" s="228"/>
      <c r="H68" s="196">
        <f t="shared" ref="H68:H74" si="16">100/D68*(E68+F68)</f>
        <v>16.666666666666668</v>
      </c>
      <c r="I68" s="193">
        <v>5</v>
      </c>
      <c r="J68" s="193"/>
      <c r="K68" s="193">
        <v>1</v>
      </c>
      <c r="L68" s="228"/>
      <c r="M68" s="196">
        <f t="shared" si="15"/>
        <v>20</v>
      </c>
      <c r="N68" s="193">
        <v>5</v>
      </c>
      <c r="O68" s="193">
        <v>1</v>
      </c>
      <c r="P68" s="193">
        <v>1</v>
      </c>
      <c r="Q68" s="228">
        <f t="shared" ref="Q68:Q94" si="17">100/N68*O68</f>
        <v>20</v>
      </c>
      <c r="R68" s="195">
        <f t="shared" ref="R68:R104" si="18">100/N68*(O68+P68)</f>
        <v>40</v>
      </c>
    </row>
    <row r="69" spans="1:18" x14ac:dyDescent="0.3">
      <c r="A69" s="189" t="s">
        <v>476</v>
      </c>
      <c r="B69" s="192" t="s">
        <v>404</v>
      </c>
      <c r="C69" s="191" t="s">
        <v>405</v>
      </c>
      <c r="D69" s="190">
        <v>10</v>
      </c>
      <c r="E69" s="193"/>
      <c r="F69" s="193">
        <v>1</v>
      </c>
      <c r="G69" s="228"/>
      <c r="H69" s="196">
        <f t="shared" si="16"/>
        <v>10</v>
      </c>
      <c r="I69" s="193">
        <v>9</v>
      </c>
      <c r="J69" s="193"/>
      <c r="K69" s="193">
        <v>2</v>
      </c>
      <c r="L69" s="228"/>
      <c r="M69" s="196">
        <f t="shared" si="15"/>
        <v>22.222222222222221</v>
      </c>
      <c r="N69" s="193">
        <v>9</v>
      </c>
      <c r="O69" s="193">
        <v>1</v>
      </c>
      <c r="P69" s="193">
        <v>1</v>
      </c>
      <c r="Q69" s="228">
        <f t="shared" si="17"/>
        <v>11.111111111111111</v>
      </c>
      <c r="R69" s="195">
        <f t="shared" si="18"/>
        <v>22.222222222222221</v>
      </c>
    </row>
    <row r="70" spans="1:18" x14ac:dyDescent="0.3">
      <c r="A70" s="189" t="s">
        <v>478</v>
      </c>
      <c r="B70" s="192" t="s">
        <v>404</v>
      </c>
      <c r="C70" s="191" t="s">
        <v>405</v>
      </c>
      <c r="D70" s="190">
        <v>20</v>
      </c>
      <c r="E70" s="193"/>
      <c r="F70" s="193">
        <v>1</v>
      </c>
      <c r="G70" s="228"/>
      <c r="H70" s="196">
        <f t="shared" si="16"/>
        <v>5</v>
      </c>
      <c r="I70" s="193">
        <v>18</v>
      </c>
      <c r="J70" s="193"/>
      <c r="K70" s="193">
        <v>4</v>
      </c>
      <c r="L70" s="228"/>
      <c r="M70" s="196">
        <f t="shared" si="15"/>
        <v>22.222222222222221</v>
      </c>
      <c r="N70" s="193">
        <v>20</v>
      </c>
      <c r="O70" s="193">
        <v>2</v>
      </c>
      <c r="P70" s="193">
        <v>3</v>
      </c>
      <c r="Q70" s="228">
        <f t="shared" si="17"/>
        <v>10</v>
      </c>
      <c r="R70" s="195">
        <f t="shared" si="18"/>
        <v>25</v>
      </c>
    </row>
    <row r="71" spans="1:18" x14ac:dyDescent="0.3">
      <c r="A71" s="189" t="s">
        <v>179</v>
      </c>
      <c r="B71" s="192" t="s">
        <v>406</v>
      </c>
      <c r="C71" s="191">
        <v>25</v>
      </c>
      <c r="D71" s="190">
        <v>27</v>
      </c>
      <c r="E71" s="193"/>
      <c r="F71" s="193">
        <v>1</v>
      </c>
      <c r="G71" s="228"/>
      <c r="H71" s="196">
        <f t="shared" si="16"/>
        <v>3.7037037037037037</v>
      </c>
      <c r="I71" s="193">
        <v>27</v>
      </c>
      <c r="J71" s="193"/>
      <c r="K71" s="193">
        <v>2</v>
      </c>
      <c r="L71" s="228"/>
      <c r="M71" s="196">
        <f t="shared" si="15"/>
        <v>7.4074074074074074</v>
      </c>
      <c r="N71" s="193">
        <v>24</v>
      </c>
      <c r="O71" s="193">
        <v>1</v>
      </c>
      <c r="P71" s="193">
        <v>3</v>
      </c>
      <c r="Q71" s="228">
        <f t="shared" si="17"/>
        <v>4.166666666666667</v>
      </c>
      <c r="R71" s="195">
        <f t="shared" si="18"/>
        <v>16.666666666666668</v>
      </c>
    </row>
    <row r="72" spans="1:18" x14ac:dyDescent="0.3">
      <c r="A72" s="189" t="s">
        <v>474</v>
      </c>
      <c r="B72" s="192" t="s">
        <v>404</v>
      </c>
      <c r="C72" s="191" t="s">
        <v>405</v>
      </c>
      <c r="D72" s="190">
        <v>16</v>
      </c>
      <c r="E72" s="193"/>
      <c r="F72" s="193">
        <v>1</v>
      </c>
      <c r="G72" s="228"/>
      <c r="H72" s="196">
        <f t="shared" si="16"/>
        <v>6.25</v>
      </c>
      <c r="I72" s="193">
        <v>15</v>
      </c>
      <c r="J72" s="193"/>
      <c r="K72" s="193">
        <v>1</v>
      </c>
      <c r="L72" s="228"/>
      <c r="M72" s="196">
        <f t="shared" si="15"/>
        <v>6.666666666666667</v>
      </c>
      <c r="N72" s="193">
        <v>16</v>
      </c>
      <c r="O72" s="193">
        <v>3</v>
      </c>
      <c r="P72" s="193"/>
      <c r="Q72" s="228">
        <f t="shared" si="17"/>
        <v>18.75</v>
      </c>
      <c r="R72" s="195">
        <f t="shared" si="18"/>
        <v>18.75</v>
      </c>
    </row>
    <row r="73" spans="1:18" x14ac:dyDescent="0.3">
      <c r="A73" s="189" t="s">
        <v>438</v>
      </c>
      <c r="B73" s="192" t="s">
        <v>404</v>
      </c>
      <c r="C73" s="191" t="s">
        <v>405</v>
      </c>
      <c r="D73" s="190">
        <v>7</v>
      </c>
      <c r="E73" s="193"/>
      <c r="F73" s="193">
        <v>2</v>
      </c>
      <c r="G73" s="228"/>
      <c r="H73" s="196">
        <f t="shared" si="16"/>
        <v>28.571428571428573</v>
      </c>
      <c r="I73" s="193">
        <v>7</v>
      </c>
      <c r="J73" s="193"/>
      <c r="K73" s="193"/>
      <c r="L73" s="228"/>
      <c r="M73" s="196"/>
      <c r="N73" s="193">
        <v>7</v>
      </c>
      <c r="O73" s="193">
        <v>4</v>
      </c>
      <c r="P73" s="193">
        <v>2</v>
      </c>
      <c r="Q73" s="228">
        <f t="shared" si="17"/>
        <v>57.142857142857146</v>
      </c>
      <c r="R73" s="195">
        <f t="shared" si="18"/>
        <v>85.714285714285722</v>
      </c>
    </row>
    <row r="74" spans="1:18" x14ac:dyDescent="0.3">
      <c r="A74" s="189" t="s">
        <v>487</v>
      </c>
      <c r="B74" s="192" t="s">
        <v>406</v>
      </c>
      <c r="C74" s="191">
        <v>49</v>
      </c>
      <c r="D74" s="190">
        <v>8</v>
      </c>
      <c r="E74" s="193"/>
      <c r="F74" s="193">
        <v>1</v>
      </c>
      <c r="G74" s="228"/>
      <c r="H74" s="196">
        <f t="shared" si="16"/>
        <v>12.5</v>
      </c>
      <c r="I74" s="193">
        <v>6</v>
      </c>
      <c r="J74" s="193"/>
      <c r="K74" s="193"/>
      <c r="L74" s="228"/>
      <c r="M74" s="196"/>
      <c r="N74" s="193">
        <v>8</v>
      </c>
      <c r="O74" s="193">
        <v>2</v>
      </c>
      <c r="P74" s="193">
        <v>1</v>
      </c>
      <c r="Q74" s="228">
        <f t="shared" si="17"/>
        <v>25</v>
      </c>
      <c r="R74" s="195">
        <f t="shared" si="18"/>
        <v>37.5</v>
      </c>
    </row>
    <row r="75" spans="1:18" x14ac:dyDescent="0.3">
      <c r="A75" s="189" t="s">
        <v>434</v>
      </c>
      <c r="B75" s="192" t="s">
        <v>406</v>
      </c>
      <c r="C75" s="191">
        <v>29</v>
      </c>
      <c r="D75" s="190">
        <v>8</v>
      </c>
      <c r="E75" s="193"/>
      <c r="F75" s="193"/>
      <c r="G75" s="228"/>
      <c r="H75" s="194"/>
      <c r="I75" s="193">
        <v>6</v>
      </c>
      <c r="J75" s="193"/>
      <c r="K75" s="193">
        <v>1</v>
      </c>
      <c r="L75" s="228"/>
      <c r="M75" s="196">
        <f>100/I75*(J75+K75)</f>
        <v>16.666666666666668</v>
      </c>
      <c r="N75" s="193">
        <v>8</v>
      </c>
      <c r="O75" s="193">
        <v>3</v>
      </c>
      <c r="P75" s="193">
        <v>1</v>
      </c>
      <c r="Q75" s="228">
        <f t="shared" si="17"/>
        <v>37.5</v>
      </c>
      <c r="R75" s="195">
        <f t="shared" si="18"/>
        <v>50</v>
      </c>
    </row>
    <row r="76" spans="1:18" x14ac:dyDescent="0.3">
      <c r="A76" s="189" t="s">
        <v>461</v>
      </c>
      <c r="B76" s="192" t="s">
        <v>404</v>
      </c>
      <c r="C76" s="191" t="s">
        <v>405</v>
      </c>
      <c r="D76" s="190">
        <v>3</v>
      </c>
      <c r="E76" s="193"/>
      <c r="F76" s="193">
        <v>1</v>
      </c>
      <c r="G76" s="228"/>
      <c r="H76" s="196">
        <f>100/D76*(E76+F76)</f>
        <v>33.333333333333336</v>
      </c>
      <c r="I76" s="193">
        <v>2</v>
      </c>
      <c r="J76" s="193"/>
      <c r="K76" s="193"/>
      <c r="L76" s="228"/>
      <c r="M76" s="196"/>
      <c r="N76" s="193">
        <v>3</v>
      </c>
      <c r="O76" s="193">
        <v>1</v>
      </c>
      <c r="P76" s="193"/>
      <c r="Q76" s="228">
        <f t="shared" si="17"/>
        <v>33.333333333333336</v>
      </c>
      <c r="R76" s="195">
        <f t="shared" si="18"/>
        <v>33.333333333333336</v>
      </c>
    </row>
    <row r="77" spans="1:18" x14ac:dyDescent="0.3">
      <c r="A77" s="189" t="s">
        <v>152</v>
      </c>
      <c r="B77" s="192" t="s">
        <v>406</v>
      </c>
      <c r="C77" s="191">
        <v>1</v>
      </c>
      <c r="D77" s="190">
        <v>4</v>
      </c>
      <c r="E77" s="193"/>
      <c r="F77" s="193">
        <v>1</v>
      </c>
      <c r="G77" s="228"/>
      <c r="H77" s="196">
        <f>100/D77*(E77+F77)</f>
        <v>25</v>
      </c>
      <c r="I77" s="193">
        <v>4</v>
      </c>
      <c r="J77" s="193"/>
      <c r="K77" s="193"/>
      <c r="L77" s="228"/>
      <c r="M77" s="196"/>
      <c r="N77" s="193">
        <v>3</v>
      </c>
      <c r="O77" s="193">
        <v>1</v>
      </c>
      <c r="P77" s="193"/>
      <c r="Q77" s="228">
        <f t="shared" si="17"/>
        <v>33.333333333333336</v>
      </c>
      <c r="R77" s="195">
        <f t="shared" si="18"/>
        <v>33.333333333333336</v>
      </c>
    </row>
    <row r="78" spans="1:18" x14ac:dyDescent="0.3">
      <c r="A78" s="189" t="s">
        <v>512</v>
      </c>
      <c r="B78" s="192" t="s">
        <v>406</v>
      </c>
      <c r="C78" s="191">
        <v>2</v>
      </c>
      <c r="D78" s="190">
        <v>5</v>
      </c>
      <c r="E78" s="193"/>
      <c r="F78" s="193">
        <v>1</v>
      </c>
      <c r="G78" s="228"/>
      <c r="H78" s="196">
        <f>100/D78*(E78+F78)</f>
        <v>20</v>
      </c>
      <c r="I78" s="193">
        <v>5</v>
      </c>
      <c r="J78" s="193"/>
      <c r="K78" s="193"/>
      <c r="L78" s="228"/>
      <c r="M78" s="196"/>
      <c r="N78" s="193">
        <v>5</v>
      </c>
      <c r="O78" s="193">
        <v>2</v>
      </c>
      <c r="P78" s="193"/>
      <c r="Q78" s="228">
        <f t="shared" si="17"/>
        <v>40</v>
      </c>
      <c r="R78" s="195">
        <f t="shared" si="18"/>
        <v>40</v>
      </c>
    </row>
    <row r="79" spans="1:18" x14ac:dyDescent="0.3">
      <c r="A79" s="189" t="s">
        <v>454</v>
      </c>
      <c r="B79" s="192" t="s">
        <v>404</v>
      </c>
      <c r="C79" s="191" t="s">
        <v>405</v>
      </c>
      <c r="D79" s="190">
        <v>10</v>
      </c>
      <c r="E79" s="193"/>
      <c r="F79" s="193"/>
      <c r="G79" s="228"/>
      <c r="H79" s="194"/>
      <c r="I79" s="193">
        <v>10</v>
      </c>
      <c r="J79" s="193"/>
      <c r="K79" s="193">
        <v>1</v>
      </c>
      <c r="L79" s="228"/>
      <c r="M79" s="196">
        <f>100/I79*(J79+K79)</f>
        <v>10</v>
      </c>
      <c r="N79" s="193">
        <v>10</v>
      </c>
      <c r="O79" s="193">
        <v>3</v>
      </c>
      <c r="P79" s="193"/>
      <c r="Q79" s="228">
        <f t="shared" si="17"/>
        <v>30</v>
      </c>
      <c r="R79" s="195">
        <f t="shared" si="18"/>
        <v>30</v>
      </c>
    </row>
    <row r="80" spans="1:18" x14ac:dyDescent="0.3">
      <c r="A80" s="189" t="s">
        <v>146</v>
      </c>
      <c r="B80" s="192" t="s">
        <v>406</v>
      </c>
      <c r="C80" s="191">
        <v>19</v>
      </c>
      <c r="D80" s="190">
        <v>14</v>
      </c>
      <c r="E80" s="193"/>
      <c r="F80" s="193"/>
      <c r="G80" s="228"/>
      <c r="H80" s="194"/>
      <c r="I80" s="193">
        <v>14</v>
      </c>
      <c r="J80" s="193"/>
      <c r="K80" s="193"/>
      <c r="L80" s="228"/>
      <c r="M80" s="196"/>
      <c r="N80" s="193">
        <v>10</v>
      </c>
      <c r="O80" s="193">
        <v>2</v>
      </c>
      <c r="P80" s="193">
        <v>1</v>
      </c>
      <c r="Q80" s="228">
        <f t="shared" si="17"/>
        <v>20</v>
      </c>
      <c r="R80" s="195">
        <f t="shared" si="18"/>
        <v>30</v>
      </c>
    </row>
    <row r="81" spans="1:18" x14ac:dyDescent="0.3">
      <c r="A81" s="189" t="s">
        <v>430</v>
      </c>
      <c r="B81" s="192" t="s">
        <v>404</v>
      </c>
      <c r="C81" s="191" t="s">
        <v>405</v>
      </c>
      <c r="D81" s="190">
        <v>12</v>
      </c>
      <c r="E81" s="193"/>
      <c r="F81" s="193"/>
      <c r="G81" s="228"/>
      <c r="H81" s="194"/>
      <c r="I81" s="193">
        <v>12</v>
      </c>
      <c r="J81" s="193"/>
      <c r="K81" s="193"/>
      <c r="L81" s="228"/>
      <c r="M81" s="196"/>
      <c r="N81" s="193">
        <v>10</v>
      </c>
      <c r="O81" s="193">
        <v>1</v>
      </c>
      <c r="P81" s="193">
        <v>1</v>
      </c>
      <c r="Q81" s="228">
        <f t="shared" si="17"/>
        <v>10</v>
      </c>
      <c r="R81" s="195">
        <f t="shared" si="18"/>
        <v>20</v>
      </c>
    </row>
    <row r="82" spans="1:18" x14ac:dyDescent="0.3">
      <c r="A82" s="189" t="s">
        <v>419</v>
      </c>
      <c r="B82" s="192" t="s">
        <v>404</v>
      </c>
      <c r="C82" s="191" t="s">
        <v>405</v>
      </c>
      <c r="D82" s="190">
        <v>6</v>
      </c>
      <c r="E82" s="193"/>
      <c r="F82" s="193"/>
      <c r="G82" s="228"/>
      <c r="H82" s="194"/>
      <c r="I82" s="193">
        <v>6</v>
      </c>
      <c r="J82" s="193"/>
      <c r="K82" s="193"/>
      <c r="L82" s="228"/>
      <c r="M82" s="196"/>
      <c r="N82" s="193">
        <v>6</v>
      </c>
      <c r="O82" s="193">
        <v>1</v>
      </c>
      <c r="P82" s="193">
        <v>1</v>
      </c>
      <c r="Q82" s="228">
        <f t="shared" si="17"/>
        <v>16.666666666666668</v>
      </c>
      <c r="R82" s="195">
        <f t="shared" si="18"/>
        <v>33.333333333333336</v>
      </c>
    </row>
    <row r="83" spans="1:18" x14ac:dyDescent="0.3">
      <c r="A83" s="189" t="s">
        <v>443</v>
      </c>
      <c r="B83" s="192" t="s">
        <v>404</v>
      </c>
      <c r="C83" s="191" t="s">
        <v>405</v>
      </c>
      <c r="D83" s="190">
        <v>12</v>
      </c>
      <c r="E83" s="193"/>
      <c r="F83" s="193"/>
      <c r="G83" s="228"/>
      <c r="H83" s="194"/>
      <c r="I83" s="193">
        <v>10</v>
      </c>
      <c r="J83" s="193"/>
      <c r="K83" s="193"/>
      <c r="L83" s="228"/>
      <c r="M83" s="196"/>
      <c r="N83" s="193">
        <v>12</v>
      </c>
      <c r="O83" s="193">
        <v>3</v>
      </c>
      <c r="P83" s="193"/>
      <c r="Q83" s="228">
        <f t="shared" si="17"/>
        <v>25</v>
      </c>
      <c r="R83" s="195">
        <f t="shared" si="18"/>
        <v>25</v>
      </c>
    </row>
    <row r="84" spans="1:18" x14ac:dyDescent="0.3">
      <c r="A84" s="189" t="s">
        <v>417</v>
      </c>
      <c r="B84" s="192" t="s">
        <v>404</v>
      </c>
      <c r="C84" s="191" t="s">
        <v>405</v>
      </c>
      <c r="D84" s="190">
        <v>7</v>
      </c>
      <c r="E84" s="193"/>
      <c r="F84" s="193"/>
      <c r="G84" s="228"/>
      <c r="H84" s="194"/>
      <c r="I84" s="193">
        <v>6</v>
      </c>
      <c r="J84" s="193"/>
      <c r="K84" s="193"/>
      <c r="L84" s="228"/>
      <c r="M84" s="196"/>
      <c r="N84" s="193">
        <v>7</v>
      </c>
      <c r="O84" s="193">
        <v>2</v>
      </c>
      <c r="P84" s="193"/>
      <c r="Q84" s="228">
        <f t="shared" si="17"/>
        <v>28.571428571428573</v>
      </c>
      <c r="R84" s="195">
        <f t="shared" si="18"/>
        <v>28.571428571428573</v>
      </c>
    </row>
    <row r="85" spans="1:18" x14ac:dyDescent="0.3">
      <c r="A85" s="189" t="s">
        <v>432</v>
      </c>
      <c r="B85" s="192" t="s">
        <v>404</v>
      </c>
      <c r="C85" s="191" t="s">
        <v>405</v>
      </c>
      <c r="D85" s="190">
        <v>7</v>
      </c>
      <c r="E85" s="193"/>
      <c r="F85" s="193"/>
      <c r="G85" s="228"/>
      <c r="H85" s="194"/>
      <c r="I85" s="193">
        <v>7</v>
      </c>
      <c r="J85" s="193"/>
      <c r="K85" s="193"/>
      <c r="L85" s="228"/>
      <c r="M85" s="196"/>
      <c r="N85" s="193">
        <v>7</v>
      </c>
      <c r="O85" s="193">
        <v>3</v>
      </c>
      <c r="P85" s="193"/>
      <c r="Q85" s="228">
        <f t="shared" si="17"/>
        <v>42.857142857142861</v>
      </c>
      <c r="R85" s="195">
        <f t="shared" si="18"/>
        <v>42.857142857142861</v>
      </c>
    </row>
    <row r="86" spans="1:18" x14ac:dyDescent="0.3">
      <c r="A86" s="189" t="s">
        <v>446</v>
      </c>
      <c r="B86" s="192" t="s">
        <v>404</v>
      </c>
      <c r="C86" s="191" t="s">
        <v>405</v>
      </c>
      <c r="D86" s="190">
        <v>4</v>
      </c>
      <c r="E86" s="193"/>
      <c r="F86" s="193"/>
      <c r="G86" s="228"/>
      <c r="H86" s="194"/>
      <c r="I86" s="193">
        <v>2</v>
      </c>
      <c r="J86" s="193"/>
      <c r="K86" s="193"/>
      <c r="L86" s="228"/>
      <c r="M86" s="196"/>
      <c r="N86" s="193">
        <v>4</v>
      </c>
      <c r="O86" s="193">
        <v>1</v>
      </c>
      <c r="P86" s="193"/>
      <c r="Q86" s="228">
        <f t="shared" si="17"/>
        <v>25</v>
      </c>
      <c r="R86" s="195">
        <f t="shared" si="18"/>
        <v>25</v>
      </c>
    </row>
    <row r="87" spans="1:18" x14ac:dyDescent="0.3">
      <c r="A87" s="189" t="s">
        <v>427</v>
      </c>
      <c r="B87" s="192" t="s">
        <v>404</v>
      </c>
      <c r="C87" s="191" t="s">
        <v>405</v>
      </c>
      <c r="D87" s="190">
        <v>4</v>
      </c>
      <c r="E87" s="193"/>
      <c r="F87" s="193"/>
      <c r="G87" s="228"/>
      <c r="H87" s="194"/>
      <c r="I87" s="193">
        <v>3</v>
      </c>
      <c r="J87" s="193"/>
      <c r="K87" s="193"/>
      <c r="L87" s="228"/>
      <c r="M87" s="196"/>
      <c r="N87" s="193">
        <v>3</v>
      </c>
      <c r="O87" s="193">
        <v>2</v>
      </c>
      <c r="P87" s="193"/>
      <c r="Q87" s="228">
        <f t="shared" si="17"/>
        <v>66.666666666666671</v>
      </c>
      <c r="R87" s="195">
        <f t="shared" si="18"/>
        <v>66.666666666666671</v>
      </c>
    </row>
    <row r="88" spans="1:18" x14ac:dyDescent="0.3">
      <c r="A88" s="189" t="s">
        <v>475</v>
      </c>
      <c r="B88" s="192" t="s">
        <v>404</v>
      </c>
      <c r="C88" s="191" t="s">
        <v>405</v>
      </c>
      <c r="D88" s="190">
        <v>3</v>
      </c>
      <c r="E88" s="193"/>
      <c r="F88" s="193"/>
      <c r="G88" s="228"/>
      <c r="H88" s="194"/>
      <c r="I88" s="193">
        <v>3</v>
      </c>
      <c r="J88" s="193"/>
      <c r="K88" s="193"/>
      <c r="L88" s="228"/>
      <c r="M88" s="196"/>
      <c r="N88" s="193">
        <v>3</v>
      </c>
      <c r="O88" s="193">
        <v>1</v>
      </c>
      <c r="P88" s="193"/>
      <c r="Q88" s="228">
        <f t="shared" si="17"/>
        <v>33.333333333333336</v>
      </c>
      <c r="R88" s="195">
        <f t="shared" si="18"/>
        <v>33.333333333333336</v>
      </c>
    </row>
    <row r="89" spans="1:18" x14ac:dyDescent="0.3">
      <c r="A89" s="189" t="s">
        <v>451</v>
      </c>
      <c r="B89" s="192" t="s">
        <v>404</v>
      </c>
      <c r="C89" s="191" t="s">
        <v>405</v>
      </c>
      <c r="D89" s="190">
        <v>3</v>
      </c>
      <c r="E89" s="193"/>
      <c r="F89" s="193"/>
      <c r="G89" s="228"/>
      <c r="H89" s="194"/>
      <c r="I89" s="193">
        <v>3</v>
      </c>
      <c r="J89" s="193"/>
      <c r="K89" s="193"/>
      <c r="L89" s="228"/>
      <c r="M89" s="196"/>
      <c r="N89" s="193">
        <v>3</v>
      </c>
      <c r="O89" s="193">
        <v>1</v>
      </c>
      <c r="P89" s="193"/>
      <c r="Q89" s="228">
        <f t="shared" si="17"/>
        <v>33.333333333333336</v>
      </c>
      <c r="R89" s="195">
        <f t="shared" si="18"/>
        <v>33.333333333333336</v>
      </c>
    </row>
    <row r="90" spans="1:18" x14ac:dyDescent="0.3">
      <c r="A90" s="189" t="s">
        <v>453</v>
      </c>
      <c r="B90" s="192" t="s">
        <v>404</v>
      </c>
      <c r="C90" s="191" t="s">
        <v>405</v>
      </c>
      <c r="D90" s="190">
        <v>3</v>
      </c>
      <c r="E90" s="193"/>
      <c r="F90" s="193"/>
      <c r="G90" s="228"/>
      <c r="H90" s="194"/>
      <c r="I90" s="193">
        <v>3</v>
      </c>
      <c r="J90" s="193"/>
      <c r="K90" s="193"/>
      <c r="L90" s="228"/>
      <c r="M90" s="196"/>
      <c r="N90" s="193">
        <v>3</v>
      </c>
      <c r="O90" s="193">
        <v>1</v>
      </c>
      <c r="P90" s="193"/>
      <c r="Q90" s="228">
        <f t="shared" si="17"/>
        <v>33.333333333333336</v>
      </c>
      <c r="R90" s="195">
        <f t="shared" si="18"/>
        <v>33.333333333333336</v>
      </c>
    </row>
    <row r="91" spans="1:18" x14ac:dyDescent="0.3">
      <c r="A91" s="189" t="s">
        <v>530</v>
      </c>
      <c r="B91" s="192" t="s">
        <v>404</v>
      </c>
      <c r="C91" s="191" t="s">
        <v>405</v>
      </c>
      <c r="D91" s="190">
        <v>3</v>
      </c>
      <c r="E91" s="193"/>
      <c r="F91" s="193"/>
      <c r="G91" s="228"/>
      <c r="H91" s="194"/>
      <c r="I91" s="193">
        <v>3</v>
      </c>
      <c r="J91" s="193"/>
      <c r="K91" s="193"/>
      <c r="L91" s="228"/>
      <c r="M91" s="196"/>
      <c r="N91" s="193">
        <v>2</v>
      </c>
      <c r="O91" s="193">
        <v>1</v>
      </c>
      <c r="P91" s="193"/>
      <c r="Q91" s="228">
        <f t="shared" si="17"/>
        <v>50</v>
      </c>
      <c r="R91" s="195">
        <f t="shared" si="18"/>
        <v>50</v>
      </c>
    </row>
    <row r="92" spans="1:18" x14ac:dyDescent="0.3">
      <c r="A92" s="189" t="s">
        <v>444</v>
      </c>
      <c r="B92" s="192" t="s">
        <v>404</v>
      </c>
      <c r="C92" s="191" t="s">
        <v>405</v>
      </c>
      <c r="D92" s="190">
        <v>3</v>
      </c>
      <c r="E92" s="193"/>
      <c r="F92" s="193"/>
      <c r="G92" s="228"/>
      <c r="H92" s="194"/>
      <c r="I92" s="193">
        <v>3</v>
      </c>
      <c r="J92" s="193"/>
      <c r="K92" s="193"/>
      <c r="L92" s="228"/>
      <c r="M92" s="196"/>
      <c r="N92" s="193">
        <v>3</v>
      </c>
      <c r="O92" s="193">
        <v>2</v>
      </c>
      <c r="P92" s="193"/>
      <c r="Q92" s="228">
        <f t="shared" si="17"/>
        <v>66.666666666666671</v>
      </c>
      <c r="R92" s="195">
        <f t="shared" si="18"/>
        <v>66.666666666666671</v>
      </c>
    </row>
    <row r="93" spans="1:18" x14ac:dyDescent="0.3">
      <c r="A93" s="189" t="s">
        <v>533</v>
      </c>
      <c r="B93" s="192" t="s">
        <v>404</v>
      </c>
      <c r="C93" s="191" t="s">
        <v>405</v>
      </c>
      <c r="D93" s="190">
        <v>2</v>
      </c>
      <c r="E93" s="193"/>
      <c r="F93" s="193"/>
      <c r="G93" s="228"/>
      <c r="H93" s="194"/>
      <c r="I93" s="193">
        <v>2</v>
      </c>
      <c r="J93" s="193"/>
      <c r="K93" s="193"/>
      <c r="L93" s="228"/>
      <c r="M93" s="196"/>
      <c r="N93" s="193">
        <v>2</v>
      </c>
      <c r="O93" s="193">
        <v>1</v>
      </c>
      <c r="P93" s="193"/>
      <c r="Q93" s="228">
        <f t="shared" si="17"/>
        <v>50</v>
      </c>
      <c r="R93" s="195">
        <f t="shared" si="18"/>
        <v>50</v>
      </c>
    </row>
    <row r="94" spans="1:18" x14ac:dyDescent="0.3">
      <c r="A94" s="238" t="s">
        <v>542</v>
      </c>
      <c r="B94" s="239" t="s">
        <v>404</v>
      </c>
      <c r="C94" s="240" t="s">
        <v>405</v>
      </c>
      <c r="D94" s="241">
        <v>2</v>
      </c>
      <c r="E94" s="242"/>
      <c r="F94" s="242"/>
      <c r="G94" s="243"/>
      <c r="H94" s="244"/>
      <c r="I94" s="242">
        <v>2</v>
      </c>
      <c r="J94" s="242"/>
      <c r="K94" s="242"/>
      <c r="L94" s="243"/>
      <c r="M94" s="245"/>
      <c r="N94" s="242">
        <v>2</v>
      </c>
      <c r="O94" s="242">
        <v>1</v>
      </c>
      <c r="P94" s="242"/>
      <c r="Q94" s="243">
        <f t="shared" si="17"/>
        <v>50</v>
      </c>
      <c r="R94" s="269">
        <f t="shared" si="18"/>
        <v>50</v>
      </c>
    </row>
    <row r="95" spans="1:18" x14ac:dyDescent="0.3">
      <c r="A95" s="181" t="s">
        <v>181</v>
      </c>
      <c r="B95" s="185" t="s">
        <v>406</v>
      </c>
      <c r="C95" s="184">
        <v>45</v>
      </c>
      <c r="D95" s="182">
        <v>2</v>
      </c>
      <c r="E95" s="183"/>
      <c r="F95" s="183">
        <v>1</v>
      </c>
      <c r="G95" s="229"/>
      <c r="H95" s="188">
        <f>100/D95*(E95+F95)</f>
        <v>50</v>
      </c>
      <c r="I95" s="183">
        <v>2</v>
      </c>
      <c r="J95" s="183"/>
      <c r="K95" s="183"/>
      <c r="L95" s="229"/>
      <c r="M95" s="188"/>
      <c r="N95" s="183">
        <v>2</v>
      </c>
      <c r="O95" s="183"/>
      <c r="P95" s="183">
        <v>1</v>
      </c>
      <c r="Q95" s="229"/>
      <c r="R95" s="187">
        <f t="shared" si="18"/>
        <v>50</v>
      </c>
    </row>
    <row r="96" spans="1:18" x14ac:dyDescent="0.3">
      <c r="A96" s="181" t="s">
        <v>293</v>
      </c>
      <c r="B96" s="185" t="s">
        <v>404</v>
      </c>
      <c r="C96" s="184" t="s">
        <v>405</v>
      </c>
      <c r="D96" s="182">
        <v>4</v>
      </c>
      <c r="E96" s="183"/>
      <c r="F96" s="183">
        <v>1</v>
      </c>
      <c r="G96" s="229"/>
      <c r="H96" s="188">
        <f>100/D96*(E96+F96)</f>
        <v>25</v>
      </c>
      <c r="I96" s="183">
        <v>4</v>
      </c>
      <c r="J96" s="183"/>
      <c r="K96" s="183"/>
      <c r="L96" s="229"/>
      <c r="M96" s="188"/>
      <c r="N96" s="183">
        <v>4</v>
      </c>
      <c r="O96" s="183"/>
      <c r="P96" s="183">
        <v>1</v>
      </c>
      <c r="Q96" s="229"/>
      <c r="R96" s="187">
        <f t="shared" si="18"/>
        <v>25</v>
      </c>
    </row>
    <row r="97" spans="1:18" x14ac:dyDescent="0.3">
      <c r="A97" s="181" t="s">
        <v>424</v>
      </c>
      <c r="B97" s="185" t="s">
        <v>404</v>
      </c>
      <c r="C97" s="184" t="s">
        <v>405</v>
      </c>
      <c r="D97" s="182">
        <v>9</v>
      </c>
      <c r="E97" s="183"/>
      <c r="F97" s="183"/>
      <c r="G97" s="229"/>
      <c r="H97" s="186"/>
      <c r="I97" s="183">
        <v>9</v>
      </c>
      <c r="J97" s="183"/>
      <c r="K97" s="183">
        <v>1</v>
      </c>
      <c r="L97" s="229"/>
      <c r="M97" s="188">
        <f>100/I97*(J97+K97)</f>
        <v>11.111111111111111</v>
      </c>
      <c r="N97" s="183">
        <v>9</v>
      </c>
      <c r="O97" s="183"/>
      <c r="P97" s="183">
        <v>3</v>
      </c>
      <c r="Q97" s="229"/>
      <c r="R97" s="187">
        <f t="shared" si="18"/>
        <v>33.333333333333329</v>
      </c>
    </row>
    <row r="98" spans="1:18" x14ac:dyDescent="0.3">
      <c r="A98" s="181" t="s">
        <v>484</v>
      </c>
      <c r="B98" s="185" t="s">
        <v>406</v>
      </c>
      <c r="C98" s="184">
        <v>6</v>
      </c>
      <c r="D98" s="182">
        <v>7</v>
      </c>
      <c r="E98" s="183"/>
      <c r="F98" s="183"/>
      <c r="G98" s="229"/>
      <c r="H98" s="186"/>
      <c r="I98" s="183">
        <v>7</v>
      </c>
      <c r="J98" s="183"/>
      <c r="K98" s="183">
        <v>2</v>
      </c>
      <c r="L98" s="229"/>
      <c r="M98" s="188">
        <f>100/I98*(J98+K98)</f>
        <v>28.571428571428573</v>
      </c>
      <c r="N98" s="183">
        <v>6</v>
      </c>
      <c r="O98" s="183"/>
      <c r="P98" s="183">
        <v>1</v>
      </c>
      <c r="Q98" s="229"/>
      <c r="R98" s="187">
        <f t="shared" si="18"/>
        <v>16.666666666666668</v>
      </c>
    </row>
    <row r="99" spans="1:18" x14ac:dyDescent="0.3">
      <c r="A99" s="181" t="s">
        <v>161</v>
      </c>
      <c r="B99" s="185" t="s">
        <v>406</v>
      </c>
      <c r="C99" s="184">
        <v>51</v>
      </c>
      <c r="D99" s="182">
        <v>3</v>
      </c>
      <c r="E99" s="183"/>
      <c r="F99" s="183"/>
      <c r="G99" s="229"/>
      <c r="H99" s="186"/>
      <c r="I99" s="183">
        <v>3</v>
      </c>
      <c r="J99" s="183"/>
      <c r="K99" s="183">
        <v>1</v>
      </c>
      <c r="L99" s="229"/>
      <c r="M99" s="188">
        <f>100/I99*(J99+K99)</f>
        <v>33.333333333333336</v>
      </c>
      <c r="N99" s="183">
        <v>3</v>
      </c>
      <c r="O99" s="183"/>
      <c r="P99" s="183">
        <v>1</v>
      </c>
      <c r="Q99" s="229"/>
      <c r="R99" s="187">
        <f t="shared" si="18"/>
        <v>33.333333333333336</v>
      </c>
    </row>
    <row r="100" spans="1:18" x14ac:dyDescent="0.3">
      <c r="A100" s="181" t="s">
        <v>145</v>
      </c>
      <c r="B100" s="185" t="s">
        <v>406</v>
      </c>
      <c r="C100" s="184">
        <v>10</v>
      </c>
      <c r="D100" s="182">
        <v>2</v>
      </c>
      <c r="E100" s="183"/>
      <c r="F100" s="183"/>
      <c r="G100" s="229"/>
      <c r="H100" s="186"/>
      <c r="I100" s="183">
        <v>2</v>
      </c>
      <c r="J100" s="183"/>
      <c r="K100" s="183">
        <v>1</v>
      </c>
      <c r="L100" s="229"/>
      <c r="M100" s="188">
        <f>100/I100*(J100+K100)</f>
        <v>50</v>
      </c>
      <c r="N100" s="183">
        <v>2</v>
      </c>
      <c r="O100" s="183"/>
      <c r="P100" s="183">
        <v>1</v>
      </c>
      <c r="Q100" s="229"/>
      <c r="R100" s="187">
        <f t="shared" si="18"/>
        <v>50</v>
      </c>
    </row>
    <row r="101" spans="1:18" x14ac:dyDescent="0.3">
      <c r="A101" s="181" t="s">
        <v>158</v>
      </c>
      <c r="B101" s="185" t="s">
        <v>406</v>
      </c>
      <c r="C101" s="184">
        <v>30</v>
      </c>
      <c r="D101" s="182">
        <v>13</v>
      </c>
      <c r="E101" s="183"/>
      <c r="F101" s="183"/>
      <c r="G101" s="229"/>
      <c r="H101" s="186"/>
      <c r="I101" s="183">
        <v>12</v>
      </c>
      <c r="J101" s="183"/>
      <c r="K101" s="183"/>
      <c r="L101" s="229"/>
      <c r="M101" s="188"/>
      <c r="N101" s="183">
        <v>12</v>
      </c>
      <c r="O101" s="183"/>
      <c r="P101" s="183">
        <v>2</v>
      </c>
      <c r="Q101" s="229"/>
      <c r="R101" s="187">
        <f t="shared" si="18"/>
        <v>16.666666666666668</v>
      </c>
    </row>
    <row r="102" spans="1:18" x14ac:dyDescent="0.3">
      <c r="A102" s="181" t="s">
        <v>490</v>
      </c>
      <c r="B102" s="185" t="s">
        <v>404</v>
      </c>
      <c r="C102" s="184" t="s">
        <v>405</v>
      </c>
      <c r="D102" s="182">
        <v>11</v>
      </c>
      <c r="E102" s="183"/>
      <c r="F102" s="183"/>
      <c r="G102" s="229"/>
      <c r="H102" s="186"/>
      <c r="I102" s="183">
        <v>11</v>
      </c>
      <c r="J102" s="183"/>
      <c r="K102" s="183"/>
      <c r="L102" s="229"/>
      <c r="M102" s="188"/>
      <c r="N102" s="183">
        <v>9</v>
      </c>
      <c r="O102" s="183"/>
      <c r="P102" s="183">
        <v>1</v>
      </c>
      <c r="Q102" s="229"/>
      <c r="R102" s="187">
        <f t="shared" si="18"/>
        <v>11.111111111111111</v>
      </c>
    </row>
    <row r="103" spans="1:18" x14ac:dyDescent="0.3">
      <c r="A103" s="181" t="s">
        <v>162</v>
      </c>
      <c r="B103" s="185" t="s">
        <v>406</v>
      </c>
      <c r="C103" s="184">
        <v>52</v>
      </c>
      <c r="D103" s="182">
        <v>10</v>
      </c>
      <c r="E103" s="183"/>
      <c r="F103" s="183"/>
      <c r="G103" s="229"/>
      <c r="H103" s="186"/>
      <c r="I103" s="183">
        <v>10</v>
      </c>
      <c r="J103" s="183"/>
      <c r="K103" s="183"/>
      <c r="L103" s="229"/>
      <c r="M103" s="188"/>
      <c r="N103" s="183">
        <v>10</v>
      </c>
      <c r="O103" s="183"/>
      <c r="P103" s="183">
        <v>2</v>
      </c>
      <c r="Q103" s="229"/>
      <c r="R103" s="187">
        <f t="shared" si="18"/>
        <v>20</v>
      </c>
    </row>
    <row r="104" spans="1:18" x14ac:dyDescent="0.3">
      <c r="A104" s="181" t="s">
        <v>433</v>
      </c>
      <c r="B104" s="185" t="s">
        <v>404</v>
      </c>
      <c r="C104" s="184" t="s">
        <v>405</v>
      </c>
      <c r="D104" s="182">
        <v>8</v>
      </c>
      <c r="E104" s="183"/>
      <c r="F104" s="183"/>
      <c r="G104" s="229"/>
      <c r="H104" s="186"/>
      <c r="I104" s="183">
        <v>8</v>
      </c>
      <c r="J104" s="183"/>
      <c r="K104" s="183"/>
      <c r="L104" s="229"/>
      <c r="M104" s="188"/>
      <c r="N104" s="183">
        <v>7</v>
      </c>
      <c r="O104" s="183"/>
      <c r="P104" s="183">
        <v>1</v>
      </c>
      <c r="Q104" s="229"/>
      <c r="R104" s="187">
        <f t="shared" si="18"/>
        <v>14.285714285714286</v>
      </c>
    </row>
    <row r="105" spans="1:18" x14ac:dyDescent="0.3">
      <c r="A105" s="181" t="s">
        <v>479</v>
      </c>
      <c r="B105" s="185" t="s">
        <v>404</v>
      </c>
      <c r="C105" s="184" t="s">
        <v>405</v>
      </c>
      <c r="D105" s="182">
        <v>7</v>
      </c>
      <c r="E105" s="183"/>
      <c r="F105" s="183"/>
      <c r="G105" s="229"/>
      <c r="H105" s="186"/>
      <c r="I105" s="183">
        <v>7</v>
      </c>
      <c r="J105" s="183"/>
      <c r="K105" s="183">
        <v>2</v>
      </c>
      <c r="L105" s="229"/>
      <c r="M105" s="188">
        <f>100/I105*(J105+K105)</f>
        <v>28.571428571428573</v>
      </c>
      <c r="N105" s="183">
        <v>7</v>
      </c>
      <c r="O105" s="183"/>
      <c r="P105" s="183"/>
      <c r="Q105" s="229"/>
      <c r="R105" s="187"/>
    </row>
    <row r="106" spans="1:18" x14ac:dyDescent="0.3">
      <c r="A106" s="181" t="s">
        <v>540</v>
      </c>
      <c r="B106" s="185" t="s">
        <v>404</v>
      </c>
      <c r="C106" s="184" t="s">
        <v>405</v>
      </c>
      <c r="D106" s="182">
        <v>7</v>
      </c>
      <c r="E106" s="183"/>
      <c r="F106" s="183"/>
      <c r="G106" s="229"/>
      <c r="H106" s="186"/>
      <c r="I106" s="183">
        <v>7</v>
      </c>
      <c r="J106" s="183"/>
      <c r="K106" s="183"/>
      <c r="L106" s="229"/>
      <c r="M106" s="188"/>
      <c r="N106" s="183">
        <v>7</v>
      </c>
      <c r="O106" s="183"/>
      <c r="P106" s="183">
        <v>1</v>
      </c>
      <c r="Q106" s="229"/>
      <c r="R106" s="187">
        <f>100/N106*(O106+P106)</f>
        <v>14.285714285714286</v>
      </c>
    </row>
    <row r="107" spans="1:18" x14ac:dyDescent="0.3">
      <c r="A107" s="181" t="s">
        <v>410</v>
      </c>
      <c r="B107" s="185" t="s">
        <v>404</v>
      </c>
      <c r="C107" s="184" t="s">
        <v>405</v>
      </c>
      <c r="D107" s="182">
        <v>6</v>
      </c>
      <c r="E107" s="183"/>
      <c r="F107" s="183"/>
      <c r="G107" s="229"/>
      <c r="H107" s="186"/>
      <c r="I107" s="183">
        <v>6</v>
      </c>
      <c r="J107" s="183"/>
      <c r="K107" s="183"/>
      <c r="L107" s="229"/>
      <c r="M107" s="188"/>
      <c r="N107" s="183">
        <v>6</v>
      </c>
      <c r="O107" s="183"/>
      <c r="P107" s="183">
        <v>1</v>
      </c>
      <c r="Q107" s="229"/>
      <c r="R107" s="187">
        <f>100/N107*(O107+P107)</f>
        <v>16.666666666666668</v>
      </c>
    </row>
    <row r="108" spans="1:18" x14ac:dyDescent="0.3">
      <c r="A108" s="181" t="s">
        <v>494</v>
      </c>
      <c r="B108" s="185" t="s">
        <v>404</v>
      </c>
      <c r="C108" s="184" t="s">
        <v>405</v>
      </c>
      <c r="D108" s="182">
        <v>5</v>
      </c>
      <c r="E108" s="183"/>
      <c r="F108" s="183"/>
      <c r="G108" s="229"/>
      <c r="H108" s="186"/>
      <c r="I108" s="183">
        <v>5</v>
      </c>
      <c r="J108" s="183"/>
      <c r="K108" s="183"/>
      <c r="L108" s="229"/>
      <c r="M108" s="188"/>
      <c r="N108" s="183">
        <v>5</v>
      </c>
      <c r="O108" s="183"/>
      <c r="P108" s="183">
        <v>2</v>
      </c>
      <c r="Q108" s="229"/>
      <c r="R108" s="187">
        <f>100/N108*(O108+P108)</f>
        <v>40</v>
      </c>
    </row>
    <row r="109" spans="1:18" x14ac:dyDescent="0.3">
      <c r="A109" s="181" t="s">
        <v>166</v>
      </c>
      <c r="B109" s="185" t="s">
        <v>406</v>
      </c>
      <c r="C109" s="184">
        <v>24</v>
      </c>
      <c r="D109" s="182">
        <v>4</v>
      </c>
      <c r="E109" s="183"/>
      <c r="F109" s="183"/>
      <c r="G109" s="229"/>
      <c r="H109" s="186"/>
      <c r="I109" s="183">
        <v>4</v>
      </c>
      <c r="J109" s="183"/>
      <c r="K109" s="183">
        <v>1</v>
      </c>
      <c r="L109" s="229"/>
      <c r="M109" s="188">
        <f>100/I109*(J109+K109)</f>
        <v>25</v>
      </c>
      <c r="N109" s="183">
        <v>4</v>
      </c>
      <c r="O109" s="183"/>
      <c r="P109" s="183"/>
      <c r="Q109" s="229"/>
      <c r="R109" s="187"/>
    </row>
    <row r="110" spans="1:18" x14ac:dyDescent="0.3">
      <c r="A110" s="181" t="s">
        <v>143</v>
      </c>
      <c r="B110" s="185" t="s">
        <v>406</v>
      </c>
      <c r="C110" s="184">
        <v>54</v>
      </c>
      <c r="D110" s="182">
        <v>2</v>
      </c>
      <c r="E110" s="183"/>
      <c r="F110" s="183"/>
      <c r="G110" s="229"/>
      <c r="H110" s="186"/>
      <c r="I110" s="183">
        <v>1</v>
      </c>
      <c r="J110" s="183"/>
      <c r="K110" s="183">
        <v>1</v>
      </c>
      <c r="L110" s="229"/>
      <c r="M110" s="188">
        <f>100/I110*(J110+K110)</f>
        <v>100</v>
      </c>
      <c r="N110" s="183">
        <v>2</v>
      </c>
      <c r="O110" s="183"/>
      <c r="P110" s="183"/>
      <c r="Q110" s="229"/>
      <c r="R110" s="187"/>
    </row>
    <row r="111" spans="1:18" x14ac:dyDescent="0.3">
      <c r="A111" s="246" t="s">
        <v>150</v>
      </c>
      <c r="B111" s="247" t="s">
        <v>406</v>
      </c>
      <c r="C111" s="248">
        <v>55</v>
      </c>
      <c r="D111" s="249">
        <v>2</v>
      </c>
      <c r="E111" s="250"/>
      <c r="F111" s="250"/>
      <c r="G111" s="251"/>
      <c r="H111" s="252"/>
      <c r="I111" s="250">
        <v>2</v>
      </c>
      <c r="J111" s="250"/>
      <c r="K111" s="250"/>
      <c r="L111" s="251"/>
      <c r="M111" s="253"/>
      <c r="N111" s="250">
        <v>2</v>
      </c>
      <c r="O111" s="250"/>
      <c r="P111" s="250">
        <v>1</v>
      </c>
      <c r="Q111" s="251"/>
      <c r="R111" s="270">
        <f>100/N111*(O111+P111)</f>
        <v>50</v>
      </c>
    </row>
    <row r="112" spans="1:18" s="153" customFormat="1" x14ac:dyDescent="0.3">
      <c r="A112" s="173" t="s">
        <v>183</v>
      </c>
      <c r="B112" s="176" t="s">
        <v>406</v>
      </c>
      <c r="C112" s="175">
        <v>37</v>
      </c>
      <c r="D112" s="174">
        <v>2</v>
      </c>
      <c r="E112" s="177"/>
      <c r="F112" s="177">
        <v>1</v>
      </c>
      <c r="G112" s="230"/>
      <c r="H112" s="180">
        <f>100/D112*(E112+F112)</f>
        <v>50</v>
      </c>
      <c r="I112" s="177">
        <v>2</v>
      </c>
      <c r="J112" s="177"/>
      <c r="K112" s="177"/>
      <c r="L112" s="230"/>
      <c r="M112" s="180"/>
      <c r="N112" s="177">
        <v>2</v>
      </c>
      <c r="O112" s="177"/>
      <c r="P112" s="177">
        <v>1</v>
      </c>
      <c r="Q112" s="230"/>
      <c r="R112" s="179">
        <f t="shared" ref="R112:R113" si="19">100/N112*(O112+P112)</f>
        <v>50</v>
      </c>
    </row>
    <row r="113" spans="1:27" x14ac:dyDescent="0.3">
      <c r="A113" s="173" t="s">
        <v>180</v>
      </c>
      <c r="B113" s="176" t="s">
        <v>406</v>
      </c>
      <c r="C113" s="175">
        <v>38</v>
      </c>
      <c r="D113" s="174">
        <v>3</v>
      </c>
      <c r="E113" s="177"/>
      <c r="F113" s="177"/>
      <c r="G113" s="230"/>
      <c r="H113" s="178"/>
      <c r="I113" s="177">
        <v>3</v>
      </c>
      <c r="J113" s="177"/>
      <c r="K113" s="177"/>
      <c r="L113" s="230"/>
      <c r="M113" s="180"/>
      <c r="N113" s="177">
        <v>3</v>
      </c>
      <c r="O113" s="177">
        <v>1</v>
      </c>
      <c r="P113" s="177"/>
      <c r="Q113" s="230">
        <f>100/N113*O113</f>
        <v>33.333333333333336</v>
      </c>
      <c r="R113" s="179">
        <f t="shared" si="19"/>
        <v>33.333333333333336</v>
      </c>
      <c r="S113" s="153"/>
      <c r="T113" s="153"/>
      <c r="U113" s="153"/>
      <c r="V113" s="153"/>
      <c r="W113" s="153"/>
      <c r="X113" s="153"/>
      <c r="Y113" s="153"/>
      <c r="Z113" s="153"/>
      <c r="AA113" s="153"/>
    </row>
    <row r="114" spans="1:27" x14ac:dyDescent="0.3">
      <c r="A114" s="254" t="s">
        <v>415</v>
      </c>
      <c r="B114" s="255" t="s">
        <v>404</v>
      </c>
      <c r="C114" s="256" t="s">
        <v>405</v>
      </c>
      <c r="D114" s="257">
        <v>2</v>
      </c>
      <c r="E114" s="258"/>
      <c r="F114" s="258"/>
      <c r="G114" s="259"/>
      <c r="H114" s="260"/>
      <c r="I114" s="258">
        <v>2</v>
      </c>
      <c r="J114" s="258"/>
      <c r="K114" s="258">
        <v>1</v>
      </c>
      <c r="L114" s="259"/>
      <c r="M114" s="261">
        <f>100/I114*(J114+K114)</f>
        <v>50</v>
      </c>
      <c r="N114" s="258">
        <v>2</v>
      </c>
      <c r="O114" s="258"/>
      <c r="P114" s="258"/>
      <c r="Q114" s="259"/>
      <c r="R114" s="271"/>
      <c r="S114" s="153"/>
      <c r="T114" s="153"/>
      <c r="U114" s="153"/>
      <c r="V114" s="153"/>
      <c r="W114" s="153"/>
      <c r="X114" s="153"/>
      <c r="Y114" s="153"/>
      <c r="Z114" s="153"/>
      <c r="AA114" s="153"/>
    </row>
    <row r="115" spans="1:27" x14ac:dyDescent="0.3">
      <c r="A115" s="197" t="s">
        <v>442</v>
      </c>
      <c r="B115" s="202" t="s">
        <v>404</v>
      </c>
      <c r="C115" s="201" t="s">
        <v>405</v>
      </c>
      <c r="D115" s="198">
        <v>3</v>
      </c>
      <c r="E115" s="199"/>
      <c r="F115" s="199"/>
      <c r="G115" s="231"/>
      <c r="H115" s="203"/>
      <c r="I115" s="199">
        <v>3</v>
      </c>
      <c r="J115" s="199"/>
      <c r="K115" s="199"/>
      <c r="L115" s="231"/>
      <c r="M115" s="205"/>
      <c r="N115" s="199">
        <v>3</v>
      </c>
      <c r="O115" s="199"/>
      <c r="P115" s="199"/>
      <c r="Q115" s="231"/>
      <c r="R115" s="204"/>
    </row>
    <row r="116" spans="1:27" x14ac:dyDescent="0.3">
      <c r="A116" s="197" t="s">
        <v>482</v>
      </c>
      <c r="B116" s="202" t="s">
        <v>406</v>
      </c>
      <c r="C116" s="201">
        <v>28</v>
      </c>
      <c r="D116" s="198">
        <v>3</v>
      </c>
      <c r="E116" s="199"/>
      <c r="F116" s="199"/>
      <c r="G116" s="231"/>
      <c r="H116" s="203"/>
      <c r="I116" s="199">
        <v>3</v>
      </c>
      <c r="J116" s="199"/>
      <c r="K116" s="199"/>
      <c r="L116" s="231"/>
      <c r="M116" s="205"/>
      <c r="N116" s="199">
        <v>3</v>
      </c>
      <c r="O116" s="199"/>
      <c r="P116" s="199"/>
      <c r="Q116" s="231"/>
      <c r="R116" s="204"/>
    </row>
    <row r="117" spans="1:27" x14ac:dyDescent="0.3">
      <c r="A117" s="197" t="s">
        <v>462</v>
      </c>
      <c r="B117" s="202" t="s">
        <v>404</v>
      </c>
      <c r="C117" s="201" t="s">
        <v>405</v>
      </c>
      <c r="D117" s="198">
        <v>3</v>
      </c>
      <c r="E117" s="199"/>
      <c r="F117" s="199"/>
      <c r="G117" s="231"/>
      <c r="H117" s="203"/>
      <c r="I117" s="199">
        <v>3</v>
      </c>
      <c r="J117" s="199"/>
      <c r="K117" s="199"/>
      <c r="L117" s="231"/>
      <c r="M117" s="205"/>
      <c r="N117" s="199">
        <v>3</v>
      </c>
      <c r="O117" s="199"/>
      <c r="P117" s="199"/>
      <c r="Q117" s="231"/>
      <c r="R117" s="204"/>
    </row>
    <row r="118" spans="1:27" x14ac:dyDescent="0.3">
      <c r="A118" s="197" t="s">
        <v>537</v>
      </c>
      <c r="B118" s="202" t="s">
        <v>404</v>
      </c>
      <c r="C118" s="201" t="s">
        <v>405</v>
      </c>
      <c r="D118" s="198">
        <v>3</v>
      </c>
      <c r="E118" s="199"/>
      <c r="F118" s="199"/>
      <c r="G118" s="231"/>
      <c r="H118" s="203"/>
      <c r="I118" s="199">
        <v>3</v>
      </c>
      <c r="J118" s="199"/>
      <c r="K118" s="199"/>
      <c r="L118" s="231"/>
      <c r="M118" s="205"/>
      <c r="N118" s="199">
        <v>3</v>
      </c>
      <c r="O118" s="199"/>
      <c r="P118" s="199"/>
      <c r="Q118" s="231"/>
      <c r="R118" s="204"/>
    </row>
    <row r="119" spans="1:27" x14ac:dyDescent="0.3">
      <c r="A119" s="197" t="s">
        <v>523</v>
      </c>
      <c r="B119" s="202" t="s">
        <v>404</v>
      </c>
      <c r="C119" s="201" t="s">
        <v>405</v>
      </c>
      <c r="D119" s="198">
        <v>2</v>
      </c>
      <c r="E119" s="199"/>
      <c r="F119" s="199"/>
      <c r="G119" s="231"/>
      <c r="H119" s="203"/>
      <c r="I119" s="199">
        <v>2</v>
      </c>
      <c r="J119" s="199"/>
      <c r="K119" s="199"/>
      <c r="L119" s="231"/>
      <c r="M119" s="205"/>
      <c r="N119" s="199">
        <v>2</v>
      </c>
      <c r="O119" s="199"/>
      <c r="P119" s="199"/>
      <c r="Q119" s="231"/>
      <c r="R119" s="204"/>
    </row>
    <row r="120" spans="1:27" x14ac:dyDescent="0.3">
      <c r="A120" s="197" t="s">
        <v>481</v>
      </c>
      <c r="B120" s="202" t="s">
        <v>406</v>
      </c>
      <c r="C120" s="201">
        <v>27</v>
      </c>
      <c r="D120" s="198">
        <v>2</v>
      </c>
      <c r="E120" s="199"/>
      <c r="F120" s="199"/>
      <c r="G120" s="231"/>
      <c r="H120" s="203"/>
      <c r="I120" s="199">
        <v>2</v>
      </c>
      <c r="J120" s="199"/>
      <c r="K120" s="199"/>
      <c r="L120" s="231"/>
      <c r="M120" s="205"/>
      <c r="N120" s="199">
        <v>2</v>
      </c>
      <c r="O120" s="199"/>
      <c r="P120" s="199"/>
      <c r="Q120" s="231"/>
      <c r="R120" s="204"/>
    </row>
    <row r="121" spans="1:27" x14ac:dyDescent="0.3">
      <c r="A121" s="197" t="s">
        <v>495</v>
      </c>
      <c r="B121" s="202" t="s">
        <v>404</v>
      </c>
      <c r="C121" s="201" t="s">
        <v>405</v>
      </c>
      <c r="D121" s="198">
        <v>2</v>
      </c>
      <c r="E121" s="199"/>
      <c r="F121" s="199"/>
      <c r="G121" s="231"/>
      <c r="H121" s="203"/>
      <c r="I121" s="199">
        <v>2</v>
      </c>
      <c r="J121" s="199"/>
      <c r="K121" s="199"/>
      <c r="L121" s="231"/>
      <c r="M121" s="205"/>
      <c r="N121" s="199">
        <v>1</v>
      </c>
      <c r="O121" s="199"/>
      <c r="P121" s="199"/>
      <c r="Q121" s="231"/>
      <c r="R121" s="204"/>
    </row>
    <row r="122" spans="1:27" x14ac:dyDescent="0.3">
      <c r="A122" s="197" t="s">
        <v>431</v>
      </c>
      <c r="B122" s="202" t="s">
        <v>404</v>
      </c>
      <c r="C122" s="201" t="s">
        <v>405</v>
      </c>
      <c r="D122" s="198">
        <v>2</v>
      </c>
      <c r="E122" s="199"/>
      <c r="F122" s="199"/>
      <c r="G122" s="231"/>
      <c r="H122" s="203"/>
      <c r="I122" s="199">
        <v>2</v>
      </c>
      <c r="J122" s="199"/>
      <c r="K122" s="199"/>
      <c r="L122" s="231"/>
      <c r="M122" s="205"/>
      <c r="N122" s="199">
        <v>2</v>
      </c>
      <c r="O122" s="199"/>
      <c r="P122" s="199"/>
      <c r="Q122" s="231"/>
      <c r="R122" s="204"/>
    </row>
    <row r="123" spans="1:27" x14ac:dyDescent="0.3">
      <c r="A123" s="197" t="s">
        <v>536</v>
      </c>
      <c r="B123" s="202" t="s">
        <v>404</v>
      </c>
      <c r="C123" s="201" t="s">
        <v>405</v>
      </c>
      <c r="D123" s="198">
        <v>2</v>
      </c>
      <c r="E123" s="199"/>
      <c r="F123" s="199"/>
      <c r="G123" s="231"/>
      <c r="H123" s="203"/>
      <c r="I123" s="199">
        <v>2</v>
      </c>
      <c r="J123" s="199"/>
      <c r="K123" s="199"/>
      <c r="L123" s="231"/>
      <c r="M123" s="205"/>
      <c r="N123" s="199">
        <v>2</v>
      </c>
      <c r="O123" s="199"/>
      <c r="P123" s="199"/>
      <c r="Q123" s="231"/>
      <c r="R123" s="204"/>
    </row>
    <row r="124" spans="1:27" x14ac:dyDescent="0.3">
      <c r="A124" s="197" t="s">
        <v>457</v>
      </c>
      <c r="B124" s="202" t="s">
        <v>404</v>
      </c>
      <c r="C124" s="201" t="s">
        <v>405</v>
      </c>
      <c r="D124" s="198">
        <v>2</v>
      </c>
      <c r="E124" s="199"/>
      <c r="F124" s="199"/>
      <c r="G124" s="231"/>
      <c r="H124" s="203"/>
      <c r="I124" s="199">
        <v>2</v>
      </c>
      <c r="J124" s="199"/>
      <c r="K124" s="199"/>
      <c r="L124" s="231"/>
      <c r="M124" s="205"/>
      <c r="N124" s="199">
        <v>2</v>
      </c>
      <c r="O124" s="199"/>
      <c r="P124" s="199"/>
      <c r="Q124" s="231"/>
      <c r="R124" s="204"/>
    </row>
    <row r="125" spans="1:27" x14ac:dyDescent="0.3">
      <c r="A125" s="197" t="s">
        <v>460</v>
      </c>
      <c r="B125" s="202" t="s">
        <v>404</v>
      </c>
      <c r="C125" s="201" t="s">
        <v>405</v>
      </c>
      <c r="D125" s="198">
        <v>2</v>
      </c>
      <c r="E125" s="199"/>
      <c r="F125" s="199"/>
      <c r="G125" s="231"/>
      <c r="H125" s="205"/>
      <c r="I125" s="199">
        <v>1</v>
      </c>
      <c r="J125" s="199"/>
      <c r="K125" s="199"/>
      <c r="L125" s="231"/>
      <c r="M125" s="205"/>
      <c r="N125" s="199">
        <v>2</v>
      </c>
      <c r="O125" s="199"/>
      <c r="P125" s="199"/>
      <c r="Q125" s="231"/>
      <c r="R125" s="204"/>
    </row>
    <row r="126" spans="1:27" x14ac:dyDescent="0.3">
      <c r="A126" s="197" t="s">
        <v>414</v>
      </c>
      <c r="B126" s="202" t="s">
        <v>404</v>
      </c>
      <c r="C126" s="201" t="s">
        <v>405</v>
      </c>
      <c r="D126" s="198">
        <v>1</v>
      </c>
      <c r="E126" s="199"/>
      <c r="F126" s="199"/>
      <c r="G126" s="231"/>
      <c r="H126" s="203"/>
      <c r="I126" s="199">
        <v>0</v>
      </c>
      <c r="J126" s="199"/>
      <c r="K126" s="199"/>
      <c r="L126" s="231"/>
      <c r="M126" s="205"/>
      <c r="N126" s="199">
        <v>1</v>
      </c>
      <c r="O126" s="199"/>
      <c r="P126" s="199"/>
      <c r="Q126" s="231"/>
      <c r="R126" s="204"/>
      <c r="S126" s="153"/>
      <c r="T126" s="153"/>
      <c r="U126" s="153"/>
      <c r="V126" s="153"/>
      <c r="W126" s="153"/>
      <c r="X126" s="153"/>
      <c r="Y126" s="153"/>
      <c r="Z126" s="153"/>
      <c r="AA126" s="153"/>
    </row>
    <row r="127" spans="1:27" x14ac:dyDescent="0.3">
      <c r="A127" s="197" t="s">
        <v>471</v>
      </c>
      <c r="B127" s="202" t="s">
        <v>404</v>
      </c>
      <c r="C127" s="201" t="s">
        <v>405</v>
      </c>
      <c r="D127" s="198">
        <v>1</v>
      </c>
      <c r="E127" s="199"/>
      <c r="F127" s="199"/>
      <c r="G127" s="231"/>
      <c r="H127" s="203"/>
      <c r="I127" s="199">
        <v>1</v>
      </c>
      <c r="J127" s="199"/>
      <c r="K127" s="199"/>
      <c r="L127" s="231"/>
      <c r="M127" s="205"/>
      <c r="N127" s="199">
        <v>1</v>
      </c>
      <c r="O127" s="199"/>
      <c r="P127" s="199"/>
      <c r="Q127" s="231"/>
      <c r="R127" s="204"/>
    </row>
    <row r="128" spans="1:27" x14ac:dyDescent="0.3">
      <c r="A128" s="197" t="s">
        <v>416</v>
      </c>
      <c r="B128" s="202" t="s">
        <v>404</v>
      </c>
      <c r="C128" s="201" t="s">
        <v>405</v>
      </c>
      <c r="D128" s="198">
        <v>1</v>
      </c>
      <c r="E128" s="199"/>
      <c r="F128" s="199"/>
      <c r="G128" s="231"/>
      <c r="H128" s="203"/>
      <c r="I128" s="199">
        <v>1</v>
      </c>
      <c r="J128" s="199"/>
      <c r="K128" s="199">
        <v>1</v>
      </c>
      <c r="L128" s="231"/>
      <c r="M128" s="205">
        <f>100/I128*(J128+K128)</f>
        <v>100</v>
      </c>
      <c r="N128" s="199">
        <v>1</v>
      </c>
      <c r="O128" s="199"/>
      <c r="P128" s="199"/>
      <c r="Q128" s="231"/>
      <c r="R128" s="204"/>
    </row>
    <row r="129" spans="1:18" x14ac:dyDescent="0.3">
      <c r="A129" s="197" t="s">
        <v>441</v>
      </c>
      <c r="B129" s="202" t="s">
        <v>404</v>
      </c>
      <c r="C129" s="201" t="s">
        <v>405</v>
      </c>
      <c r="D129" s="198">
        <v>1</v>
      </c>
      <c r="E129" s="199"/>
      <c r="F129" s="199"/>
      <c r="G129" s="231"/>
      <c r="H129" s="203"/>
      <c r="I129" s="199">
        <v>1</v>
      </c>
      <c r="J129" s="199"/>
      <c r="K129" s="199"/>
      <c r="L129" s="231"/>
      <c r="M129" s="205"/>
      <c r="N129" s="199">
        <v>1</v>
      </c>
      <c r="O129" s="199"/>
      <c r="P129" s="199"/>
      <c r="Q129" s="231"/>
      <c r="R129" s="204"/>
    </row>
    <row r="130" spans="1:18" x14ac:dyDescent="0.3">
      <c r="A130" s="197" t="s">
        <v>473</v>
      </c>
      <c r="B130" s="202" t="s">
        <v>404</v>
      </c>
      <c r="C130" s="201" t="s">
        <v>405</v>
      </c>
      <c r="D130" s="198">
        <v>1</v>
      </c>
      <c r="E130" s="199"/>
      <c r="F130" s="199"/>
      <c r="G130" s="231"/>
      <c r="H130" s="203"/>
      <c r="I130" s="199">
        <v>1</v>
      </c>
      <c r="J130" s="199"/>
      <c r="K130" s="199"/>
      <c r="L130" s="231"/>
      <c r="M130" s="205"/>
      <c r="N130" s="199">
        <v>1</v>
      </c>
      <c r="O130" s="199"/>
      <c r="P130" s="199"/>
      <c r="Q130" s="231"/>
      <c r="R130" s="204"/>
    </row>
    <row r="131" spans="1:18" x14ac:dyDescent="0.3">
      <c r="A131" s="197" t="s">
        <v>522</v>
      </c>
      <c r="B131" s="202" t="s">
        <v>404</v>
      </c>
      <c r="C131" s="201" t="s">
        <v>405</v>
      </c>
      <c r="D131" s="198">
        <v>1</v>
      </c>
      <c r="E131" s="199"/>
      <c r="F131" s="199"/>
      <c r="G131" s="231"/>
      <c r="H131" s="203"/>
      <c r="I131" s="199">
        <v>0</v>
      </c>
      <c r="J131" s="199"/>
      <c r="K131" s="199"/>
      <c r="L131" s="231"/>
      <c r="M131" s="205"/>
      <c r="N131" s="199">
        <v>1</v>
      </c>
      <c r="O131" s="199"/>
      <c r="P131" s="199"/>
      <c r="Q131" s="231"/>
      <c r="R131" s="204"/>
    </row>
    <row r="132" spans="1:18" x14ac:dyDescent="0.3">
      <c r="A132" s="197" t="s">
        <v>516</v>
      </c>
      <c r="B132" s="202" t="s">
        <v>404</v>
      </c>
      <c r="C132" s="201" t="s">
        <v>405</v>
      </c>
      <c r="D132" s="198">
        <v>1</v>
      </c>
      <c r="E132" s="199"/>
      <c r="F132" s="199"/>
      <c r="G132" s="231"/>
      <c r="H132" s="203"/>
      <c r="I132" s="199">
        <v>1</v>
      </c>
      <c r="J132" s="199"/>
      <c r="K132" s="199"/>
      <c r="L132" s="231"/>
      <c r="M132" s="205"/>
      <c r="N132" s="199">
        <v>1</v>
      </c>
      <c r="O132" s="199"/>
      <c r="P132" s="199"/>
      <c r="Q132" s="231"/>
      <c r="R132" s="204"/>
    </row>
    <row r="133" spans="1:18" x14ac:dyDescent="0.3">
      <c r="A133" s="197" t="s">
        <v>518</v>
      </c>
      <c r="B133" s="202" t="s">
        <v>404</v>
      </c>
      <c r="C133" s="201" t="s">
        <v>405</v>
      </c>
      <c r="D133" s="198">
        <v>1</v>
      </c>
      <c r="E133" s="199"/>
      <c r="F133" s="199"/>
      <c r="G133" s="231"/>
      <c r="H133" s="203"/>
      <c r="I133" s="199">
        <v>1</v>
      </c>
      <c r="J133" s="199"/>
      <c r="K133" s="199"/>
      <c r="L133" s="231"/>
      <c r="M133" s="205"/>
      <c r="N133" s="199">
        <v>1</v>
      </c>
      <c r="O133" s="199"/>
      <c r="P133" s="199"/>
      <c r="Q133" s="231"/>
      <c r="R133" s="204"/>
    </row>
    <row r="134" spans="1:18" x14ac:dyDescent="0.3">
      <c r="A134" s="197" t="s">
        <v>447</v>
      </c>
      <c r="B134" s="202" t="s">
        <v>404</v>
      </c>
      <c r="C134" s="201" t="s">
        <v>405</v>
      </c>
      <c r="D134" s="198">
        <v>1</v>
      </c>
      <c r="E134" s="199"/>
      <c r="F134" s="199"/>
      <c r="G134" s="231"/>
      <c r="H134" s="203"/>
      <c r="I134" s="199">
        <v>0</v>
      </c>
      <c r="J134" s="199"/>
      <c r="K134" s="199"/>
      <c r="L134" s="231"/>
      <c r="M134" s="205"/>
      <c r="N134" s="199">
        <v>1</v>
      </c>
      <c r="O134" s="199"/>
      <c r="P134" s="199"/>
      <c r="Q134" s="231"/>
      <c r="R134" s="204"/>
    </row>
    <row r="135" spans="1:18" x14ac:dyDescent="0.3">
      <c r="A135" s="197" t="s">
        <v>485</v>
      </c>
      <c r="B135" s="202" t="s">
        <v>404</v>
      </c>
      <c r="C135" s="201" t="s">
        <v>405</v>
      </c>
      <c r="D135" s="198">
        <v>1</v>
      </c>
      <c r="E135" s="199"/>
      <c r="F135" s="199"/>
      <c r="G135" s="231"/>
      <c r="H135" s="203"/>
      <c r="I135" s="199">
        <v>1</v>
      </c>
      <c r="J135" s="199"/>
      <c r="K135" s="199"/>
      <c r="L135" s="231"/>
      <c r="M135" s="205"/>
      <c r="N135" s="199">
        <v>1</v>
      </c>
      <c r="O135" s="199"/>
      <c r="P135" s="199"/>
      <c r="Q135" s="231"/>
      <c r="R135" s="204"/>
    </row>
    <row r="136" spans="1:18" x14ac:dyDescent="0.3">
      <c r="A136" s="197" t="s">
        <v>448</v>
      </c>
      <c r="B136" s="202" t="s">
        <v>404</v>
      </c>
      <c r="C136" s="201" t="s">
        <v>405</v>
      </c>
      <c r="D136" s="198">
        <v>1</v>
      </c>
      <c r="E136" s="199"/>
      <c r="F136" s="199"/>
      <c r="G136" s="231"/>
      <c r="H136" s="203"/>
      <c r="I136" s="199">
        <v>1</v>
      </c>
      <c r="J136" s="199"/>
      <c r="K136" s="199"/>
      <c r="L136" s="231"/>
      <c r="M136" s="205"/>
      <c r="N136" s="199">
        <v>1</v>
      </c>
      <c r="O136" s="199"/>
      <c r="P136" s="199"/>
      <c r="Q136" s="231"/>
      <c r="R136" s="204"/>
    </row>
    <row r="137" spans="1:18" x14ac:dyDescent="0.3">
      <c r="A137" s="197" t="s">
        <v>428</v>
      </c>
      <c r="B137" s="202" t="s">
        <v>404</v>
      </c>
      <c r="C137" s="201" t="s">
        <v>405</v>
      </c>
      <c r="D137" s="198">
        <v>1</v>
      </c>
      <c r="E137" s="199"/>
      <c r="F137" s="199"/>
      <c r="G137" s="231"/>
      <c r="H137" s="203"/>
      <c r="I137" s="199">
        <v>0</v>
      </c>
      <c r="J137" s="199"/>
      <c r="K137" s="199"/>
      <c r="L137" s="231"/>
      <c r="M137" s="205"/>
      <c r="N137" s="199">
        <v>1</v>
      </c>
      <c r="O137" s="199"/>
      <c r="P137" s="199"/>
      <c r="Q137" s="231"/>
      <c r="R137" s="204"/>
    </row>
    <row r="138" spans="1:18" x14ac:dyDescent="0.3">
      <c r="A138" s="197" t="s">
        <v>526</v>
      </c>
      <c r="B138" s="202" t="s">
        <v>404</v>
      </c>
      <c r="C138" s="201" t="s">
        <v>405</v>
      </c>
      <c r="D138" s="198">
        <v>1</v>
      </c>
      <c r="E138" s="199"/>
      <c r="F138" s="199"/>
      <c r="G138" s="231"/>
      <c r="H138" s="203"/>
      <c r="I138" s="199">
        <v>1</v>
      </c>
      <c r="J138" s="199"/>
      <c r="K138" s="199"/>
      <c r="L138" s="231"/>
      <c r="M138" s="205"/>
      <c r="N138" s="199">
        <v>1</v>
      </c>
      <c r="O138" s="199"/>
      <c r="P138" s="199"/>
      <c r="Q138" s="231"/>
      <c r="R138" s="204"/>
    </row>
    <row r="139" spans="1:18" x14ac:dyDescent="0.3">
      <c r="A139" s="197" t="s">
        <v>463</v>
      </c>
      <c r="B139" s="202" t="s">
        <v>404</v>
      </c>
      <c r="C139" s="201" t="s">
        <v>405</v>
      </c>
      <c r="D139" s="198">
        <v>1</v>
      </c>
      <c r="E139" s="199"/>
      <c r="F139" s="199"/>
      <c r="G139" s="231"/>
      <c r="H139" s="203"/>
      <c r="I139" s="199">
        <v>0</v>
      </c>
      <c r="J139" s="199"/>
      <c r="K139" s="199"/>
      <c r="L139" s="231"/>
      <c r="M139" s="205"/>
      <c r="N139" s="199">
        <v>1</v>
      </c>
      <c r="O139" s="199"/>
      <c r="P139" s="199"/>
      <c r="Q139" s="231"/>
      <c r="R139" s="204"/>
    </row>
    <row r="140" spans="1:18" x14ac:dyDescent="0.3">
      <c r="A140" s="197" t="s">
        <v>464</v>
      </c>
      <c r="B140" s="202" t="s">
        <v>404</v>
      </c>
      <c r="C140" s="201" t="s">
        <v>405</v>
      </c>
      <c r="D140" s="198">
        <v>1</v>
      </c>
      <c r="E140" s="199"/>
      <c r="F140" s="199"/>
      <c r="G140" s="231"/>
      <c r="H140" s="203"/>
      <c r="I140" s="199">
        <v>0</v>
      </c>
      <c r="J140" s="199"/>
      <c r="K140" s="199"/>
      <c r="L140" s="231"/>
      <c r="M140" s="205"/>
      <c r="N140" s="199">
        <v>1</v>
      </c>
      <c r="O140" s="199"/>
      <c r="P140" s="199"/>
      <c r="Q140" s="231"/>
      <c r="R140" s="204"/>
    </row>
    <row r="141" spans="1:18" x14ac:dyDescent="0.3">
      <c r="A141" s="197" t="s">
        <v>527</v>
      </c>
      <c r="B141" s="202" t="s">
        <v>404</v>
      </c>
      <c r="C141" s="201" t="s">
        <v>405</v>
      </c>
      <c r="D141" s="198">
        <v>1</v>
      </c>
      <c r="E141" s="199"/>
      <c r="F141" s="199"/>
      <c r="G141" s="231"/>
      <c r="H141" s="203"/>
      <c r="I141" s="199">
        <v>1</v>
      </c>
      <c r="J141" s="199"/>
      <c r="K141" s="199"/>
      <c r="L141" s="231"/>
      <c r="M141" s="205"/>
      <c r="N141" s="199">
        <v>1</v>
      </c>
      <c r="O141" s="199"/>
      <c r="P141" s="199"/>
      <c r="Q141" s="231"/>
      <c r="R141" s="204"/>
    </row>
    <row r="142" spans="1:18" x14ac:dyDescent="0.3">
      <c r="A142" s="197" t="s">
        <v>528</v>
      </c>
      <c r="B142" s="202" t="s">
        <v>404</v>
      </c>
      <c r="C142" s="201" t="s">
        <v>405</v>
      </c>
      <c r="D142" s="198">
        <v>1</v>
      </c>
      <c r="E142" s="199"/>
      <c r="F142" s="199"/>
      <c r="G142" s="231"/>
      <c r="H142" s="203"/>
      <c r="I142" s="199">
        <v>1</v>
      </c>
      <c r="J142" s="199"/>
      <c r="K142" s="199"/>
      <c r="L142" s="231"/>
      <c r="M142" s="205"/>
      <c r="N142" s="199">
        <v>1</v>
      </c>
      <c r="O142" s="199"/>
      <c r="P142" s="199"/>
      <c r="Q142" s="231"/>
      <c r="R142" s="204"/>
    </row>
    <row r="143" spans="1:18" x14ac:dyDescent="0.3">
      <c r="A143" s="197" t="s">
        <v>465</v>
      </c>
      <c r="B143" s="202" t="s">
        <v>404</v>
      </c>
      <c r="C143" s="201" t="s">
        <v>405</v>
      </c>
      <c r="D143" s="198">
        <v>1</v>
      </c>
      <c r="E143" s="199"/>
      <c r="F143" s="199"/>
      <c r="G143" s="231"/>
      <c r="H143" s="203"/>
      <c r="I143" s="199">
        <v>1</v>
      </c>
      <c r="J143" s="199"/>
      <c r="K143" s="199"/>
      <c r="L143" s="231"/>
      <c r="M143" s="205"/>
      <c r="N143" s="199">
        <v>1</v>
      </c>
      <c r="O143" s="199"/>
      <c r="P143" s="199"/>
      <c r="Q143" s="231"/>
      <c r="R143" s="204"/>
    </row>
    <row r="144" spans="1:18" x14ac:dyDescent="0.3">
      <c r="A144" s="197" t="s">
        <v>466</v>
      </c>
      <c r="B144" s="202" t="s">
        <v>404</v>
      </c>
      <c r="C144" s="201" t="s">
        <v>405</v>
      </c>
      <c r="D144" s="198">
        <v>1</v>
      </c>
      <c r="E144" s="199"/>
      <c r="F144" s="199"/>
      <c r="G144" s="231"/>
      <c r="H144" s="203"/>
      <c r="I144" s="199">
        <v>1</v>
      </c>
      <c r="J144" s="199"/>
      <c r="K144" s="199"/>
      <c r="L144" s="231"/>
      <c r="M144" s="205"/>
      <c r="N144" s="199">
        <v>1</v>
      </c>
      <c r="O144" s="199"/>
      <c r="P144" s="199"/>
      <c r="Q144" s="231"/>
      <c r="R144" s="204"/>
    </row>
    <row r="145" spans="1:18" x14ac:dyDescent="0.3">
      <c r="A145" s="197" t="s">
        <v>532</v>
      </c>
      <c r="B145" s="202" t="s">
        <v>404</v>
      </c>
      <c r="C145" s="201" t="s">
        <v>405</v>
      </c>
      <c r="D145" s="198">
        <v>1</v>
      </c>
      <c r="E145" s="199"/>
      <c r="F145" s="199"/>
      <c r="G145" s="231"/>
      <c r="H145" s="203"/>
      <c r="I145" s="199">
        <v>1</v>
      </c>
      <c r="J145" s="199"/>
      <c r="K145" s="199"/>
      <c r="L145" s="231"/>
      <c r="M145" s="205"/>
      <c r="N145" s="199">
        <v>1</v>
      </c>
      <c r="O145" s="199"/>
      <c r="P145" s="199"/>
      <c r="Q145" s="231"/>
      <c r="R145" s="204"/>
    </row>
    <row r="146" spans="1:18" x14ac:dyDescent="0.3">
      <c r="A146" s="197" t="s">
        <v>467</v>
      </c>
      <c r="B146" s="202" t="s">
        <v>404</v>
      </c>
      <c r="C146" s="201" t="s">
        <v>405</v>
      </c>
      <c r="D146" s="198">
        <v>1</v>
      </c>
      <c r="E146" s="199"/>
      <c r="F146" s="199"/>
      <c r="G146" s="231"/>
      <c r="H146" s="203"/>
      <c r="I146" s="199">
        <v>1</v>
      </c>
      <c r="J146" s="199"/>
      <c r="K146" s="199">
        <v>1</v>
      </c>
      <c r="L146" s="231"/>
      <c r="M146" s="205">
        <f>100/I146*(J146+K146)</f>
        <v>100</v>
      </c>
      <c r="N146" s="199">
        <v>1</v>
      </c>
      <c r="O146" s="199"/>
      <c r="P146" s="199"/>
      <c r="Q146" s="231"/>
      <c r="R146" s="204"/>
    </row>
    <row r="147" spans="1:18" x14ac:dyDescent="0.3">
      <c r="A147" s="197" t="s">
        <v>411</v>
      </c>
      <c r="B147" s="202" t="s">
        <v>404</v>
      </c>
      <c r="C147" s="201" t="s">
        <v>405</v>
      </c>
      <c r="D147" s="198">
        <v>1</v>
      </c>
      <c r="E147" s="199"/>
      <c r="F147" s="199"/>
      <c r="G147" s="231"/>
      <c r="H147" s="203"/>
      <c r="I147" s="199">
        <v>0</v>
      </c>
      <c r="J147" s="199"/>
      <c r="K147" s="199"/>
      <c r="L147" s="231"/>
      <c r="M147" s="205"/>
      <c r="N147" s="199">
        <v>1</v>
      </c>
      <c r="O147" s="199"/>
      <c r="P147" s="199"/>
      <c r="Q147" s="231"/>
      <c r="R147" s="204"/>
    </row>
    <row r="148" spans="1:18" x14ac:dyDescent="0.3">
      <c r="A148" s="197" t="s">
        <v>156</v>
      </c>
      <c r="B148" s="202" t="s">
        <v>406</v>
      </c>
      <c r="C148" s="201">
        <v>14</v>
      </c>
      <c r="D148" s="198">
        <v>1</v>
      </c>
      <c r="E148" s="199"/>
      <c r="F148" s="199"/>
      <c r="G148" s="231"/>
      <c r="H148" s="203"/>
      <c r="I148" s="199">
        <v>1</v>
      </c>
      <c r="J148" s="199"/>
      <c r="K148" s="199"/>
      <c r="L148" s="231"/>
      <c r="M148" s="205"/>
      <c r="N148" s="199">
        <v>1</v>
      </c>
      <c r="O148" s="199"/>
      <c r="P148" s="199"/>
      <c r="Q148" s="231"/>
      <c r="R148" s="204"/>
    </row>
    <row r="149" spans="1:18" x14ac:dyDescent="0.3">
      <c r="A149" s="197" t="s">
        <v>456</v>
      </c>
      <c r="B149" s="202" t="s">
        <v>404</v>
      </c>
      <c r="C149" s="201" t="s">
        <v>405</v>
      </c>
      <c r="D149" s="198">
        <v>1</v>
      </c>
      <c r="E149" s="199"/>
      <c r="F149" s="199"/>
      <c r="G149" s="231"/>
      <c r="H149" s="203"/>
      <c r="I149" s="199">
        <v>0</v>
      </c>
      <c r="J149" s="199"/>
      <c r="K149" s="199"/>
      <c r="L149" s="231"/>
      <c r="M149" s="205"/>
      <c r="N149" s="199">
        <v>1</v>
      </c>
      <c r="O149" s="199"/>
      <c r="P149" s="199"/>
      <c r="Q149" s="231"/>
      <c r="R149" s="204"/>
    </row>
    <row r="150" spans="1:18" x14ac:dyDescent="0.3">
      <c r="A150" s="197" t="s">
        <v>412</v>
      </c>
      <c r="B150" s="202" t="s">
        <v>404</v>
      </c>
      <c r="C150" s="201" t="s">
        <v>405</v>
      </c>
      <c r="D150" s="198">
        <v>1</v>
      </c>
      <c r="E150" s="199"/>
      <c r="F150" s="199"/>
      <c r="G150" s="231"/>
      <c r="H150" s="203"/>
      <c r="I150" s="199">
        <v>1</v>
      </c>
      <c r="J150" s="199"/>
      <c r="K150" s="199"/>
      <c r="L150" s="231"/>
      <c r="M150" s="205"/>
      <c r="N150" s="199">
        <v>1</v>
      </c>
      <c r="O150" s="199"/>
      <c r="P150" s="199"/>
      <c r="Q150" s="231"/>
      <c r="R150" s="204"/>
    </row>
    <row r="151" spans="1:18" x14ac:dyDescent="0.3">
      <c r="A151" s="197" t="s">
        <v>469</v>
      </c>
      <c r="B151" s="202" t="s">
        <v>404</v>
      </c>
      <c r="C151" s="201" t="s">
        <v>405</v>
      </c>
      <c r="D151" s="198">
        <v>1</v>
      </c>
      <c r="E151" s="199"/>
      <c r="F151" s="199"/>
      <c r="G151" s="231"/>
      <c r="H151" s="203"/>
      <c r="I151" s="199">
        <v>0</v>
      </c>
      <c r="J151" s="199"/>
      <c r="K151" s="199"/>
      <c r="L151" s="231"/>
      <c r="M151" s="205"/>
      <c r="N151" s="199">
        <v>1</v>
      </c>
      <c r="O151" s="199"/>
      <c r="P151" s="199"/>
      <c r="Q151" s="231"/>
      <c r="R151" s="204"/>
    </row>
    <row r="152" spans="1:18" x14ac:dyDescent="0.3">
      <c r="A152" s="197" t="s">
        <v>436</v>
      </c>
      <c r="B152" s="202" t="s">
        <v>404</v>
      </c>
      <c r="C152" s="201" t="s">
        <v>405</v>
      </c>
      <c r="D152" s="198">
        <v>1</v>
      </c>
      <c r="E152" s="199"/>
      <c r="F152" s="199"/>
      <c r="G152" s="231"/>
      <c r="H152" s="203"/>
      <c r="I152" s="199">
        <v>0</v>
      </c>
      <c r="J152" s="199"/>
      <c r="K152" s="199"/>
      <c r="L152" s="231"/>
      <c r="M152" s="205"/>
      <c r="N152" s="199">
        <v>1</v>
      </c>
      <c r="O152" s="199"/>
      <c r="P152" s="199"/>
      <c r="Q152" s="231"/>
      <c r="R152" s="204"/>
    </row>
    <row r="153" spans="1:18" x14ac:dyDescent="0.3">
      <c r="A153" s="197" t="s">
        <v>538</v>
      </c>
      <c r="B153" s="202" t="s">
        <v>404</v>
      </c>
      <c r="C153" s="201" t="s">
        <v>405</v>
      </c>
      <c r="D153" s="198">
        <v>1</v>
      </c>
      <c r="E153" s="199"/>
      <c r="F153" s="199"/>
      <c r="G153" s="231"/>
      <c r="H153" s="203"/>
      <c r="I153" s="199">
        <v>1</v>
      </c>
      <c r="J153" s="199"/>
      <c r="K153" s="199"/>
      <c r="L153" s="231"/>
      <c r="M153" s="205"/>
      <c r="N153" s="199">
        <v>1</v>
      </c>
      <c r="O153" s="199"/>
      <c r="P153" s="199"/>
      <c r="Q153" s="231"/>
      <c r="R153" s="204"/>
    </row>
    <row r="154" spans="1:18" x14ac:dyDescent="0.3">
      <c r="A154" s="197" t="s">
        <v>439</v>
      </c>
      <c r="B154" s="202" t="s">
        <v>404</v>
      </c>
      <c r="C154" s="201" t="s">
        <v>405</v>
      </c>
      <c r="D154" s="198">
        <v>1</v>
      </c>
      <c r="E154" s="199"/>
      <c r="F154" s="199"/>
      <c r="G154" s="231"/>
      <c r="H154" s="203"/>
      <c r="I154" s="199">
        <v>0</v>
      </c>
      <c r="J154" s="199"/>
      <c r="K154" s="199"/>
      <c r="L154" s="231"/>
      <c r="M154" s="205"/>
      <c r="N154" s="199">
        <v>1</v>
      </c>
      <c r="O154" s="199"/>
      <c r="P154" s="199"/>
      <c r="Q154" s="231"/>
      <c r="R154" s="204"/>
    </row>
    <row r="155" spans="1:18" x14ac:dyDescent="0.3">
      <c r="A155" s="197" t="s">
        <v>409</v>
      </c>
      <c r="B155" s="202" t="s">
        <v>404</v>
      </c>
      <c r="C155" s="201" t="s">
        <v>405</v>
      </c>
      <c r="D155" s="198">
        <v>1</v>
      </c>
      <c r="E155" s="199"/>
      <c r="F155" s="199"/>
      <c r="G155" s="231"/>
      <c r="H155" s="203"/>
      <c r="I155" s="199">
        <v>1</v>
      </c>
      <c r="J155" s="199"/>
      <c r="K155" s="199"/>
      <c r="L155" s="231"/>
      <c r="M155" s="205"/>
      <c r="N155" s="199">
        <v>1</v>
      </c>
      <c r="O155" s="199"/>
      <c r="P155" s="199">
        <v>1</v>
      </c>
      <c r="Q155" s="231"/>
      <c r="R155" s="204">
        <f t="shared" ref="R155:R166" si="20">100/N155*(O155+P155)</f>
        <v>100</v>
      </c>
    </row>
    <row r="156" spans="1:18" x14ac:dyDescent="0.3">
      <c r="A156" s="197" t="s">
        <v>452</v>
      </c>
      <c r="B156" s="202" t="s">
        <v>404</v>
      </c>
      <c r="C156" s="201" t="s">
        <v>405</v>
      </c>
      <c r="D156" s="198">
        <v>1</v>
      </c>
      <c r="E156" s="199"/>
      <c r="F156" s="199"/>
      <c r="G156" s="231"/>
      <c r="H156" s="203"/>
      <c r="I156" s="199">
        <v>1</v>
      </c>
      <c r="J156" s="199"/>
      <c r="K156" s="199"/>
      <c r="L156" s="231"/>
      <c r="M156" s="205"/>
      <c r="N156" s="199">
        <v>1</v>
      </c>
      <c r="O156" s="199"/>
      <c r="P156" s="199">
        <v>1</v>
      </c>
      <c r="Q156" s="231"/>
      <c r="R156" s="204">
        <f t="shared" si="20"/>
        <v>100</v>
      </c>
    </row>
    <row r="157" spans="1:18" x14ac:dyDescent="0.3">
      <c r="A157" s="197" t="s">
        <v>429</v>
      </c>
      <c r="B157" s="202" t="s">
        <v>404</v>
      </c>
      <c r="C157" s="201" t="s">
        <v>405</v>
      </c>
      <c r="D157" s="198">
        <v>1</v>
      </c>
      <c r="E157" s="199"/>
      <c r="F157" s="199"/>
      <c r="G157" s="231"/>
      <c r="H157" s="203"/>
      <c r="I157" s="199">
        <v>1</v>
      </c>
      <c r="J157" s="199"/>
      <c r="K157" s="199"/>
      <c r="L157" s="231"/>
      <c r="M157" s="205"/>
      <c r="N157" s="199">
        <v>1</v>
      </c>
      <c r="O157" s="199"/>
      <c r="P157" s="199">
        <v>1</v>
      </c>
      <c r="Q157" s="231"/>
      <c r="R157" s="204">
        <f t="shared" si="20"/>
        <v>100</v>
      </c>
    </row>
    <row r="158" spans="1:18" x14ac:dyDescent="0.3">
      <c r="A158" s="197" t="s">
        <v>437</v>
      </c>
      <c r="B158" s="202" t="s">
        <v>404</v>
      </c>
      <c r="C158" s="201" t="s">
        <v>405</v>
      </c>
      <c r="D158" s="198">
        <v>1</v>
      </c>
      <c r="E158" s="199"/>
      <c r="F158" s="199"/>
      <c r="G158" s="231"/>
      <c r="H158" s="203"/>
      <c r="I158" s="199">
        <v>1</v>
      </c>
      <c r="J158" s="199"/>
      <c r="K158" s="199"/>
      <c r="L158" s="231"/>
      <c r="M158" s="205"/>
      <c r="N158" s="199">
        <v>1</v>
      </c>
      <c r="O158" s="199"/>
      <c r="P158" s="199">
        <v>1</v>
      </c>
      <c r="Q158" s="231"/>
      <c r="R158" s="204">
        <f t="shared" si="20"/>
        <v>100</v>
      </c>
    </row>
    <row r="159" spans="1:18" x14ac:dyDescent="0.3">
      <c r="A159" s="197" t="s">
        <v>517</v>
      </c>
      <c r="B159" s="202" t="s">
        <v>406</v>
      </c>
      <c r="C159" s="201">
        <v>36</v>
      </c>
      <c r="D159" s="198">
        <v>1</v>
      </c>
      <c r="E159" s="199"/>
      <c r="F159" s="199"/>
      <c r="G159" s="231"/>
      <c r="H159" s="203"/>
      <c r="I159" s="199">
        <v>1</v>
      </c>
      <c r="J159" s="199"/>
      <c r="K159" s="199"/>
      <c r="L159" s="231"/>
      <c r="M159" s="205"/>
      <c r="N159" s="199">
        <v>1</v>
      </c>
      <c r="O159" s="199">
        <v>1</v>
      </c>
      <c r="P159" s="199"/>
      <c r="Q159" s="231">
        <f t="shared" ref="Q159:Q166" si="21">100/N159*O159</f>
        <v>100</v>
      </c>
      <c r="R159" s="204">
        <f t="shared" si="20"/>
        <v>100</v>
      </c>
    </row>
    <row r="160" spans="1:18" x14ac:dyDescent="0.3">
      <c r="A160" s="197" t="s">
        <v>154</v>
      </c>
      <c r="B160" s="202" t="s">
        <v>406</v>
      </c>
      <c r="C160" s="201">
        <v>9</v>
      </c>
      <c r="D160" s="198">
        <v>1</v>
      </c>
      <c r="E160" s="199"/>
      <c r="F160" s="199">
        <v>1</v>
      </c>
      <c r="G160" s="231"/>
      <c r="H160" s="205">
        <f>100/D160*(E160+F160)</f>
        <v>100</v>
      </c>
      <c r="I160" s="199">
        <v>1</v>
      </c>
      <c r="J160" s="199"/>
      <c r="K160" s="199"/>
      <c r="L160" s="231"/>
      <c r="M160" s="205"/>
      <c r="N160" s="199">
        <v>1</v>
      </c>
      <c r="O160" s="199">
        <v>1</v>
      </c>
      <c r="P160" s="199"/>
      <c r="Q160" s="231">
        <f t="shared" si="21"/>
        <v>100</v>
      </c>
      <c r="R160" s="204">
        <f t="shared" si="20"/>
        <v>100</v>
      </c>
    </row>
    <row r="161" spans="1:18" x14ac:dyDescent="0.3">
      <c r="A161" s="197" t="s">
        <v>450</v>
      </c>
      <c r="B161" s="202" t="s">
        <v>404</v>
      </c>
      <c r="C161" s="201" t="s">
        <v>405</v>
      </c>
      <c r="D161" s="198">
        <v>1</v>
      </c>
      <c r="E161" s="199"/>
      <c r="F161" s="199"/>
      <c r="G161" s="231"/>
      <c r="H161" s="203"/>
      <c r="I161" s="199">
        <v>1</v>
      </c>
      <c r="J161" s="199"/>
      <c r="K161" s="199"/>
      <c r="L161" s="231"/>
      <c r="M161" s="205"/>
      <c r="N161" s="199">
        <v>1</v>
      </c>
      <c r="O161" s="199">
        <v>1</v>
      </c>
      <c r="P161" s="199"/>
      <c r="Q161" s="231">
        <f t="shared" si="21"/>
        <v>100</v>
      </c>
      <c r="R161" s="204">
        <f t="shared" si="20"/>
        <v>100</v>
      </c>
    </row>
    <row r="162" spans="1:18" x14ac:dyDescent="0.3">
      <c r="A162" s="197" t="s">
        <v>294</v>
      </c>
      <c r="B162" s="202" t="s">
        <v>404</v>
      </c>
      <c r="C162" s="201" t="s">
        <v>405</v>
      </c>
      <c r="D162" s="198">
        <v>1</v>
      </c>
      <c r="E162" s="199"/>
      <c r="F162" s="199">
        <v>1</v>
      </c>
      <c r="G162" s="231"/>
      <c r="H162" s="205">
        <f>100/D162*(E162+F162)</f>
        <v>100</v>
      </c>
      <c r="I162" s="199">
        <v>1</v>
      </c>
      <c r="J162" s="199"/>
      <c r="K162" s="199"/>
      <c r="L162" s="231"/>
      <c r="M162" s="205"/>
      <c r="N162" s="199">
        <v>1</v>
      </c>
      <c r="O162" s="199">
        <v>1</v>
      </c>
      <c r="P162" s="199"/>
      <c r="Q162" s="231">
        <f t="shared" si="21"/>
        <v>100</v>
      </c>
      <c r="R162" s="204">
        <f t="shared" si="20"/>
        <v>100</v>
      </c>
    </row>
    <row r="163" spans="1:18" x14ac:dyDescent="0.3">
      <c r="A163" s="197" t="s">
        <v>159</v>
      </c>
      <c r="B163" s="202" t="s">
        <v>406</v>
      </c>
      <c r="C163" s="201">
        <v>40</v>
      </c>
      <c r="D163" s="198">
        <v>1</v>
      </c>
      <c r="E163" s="199"/>
      <c r="F163" s="199">
        <v>1</v>
      </c>
      <c r="G163" s="231"/>
      <c r="H163" s="205">
        <f>100/D163*(E163+F163)</f>
        <v>100</v>
      </c>
      <c r="I163" s="199">
        <v>1</v>
      </c>
      <c r="J163" s="199"/>
      <c r="K163" s="199"/>
      <c r="L163" s="231"/>
      <c r="M163" s="205"/>
      <c r="N163" s="199">
        <v>1</v>
      </c>
      <c r="O163" s="199">
        <v>1</v>
      </c>
      <c r="P163" s="199"/>
      <c r="Q163" s="231">
        <f t="shared" si="21"/>
        <v>100</v>
      </c>
      <c r="R163" s="204">
        <f t="shared" si="20"/>
        <v>100</v>
      </c>
    </row>
    <row r="164" spans="1:18" x14ac:dyDescent="0.3">
      <c r="A164" s="197" t="s">
        <v>509</v>
      </c>
      <c r="B164" s="202" t="s">
        <v>404</v>
      </c>
      <c r="C164" s="201" t="s">
        <v>405</v>
      </c>
      <c r="D164" s="198">
        <v>1</v>
      </c>
      <c r="E164" s="199"/>
      <c r="F164" s="199"/>
      <c r="G164" s="231"/>
      <c r="H164" s="203"/>
      <c r="I164" s="199">
        <v>1</v>
      </c>
      <c r="J164" s="199"/>
      <c r="K164" s="199"/>
      <c r="L164" s="231"/>
      <c r="M164" s="205"/>
      <c r="N164" s="199">
        <v>1</v>
      </c>
      <c r="O164" s="199">
        <v>1</v>
      </c>
      <c r="P164" s="199"/>
      <c r="Q164" s="231">
        <f t="shared" si="21"/>
        <v>100</v>
      </c>
      <c r="R164" s="204">
        <f t="shared" si="20"/>
        <v>100</v>
      </c>
    </row>
    <row r="165" spans="1:18" x14ac:dyDescent="0.3">
      <c r="A165" s="197" t="s">
        <v>539</v>
      </c>
      <c r="B165" s="202" t="s">
        <v>404</v>
      </c>
      <c r="C165" s="201" t="s">
        <v>405</v>
      </c>
      <c r="D165" s="198">
        <v>1</v>
      </c>
      <c r="E165" s="199"/>
      <c r="F165" s="199"/>
      <c r="G165" s="231"/>
      <c r="H165" s="203"/>
      <c r="I165" s="199">
        <v>1</v>
      </c>
      <c r="J165" s="199"/>
      <c r="K165" s="199"/>
      <c r="L165" s="231"/>
      <c r="M165" s="205"/>
      <c r="N165" s="199">
        <v>1</v>
      </c>
      <c r="O165" s="199">
        <v>1</v>
      </c>
      <c r="P165" s="199"/>
      <c r="Q165" s="231">
        <f t="shared" si="21"/>
        <v>100</v>
      </c>
      <c r="R165" s="204">
        <f t="shared" si="20"/>
        <v>100</v>
      </c>
    </row>
    <row r="166" spans="1:18" x14ac:dyDescent="0.3">
      <c r="A166" s="197" t="s">
        <v>458</v>
      </c>
      <c r="B166" s="202" t="s">
        <v>404</v>
      </c>
      <c r="C166" s="201" t="s">
        <v>405</v>
      </c>
      <c r="D166" s="198">
        <v>1</v>
      </c>
      <c r="E166" s="199"/>
      <c r="F166" s="199"/>
      <c r="G166" s="231"/>
      <c r="H166" s="203"/>
      <c r="I166" s="199">
        <v>1</v>
      </c>
      <c r="J166" s="199"/>
      <c r="K166" s="199"/>
      <c r="L166" s="231"/>
      <c r="M166" s="205"/>
      <c r="N166" s="199">
        <v>1</v>
      </c>
      <c r="O166" s="199">
        <v>1</v>
      </c>
      <c r="P166" s="199"/>
      <c r="Q166" s="231">
        <f t="shared" si="21"/>
        <v>100</v>
      </c>
      <c r="R166" s="204">
        <f t="shared" si="20"/>
        <v>100</v>
      </c>
    </row>
    <row r="167" spans="1:18" x14ac:dyDescent="0.3">
      <c r="A167" s="197" t="s">
        <v>529</v>
      </c>
      <c r="B167" s="202" t="s">
        <v>404</v>
      </c>
      <c r="C167" s="201" t="s">
        <v>405</v>
      </c>
      <c r="D167" s="198">
        <v>1</v>
      </c>
      <c r="E167" s="199"/>
      <c r="F167" s="199"/>
      <c r="G167" s="231"/>
      <c r="H167" s="203"/>
      <c r="I167" s="199">
        <v>1</v>
      </c>
      <c r="J167" s="199">
        <v>1</v>
      </c>
      <c r="K167" s="199"/>
      <c r="L167" s="231">
        <f>100/I167*J167</f>
        <v>100</v>
      </c>
      <c r="M167" s="205">
        <f>100/I167*(J167+K167)</f>
        <v>100</v>
      </c>
      <c r="N167" s="199">
        <v>0</v>
      </c>
      <c r="O167" s="199"/>
      <c r="P167" s="199"/>
      <c r="Q167" s="231"/>
      <c r="R167" s="204"/>
    </row>
    <row r="168" spans="1:18" x14ac:dyDescent="0.3">
      <c r="A168" s="197" t="s">
        <v>170</v>
      </c>
      <c r="B168" s="202" t="s">
        <v>406</v>
      </c>
      <c r="C168" s="201">
        <v>53</v>
      </c>
      <c r="D168" s="198">
        <v>0</v>
      </c>
      <c r="E168" s="199"/>
      <c r="F168" s="199"/>
      <c r="G168" s="231"/>
      <c r="H168" s="205"/>
      <c r="I168" s="198">
        <v>0</v>
      </c>
      <c r="J168" s="199"/>
      <c r="K168" s="199"/>
      <c r="L168" s="231"/>
      <c r="M168" s="205"/>
      <c r="N168" s="199">
        <v>0</v>
      </c>
      <c r="O168" s="199"/>
      <c r="P168" s="199"/>
      <c r="Q168" s="231"/>
      <c r="R168" s="204"/>
    </row>
    <row r="169" spans="1:18" x14ac:dyDescent="0.3">
      <c r="A169" s="197" t="s">
        <v>167</v>
      </c>
      <c r="B169" s="202" t="s">
        <v>406</v>
      </c>
      <c r="C169" s="201">
        <v>26</v>
      </c>
      <c r="D169" s="198">
        <v>0</v>
      </c>
      <c r="E169" s="199"/>
      <c r="F169" s="199"/>
      <c r="G169" s="231"/>
      <c r="H169" s="203"/>
      <c r="I169" s="198">
        <v>0</v>
      </c>
      <c r="J169" s="199"/>
      <c r="K169" s="199"/>
      <c r="L169" s="231"/>
      <c r="M169" s="205"/>
      <c r="N169" s="199">
        <v>0</v>
      </c>
      <c r="O169" s="199"/>
      <c r="P169" s="199"/>
      <c r="Q169" s="231"/>
      <c r="R169" s="204"/>
    </row>
    <row r="170" spans="1:18" x14ac:dyDescent="0.3">
      <c r="A170" s="197" t="s">
        <v>157</v>
      </c>
      <c r="B170" s="202" t="s">
        <v>406</v>
      </c>
      <c r="C170" s="201">
        <v>21</v>
      </c>
      <c r="D170" s="198">
        <v>0</v>
      </c>
      <c r="E170" s="199"/>
      <c r="F170" s="199"/>
      <c r="G170" s="231"/>
      <c r="H170" s="203"/>
      <c r="I170" s="198">
        <v>0</v>
      </c>
      <c r="J170" s="199"/>
      <c r="K170" s="199"/>
      <c r="L170" s="231"/>
      <c r="M170" s="205"/>
      <c r="N170" s="199">
        <v>0</v>
      </c>
      <c r="O170" s="199"/>
      <c r="P170" s="199"/>
      <c r="Q170" s="231"/>
      <c r="R170" s="204"/>
    </row>
    <row r="171" spans="1:18" x14ac:dyDescent="0.3">
      <c r="A171" s="197" t="s">
        <v>177</v>
      </c>
      <c r="B171" s="202" t="s">
        <v>406</v>
      </c>
      <c r="C171" s="201">
        <v>41</v>
      </c>
      <c r="D171" s="198">
        <v>0</v>
      </c>
      <c r="E171" s="199"/>
      <c r="F171" s="199"/>
      <c r="G171" s="231"/>
      <c r="H171" s="203"/>
      <c r="I171" s="198">
        <v>0</v>
      </c>
      <c r="J171" s="199"/>
      <c r="K171" s="199"/>
      <c r="L171" s="231"/>
      <c r="M171" s="205"/>
      <c r="N171" s="199">
        <v>0</v>
      </c>
      <c r="O171" s="199"/>
      <c r="P171" s="199"/>
      <c r="Q171" s="231"/>
      <c r="R171" s="204"/>
    </row>
    <row r="172" spans="1:18" x14ac:dyDescent="0.3">
      <c r="A172" s="197" t="s">
        <v>165</v>
      </c>
      <c r="B172" s="202" t="s">
        <v>406</v>
      </c>
      <c r="C172" s="201">
        <v>18</v>
      </c>
      <c r="D172" s="198">
        <v>0</v>
      </c>
      <c r="E172" s="199"/>
      <c r="F172" s="199"/>
      <c r="G172" s="231"/>
      <c r="H172" s="203"/>
      <c r="I172" s="198">
        <v>0</v>
      </c>
      <c r="J172" s="199"/>
      <c r="K172" s="199"/>
      <c r="L172" s="231"/>
      <c r="M172" s="205"/>
      <c r="N172" s="199">
        <v>0</v>
      </c>
      <c r="O172" s="199"/>
      <c r="P172" s="199"/>
      <c r="Q172" s="231"/>
      <c r="R172" s="204"/>
    </row>
    <row r="173" spans="1:18" x14ac:dyDescent="0.3">
      <c r="A173" s="197" t="s">
        <v>155</v>
      </c>
      <c r="B173" s="202" t="s">
        <v>406</v>
      </c>
      <c r="C173" s="201">
        <v>13</v>
      </c>
      <c r="D173" s="198">
        <v>0</v>
      </c>
      <c r="E173" s="199"/>
      <c r="F173" s="199"/>
      <c r="G173" s="231"/>
      <c r="H173" s="203"/>
      <c r="I173" s="198">
        <v>0</v>
      </c>
      <c r="J173" s="199"/>
      <c r="K173" s="199"/>
      <c r="L173" s="231"/>
      <c r="M173" s="205"/>
      <c r="N173" s="199">
        <v>0</v>
      </c>
      <c r="O173" s="199"/>
      <c r="P173" s="199"/>
      <c r="Q173" s="231"/>
      <c r="R173" s="204"/>
    </row>
    <row r="174" spans="1:18" x14ac:dyDescent="0.3">
      <c r="A174" s="197" t="s">
        <v>403</v>
      </c>
      <c r="B174" s="202" t="s">
        <v>406</v>
      </c>
      <c r="C174" s="201">
        <v>33</v>
      </c>
      <c r="D174" s="198">
        <v>0</v>
      </c>
      <c r="E174" s="199"/>
      <c r="F174" s="199"/>
      <c r="G174" s="231"/>
      <c r="H174" s="203"/>
      <c r="I174" s="198">
        <v>0</v>
      </c>
      <c r="J174" s="199"/>
      <c r="K174" s="199"/>
      <c r="L174" s="231"/>
      <c r="M174" s="205"/>
      <c r="N174" s="199">
        <v>0</v>
      </c>
      <c r="O174" s="199"/>
      <c r="P174" s="199"/>
      <c r="Q174" s="231"/>
      <c r="R174" s="204"/>
    </row>
    <row r="175" spans="1:18" x14ac:dyDescent="0.3">
      <c r="A175" s="197" t="s">
        <v>160</v>
      </c>
      <c r="B175" s="202" t="s">
        <v>406</v>
      </c>
      <c r="C175" s="201">
        <v>46</v>
      </c>
      <c r="D175" s="198">
        <v>0</v>
      </c>
      <c r="E175" s="199"/>
      <c r="F175" s="199"/>
      <c r="G175" s="231"/>
      <c r="H175" s="203"/>
      <c r="I175" s="198">
        <v>0</v>
      </c>
      <c r="J175" s="199"/>
      <c r="K175" s="199"/>
      <c r="L175" s="231"/>
      <c r="M175" s="205"/>
      <c r="N175" s="199">
        <v>0</v>
      </c>
      <c r="O175" s="199"/>
      <c r="P175" s="199"/>
      <c r="Q175" s="231"/>
      <c r="R175" s="204"/>
    </row>
    <row r="176" spans="1:18" x14ac:dyDescent="0.3">
      <c r="A176" s="197" t="s">
        <v>168</v>
      </c>
      <c r="B176" s="202" t="s">
        <v>406</v>
      </c>
      <c r="C176" s="201">
        <v>34</v>
      </c>
      <c r="D176" s="198">
        <v>0</v>
      </c>
      <c r="E176" s="199"/>
      <c r="F176" s="199"/>
      <c r="G176" s="231"/>
      <c r="H176" s="203"/>
      <c r="I176" s="198">
        <v>0</v>
      </c>
      <c r="J176" s="199"/>
      <c r="K176" s="199"/>
      <c r="L176" s="231"/>
      <c r="M176" s="205"/>
      <c r="N176" s="199">
        <v>0</v>
      </c>
      <c r="O176" s="199"/>
      <c r="P176" s="199"/>
      <c r="Q176" s="231"/>
      <c r="R176" s="204"/>
    </row>
    <row r="177" spans="1:18" x14ac:dyDescent="0.3">
      <c r="A177" s="206" t="s">
        <v>164</v>
      </c>
      <c r="B177" s="209" t="s">
        <v>406</v>
      </c>
      <c r="C177" s="208">
        <v>8</v>
      </c>
      <c r="D177" s="207">
        <v>0</v>
      </c>
      <c r="E177" s="210"/>
      <c r="F177" s="210"/>
      <c r="G177" s="213"/>
      <c r="H177" s="211"/>
      <c r="I177" s="207">
        <v>0</v>
      </c>
      <c r="J177" s="210"/>
      <c r="K177" s="210"/>
      <c r="L177" s="213"/>
      <c r="M177" s="214"/>
      <c r="N177" s="210">
        <v>0</v>
      </c>
      <c r="O177" s="210"/>
      <c r="P177" s="210"/>
      <c r="Q177" s="213"/>
      <c r="R177" s="212"/>
    </row>
    <row r="178" spans="1:18" x14ac:dyDescent="0.3">
      <c r="A178" s="21" t="s">
        <v>2377</v>
      </c>
    </row>
    <row r="179" spans="1:18" x14ac:dyDescent="0.3">
      <c r="A179" s="21" t="s">
        <v>2376</v>
      </c>
    </row>
    <row r="180" spans="1:18" ht="15" x14ac:dyDescent="0.35">
      <c r="A180" s="65" t="s">
        <v>2428</v>
      </c>
    </row>
    <row r="181" spans="1:18" x14ac:dyDescent="0.3">
      <c r="A181" s="65" t="s">
        <v>2430</v>
      </c>
    </row>
    <row r="182" spans="1:18" x14ac:dyDescent="0.3">
      <c r="A182" s="65" t="s">
        <v>2378</v>
      </c>
    </row>
    <row r="183" spans="1:18" x14ac:dyDescent="0.3">
      <c r="A183" s="262" t="s">
        <v>2270</v>
      </c>
      <c r="B183" s="190"/>
      <c r="C183" s="190"/>
      <c r="D183" s="190"/>
      <c r="E183" s="193"/>
      <c r="F183" s="193"/>
      <c r="G183" s="193"/>
      <c r="H183" s="193"/>
      <c r="I183" s="193"/>
      <c r="J183" s="189"/>
      <c r="K183" s="189"/>
      <c r="L183" s="189"/>
      <c r="M183" s="189"/>
      <c r="N183" s="189"/>
      <c r="O183" s="189"/>
      <c r="P183" s="189"/>
      <c r="Q183" s="189"/>
      <c r="R183" s="189"/>
    </row>
    <row r="184" spans="1:18" x14ac:dyDescent="0.3">
      <c r="A184" s="263" t="s">
        <v>2379</v>
      </c>
      <c r="B184" s="182"/>
      <c r="C184" s="182"/>
      <c r="D184" s="182"/>
      <c r="E184" s="183"/>
      <c r="F184" s="183"/>
      <c r="G184" s="183"/>
      <c r="H184" s="183"/>
      <c r="I184" s="183"/>
      <c r="J184" s="181"/>
      <c r="K184" s="181"/>
      <c r="L184" s="181"/>
      <c r="M184" s="181"/>
      <c r="N184" s="181"/>
      <c r="O184" s="181"/>
      <c r="P184" s="181"/>
      <c r="Q184" s="181"/>
      <c r="R184" s="181"/>
    </row>
    <row r="185" spans="1:18" x14ac:dyDescent="0.3">
      <c r="A185" s="264" t="s">
        <v>1976</v>
      </c>
      <c r="B185" s="174"/>
      <c r="C185" s="174"/>
      <c r="D185" s="174"/>
      <c r="E185" s="177"/>
      <c r="F185" s="177"/>
      <c r="G185" s="177"/>
      <c r="H185" s="177"/>
      <c r="I185" s="177"/>
      <c r="J185" s="173"/>
      <c r="K185" s="173"/>
      <c r="L185" s="173"/>
      <c r="M185" s="173"/>
      <c r="N185" s="173"/>
      <c r="O185" s="173"/>
      <c r="P185" s="173"/>
      <c r="Q185" s="173"/>
      <c r="R185" s="173"/>
    </row>
    <row r="186" spans="1:18" x14ac:dyDescent="0.3">
      <c r="A186" s="265" t="s">
        <v>2429</v>
      </c>
      <c r="B186" s="198"/>
      <c r="C186" s="198"/>
      <c r="D186" s="198"/>
      <c r="E186" s="199"/>
      <c r="F186" s="199"/>
      <c r="G186" s="199"/>
      <c r="H186" s="199"/>
      <c r="I186" s="199"/>
      <c r="J186" s="197"/>
      <c r="K186" s="197"/>
      <c r="L186" s="200"/>
      <c r="M186" s="197"/>
      <c r="N186" s="197"/>
      <c r="O186" s="197"/>
      <c r="P186" s="197"/>
      <c r="Q186" s="197"/>
      <c r="R186" s="197"/>
    </row>
  </sheetData>
  <sortState xmlns:xlrd2="http://schemas.microsoft.com/office/spreadsheetml/2017/richdata2" ref="A4:V24">
    <sortCondition descending="1" ref="V4:V24"/>
  </sortState>
  <mergeCells count="5">
    <mergeCell ref="D2:H2"/>
    <mergeCell ref="I2:M2"/>
    <mergeCell ref="N2:R2"/>
    <mergeCell ref="A2:A3"/>
    <mergeCell ref="B2:C2"/>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178"/>
  <sheetViews>
    <sheetView topLeftCell="A145" zoomScale="90" zoomScaleNormal="90" workbookViewId="0">
      <selection activeCell="K3" sqref="K3"/>
    </sheetView>
  </sheetViews>
  <sheetFormatPr defaultColWidth="8.88671875" defaultRowHeight="14.4" x14ac:dyDescent="0.3"/>
  <cols>
    <col min="1" max="1" width="11.109375" style="14" customWidth="1"/>
    <col min="2" max="2" width="34.44140625" style="14" bestFit="1" customWidth="1"/>
    <col min="3" max="3" width="39.88671875" style="14" bestFit="1" customWidth="1"/>
    <col min="4" max="4" width="49.21875" style="14" bestFit="1" customWidth="1"/>
    <col min="5" max="5" width="8.88671875" style="14" bestFit="1" customWidth="1"/>
    <col min="6" max="7" width="9.33203125" style="14" bestFit="1" customWidth="1"/>
    <col min="8" max="9" width="8.21875" style="14" bestFit="1" customWidth="1"/>
    <col min="10" max="10" width="91.5546875" style="14" bestFit="1" customWidth="1"/>
    <col min="11" max="11" width="21.33203125" style="14" bestFit="1" customWidth="1"/>
    <col min="12" max="16384" width="8.88671875" style="14"/>
  </cols>
  <sheetData>
    <row r="1" spans="1:11" ht="15.6" x14ac:dyDescent="0.35">
      <c r="A1" s="279" t="s">
        <v>2274</v>
      </c>
      <c r="B1" s="232"/>
      <c r="C1" s="232"/>
      <c r="D1" s="232"/>
      <c r="E1" s="232"/>
      <c r="F1" s="232"/>
      <c r="G1" s="232"/>
      <c r="H1" s="232"/>
      <c r="I1" s="232"/>
      <c r="J1" s="232"/>
      <c r="K1" s="232"/>
    </row>
    <row r="2" spans="1:11" x14ac:dyDescent="0.3">
      <c r="A2" s="528" t="s">
        <v>2013</v>
      </c>
      <c r="B2" s="528"/>
      <c r="C2" s="528"/>
      <c r="D2" s="529"/>
      <c r="E2" s="530" t="s">
        <v>1979</v>
      </c>
      <c r="F2" s="528"/>
      <c r="G2" s="528"/>
      <c r="H2" s="528"/>
      <c r="I2" s="529"/>
      <c r="J2" s="530" t="s">
        <v>1980</v>
      </c>
      <c r="K2" s="528"/>
    </row>
    <row r="3" spans="1:11" ht="16.2" x14ac:dyDescent="0.3">
      <c r="A3" s="343" t="s">
        <v>545</v>
      </c>
      <c r="B3" s="361" t="s">
        <v>94</v>
      </c>
      <c r="C3" s="361" t="s">
        <v>91</v>
      </c>
      <c r="D3" s="362" t="s">
        <v>142</v>
      </c>
      <c r="E3" s="360" t="s">
        <v>1978</v>
      </c>
      <c r="F3" s="361" t="s">
        <v>290</v>
      </c>
      <c r="G3" s="361" t="s">
        <v>291</v>
      </c>
      <c r="H3" s="361" t="s">
        <v>1989</v>
      </c>
      <c r="I3" s="362" t="s">
        <v>1993</v>
      </c>
      <c r="J3" s="350" t="s">
        <v>2431</v>
      </c>
      <c r="K3" s="350" t="s">
        <v>2432</v>
      </c>
    </row>
    <row r="4" spans="1:11" x14ac:dyDescent="0.3">
      <c r="A4" s="153" t="s">
        <v>219</v>
      </c>
      <c r="B4" s="153" t="s">
        <v>95</v>
      </c>
      <c r="C4" s="153" t="s">
        <v>1009</v>
      </c>
      <c r="D4" s="351" t="s">
        <v>147</v>
      </c>
      <c r="E4" s="353">
        <v>-0.61352947278138203</v>
      </c>
      <c r="F4" s="354">
        <v>9.5566391911498698</v>
      </c>
      <c r="G4" s="354">
        <v>10.0047319716882</v>
      </c>
      <c r="H4" s="354">
        <v>5.6960087087397897E-3</v>
      </c>
      <c r="I4" s="355">
        <v>5.89836691286608E-2</v>
      </c>
      <c r="J4" s="14" t="s">
        <v>1080</v>
      </c>
      <c r="K4" s="14" t="s">
        <v>348</v>
      </c>
    </row>
    <row r="5" spans="1:11" x14ac:dyDescent="0.3">
      <c r="A5" s="153" t="s">
        <v>219</v>
      </c>
      <c r="B5" s="153" t="s">
        <v>95</v>
      </c>
      <c r="C5" s="153" t="s">
        <v>1010</v>
      </c>
      <c r="D5" s="351" t="s">
        <v>1011</v>
      </c>
      <c r="E5" s="353">
        <v>-0.61352947278138203</v>
      </c>
      <c r="F5" s="354">
        <v>9.5566391911498698</v>
      </c>
      <c r="G5" s="354">
        <v>10.0047319716882</v>
      </c>
      <c r="H5" s="354">
        <v>5.6960087087397897E-3</v>
      </c>
      <c r="I5" s="355">
        <v>5.89836691286608E-2</v>
      </c>
      <c r="J5" s="14" t="s">
        <v>1080</v>
      </c>
      <c r="K5" s="14" t="s">
        <v>348</v>
      </c>
    </row>
    <row r="6" spans="1:11" x14ac:dyDescent="0.3">
      <c r="A6" s="153" t="s">
        <v>220</v>
      </c>
      <c r="B6" s="153" t="s">
        <v>95</v>
      </c>
      <c r="C6" s="153" t="s">
        <v>1010</v>
      </c>
      <c r="D6" s="351" t="s">
        <v>1012</v>
      </c>
      <c r="E6" s="353">
        <v>-0.25580873387264302</v>
      </c>
      <c r="F6" s="354">
        <v>9.6117612818768308</v>
      </c>
      <c r="G6" s="354">
        <v>12.0668380452611</v>
      </c>
      <c r="H6" s="354">
        <v>2.89661126744777E-3</v>
      </c>
      <c r="I6" s="355">
        <v>3.92578507450599E-2</v>
      </c>
      <c r="J6" s="14" t="s">
        <v>1767</v>
      </c>
      <c r="K6" s="14" t="s">
        <v>977</v>
      </c>
    </row>
    <row r="7" spans="1:11" x14ac:dyDescent="0.3">
      <c r="A7" s="153" t="s">
        <v>220</v>
      </c>
      <c r="B7" s="153" t="s">
        <v>95</v>
      </c>
      <c r="C7" s="153" t="s">
        <v>1013</v>
      </c>
      <c r="D7" s="351" t="s">
        <v>1014</v>
      </c>
      <c r="E7" s="353">
        <v>-0.25580873387264302</v>
      </c>
      <c r="F7" s="354">
        <v>9.6117612818768308</v>
      </c>
      <c r="G7" s="354">
        <v>12.0668380452611</v>
      </c>
      <c r="H7" s="354">
        <v>2.89661126744777E-3</v>
      </c>
      <c r="I7" s="355">
        <v>3.92578507450599E-2</v>
      </c>
      <c r="J7" s="14" t="s">
        <v>1767</v>
      </c>
      <c r="K7" s="14" t="s">
        <v>977</v>
      </c>
    </row>
    <row r="8" spans="1:11" x14ac:dyDescent="0.3">
      <c r="A8" s="153" t="s">
        <v>220</v>
      </c>
      <c r="B8" s="153" t="s">
        <v>95</v>
      </c>
      <c r="C8" s="153" t="s">
        <v>1009</v>
      </c>
      <c r="D8" s="351" t="s">
        <v>147</v>
      </c>
      <c r="E8" s="353">
        <v>-0.25580873387264302</v>
      </c>
      <c r="F8" s="354">
        <v>9.6117612818768308</v>
      </c>
      <c r="G8" s="354">
        <v>12.0668380452611</v>
      </c>
      <c r="H8" s="354">
        <v>2.89661126744777E-3</v>
      </c>
      <c r="I8" s="355">
        <v>3.92578507450599E-2</v>
      </c>
      <c r="J8" s="14" t="s">
        <v>1767</v>
      </c>
      <c r="K8" s="14" t="s">
        <v>977</v>
      </c>
    </row>
    <row r="9" spans="1:11" x14ac:dyDescent="0.3">
      <c r="A9" s="153" t="s">
        <v>220</v>
      </c>
      <c r="B9" s="153" t="s">
        <v>95</v>
      </c>
      <c r="C9" s="153" t="s">
        <v>546</v>
      </c>
      <c r="D9" s="351" t="s">
        <v>1015</v>
      </c>
      <c r="E9" s="353">
        <v>-0.25580873387264302</v>
      </c>
      <c r="F9" s="354">
        <v>9.6117612818768308</v>
      </c>
      <c r="G9" s="354">
        <v>12.0668380452611</v>
      </c>
      <c r="H9" s="354">
        <v>2.89661126744777E-3</v>
      </c>
      <c r="I9" s="355">
        <v>3.92578507450599E-2</v>
      </c>
      <c r="J9" s="14" t="s">
        <v>1767</v>
      </c>
      <c r="K9" s="14" t="s">
        <v>977</v>
      </c>
    </row>
    <row r="10" spans="1:11" x14ac:dyDescent="0.3">
      <c r="A10" s="153" t="s">
        <v>220</v>
      </c>
      <c r="B10" s="153" t="s">
        <v>95</v>
      </c>
      <c r="C10" s="153" t="s">
        <v>1010</v>
      </c>
      <c r="D10" s="351" t="s">
        <v>1016</v>
      </c>
      <c r="E10" s="353">
        <v>-0.25580873387264302</v>
      </c>
      <c r="F10" s="354">
        <v>9.6117612818768308</v>
      </c>
      <c r="G10" s="354">
        <v>12.0668380452611</v>
      </c>
      <c r="H10" s="354">
        <v>2.89661126744777E-3</v>
      </c>
      <c r="I10" s="355">
        <v>3.92578507450599E-2</v>
      </c>
      <c r="J10" s="14" t="s">
        <v>1767</v>
      </c>
      <c r="K10" s="14" t="s">
        <v>977</v>
      </c>
    </row>
    <row r="11" spans="1:11" x14ac:dyDescent="0.3">
      <c r="A11" s="153" t="s">
        <v>220</v>
      </c>
      <c r="B11" s="153" t="s">
        <v>95</v>
      </c>
      <c r="C11" s="153" t="s">
        <v>1010</v>
      </c>
      <c r="D11" s="351" t="s">
        <v>1017</v>
      </c>
      <c r="E11" s="353">
        <v>-0.25580873387264302</v>
      </c>
      <c r="F11" s="354">
        <v>9.6117612818768308</v>
      </c>
      <c r="G11" s="354">
        <v>12.0668380452611</v>
      </c>
      <c r="H11" s="354">
        <v>2.89661126744777E-3</v>
      </c>
      <c r="I11" s="355">
        <v>3.92578507450599E-2</v>
      </c>
      <c r="J11" s="14" t="s">
        <v>1767</v>
      </c>
      <c r="K11" s="14" t="s">
        <v>977</v>
      </c>
    </row>
    <row r="12" spans="1:11" x14ac:dyDescent="0.3">
      <c r="A12" s="153" t="s">
        <v>220</v>
      </c>
      <c r="B12" s="153" t="s">
        <v>95</v>
      </c>
      <c r="C12" s="153" t="s">
        <v>1018</v>
      </c>
      <c r="D12" s="351" t="s">
        <v>1019</v>
      </c>
      <c r="E12" s="353">
        <v>-0.25580873387264302</v>
      </c>
      <c r="F12" s="354">
        <v>9.6117612818768308</v>
      </c>
      <c r="G12" s="354">
        <v>12.0668380452611</v>
      </c>
      <c r="H12" s="354">
        <v>2.89661126744777E-3</v>
      </c>
      <c r="I12" s="355">
        <v>3.92578507450599E-2</v>
      </c>
      <c r="J12" s="14" t="s">
        <v>1767</v>
      </c>
      <c r="K12" s="14" t="s">
        <v>977</v>
      </c>
    </row>
    <row r="13" spans="1:11" x14ac:dyDescent="0.3">
      <c r="A13" s="153" t="s">
        <v>220</v>
      </c>
      <c r="B13" s="153" t="s">
        <v>95</v>
      </c>
      <c r="C13" s="153" t="s">
        <v>1010</v>
      </c>
      <c r="D13" s="351" t="s">
        <v>1011</v>
      </c>
      <c r="E13" s="353">
        <v>-0.25580873387264302</v>
      </c>
      <c r="F13" s="354">
        <v>9.6117612818768308</v>
      </c>
      <c r="G13" s="354">
        <v>12.0668380452611</v>
      </c>
      <c r="H13" s="354">
        <v>2.89661126744777E-3</v>
      </c>
      <c r="I13" s="355">
        <v>3.92578507450599E-2</v>
      </c>
      <c r="J13" s="14" t="s">
        <v>1767</v>
      </c>
      <c r="K13" s="14" t="s">
        <v>977</v>
      </c>
    </row>
    <row r="14" spans="1:11" x14ac:dyDescent="0.3">
      <c r="A14" s="153" t="s">
        <v>220</v>
      </c>
      <c r="B14" s="153" t="s">
        <v>95</v>
      </c>
      <c r="C14" s="153" t="s">
        <v>1020</v>
      </c>
      <c r="D14" s="351" t="s">
        <v>1021</v>
      </c>
      <c r="E14" s="353">
        <v>-0.25580873387264302</v>
      </c>
      <c r="F14" s="354">
        <v>9.6117612818768308</v>
      </c>
      <c r="G14" s="354">
        <v>12.0668380452611</v>
      </c>
      <c r="H14" s="354">
        <v>2.89661126744777E-3</v>
      </c>
      <c r="I14" s="355">
        <v>3.92578507450599E-2</v>
      </c>
      <c r="J14" s="14" t="s">
        <v>1767</v>
      </c>
      <c r="K14" s="14" t="s">
        <v>977</v>
      </c>
    </row>
    <row r="15" spans="1:11" x14ac:dyDescent="0.3">
      <c r="A15" s="153" t="s">
        <v>222</v>
      </c>
      <c r="B15" s="153" t="s">
        <v>95</v>
      </c>
      <c r="C15" s="153" t="s">
        <v>1009</v>
      </c>
      <c r="D15" s="351" t="s">
        <v>1022</v>
      </c>
      <c r="E15" s="353">
        <v>-0.29809992577030803</v>
      </c>
      <c r="F15" s="354">
        <v>9.6676251802980602</v>
      </c>
      <c r="G15" s="354">
        <v>9.2544133590014699</v>
      </c>
      <c r="H15" s="354">
        <v>7.3477337278631096E-3</v>
      </c>
      <c r="I15" s="355">
        <v>6.8841267188431698E-2</v>
      </c>
      <c r="J15" s="14" t="s">
        <v>349</v>
      </c>
      <c r="K15" s="14" t="s">
        <v>350</v>
      </c>
    </row>
    <row r="16" spans="1:11" x14ac:dyDescent="0.3">
      <c r="A16" s="153" t="s">
        <v>222</v>
      </c>
      <c r="B16" s="153" t="s">
        <v>95</v>
      </c>
      <c r="C16" s="153" t="s">
        <v>546</v>
      </c>
      <c r="D16" s="351" t="s">
        <v>1015</v>
      </c>
      <c r="E16" s="353">
        <v>-0.29809992577030803</v>
      </c>
      <c r="F16" s="354">
        <v>9.6676251802980602</v>
      </c>
      <c r="G16" s="354">
        <v>9.2544133590014699</v>
      </c>
      <c r="H16" s="354">
        <v>7.3477337278631096E-3</v>
      </c>
      <c r="I16" s="355">
        <v>6.8841267188431698E-2</v>
      </c>
      <c r="J16" s="14" t="s">
        <v>349</v>
      </c>
      <c r="K16" s="14" t="s">
        <v>350</v>
      </c>
    </row>
    <row r="17" spans="1:11" x14ac:dyDescent="0.3">
      <c r="A17" s="153" t="s">
        <v>221</v>
      </c>
      <c r="B17" s="153" t="s">
        <v>95</v>
      </c>
      <c r="C17" s="153" t="s">
        <v>1009</v>
      </c>
      <c r="D17" s="351" t="s">
        <v>1023</v>
      </c>
      <c r="E17" s="353">
        <v>-0.34852578579100602</v>
      </c>
      <c r="F17" s="354">
        <v>10.213408160815799</v>
      </c>
      <c r="G17" s="354">
        <v>25.6532263942706</v>
      </c>
      <c r="H17" s="354">
        <v>9.5028915486363406E-5</v>
      </c>
      <c r="I17" s="355">
        <v>6.4078500797037198E-3</v>
      </c>
      <c r="J17" s="14" t="s">
        <v>1081</v>
      </c>
      <c r="K17" s="14" t="s">
        <v>978</v>
      </c>
    </row>
    <row r="18" spans="1:11" x14ac:dyDescent="0.3">
      <c r="A18" s="153" t="s">
        <v>221</v>
      </c>
      <c r="B18" s="153" t="s">
        <v>95</v>
      </c>
      <c r="C18" s="153" t="s">
        <v>1009</v>
      </c>
      <c r="D18" s="351" t="s">
        <v>147</v>
      </c>
      <c r="E18" s="353">
        <v>-0.34852578579100602</v>
      </c>
      <c r="F18" s="354">
        <v>10.213408160815799</v>
      </c>
      <c r="G18" s="354">
        <v>25.6532263942706</v>
      </c>
      <c r="H18" s="354">
        <v>9.5028915486363406E-5</v>
      </c>
      <c r="I18" s="355">
        <v>6.4078500797037198E-3</v>
      </c>
      <c r="J18" s="14" t="s">
        <v>1081</v>
      </c>
      <c r="K18" s="14" t="s">
        <v>978</v>
      </c>
    </row>
    <row r="19" spans="1:11" x14ac:dyDescent="0.3">
      <c r="A19" s="153" t="s">
        <v>221</v>
      </c>
      <c r="B19" s="153" t="s">
        <v>1024</v>
      </c>
      <c r="C19" s="153" t="s">
        <v>119</v>
      </c>
      <c r="D19" s="351" t="s">
        <v>1025</v>
      </c>
      <c r="E19" s="353">
        <v>-0.34852578579100602</v>
      </c>
      <c r="F19" s="354">
        <v>10.213408160815799</v>
      </c>
      <c r="G19" s="354">
        <v>25.6532263942706</v>
      </c>
      <c r="H19" s="354">
        <v>9.5028915486363406E-5</v>
      </c>
      <c r="I19" s="355">
        <v>6.4078500797037198E-3</v>
      </c>
      <c r="J19" s="14" t="s">
        <v>1081</v>
      </c>
      <c r="K19" s="14" t="s">
        <v>978</v>
      </c>
    </row>
    <row r="20" spans="1:11" x14ac:dyDescent="0.3">
      <c r="A20" s="153" t="s">
        <v>221</v>
      </c>
      <c r="B20" s="153" t="s">
        <v>95</v>
      </c>
      <c r="C20" s="153" t="s">
        <v>1009</v>
      </c>
      <c r="D20" s="351" t="s">
        <v>425</v>
      </c>
      <c r="E20" s="353">
        <v>-0.34852578579100602</v>
      </c>
      <c r="F20" s="354">
        <v>10.213408160815799</v>
      </c>
      <c r="G20" s="354">
        <v>25.6532263942706</v>
      </c>
      <c r="H20" s="354">
        <v>9.5028915486363406E-5</v>
      </c>
      <c r="I20" s="355">
        <v>6.4078500797037198E-3</v>
      </c>
      <c r="J20" s="14" t="s">
        <v>1081</v>
      </c>
      <c r="K20" s="14" t="s">
        <v>978</v>
      </c>
    </row>
    <row r="21" spans="1:11" x14ac:dyDescent="0.3">
      <c r="A21" s="153" t="s">
        <v>226</v>
      </c>
      <c r="B21" s="153" t="s">
        <v>95</v>
      </c>
      <c r="C21" s="153" t="s">
        <v>546</v>
      </c>
      <c r="D21" s="351" t="s">
        <v>1026</v>
      </c>
      <c r="E21" s="353">
        <v>0.19929594440802001</v>
      </c>
      <c r="F21" s="354">
        <v>10.9282352602361</v>
      </c>
      <c r="G21" s="354">
        <v>8.5276373034206792</v>
      </c>
      <c r="H21" s="354">
        <v>9.5275918854700308E-3</v>
      </c>
      <c r="I21" s="355">
        <v>8.2397964987526495E-2</v>
      </c>
      <c r="J21" s="14" t="s">
        <v>1981</v>
      </c>
      <c r="K21" s="14" t="s">
        <v>979</v>
      </c>
    </row>
    <row r="22" spans="1:11" x14ac:dyDescent="0.3">
      <c r="A22" s="153" t="s">
        <v>226</v>
      </c>
      <c r="B22" s="153" t="s">
        <v>95</v>
      </c>
      <c r="C22" s="153" t="s">
        <v>1009</v>
      </c>
      <c r="D22" s="351" t="s">
        <v>1023</v>
      </c>
      <c r="E22" s="353">
        <v>0.19929594440802001</v>
      </c>
      <c r="F22" s="354">
        <v>10.9282352602361</v>
      </c>
      <c r="G22" s="354">
        <v>8.5276373034206792</v>
      </c>
      <c r="H22" s="354">
        <v>9.5275918854700308E-3</v>
      </c>
      <c r="I22" s="355">
        <v>8.2397964987526495E-2</v>
      </c>
      <c r="J22" s="14" t="s">
        <v>1981</v>
      </c>
      <c r="K22" s="14" t="s">
        <v>979</v>
      </c>
    </row>
    <row r="23" spans="1:11" x14ac:dyDescent="0.3">
      <c r="A23" s="153" t="s">
        <v>226</v>
      </c>
      <c r="B23" s="153" t="s">
        <v>95</v>
      </c>
      <c r="C23" s="153" t="s">
        <v>1009</v>
      </c>
      <c r="D23" s="351" t="s">
        <v>147</v>
      </c>
      <c r="E23" s="353">
        <v>0.19929594440802001</v>
      </c>
      <c r="F23" s="354">
        <v>10.9282352602361</v>
      </c>
      <c r="G23" s="354">
        <v>8.5276373034206792</v>
      </c>
      <c r="H23" s="354">
        <v>9.5275918854700308E-3</v>
      </c>
      <c r="I23" s="355">
        <v>8.2397964987526495E-2</v>
      </c>
      <c r="J23" s="14" t="s">
        <v>1981</v>
      </c>
      <c r="K23" s="14" t="s">
        <v>979</v>
      </c>
    </row>
    <row r="24" spans="1:11" x14ac:dyDescent="0.3">
      <c r="A24" s="153" t="s">
        <v>226</v>
      </c>
      <c r="B24" s="153" t="s">
        <v>95</v>
      </c>
      <c r="C24" s="153" t="s">
        <v>1009</v>
      </c>
      <c r="D24" s="351" t="s">
        <v>1027</v>
      </c>
      <c r="E24" s="353">
        <v>0.19929594440802001</v>
      </c>
      <c r="F24" s="354">
        <v>10.9282352602361</v>
      </c>
      <c r="G24" s="354">
        <v>8.5276373034206792</v>
      </c>
      <c r="H24" s="354">
        <v>9.5275918854700308E-3</v>
      </c>
      <c r="I24" s="355">
        <v>8.2397964987526495E-2</v>
      </c>
      <c r="J24" s="14" t="s">
        <v>1981</v>
      </c>
      <c r="K24" s="14" t="s">
        <v>979</v>
      </c>
    </row>
    <row r="25" spans="1:11" x14ac:dyDescent="0.3">
      <c r="A25" s="153" t="s">
        <v>226</v>
      </c>
      <c r="B25" s="153" t="s">
        <v>95</v>
      </c>
      <c r="C25" s="153" t="s">
        <v>1009</v>
      </c>
      <c r="D25" s="351" t="s">
        <v>425</v>
      </c>
      <c r="E25" s="353">
        <v>0.19929594440802001</v>
      </c>
      <c r="F25" s="354">
        <v>10.9282352602361</v>
      </c>
      <c r="G25" s="354">
        <v>8.5276373034206792</v>
      </c>
      <c r="H25" s="354">
        <v>9.5275918854700308E-3</v>
      </c>
      <c r="I25" s="355">
        <v>8.2397964987526495E-2</v>
      </c>
      <c r="J25" s="14" t="s">
        <v>1981</v>
      </c>
      <c r="K25" s="14" t="s">
        <v>979</v>
      </c>
    </row>
    <row r="26" spans="1:11" x14ac:dyDescent="0.3">
      <c r="A26" s="153" t="s">
        <v>241</v>
      </c>
      <c r="B26" s="153" t="s">
        <v>95</v>
      </c>
      <c r="C26" s="153" t="s">
        <v>1009</v>
      </c>
      <c r="D26" s="351" t="s">
        <v>1028</v>
      </c>
      <c r="E26" s="353">
        <v>-0.37980245737068702</v>
      </c>
      <c r="F26" s="354">
        <v>10.239548260669901</v>
      </c>
      <c r="G26" s="354">
        <v>8.8437476835475799</v>
      </c>
      <c r="H26" s="354">
        <v>8.5343585187769907E-3</v>
      </c>
      <c r="I26" s="355">
        <v>7.6324319934971505E-2</v>
      </c>
      <c r="J26" s="14" t="s">
        <v>1082</v>
      </c>
      <c r="K26" s="14" t="s">
        <v>980</v>
      </c>
    </row>
    <row r="27" spans="1:11" x14ac:dyDescent="0.3">
      <c r="A27" s="153" t="s">
        <v>241</v>
      </c>
      <c r="B27" s="153" t="s">
        <v>95</v>
      </c>
      <c r="C27" s="153" t="s">
        <v>1013</v>
      </c>
      <c r="D27" s="351" t="s">
        <v>1014</v>
      </c>
      <c r="E27" s="353">
        <v>-0.37980245737068702</v>
      </c>
      <c r="F27" s="354">
        <v>10.239548260669901</v>
      </c>
      <c r="G27" s="354">
        <v>8.8437476835475799</v>
      </c>
      <c r="H27" s="354">
        <v>8.5343585187769907E-3</v>
      </c>
      <c r="I27" s="355">
        <v>7.6324319934971505E-2</v>
      </c>
      <c r="J27" s="14" t="s">
        <v>1082</v>
      </c>
      <c r="K27" s="14" t="s">
        <v>980</v>
      </c>
    </row>
    <row r="28" spans="1:11" x14ac:dyDescent="0.3">
      <c r="A28" s="153" t="s">
        <v>241</v>
      </c>
      <c r="B28" s="153" t="s">
        <v>95</v>
      </c>
      <c r="C28" s="153" t="s">
        <v>1020</v>
      </c>
      <c r="D28" s="351" t="s">
        <v>1029</v>
      </c>
      <c r="E28" s="353">
        <v>-0.37980245737068702</v>
      </c>
      <c r="F28" s="354">
        <v>10.239548260669901</v>
      </c>
      <c r="G28" s="354">
        <v>8.8437476835475799</v>
      </c>
      <c r="H28" s="354">
        <v>8.5343585187769907E-3</v>
      </c>
      <c r="I28" s="355">
        <v>7.6324319934971505E-2</v>
      </c>
      <c r="J28" s="14" t="s">
        <v>1082</v>
      </c>
      <c r="K28" s="14" t="s">
        <v>980</v>
      </c>
    </row>
    <row r="29" spans="1:11" x14ac:dyDescent="0.3">
      <c r="A29" s="153" t="s">
        <v>241</v>
      </c>
      <c r="B29" s="153" t="s">
        <v>95</v>
      </c>
      <c r="C29" s="153" t="s">
        <v>1030</v>
      </c>
      <c r="D29" s="351" t="s">
        <v>1031</v>
      </c>
      <c r="E29" s="353">
        <v>-0.37980245737068702</v>
      </c>
      <c r="F29" s="354">
        <v>10.239548260669901</v>
      </c>
      <c r="G29" s="354">
        <v>8.8437476835475799</v>
      </c>
      <c r="H29" s="354">
        <v>8.5343585187769907E-3</v>
      </c>
      <c r="I29" s="355">
        <v>7.6324319934971505E-2</v>
      </c>
      <c r="J29" s="14" t="s">
        <v>1082</v>
      </c>
      <c r="K29" s="14" t="s">
        <v>980</v>
      </c>
    </row>
    <row r="30" spans="1:11" x14ac:dyDescent="0.3">
      <c r="A30" s="153" t="s">
        <v>249</v>
      </c>
      <c r="B30" s="153" t="s">
        <v>95</v>
      </c>
      <c r="C30" s="153" t="s">
        <v>1020</v>
      </c>
      <c r="D30" s="351" t="s">
        <v>1032</v>
      </c>
      <c r="E30" s="353">
        <v>0.39407602857935897</v>
      </c>
      <c r="F30" s="354">
        <v>10.6594850235298</v>
      </c>
      <c r="G30" s="354">
        <v>15.888207812270201</v>
      </c>
      <c r="H30" s="354">
        <v>9.5196051912313105E-4</v>
      </c>
      <c r="I30" s="355">
        <v>1.9715603382892199E-2</v>
      </c>
      <c r="J30" s="14" t="s">
        <v>1083</v>
      </c>
      <c r="K30" s="14" t="s">
        <v>361</v>
      </c>
    </row>
    <row r="31" spans="1:11" x14ac:dyDescent="0.3">
      <c r="A31" s="153" t="s">
        <v>249</v>
      </c>
      <c r="B31" s="153" t="s">
        <v>95</v>
      </c>
      <c r="C31" s="153" t="s">
        <v>546</v>
      </c>
      <c r="D31" s="351" t="s">
        <v>1033</v>
      </c>
      <c r="E31" s="353">
        <v>0.39407602857935897</v>
      </c>
      <c r="F31" s="354">
        <v>10.6594850235298</v>
      </c>
      <c r="G31" s="354">
        <v>15.888207812270201</v>
      </c>
      <c r="H31" s="354">
        <v>9.5196051912313105E-4</v>
      </c>
      <c r="I31" s="355">
        <v>1.9715603382892199E-2</v>
      </c>
      <c r="J31" s="14" t="s">
        <v>1083</v>
      </c>
      <c r="K31" s="14" t="s">
        <v>361</v>
      </c>
    </row>
    <row r="32" spans="1:11" x14ac:dyDescent="0.3">
      <c r="A32" s="153" t="s">
        <v>286</v>
      </c>
      <c r="B32" s="153" t="s">
        <v>95</v>
      </c>
      <c r="C32" s="153" t="s">
        <v>1020</v>
      </c>
      <c r="D32" s="351" t="s">
        <v>1034</v>
      </c>
      <c r="E32" s="353">
        <v>-0.237542730500408</v>
      </c>
      <c r="F32" s="354">
        <v>9.0311507491628795</v>
      </c>
      <c r="G32" s="354">
        <v>8.2400679379736808</v>
      </c>
      <c r="H32" s="354">
        <v>1.05854787423419E-2</v>
      </c>
      <c r="I32" s="355">
        <v>8.6778872606490601E-2</v>
      </c>
      <c r="J32" s="14" t="s">
        <v>1084</v>
      </c>
      <c r="K32" s="14" t="s">
        <v>369</v>
      </c>
    </row>
    <row r="33" spans="1:11" x14ac:dyDescent="0.3">
      <c r="A33" s="153" t="s">
        <v>283</v>
      </c>
      <c r="B33" s="153" t="s">
        <v>95</v>
      </c>
      <c r="C33" s="153" t="s">
        <v>546</v>
      </c>
      <c r="D33" s="351" t="s">
        <v>148</v>
      </c>
      <c r="E33" s="353">
        <v>0.24503900097109199</v>
      </c>
      <c r="F33" s="354">
        <v>9.2239033398564807</v>
      </c>
      <c r="G33" s="354">
        <v>10.4141467554815</v>
      </c>
      <c r="H33" s="354">
        <v>4.9387036755817303E-3</v>
      </c>
      <c r="I33" s="355">
        <v>5.5525139895468902E-2</v>
      </c>
      <c r="J33" s="14" t="s">
        <v>1085</v>
      </c>
      <c r="K33" s="14" t="s">
        <v>370</v>
      </c>
    </row>
    <row r="34" spans="1:11" x14ac:dyDescent="0.3">
      <c r="A34" s="153" t="s">
        <v>289</v>
      </c>
      <c r="B34" s="153" t="s">
        <v>95</v>
      </c>
      <c r="C34" s="153" t="s">
        <v>546</v>
      </c>
      <c r="D34" s="351" t="s">
        <v>148</v>
      </c>
      <c r="E34" s="353">
        <v>0.17596747287877099</v>
      </c>
      <c r="F34" s="354">
        <v>10.7656583631563</v>
      </c>
      <c r="G34" s="354">
        <v>9.0488797346259506</v>
      </c>
      <c r="H34" s="354">
        <v>7.9008924701531504E-3</v>
      </c>
      <c r="I34" s="355">
        <v>7.23023531861689E-2</v>
      </c>
      <c r="J34" s="14" t="s">
        <v>1086</v>
      </c>
      <c r="K34" s="14" t="s">
        <v>371</v>
      </c>
    </row>
    <row r="35" spans="1:11" x14ac:dyDescent="0.3">
      <c r="A35" s="153" t="s">
        <v>187</v>
      </c>
      <c r="B35" s="153" t="s">
        <v>95</v>
      </c>
      <c r="C35" s="153" t="s">
        <v>546</v>
      </c>
      <c r="D35" s="351" t="s">
        <v>148</v>
      </c>
      <c r="E35" s="353">
        <v>0.27006791209609499</v>
      </c>
      <c r="F35" s="354">
        <v>10.7584667247026</v>
      </c>
      <c r="G35" s="354">
        <v>11.039852728613999</v>
      </c>
      <c r="H35" s="354">
        <v>4.0182470564203501E-3</v>
      </c>
      <c r="I35" s="355">
        <v>4.7914552021254803E-2</v>
      </c>
      <c r="J35" s="14" t="s">
        <v>1087</v>
      </c>
      <c r="K35" s="14" t="s">
        <v>296</v>
      </c>
    </row>
    <row r="36" spans="1:11" x14ac:dyDescent="0.3">
      <c r="A36" s="153" t="s">
        <v>273</v>
      </c>
      <c r="B36" s="153" t="s">
        <v>95</v>
      </c>
      <c r="C36" s="153" t="s">
        <v>546</v>
      </c>
      <c r="D36" s="351" t="s">
        <v>148</v>
      </c>
      <c r="E36" s="353">
        <v>0.41498670405117999</v>
      </c>
      <c r="F36" s="354">
        <v>8.9276979468117901</v>
      </c>
      <c r="G36" s="354">
        <v>10.2996496434953</v>
      </c>
      <c r="H36" s="354">
        <v>5.1317058835819596E-3</v>
      </c>
      <c r="I36" s="355">
        <v>5.6320941009841502E-2</v>
      </c>
      <c r="J36" s="14" t="s">
        <v>1088</v>
      </c>
      <c r="K36" s="14" t="s">
        <v>372</v>
      </c>
    </row>
    <row r="37" spans="1:11" x14ac:dyDescent="0.3">
      <c r="A37" s="153" t="s">
        <v>188</v>
      </c>
      <c r="B37" s="153" t="s">
        <v>95</v>
      </c>
      <c r="C37" s="153" t="s">
        <v>546</v>
      </c>
      <c r="D37" s="351" t="s">
        <v>148</v>
      </c>
      <c r="E37" s="353">
        <v>0.49658152470941003</v>
      </c>
      <c r="F37" s="354">
        <v>10.030402687272501</v>
      </c>
      <c r="G37" s="354">
        <v>13.748734789135201</v>
      </c>
      <c r="H37" s="354">
        <v>1.7540992664251201E-3</v>
      </c>
      <c r="I37" s="355">
        <v>2.8759919222428501E-2</v>
      </c>
      <c r="J37" s="14" t="s">
        <v>1089</v>
      </c>
      <c r="K37" s="14" t="s">
        <v>297</v>
      </c>
    </row>
    <row r="38" spans="1:11" x14ac:dyDescent="0.3">
      <c r="A38" s="153" t="s">
        <v>228</v>
      </c>
      <c r="B38" s="153" t="s">
        <v>95</v>
      </c>
      <c r="C38" s="153" t="s">
        <v>1018</v>
      </c>
      <c r="D38" s="351" t="s">
        <v>1035</v>
      </c>
      <c r="E38" s="353">
        <v>-0.58355856319514399</v>
      </c>
      <c r="F38" s="354">
        <v>10.070302510517299</v>
      </c>
      <c r="G38" s="354">
        <v>33.242005634632001</v>
      </c>
      <c r="H38" s="354">
        <v>2.26365840684245E-5</v>
      </c>
      <c r="I38" s="355">
        <v>4.1352951239017003E-3</v>
      </c>
      <c r="J38" s="14" t="s">
        <v>1090</v>
      </c>
      <c r="K38" s="14" t="s">
        <v>981</v>
      </c>
    </row>
    <row r="39" spans="1:11" x14ac:dyDescent="0.3">
      <c r="A39" s="153" t="s">
        <v>228</v>
      </c>
      <c r="B39" s="153" t="s">
        <v>95</v>
      </c>
      <c r="C39" s="153" t="s">
        <v>1020</v>
      </c>
      <c r="D39" s="351" t="s">
        <v>1021</v>
      </c>
      <c r="E39" s="353">
        <v>-0.58355856319514399</v>
      </c>
      <c r="F39" s="354">
        <v>10.070302510517299</v>
      </c>
      <c r="G39" s="354">
        <v>33.242005634632001</v>
      </c>
      <c r="H39" s="354">
        <v>2.26365840684245E-5</v>
      </c>
      <c r="I39" s="355">
        <v>4.1352951239017003E-3</v>
      </c>
      <c r="J39" s="14" t="s">
        <v>1090</v>
      </c>
      <c r="K39" s="14" t="s">
        <v>981</v>
      </c>
    </row>
    <row r="40" spans="1:11" x14ac:dyDescent="0.3">
      <c r="A40" s="153" t="s">
        <v>228</v>
      </c>
      <c r="B40" s="153" t="s">
        <v>95</v>
      </c>
      <c r="C40" s="153" t="s">
        <v>1020</v>
      </c>
      <c r="D40" s="351" t="s">
        <v>1036</v>
      </c>
      <c r="E40" s="353">
        <v>-0.58355856319514399</v>
      </c>
      <c r="F40" s="354">
        <v>10.070302510517299</v>
      </c>
      <c r="G40" s="354">
        <v>33.242005634632001</v>
      </c>
      <c r="H40" s="354">
        <v>2.26365840684245E-5</v>
      </c>
      <c r="I40" s="355">
        <v>4.1352951239017003E-3</v>
      </c>
      <c r="J40" s="14" t="s">
        <v>1090</v>
      </c>
      <c r="K40" s="14" t="s">
        <v>981</v>
      </c>
    </row>
    <row r="41" spans="1:11" x14ac:dyDescent="0.3">
      <c r="A41" s="153" t="s">
        <v>229</v>
      </c>
      <c r="B41" s="153" t="s">
        <v>95</v>
      </c>
      <c r="C41" s="153" t="s">
        <v>1020</v>
      </c>
      <c r="D41" s="351" t="s">
        <v>1037</v>
      </c>
      <c r="E41" s="353">
        <v>-0.84126978539874997</v>
      </c>
      <c r="F41" s="354">
        <v>8.9765302815546892</v>
      </c>
      <c r="G41" s="354">
        <v>50.348043088383903</v>
      </c>
      <c r="H41" s="354">
        <v>1.7718329450908601E-6</v>
      </c>
      <c r="I41" s="355">
        <v>1.3944325277865099E-3</v>
      </c>
      <c r="J41" s="14" t="s">
        <v>1091</v>
      </c>
      <c r="K41" s="14" t="s">
        <v>982</v>
      </c>
    </row>
    <row r="42" spans="1:11" x14ac:dyDescent="0.3">
      <c r="A42" s="153" t="s">
        <v>229</v>
      </c>
      <c r="B42" s="153" t="s">
        <v>95</v>
      </c>
      <c r="C42" s="153" t="s">
        <v>1018</v>
      </c>
      <c r="D42" s="351" t="s">
        <v>1038</v>
      </c>
      <c r="E42" s="353">
        <v>-0.84126978539874997</v>
      </c>
      <c r="F42" s="354">
        <v>8.9765302815546892</v>
      </c>
      <c r="G42" s="354">
        <v>50.348043088383903</v>
      </c>
      <c r="H42" s="354">
        <v>1.7718329450908601E-6</v>
      </c>
      <c r="I42" s="355">
        <v>1.3944325277865099E-3</v>
      </c>
      <c r="J42" s="14" t="s">
        <v>1091</v>
      </c>
      <c r="K42" s="14" t="s">
        <v>982</v>
      </c>
    </row>
    <row r="43" spans="1:11" x14ac:dyDescent="0.3">
      <c r="A43" s="153" t="s">
        <v>229</v>
      </c>
      <c r="B43" s="153" t="s">
        <v>95</v>
      </c>
      <c r="C43" s="153" t="s">
        <v>1020</v>
      </c>
      <c r="D43" s="351" t="s">
        <v>1036</v>
      </c>
      <c r="E43" s="353">
        <v>-0.84126978539874997</v>
      </c>
      <c r="F43" s="354">
        <v>8.9765302815546892</v>
      </c>
      <c r="G43" s="354">
        <v>50.348043088383903</v>
      </c>
      <c r="H43" s="354">
        <v>1.7718329450908601E-6</v>
      </c>
      <c r="I43" s="355">
        <v>1.3944325277865099E-3</v>
      </c>
      <c r="J43" s="14" t="s">
        <v>1091</v>
      </c>
      <c r="K43" s="14" t="s">
        <v>982</v>
      </c>
    </row>
    <row r="44" spans="1:11" x14ac:dyDescent="0.3">
      <c r="A44" s="153" t="s">
        <v>238</v>
      </c>
      <c r="B44" s="153" t="s">
        <v>95</v>
      </c>
      <c r="C44" s="153" t="s">
        <v>1013</v>
      </c>
      <c r="D44" s="351" t="s">
        <v>1039</v>
      </c>
      <c r="E44" s="353">
        <v>-0.28634200959325801</v>
      </c>
      <c r="F44" s="354">
        <v>10.748512290876199</v>
      </c>
      <c r="G44" s="354">
        <v>8.2853463179856899</v>
      </c>
      <c r="H44" s="354">
        <v>1.04104225680667E-2</v>
      </c>
      <c r="I44" s="355">
        <v>8.6242132221773404E-2</v>
      </c>
      <c r="J44" s="14" t="s">
        <v>1092</v>
      </c>
      <c r="K44" s="14" t="s">
        <v>983</v>
      </c>
    </row>
    <row r="45" spans="1:11" x14ac:dyDescent="0.3">
      <c r="A45" s="153" t="s">
        <v>238</v>
      </c>
      <c r="B45" s="153" t="s">
        <v>1024</v>
      </c>
      <c r="C45" s="153" t="s">
        <v>119</v>
      </c>
      <c r="D45" s="351" t="s">
        <v>1040</v>
      </c>
      <c r="E45" s="353">
        <v>-0.28634200959325801</v>
      </c>
      <c r="F45" s="354">
        <v>10.748512290876199</v>
      </c>
      <c r="G45" s="354">
        <v>8.2853463179856899</v>
      </c>
      <c r="H45" s="354">
        <v>1.04104225680667E-2</v>
      </c>
      <c r="I45" s="355">
        <v>8.6242132221773404E-2</v>
      </c>
      <c r="J45" s="14" t="s">
        <v>1092</v>
      </c>
      <c r="K45" s="14" t="s">
        <v>983</v>
      </c>
    </row>
    <row r="46" spans="1:11" x14ac:dyDescent="0.3">
      <c r="A46" s="153" t="s">
        <v>243</v>
      </c>
      <c r="B46" s="153" t="s">
        <v>95</v>
      </c>
      <c r="C46" s="153" t="s">
        <v>1018</v>
      </c>
      <c r="D46" s="351" t="s">
        <v>1041</v>
      </c>
      <c r="E46" s="353">
        <v>-0.336477360333093</v>
      </c>
      <c r="F46" s="354">
        <v>10.3263626037966</v>
      </c>
      <c r="G46" s="354">
        <v>24.3765557895162</v>
      </c>
      <c r="H46" s="354">
        <v>1.2416279480466101E-4</v>
      </c>
      <c r="I46" s="355">
        <v>6.4078500797037198E-3</v>
      </c>
      <c r="J46" s="14" t="s">
        <v>1093</v>
      </c>
      <c r="K46" s="14" t="s">
        <v>359</v>
      </c>
    </row>
    <row r="47" spans="1:11" x14ac:dyDescent="0.3">
      <c r="A47" s="153" t="s">
        <v>242</v>
      </c>
      <c r="B47" s="153" t="s">
        <v>95</v>
      </c>
      <c r="C47" s="153" t="s">
        <v>1009</v>
      </c>
      <c r="D47" s="351" t="s">
        <v>1042</v>
      </c>
      <c r="E47" s="353">
        <v>-0.24969827994857999</v>
      </c>
      <c r="F47" s="354">
        <v>10.736703563430201</v>
      </c>
      <c r="G47" s="354">
        <v>7.7245950222312896</v>
      </c>
      <c r="H47" s="354">
        <v>1.28324541251548E-2</v>
      </c>
      <c r="I47" s="355">
        <v>9.7107128812469398E-2</v>
      </c>
      <c r="J47" s="14" t="s">
        <v>1094</v>
      </c>
      <c r="K47" s="14" t="s">
        <v>984</v>
      </c>
    </row>
    <row r="48" spans="1:11" x14ac:dyDescent="0.3">
      <c r="A48" s="153" t="s">
        <v>270</v>
      </c>
      <c r="B48" s="153" t="s">
        <v>95</v>
      </c>
      <c r="C48" s="153" t="s">
        <v>1013</v>
      </c>
      <c r="D48" s="351" t="s">
        <v>1043</v>
      </c>
      <c r="E48" s="353">
        <v>-0.43829005956165301</v>
      </c>
      <c r="F48" s="354">
        <v>9.2393318945194505</v>
      </c>
      <c r="G48" s="354">
        <v>15.2575953872241</v>
      </c>
      <c r="H48" s="354">
        <v>1.1322584911035701E-3</v>
      </c>
      <c r="I48" s="355">
        <v>2.17338398170367E-2</v>
      </c>
      <c r="J48" s="14" t="s">
        <v>1982</v>
      </c>
      <c r="K48" s="14" t="s">
        <v>985</v>
      </c>
    </row>
    <row r="49" spans="1:11" x14ac:dyDescent="0.3">
      <c r="A49" s="153" t="s">
        <v>271</v>
      </c>
      <c r="B49" s="153" t="s">
        <v>95</v>
      </c>
      <c r="C49" s="153" t="s">
        <v>1018</v>
      </c>
      <c r="D49" s="351" t="s">
        <v>1044</v>
      </c>
      <c r="E49" s="353">
        <v>-0.433749688175189</v>
      </c>
      <c r="F49" s="354">
        <v>8.8067846134105707</v>
      </c>
      <c r="G49" s="354">
        <v>9.2870940288268606</v>
      </c>
      <c r="H49" s="354">
        <v>7.2638759208109296E-3</v>
      </c>
      <c r="I49" s="355">
        <v>6.8841267188431698E-2</v>
      </c>
      <c r="J49" s="14" t="s">
        <v>1095</v>
      </c>
      <c r="K49" s="14" t="s">
        <v>373</v>
      </c>
    </row>
    <row r="50" spans="1:11" x14ac:dyDescent="0.3">
      <c r="A50" s="153" t="s">
        <v>230</v>
      </c>
      <c r="B50" s="153" t="s">
        <v>95</v>
      </c>
      <c r="C50" s="153" t="s">
        <v>1030</v>
      </c>
      <c r="D50" s="351" t="s">
        <v>1045</v>
      </c>
      <c r="E50" s="353">
        <v>-0.21891032781039099</v>
      </c>
      <c r="F50" s="354">
        <v>11.083347956439001</v>
      </c>
      <c r="G50" s="354">
        <v>10.5513174040419</v>
      </c>
      <c r="H50" s="354">
        <v>4.7181717095343698E-3</v>
      </c>
      <c r="I50" s="355">
        <v>5.3814509208747099E-2</v>
      </c>
      <c r="J50" s="14" t="s">
        <v>1983</v>
      </c>
      <c r="K50" s="14" t="s">
        <v>354</v>
      </c>
    </row>
    <row r="51" spans="1:11" x14ac:dyDescent="0.3">
      <c r="A51" s="153" t="s">
        <v>230</v>
      </c>
      <c r="B51" s="153" t="s">
        <v>95</v>
      </c>
      <c r="C51" s="153" t="s">
        <v>1030</v>
      </c>
      <c r="D51" s="351" t="s">
        <v>1046</v>
      </c>
      <c r="E51" s="353">
        <v>-0.21891032781039099</v>
      </c>
      <c r="F51" s="354">
        <v>11.083347956439001</v>
      </c>
      <c r="G51" s="354">
        <v>10.5513174040419</v>
      </c>
      <c r="H51" s="354">
        <v>4.7181717095343698E-3</v>
      </c>
      <c r="I51" s="355">
        <v>5.3814509208747099E-2</v>
      </c>
      <c r="J51" s="14" t="s">
        <v>1983</v>
      </c>
      <c r="K51" s="14" t="s">
        <v>354</v>
      </c>
    </row>
    <row r="52" spans="1:11" x14ac:dyDescent="0.3">
      <c r="A52" s="153" t="s">
        <v>230</v>
      </c>
      <c r="B52" s="153" t="s">
        <v>95</v>
      </c>
      <c r="C52" s="153" t="s">
        <v>1030</v>
      </c>
      <c r="D52" s="351" t="s">
        <v>1047</v>
      </c>
      <c r="E52" s="353">
        <v>-0.21891032781039099</v>
      </c>
      <c r="F52" s="354">
        <v>11.083347956439001</v>
      </c>
      <c r="G52" s="354">
        <v>10.5513174040419</v>
      </c>
      <c r="H52" s="354">
        <v>4.7181717095343698E-3</v>
      </c>
      <c r="I52" s="355">
        <v>5.3814509208747099E-2</v>
      </c>
      <c r="J52" s="14" t="s">
        <v>1983</v>
      </c>
      <c r="K52" s="14" t="s">
        <v>354</v>
      </c>
    </row>
    <row r="53" spans="1:11" x14ac:dyDescent="0.3">
      <c r="A53" s="153" t="s">
        <v>275</v>
      </c>
      <c r="B53" s="153" t="s">
        <v>95</v>
      </c>
      <c r="C53" s="153" t="s">
        <v>1048</v>
      </c>
      <c r="D53" s="351" t="s">
        <v>1049</v>
      </c>
      <c r="E53" s="353">
        <v>0.39316681253694302</v>
      </c>
      <c r="F53" s="354">
        <v>9.9115976799667393</v>
      </c>
      <c r="G53" s="354">
        <v>8.3540142222581402</v>
      </c>
      <c r="H53" s="354">
        <v>1.0188730392788101E-2</v>
      </c>
      <c r="I53" s="355">
        <v>8.5303519352385504E-2</v>
      </c>
      <c r="J53" s="14" t="s">
        <v>1096</v>
      </c>
      <c r="K53" s="14" t="s">
        <v>374</v>
      </c>
    </row>
    <row r="54" spans="1:11" x14ac:dyDescent="0.3">
      <c r="A54" s="153" t="s">
        <v>274</v>
      </c>
      <c r="B54" s="153" t="s">
        <v>95</v>
      </c>
      <c r="C54" s="153" t="s">
        <v>1020</v>
      </c>
      <c r="D54" s="351" t="s">
        <v>1050</v>
      </c>
      <c r="E54" s="353">
        <v>0.40371934539357901</v>
      </c>
      <c r="F54" s="354">
        <v>8.6811981508137492</v>
      </c>
      <c r="G54" s="354">
        <v>8.1146896317604895</v>
      </c>
      <c r="H54" s="354">
        <v>1.10878727715388E-2</v>
      </c>
      <c r="I54" s="355">
        <v>8.7261558712010301E-2</v>
      </c>
      <c r="J54" s="14" t="s">
        <v>1097</v>
      </c>
      <c r="K54" s="14" t="s">
        <v>986</v>
      </c>
    </row>
    <row r="55" spans="1:11" x14ac:dyDescent="0.3">
      <c r="A55" s="153" t="s">
        <v>236</v>
      </c>
      <c r="B55" s="153" t="s">
        <v>95</v>
      </c>
      <c r="C55" s="153" t="s">
        <v>1051</v>
      </c>
      <c r="D55" s="351" t="s">
        <v>1052</v>
      </c>
      <c r="E55" s="353">
        <v>1.2529515309114401</v>
      </c>
      <c r="F55" s="354">
        <v>9.3477142220902696</v>
      </c>
      <c r="G55" s="354">
        <v>11.4253379079633</v>
      </c>
      <c r="H55" s="354">
        <v>3.5680391553444398E-3</v>
      </c>
      <c r="I55" s="355">
        <v>4.4572171670731298E-2</v>
      </c>
      <c r="J55" s="14" t="s">
        <v>1098</v>
      </c>
      <c r="K55" s="14" t="s">
        <v>987</v>
      </c>
    </row>
    <row r="56" spans="1:11" x14ac:dyDescent="0.3">
      <c r="A56" s="153" t="s">
        <v>185</v>
      </c>
      <c r="B56" s="153" t="s">
        <v>95</v>
      </c>
      <c r="C56" s="153" t="s">
        <v>1013</v>
      </c>
      <c r="D56" s="351" t="s">
        <v>1043</v>
      </c>
      <c r="E56" s="353">
        <v>-0.46935339601125697</v>
      </c>
      <c r="F56" s="354">
        <v>9.7207945594458405</v>
      </c>
      <c r="G56" s="354">
        <v>12.7087055955851</v>
      </c>
      <c r="H56" s="354">
        <v>2.3917538661957999E-3</v>
      </c>
      <c r="I56" s="355">
        <v>3.5002742805778003E-2</v>
      </c>
      <c r="J56" s="14" t="s">
        <v>1099</v>
      </c>
      <c r="K56" s="14" t="s">
        <v>988</v>
      </c>
    </row>
    <row r="57" spans="1:11" x14ac:dyDescent="0.3">
      <c r="A57" s="153" t="s">
        <v>191</v>
      </c>
      <c r="B57" s="153" t="s">
        <v>1053</v>
      </c>
      <c r="C57" s="153" t="s">
        <v>904</v>
      </c>
      <c r="D57" s="351" t="s">
        <v>905</v>
      </c>
      <c r="E57" s="353">
        <v>-0.21808216682397</v>
      </c>
      <c r="F57" s="354">
        <v>10.6191544478823</v>
      </c>
      <c r="G57" s="354">
        <v>10.2875379355518</v>
      </c>
      <c r="H57" s="354">
        <v>5.1526146794264203E-3</v>
      </c>
      <c r="I57" s="355">
        <v>5.6320941009841502E-2</v>
      </c>
      <c r="J57" s="14" t="s">
        <v>1100</v>
      </c>
      <c r="K57" s="14" t="s">
        <v>299</v>
      </c>
    </row>
    <row r="58" spans="1:11" x14ac:dyDescent="0.3">
      <c r="A58" s="153" t="s">
        <v>191</v>
      </c>
      <c r="B58" s="153" t="s">
        <v>95</v>
      </c>
      <c r="C58" s="153" t="s">
        <v>546</v>
      </c>
      <c r="D58" s="351" t="s">
        <v>148</v>
      </c>
      <c r="E58" s="353">
        <v>-0.21808216682397</v>
      </c>
      <c r="F58" s="354">
        <v>10.6191544478823</v>
      </c>
      <c r="G58" s="354">
        <v>10.2875379355518</v>
      </c>
      <c r="H58" s="354">
        <v>5.1526146794264203E-3</v>
      </c>
      <c r="I58" s="355">
        <v>5.6320941009841502E-2</v>
      </c>
      <c r="J58" s="14" t="s">
        <v>1100</v>
      </c>
      <c r="K58" s="14" t="s">
        <v>299</v>
      </c>
    </row>
    <row r="59" spans="1:11" x14ac:dyDescent="0.3">
      <c r="A59" s="153" t="s">
        <v>235</v>
      </c>
      <c r="B59" s="153" t="s">
        <v>95</v>
      </c>
      <c r="C59" s="153" t="s">
        <v>1018</v>
      </c>
      <c r="D59" s="351" t="s">
        <v>1054</v>
      </c>
      <c r="E59" s="353">
        <v>0.57172491597217601</v>
      </c>
      <c r="F59" s="354">
        <v>10.780994867782701</v>
      </c>
      <c r="G59" s="354">
        <v>32.876376732609501</v>
      </c>
      <c r="H59" s="354">
        <v>2.4127633610415001E-5</v>
      </c>
      <c r="I59" s="355">
        <v>4.1352951239017003E-3</v>
      </c>
      <c r="J59" s="14" t="s">
        <v>1101</v>
      </c>
      <c r="K59" s="14" t="s">
        <v>989</v>
      </c>
    </row>
    <row r="60" spans="1:11" x14ac:dyDescent="0.3">
      <c r="A60" s="153" t="s">
        <v>235</v>
      </c>
      <c r="B60" s="153" t="s">
        <v>95</v>
      </c>
      <c r="C60" s="153" t="s">
        <v>1051</v>
      </c>
      <c r="D60" s="351" t="s">
        <v>1052</v>
      </c>
      <c r="E60" s="353">
        <v>0.57172491597217601</v>
      </c>
      <c r="F60" s="354">
        <v>10.780994867782701</v>
      </c>
      <c r="G60" s="354">
        <v>32.876376732609501</v>
      </c>
      <c r="H60" s="354">
        <v>2.4127633610415001E-5</v>
      </c>
      <c r="I60" s="355">
        <v>4.1352951239017003E-3</v>
      </c>
      <c r="J60" s="14" t="s">
        <v>1101</v>
      </c>
      <c r="K60" s="14" t="s">
        <v>989</v>
      </c>
    </row>
    <row r="61" spans="1:11" x14ac:dyDescent="0.3">
      <c r="A61" s="153" t="s">
        <v>234</v>
      </c>
      <c r="B61" s="153" t="s">
        <v>95</v>
      </c>
      <c r="C61" s="153" t="s">
        <v>1055</v>
      </c>
      <c r="D61" s="351" t="s">
        <v>1056</v>
      </c>
      <c r="E61" s="353">
        <v>0.46184000276595499</v>
      </c>
      <c r="F61" s="354">
        <v>9.1787520393839603</v>
      </c>
      <c r="G61" s="354">
        <v>35.307779944462297</v>
      </c>
      <c r="H61" s="354">
        <v>1.59259277247579E-5</v>
      </c>
      <c r="I61" s="355">
        <v>4.1352951239017003E-3</v>
      </c>
      <c r="J61" s="14" t="s">
        <v>1102</v>
      </c>
      <c r="K61" s="14" t="s">
        <v>990</v>
      </c>
    </row>
    <row r="62" spans="1:11" x14ac:dyDescent="0.3">
      <c r="A62" s="153" t="s">
        <v>234</v>
      </c>
      <c r="B62" s="153" t="s">
        <v>95</v>
      </c>
      <c r="C62" s="153" t="s">
        <v>546</v>
      </c>
      <c r="D62" s="351" t="s">
        <v>1057</v>
      </c>
      <c r="E62" s="353">
        <v>0.46184000276595499</v>
      </c>
      <c r="F62" s="354">
        <v>9.1787520393839603</v>
      </c>
      <c r="G62" s="354">
        <v>35.307779944462297</v>
      </c>
      <c r="H62" s="354">
        <v>1.59259277247579E-5</v>
      </c>
      <c r="I62" s="355">
        <v>4.1352951239017003E-3</v>
      </c>
      <c r="J62" s="14" t="s">
        <v>1102</v>
      </c>
      <c r="K62" s="14" t="s">
        <v>990</v>
      </c>
    </row>
    <row r="63" spans="1:11" x14ac:dyDescent="0.3">
      <c r="A63" s="153" t="s">
        <v>234</v>
      </c>
      <c r="B63" s="153" t="s">
        <v>95</v>
      </c>
      <c r="C63" s="153" t="s">
        <v>1051</v>
      </c>
      <c r="D63" s="351" t="s">
        <v>1052</v>
      </c>
      <c r="E63" s="353">
        <v>0.46184000276595499</v>
      </c>
      <c r="F63" s="354">
        <v>9.1787520393839603</v>
      </c>
      <c r="G63" s="354">
        <v>35.307779944462297</v>
      </c>
      <c r="H63" s="354">
        <v>1.59259277247579E-5</v>
      </c>
      <c r="I63" s="355">
        <v>4.1352951239017003E-3</v>
      </c>
      <c r="J63" s="14" t="s">
        <v>1102</v>
      </c>
      <c r="K63" s="14" t="s">
        <v>990</v>
      </c>
    </row>
    <row r="64" spans="1:11" x14ac:dyDescent="0.3">
      <c r="A64" s="153" t="s">
        <v>234</v>
      </c>
      <c r="B64" s="153" t="s">
        <v>95</v>
      </c>
      <c r="C64" s="153" t="s">
        <v>1030</v>
      </c>
      <c r="D64" s="351" t="s">
        <v>1058</v>
      </c>
      <c r="E64" s="353">
        <v>0.46184000276595499</v>
      </c>
      <c r="F64" s="354">
        <v>9.1787520393839603</v>
      </c>
      <c r="G64" s="354">
        <v>35.307779944462297</v>
      </c>
      <c r="H64" s="354">
        <v>1.59259277247579E-5</v>
      </c>
      <c r="I64" s="355">
        <v>4.1352951239017003E-3</v>
      </c>
      <c r="J64" s="14" t="s">
        <v>1102</v>
      </c>
      <c r="K64" s="14" t="s">
        <v>990</v>
      </c>
    </row>
    <row r="65" spans="1:11" x14ac:dyDescent="0.3">
      <c r="A65" s="153" t="s">
        <v>268</v>
      </c>
      <c r="B65" s="153" t="s">
        <v>95</v>
      </c>
      <c r="C65" s="153" t="s">
        <v>1059</v>
      </c>
      <c r="D65" s="351" t="s">
        <v>1060</v>
      </c>
      <c r="E65" s="353">
        <v>-0.45818278614330699</v>
      </c>
      <c r="F65" s="354">
        <v>8.6556036158168101</v>
      </c>
      <c r="G65" s="354">
        <v>12.686765892114</v>
      </c>
      <c r="H65" s="354">
        <v>2.39235100400635E-3</v>
      </c>
      <c r="I65" s="355">
        <v>3.5002742805778003E-2</v>
      </c>
      <c r="J65" s="14" t="s">
        <v>1103</v>
      </c>
      <c r="K65" s="14" t="s">
        <v>375</v>
      </c>
    </row>
    <row r="66" spans="1:11" x14ac:dyDescent="0.3">
      <c r="A66" s="153" t="s">
        <v>280</v>
      </c>
      <c r="B66" s="153" t="s">
        <v>95</v>
      </c>
      <c r="C66" s="153" t="s">
        <v>546</v>
      </c>
      <c r="D66" s="351" t="s">
        <v>1057</v>
      </c>
      <c r="E66" s="353">
        <v>0.26975243064725801</v>
      </c>
      <c r="F66" s="354">
        <v>10.546971101199899</v>
      </c>
      <c r="G66" s="354">
        <v>7.8004089327025001</v>
      </c>
      <c r="H66" s="354">
        <v>1.2470356385852199E-2</v>
      </c>
      <c r="I66" s="355">
        <v>9.5283208501608194E-2</v>
      </c>
      <c r="J66" s="14" t="s">
        <v>1984</v>
      </c>
      <c r="K66" s="14" t="s">
        <v>991</v>
      </c>
    </row>
    <row r="67" spans="1:11" x14ac:dyDescent="0.3">
      <c r="A67" s="153" t="s">
        <v>280</v>
      </c>
      <c r="B67" s="153" t="s">
        <v>1053</v>
      </c>
      <c r="C67" s="153" t="s">
        <v>904</v>
      </c>
      <c r="D67" s="351" t="s">
        <v>438</v>
      </c>
      <c r="E67" s="353">
        <v>0.26975243064725801</v>
      </c>
      <c r="F67" s="354">
        <v>10.546971101199899</v>
      </c>
      <c r="G67" s="354">
        <v>7.8004089327025001</v>
      </c>
      <c r="H67" s="354">
        <v>1.2470356385852199E-2</v>
      </c>
      <c r="I67" s="355">
        <v>9.5283208501608194E-2</v>
      </c>
      <c r="J67" s="14" t="s">
        <v>1984</v>
      </c>
      <c r="K67" s="14" t="s">
        <v>991</v>
      </c>
    </row>
    <row r="68" spans="1:11" x14ac:dyDescent="0.3">
      <c r="A68" s="153" t="s">
        <v>280</v>
      </c>
      <c r="B68" s="153" t="s">
        <v>95</v>
      </c>
      <c r="C68" s="153" t="s">
        <v>1020</v>
      </c>
      <c r="D68" s="351" t="s">
        <v>1050</v>
      </c>
      <c r="E68" s="353">
        <v>0.26975243064725801</v>
      </c>
      <c r="F68" s="354">
        <v>10.546971101199899</v>
      </c>
      <c r="G68" s="354">
        <v>7.8004089327025001</v>
      </c>
      <c r="H68" s="354">
        <v>1.2470356385852199E-2</v>
      </c>
      <c r="I68" s="355">
        <v>9.5283208501608194E-2</v>
      </c>
      <c r="J68" s="14" t="s">
        <v>1984</v>
      </c>
      <c r="K68" s="14" t="s">
        <v>991</v>
      </c>
    </row>
    <row r="69" spans="1:11" x14ac:dyDescent="0.3">
      <c r="A69" s="153" t="s">
        <v>248</v>
      </c>
      <c r="B69" s="153" t="s">
        <v>95</v>
      </c>
      <c r="C69" s="153" t="s">
        <v>1030</v>
      </c>
      <c r="D69" s="351" t="s">
        <v>1058</v>
      </c>
      <c r="E69" s="353">
        <v>-0.25437848777493799</v>
      </c>
      <c r="F69" s="354">
        <v>9.2002311864678497</v>
      </c>
      <c r="G69" s="354">
        <v>11.4550066428845</v>
      </c>
      <c r="H69" s="354">
        <v>3.5145354861345801E-3</v>
      </c>
      <c r="I69" s="355">
        <v>4.4572171670731298E-2</v>
      </c>
      <c r="J69" s="14" t="s">
        <v>1104</v>
      </c>
      <c r="K69" s="14" t="s">
        <v>360</v>
      </c>
    </row>
    <row r="70" spans="1:11" x14ac:dyDescent="0.3">
      <c r="A70" s="153" t="s">
        <v>248</v>
      </c>
      <c r="B70" s="153" t="s">
        <v>1053</v>
      </c>
      <c r="C70" s="153" t="s">
        <v>93</v>
      </c>
      <c r="D70" s="351" t="s">
        <v>1061</v>
      </c>
      <c r="E70" s="353">
        <v>-0.25437848777493799</v>
      </c>
      <c r="F70" s="354">
        <v>9.2002311864678497</v>
      </c>
      <c r="G70" s="354">
        <v>11.4550066428845</v>
      </c>
      <c r="H70" s="354">
        <v>3.5145354861345801E-3</v>
      </c>
      <c r="I70" s="355">
        <v>4.4572171670731298E-2</v>
      </c>
      <c r="J70" s="14" t="s">
        <v>1104</v>
      </c>
      <c r="K70" s="14" t="s">
        <v>360</v>
      </c>
    </row>
    <row r="71" spans="1:11" x14ac:dyDescent="0.3">
      <c r="A71" s="153" t="s">
        <v>281</v>
      </c>
      <c r="B71" s="153" t="s">
        <v>95</v>
      </c>
      <c r="C71" s="153" t="s">
        <v>1020</v>
      </c>
      <c r="D71" s="351" t="s">
        <v>1062</v>
      </c>
      <c r="E71" s="353">
        <v>-0.25036845301487298</v>
      </c>
      <c r="F71" s="354">
        <v>9.0082771036897995</v>
      </c>
      <c r="G71" s="354">
        <v>16.262938418656798</v>
      </c>
      <c r="H71" s="354">
        <v>8.6020539594793097E-4</v>
      </c>
      <c r="I71" s="355">
        <v>1.9021649419161998E-2</v>
      </c>
      <c r="J71" s="14" t="s">
        <v>1105</v>
      </c>
      <c r="K71" s="14" t="s">
        <v>376</v>
      </c>
    </row>
    <row r="72" spans="1:11" x14ac:dyDescent="0.3">
      <c r="A72" s="153" t="s">
        <v>266</v>
      </c>
      <c r="B72" s="153" t="s">
        <v>95</v>
      </c>
      <c r="C72" s="153" t="s">
        <v>546</v>
      </c>
      <c r="D72" s="351" t="s">
        <v>148</v>
      </c>
      <c r="E72" s="353">
        <v>0.55902592996189704</v>
      </c>
      <c r="F72" s="354">
        <v>8.8236013168012004</v>
      </c>
      <c r="G72" s="354">
        <v>8.3991367340056406</v>
      </c>
      <c r="H72" s="354">
        <v>1.0022001110029001E-2</v>
      </c>
      <c r="I72" s="355">
        <v>8.5303519352385504E-2</v>
      </c>
      <c r="J72" s="14" t="s">
        <v>1106</v>
      </c>
      <c r="K72" s="14" t="s">
        <v>378</v>
      </c>
    </row>
    <row r="73" spans="1:11" x14ac:dyDescent="0.3">
      <c r="A73" s="153" t="s">
        <v>232</v>
      </c>
      <c r="B73" s="153" t="s">
        <v>95</v>
      </c>
      <c r="C73" s="153" t="s">
        <v>1051</v>
      </c>
      <c r="D73" s="351" t="s">
        <v>1052</v>
      </c>
      <c r="E73" s="353">
        <v>-0.269689873502927</v>
      </c>
      <c r="F73" s="354">
        <v>9.8235948527245895</v>
      </c>
      <c r="G73" s="354">
        <v>16.349753896948201</v>
      </c>
      <c r="H73" s="354">
        <v>8.4039178678068098E-4</v>
      </c>
      <c r="I73" s="355">
        <v>1.9021649419161998E-2</v>
      </c>
      <c r="J73" s="14" t="s">
        <v>1985</v>
      </c>
      <c r="K73" s="14" t="s">
        <v>355</v>
      </c>
    </row>
    <row r="74" spans="1:11" x14ac:dyDescent="0.3">
      <c r="A74" s="153" t="s">
        <v>253</v>
      </c>
      <c r="B74" s="153" t="s">
        <v>1024</v>
      </c>
      <c r="C74" s="153" t="s">
        <v>119</v>
      </c>
      <c r="D74" s="351" t="s">
        <v>440</v>
      </c>
      <c r="E74" s="353">
        <v>2.17072214235528</v>
      </c>
      <c r="F74" s="354">
        <v>9.3958931950539597</v>
      </c>
      <c r="G74" s="354">
        <v>25.3385658751194</v>
      </c>
      <c r="H74" s="354">
        <v>1.02903643035923E-4</v>
      </c>
      <c r="I74" s="355">
        <v>6.4078500797037198E-3</v>
      </c>
      <c r="J74" s="14" t="s">
        <v>1107</v>
      </c>
      <c r="K74" s="14" t="s">
        <v>364</v>
      </c>
    </row>
    <row r="75" spans="1:11" x14ac:dyDescent="0.3">
      <c r="A75" s="153" t="s">
        <v>254</v>
      </c>
      <c r="B75" s="153" t="s">
        <v>1024</v>
      </c>
      <c r="C75" s="153" t="s">
        <v>119</v>
      </c>
      <c r="D75" s="351" t="s">
        <v>440</v>
      </c>
      <c r="E75" s="353">
        <v>2.10077803470119</v>
      </c>
      <c r="F75" s="354">
        <v>9.4451725753137001</v>
      </c>
      <c r="G75" s="354">
        <v>26.736946443944099</v>
      </c>
      <c r="H75" s="354">
        <v>7.7403998000527099E-5</v>
      </c>
      <c r="I75" s="355">
        <v>6.4078500797037198E-3</v>
      </c>
      <c r="J75" s="14" t="s">
        <v>1108</v>
      </c>
      <c r="K75" s="14" t="s">
        <v>365</v>
      </c>
    </row>
    <row r="76" spans="1:11" x14ac:dyDescent="0.3">
      <c r="A76" s="153" t="s">
        <v>255</v>
      </c>
      <c r="B76" s="153" t="s">
        <v>1024</v>
      </c>
      <c r="C76" s="153" t="s">
        <v>119</v>
      </c>
      <c r="D76" s="351" t="s">
        <v>440</v>
      </c>
      <c r="E76" s="353">
        <v>1.90643774181998</v>
      </c>
      <c r="F76" s="354">
        <v>7.8752060068979102</v>
      </c>
      <c r="G76" s="354">
        <v>21.672033822012001</v>
      </c>
      <c r="H76" s="354">
        <v>2.25435086906192E-4</v>
      </c>
      <c r="I76" s="355">
        <v>8.8708706697586698E-3</v>
      </c>
      <c r="J76" s="14" t="s">
        <v>1107</v>
      </c>
      <c r="K76" s="14" t="s">
        <v>366</v>
      </c>
    </row>
    <row r="77" spans="1:11" x14ac:dyDescent="0.3">
      <c r="A77" s="153" t="s">
        <v>250</v>
      </c>
      <c r="B77" s="153" t="s">
        <v>95</v>
      </c>
      <c r="C77" s="153" t="s">
        <v>546</v>
      </c>
      <c r="D77" s="351" t="s">
        <v>423</v>
      </c>
      <c r="E77" s="353">
        <v>0.89824489570177202</v>
      </c>
      <c r="F77" s="354">
        <v>8.2731284139247396</v>
      </c>
      <c r="G77" s="354">
        <v>9.4347392681201505</v>
      </c>
      <c r="H77" s="354">
        <v>6.8982517628740402E-3</v>
      </c>
      <c r="I77" s="355">
        <v>6.7023754782492298E-2</v>
      </c>
      <c r="J77" s="14" t="s">
        <v>1109</v>
      </c>
      <c r="K77" s="14" t="s">
        <v>992</v>
      </c>
    </row>
    <row r="78" spans="1:11" x14ac:dyDescent="0.3">
      <c r="A78" s="153" t="s">
        <v>250</v>
      </c>
      <c r="B78" s="153" t="s">
        <v>95</v>
      </c>
      <c r="C78" s="153" t="s">
        <v>1009</v>
      </c>
      <c r="D78" s="351" t="s">
        <v>1022</v>
      </c>
      <c r="E78" s="353">
        <v>0.89824489570177202</v>
      </c>
      <c r="F78" s="354">
        <v>8.2731284139247396</v>
      </c>
      <c r="G78" s="354">
        <v>9.4347392681201505</v>
      </c>
      <c r="H78" s="354">
        <v>6.8982517628740402E-3</v>
      </c>
      <c r="I78" s="355">
        <v>6.7023754782492298E-2</v>
      </c>
      <c r="J78" s="14" t="s">
        <v>1109</v>
      </c>
      <c r="K78" s="14" t="s">
        <v>992</v>
      </c>
    </row>
    <row r="79" spans="1:11" x14ac:dyDescent="0.3">
      <c r="A79" s="153" t="s">
        <v>279</v>
      </c>
      <c r="B79" s="153" t="s">
        <v>95</v>
      </c>
      <c r="C79" s="153" t="s">
        <v>1009</v>
      </c>
      <c r="D79" s="351" t="s">
        <v>1042</v>
      </c>
      <c r="E79" s="353">
        <v>-0.30397465706012899</v>
      </c>
      <c r="F79" s="354">
        <v>9.0364993357651198</v>
      </c>
      <c r="G79" s="354">
        <v>12.193805724341701</v>
      </c>
      <c r="H79" s="354">
        <v>2.7842949648373299E-3</v>
      </c>
      <c r="I79" s="355">
        <v>3.8442809426789099E-2</v>
      </c>
      <c r="J79" s="14" t="s">
        <v>1110</v>
      </c>
      <c r="K79" s="14" t="s">
        <v>993</v>
      </c>
    </row>
    <row r="80" spans="1:11" x14ac:dyDescent="0.3">
      <c r="A80" s="153" t="s">
        <v>285</v>
      </c>
      <c r="B80" s="153" t="s">
        <v>95</v>
      </c>
      <c r="C80" s="153" t="s">
        <v>1020</v>
      </c>
      <c r="D80" s="351" t="s">
        <v>1063</v>
      </c>
      <c r="E80" s="353">
        <v>-0.23963044164932201</v>
      </c>
      <c r="F80" s="354">
        <v>9.3605920287117108</v>
      </c>
      <c r="G80" s="354">
        <v>14.7307793160348</v>
      </c>
      <c r="H80" s="354">
        <v>1.3125760835079399E-3</v>
      </c>
      <c r="I80" s="355">
        <v>2.2955497282683299E-2</v>
      </c>
      <c r="J80" s="14" t="s">
        <v>1111</v>
      </c>
      <c r="K80" s="14" t="s">
        <v>379</v>
      </c>
    </row>
    <row r="81" spans="1:11" x14ac:dyDescent="0.3">
      <c r="A81" s="153" t="s">
        <v>225</v>
      </c>
      <c r="B81" s="153" t="s">
        <v>95</v>
      </c>
      <c r="C81" s="153" t="s">
        <v>546</v>
      </c>
      <c r="D81" s="351" t="s">
        <v>423</v>
      </c>
      <c r="E81" s="353">
        <v>0.282704696587946</v>
      </c>
      <c r="F81" s="354">
        <v>9.0931151439348898</v>
      </c>
      <c r="G81" s="354">
        <v>8.8500853956644701</v>
      </c>
      <c r="H81" s="354">
        <v>8.4810804549959005E-3</v>
      </c>
      <c r="I81" s="355">
        <v>7.6324319934971505E-2</v>
      </c>
      <c r="J81" s="14" t="s">
        <v>1112</v>
      </c>
      <c r="K81" s="14" t="s">
        <v>994</v>
      </c>
    </row>
    <row r="82" spans="1:11" x14ac:dyDescent="0.3">
      <c r="A82" s="153" t="s">
        <v>225</v>
      </c>
      <c r="B82" s="153" t="s">
        <v>95</v>
      </c>
      <c r="C82" s="153" t="s">
        <v>1009</v>
      </c>
      <c r="D82" s="351" t="s">
        <v>1042</v>
      </c>
      <c r="E82" s="353">
        <v>0.282704696587946</v>
      </c>
      <c r="F82" s="354">
        <v>9.0931151439348898</v>
      </c>
      <c r="G82" s="354">
        <v>8.8500853956644701</v>
      </c>
      <c r="H82" s="354">
        <v>8.4810804549959005E-3</v>
      </c>
      <c r="I82" s="355">
        <v>7.6324319934971505E-2</v>
      </c>
      <c r="J82" s="14" t="s">
        <v>1112</v>
      </c>
      <c r="K82" s="14" t="s">
        <v>994</v>
      </c>
    </row>
    <row r="83" spans="1:11" x14ac:dyDescent="0.3">
      <c r="A83" s="153" t="s">
        <v>225</v>
      </c>
      <c r="B83" s="153" t="s">
        <v>95</v>
      </c>
      <c r="C83" s="153" t="s">
        <v>546</v>
      </c>
      <c r="D83" s="351" t="s">
        <v>1015</v>
      </c>
      <c r="E83" s="353">
        <v>0.282704696587946</v>
      </c>
      <c r="F83" s="354">
        <v>9.0931151439348898</v>
      </c>
      <c r="G83" s="354">
        <v>8.8500853956644701</v>
      </c>
      <c r="H83" s="354">
        <v>8.4810804549959005E-3</v>
      </c>
      <c r="I83" s="355">
        <v>7.6324319934971505E-2</v>
      </c>
      <c r="J83" s="14" t="s">
        <v>1112</v>
      </c>
      <c r="K83" s="14" t="s">
        <v>994</v>
      </c>
    </row>
    <row r="84" spans="1:11" x14ac:dyDescent="0.3">
      <c r="A84" s="153" t="s">
        <v>225</v>
      </c>
      <c r="B84" s="153" t="s">
        <v>95</v>
      </c>
      <c r="C84" s="153" t="s">
        <v>1009</v>
      </c>
      <c r="D84" s="351" t="s">
        <v>1064</v>
      </c>
      <c r="E84" s="353">
        <v>0.282704696587946</v>
      </c>
      <c r="F84" s="354">
        <v>9.0931151439348898</v>
      </c>
      <c r="G84" s="354">
        <v>8.8500853956644701</v>
      </c>
      <c r="H84" s="354">
        <v>8.4810804549959005E-3</v>
      </c>
      <c r="I84" s="355">
        <v>7.6324319934971505E-2</v>
      </c>
      <c r="J84" s="14" t="s">
        <v>1112</v>
      </c>
      <c r="K84" s="14" t="s">
        <v>994</v>
      </c>
    </row>
    <row r="85" spans="1:11" x14ac:dyDescent="0.3">
      <c r="A85" s="153" t="s">
        <v>225</v>
      </c>
      <c r="B85" s="153" t="s">
        <v>95</v>
      </c>
      <c r="C85" s="153" t="s">
        <v>1009</v>
      </c>
      <c r="D85" s="351" t="s">
        <v>147</v>
      </c>
      <c r="E85" s="353">
        <v>0.282704696587946</v>
      </c>
      <c r="F85" s="354">
        <v>9.0931151439348898</v>
      </c>
      <c r="G85" s="354">
        <v>8.8500853956644701</v>
      </c>
      <c r="H85" s="354">
        <v>8.4810804549959005E-3</v>
      </c>
      <c r="I85" s="355">
        <v>7.6324319934971505E-2</v>
      </c>
      <c r="J85" s="14" t="s">
        <v>1112</v>
      </c>
      <c r="K85" s="14" t="s">
        <v>994</v>
      </c>
    </row>
    <row r="86" spans="1:11" x14ac:dyDescent="0.3">
      <c r="A86" s="153" t="s">
        <v>246</v>
      </c>
      <c r="B86" s="153" t="s">
        <v>95</v>
      </c>
      <c r="C86" s="153" t="s">
        <v>1009</v>
      </c>
      <c r="D86" s="351" t="s">
        <v>1022</v>
      </c>
      <c r="E86" s="353">
        <v>1.0150816508126299</v>
      </c>
      <c r="F86" s="354">
        <v>10.0177467229896</v>
      </c>
      <c r="G86" s="354">
        <v>14.905403237713699</v>
      </c>
      <c r="H86" s="354">
        <v>1.2593192002752301E-3</v>
      </c>
      <c r="I86" s="355">
        <v>2.25246411503774E-2</v>
      </c>
      <c r="J86" s="14" t="s">
        <v>1113</v>
      </c>
      <c r="K86" s="14" t="s">
        <v>995</v>
      </c>
    </row>
    <row r="87" spans="1:11" x14ac:dyDescent="0.3">
      <c r="A87" s="153" t="s">
        <v>282</v>
      </c>
      <c r="B87" s="153" t="s">
        <v>95</v>
      </c>
      <c r="C87" s="153" t="s">
        <v>546</v>
      </c>
      <c r="D87" s="351" t="s">
        <v>1033</v>
      </c>
      <c r="E87" s="353">
        <v>-0.24838435330125799</v>
      </c>
      <c r="F87" s="354">
        <v>9.5579315243900194</v>
      </c>
      <c r="G87" s="354">
        <v>8.6784266172343703</v>
      </c>
      <c r="H87" s="354">
        <v>9.0210375381901808E-3</v>
      </c>
      <c r="I87" s="355">
        <v>7.8883961583951903E-2</v>
      </c>
      <c r="J87" s="14" t="s">
        <v>1114</v>
      </c>
      <c r="K87" s="14" t="s">
        <v>996</v>
      </c>
    </row>
    <row r="88" spans="1:11" x14ac:dyDescent="0.3">
      <c r="A88" s="153" t="s">
        <v>227</v>
      </c>
      <c r="B88" s="153" t="s">
        <v>95</v>
      </c>
      <c r="C88" s="153" t="s">
        <v>1020</v>
      </c>
      <c r="D88" s="351" t="s">
        <v>1063</v>
      </c>
      <c r="E88" s="353">
        <v>-0.42854819254371102</v>
      </c>
      <c r="F88" s="354">
        <v>9.2838762690314098</v>
      </c>
      <c r="G88" s="354">
        <v>10.2596060876674</v>
      </c>
      <c r="H88" s="354">
        <v>5.2266032960996897E-3</v>
      </c>
      <c r="I88" s="355">
        <v>5.6347079370280197E-2</v>
      </c>
      <c r="J88" s="14" t="s">
        <v>1115</v>
      </c>
      <c r="K88" s="14" t="s">
        <v>353</v>
      </c>
    </row>
    <row r="89" spans="1:11" x14ac:dyDescent="0.3">
      <c r="A89" s="153" t="s">
        <v>227</v>
      </c>
      <c r="B89" s="153" t="s">
        <v>95</v>
      </c>
      <c r="C89" s="153" t="s">
        <v>1020</v>
      </c>
      <c r="D89" s="351" t="s">
        <v>1050</v>
      </c>
      <c r="E89" s="353">
        <v>-0.42854819254371102</v>
      </c>
      <c r="F89" s="354">
        <v>9.2838762690314098</v>
      </c>
      <c r="G89" s="354">
        <v>10.2596060876674</v>
      </c>
      <c r="H89" s="354">
        <v>5.2266032960996897E-3</v>
      </c>
      <c r="I89" s="355">
        <v>5.6347079370280197E-2</v>
      </c>
      <c r="J89" s="14" t="s">
        <v>1115</v>
      </c>
      <c r="K89" s="14" t="s">
        <v>353</v>
      </c>
    </row>
    <row r="90" spans="1:11" x14ac:dyDescent="0.3">
      <c r="A90" s="153" t="s">
        <v>261</v>
      </c>
      <c r="B90" s="153" t="s">
        <v>95</v>
      </c>
      <c r="C90" s="153" t="s">
        <v>1020</v>
      </c>
      <c r="D90" s="351" t="s">
        <v>1032</v>
      </c>
      <c r="E90" s="353">
        <v>-0.96072979241676304</v>
      </c>
      <c r="F90" s="354">
        <v>8.0937794466768302</v>
      </c>
      <c r="G90" s="354">
        <v>8.0438606772568697</v>
      </c>
      <c r="H90" s="354">
        <v>1.1383595686530501E-2</v>
      </c>
      <c r="I90" s="355">
        <v>8.8701879260391303E-2</v>
      </c>
      <c r="J90" s="14" t="s">
        <v>1116</v>
      </c>
      <c r="K90" s="14" t="s">
        <v>380</v>
      </c>
    </row>
    <row r="91" spans="1:11" x14ac:dyDescent="0.3">
      <c r="A91" s="153" t="s">
        <v>247</v>
      </c>
      <c r="B91" s="153" t="s">
        <v>95</v>
      </c>
      <c r="C91" s="153" t="s">
        <v>1020</v>
      </c>
      <c r="D91" s="351" t="s">
        <v>1062</v>
      </c>
      <c r="E91" s="353">
        <v>0.27863486269585003</v>
      </c>
      <c r="F91" s="354">
        <v>9.9229837479729497</v>
      </c>
      <c r="G91" s="354">
        <v>9.2568154045917801</v>
      </c>
      <c r="H91" s="354">
        <v>7.3415330385631101E-3</v>
      </c>
      <c r="I91" s="355">
        <v>6.8841267188431698E-2</v>
      </c>
      <c r="J91" s="14" t="s">
        <v>1117</v>
      </c>
      <c r="K91" s="14" t="s">
        <v>997</v>
      </c>
    </row>
    <row r="92" spans="1:11" x14ac:dyDescent="0.3">
      <c r="A92" s="153" t="s">
        <v>247</v>
      </c>
      <c r="B92" s="153" t="s">
        <v>95</v>
      </c>
      <c r="C92" s="153" t="s">
        <v>1020</v>
      </c>
      <c r="D92" s="351" t="s">
        <v>1032</v>
      </c>
      <c r="E92" s="353">
        <v>0.27863486269585003</v>
      </c>
      <c r="F92" s="354">
        <v>9.9229837479729497</v>
      </c>
      <c r="G92" s="354">
        <v>9.2568154045917801</v>
      </c>
      <c r="H92" s="354">
        <v>7.3415330385631101E-3</v>
      </c>
      <c r="I92" s="355">
        <v>6.8841267188431698E-2</v>
      </c>
      <c r="J92" s="14" t="s">
        <v>1117</v>
      </c>
      <c r="K92" s="14" t="s">
        <v>997</v>
      </c>
    </row>
    <row r="93" spans="1:11" x14ac:dyDescent="0.3">
      <c r="A93" s="153" t="s">
        <v>231</v>
      </c>
      <c r="B93" s="153" t="s">
        <v>95</v>
      </c>
      <c r="C93" s="153" t="s">
        <v>1051</v>
      </c>
      <c r="D93" s="351" t="s">
        <v>1052</v>
      </c>
      <c r="E93" s="353">
        <v>-0.235719486598963</v>
      </c>
      <c r="F93" s="354">
        <v>9.9816916579631805</v>
      </c>
      <c r="G93" s="354">
        <v>9.8109230491337893</v>
      </c>
      <c r="H93" s="354">
        <v>6.0570112514355904E-3</v>
      </c>
      <c r="I93" s="355">
        <v>6.1907374738698798E-2</v>
      </c>
      <c r="J93" s="14" t="s">
        <v>1118</v>
      </c>
      <c r="K93" s="14" t="s">
        <v>998</v>
      </c>
    </row>
    <row r="94" spans="1:11" x14ac:dyDescent="0.3">
      <c r="A94" s="153" t="s">
        <v>231</v>
      </c>
      <c r="B94" s="153" t="s">
        <v>95</v>
      </c>
      <c r="C94" s="153" t="s">
        <v>1020</v>
      </c>
      <c r="D94" s="351" t="s">
        <v>1032</v>
      </c>
      <c r="E94" s="353">
        <v>-0.235719486598963</v>
      </c>
      <c r="F94" s="354">
        <v>9.9816916579631805</v>
      </c>
      <c r="G94" s="354">
        <v>9.8109230491337893</v>
      </c>
      <c r="H94" s="354">
        <v>6.0570112514355904E-3</v>
      </c>
      <c r="I94" s="355">
        <v>6.1907374738698798E-2</v>
      </c>
      <c r="J94" s="14" t="s">
        <v>1118</v>
      </c>
      <c r="K94" s="14" t="s">
        <v>998</v>
      </c>
    </row>
    <row r="95" spans="1:11" x14ac:dyDescent="0.3">
      <c r="A95" s="153" t="s">
        <v>223</v>
      </c>
      <c r="B95" s="153" t="s">
        <v>95</v>
      </c>
      <c r="C95" s="153" t="s">
        <v>1009</v>
      </c>
      <c r="D95" s="351" t="s">
        <v>147</v>
      </c>
      <c r="E95" s="353">
        <v>-0.28174173168411298</v>
      </c>
      <c r="F95" s="354">
        <v>8.9586813703669002</v>
      </c>
      <c r="G95" s="354">
        <v>8.3665789442019705</v>
      </c>
      <c r="H95" s="354">
        <v>1.0104510839467101E-2</v>
      </c>
      <c r="I95" s="355">
        <v>8.5303519352385504E-2</v>
      </c>
      <c r="J95" s="14" t="s">
        <v>1119</v>
      </c>
      <c r="K95" s="14" t="s">
        <v>999</v>
      </c>
    </row>
    <row r="96" spans="1:11" x14ac:dyDescent="0.3">
      <c r="A96" s="153" t="s">
        <v>223</v>
      </c>
      <c r="B96" s="153" t="s">
        <v>95</v>
      </c>
      <c r="C96" s="153" t="s">
        <v>1009</v>
      </c>
      <c r="D96" s="351" t="s">
        <v>1065</v>
      </c>
      <c r="E96" s="353">
        <v>-0.28174173168411298</v>
      </c>
      <c r="F96" s="354">
        <v>8.9586813703669002</v>
      </c>
      <c r="G96" s="354">
        <v>8.3665789442019705</v>
      </c>
      <c r="H96" s="354">
        <v>1.0104510839467101E-2</v>
      </c>
      <c r="I96" s="355">
        <v>8.5303519352385504E-2</v>
      </c>
      <c r="J96" s="14" t="s">
        <v>1119</v>
      </c>
      <c r="K96" s="14" t="s">
        <v>999</v>
      </c>
    </row>
    <row r="97" spans="1:11" x14ac:dyDescent="0.3">
      <c r="A97" s="153" t="s">
        <v>224</v>
      </c>
      <c r="B97" s="153" t="s">
        <v>95</v>
      </c>
      <c r="C97" s="153" t="s">
        <v>1009</v>
      </c>
      <c r="D97" s="351" t="s">
        <v>147</v>
      </c>
      <c r="E97" s="353">
        <v>-0.27570000278922602</v>
      </c>
      <c r="F97" s="354">
        <v>9.9063778742212492</v>
      </c>
      <c r="G97" s="354">
        <v>17.142186281367199</v>
      </c>
      <c r="H97" s="354">
        <v>6.8141150833561604E-4</v>
      </c>
      <c r="I97" s="355">
        <v>1.6758464283129E-2</v>
      </c>
      <c r="J97" s="14" t="s">
        <v>1120</v>
      </c>
      <c r="K97" s="14" t="s">
        <v>1000</v>
      </c>
    </row>
    <row r="98" spans="1:11" x14ac:dyDescent="0.3">
      <c r="A98" s="153" t="s">
        <v>224</v>
      </c>
      <c r="B98" s="153" t="s">
        <v>95</v>
      </c>
      <c r="C98" s="153" t="s">
        <v>1009</v>
      </c>
      <c r="D98" s="351" t="s">
        <v>1066</v>
      </c>
      <c r="E98" s="353">
        <v>-0.27570000278922602</v>
      </c>
      <c r="F98" s="354">
        <v>9.9063778742212492</v>
      </c>
      <c r="G98" s="354">
        <v>17.142186281367199</v>
      </c>
      <c r="H98" s="354">
        <v>6.8141150833561604E-4</v>
      </c>
      <c r="I98" s="355">
        <v>1.6758464283129E-2</v>
      </c>
      <c r="J98" s="14" t="s">
        <v>1120</v>
      </c>
      <c r="K98" s="14" t="s">
        <v>1000</v>
      </c>
    </row>
    <row r="99" spans="1:11" x14ac:dyDescent="0.3">
      <c r="A99" s="153" t="s">
        <v>224</v>
      </c>
      <c r="B99" s="153" t="s">
        <v>95</v>
      </c>
      <c r="C99" s="153" t="s">
        <v>1009</v>
      </c>
      <c r="D99" s="351" t="s">
        <v>1067</v>
      </c>
      <c r="E99" s="353">
        <v>-0.27570000278922602</v>
      </c>
      <c r="F99" s="354">
        <v>9.9063778742212492</v>
      </c>
      <c r="G99" s="354">
        <v>17.142186281367199</v>
      </c>
      <c r="H99" s="354">
        <v>6.8141150833561604E-4</v>
      </c>
      <c r="I99" s="355">
        <v>1.6758464283129E-2</v>
      </c>
      <c r="J99" s="14" t="s">
        <v>1120</v>
      </c>
      <c r="K99" s="14" t="s">
        <v>1000</v>
      </c>
    </row>
    <row r="100" spans="1:11" x14ac:dyDescent="0.3">
      <c r="A100" s="153" t="s">
        <v>224</v>
      </c>
      <c r="B100" s="153" t="s">
        <v>95</v>
      </c>
      <c r="C100" s="153" t="s">
        <v>1009</v>
      </c>
      <c r="D100" s="351" t="s">
        <v>1042</v>
      </c>
      <c r="E100" s="353">
        <v>-0.27570000278922602</v>
      </c>
      <c r="F100" s="354">
        <v>9.9063778742212492</v>
      </c>
      <c r="G100" s="354">
        <v>17.142186281367199</v>
      </c>
      <c r="H100" s="354">
        <v>6.8141150833561604E-4</v>
      </c>
      <c r="I100" s="355">
        <v>1.6758464283129E-2</v>
      </c>
      <c r="J100" s="14" t="s">
        <v>1120</v>
      </c>
      <c r="K100" s="14" t="s">
        <v>1000</v>
      </c>
    </row>
    <row r="101" spans="1:11" x14ac:dyDescent="0.3">
      <c r="A101" s="153" t="s">
        <v>287</v>
      </c>
      <c r="B101" s="153" t="s">
        <v>1053</v>
      </c>
      <c r="C101" s="153" t="s">
        <v>93</v>
      </c>
      <c r="D101" s="351" t="s">
        <v>1061</v>
      </c>
      <c r="E101" s="353">
        <v>0.23332272121591799</v>
      </c>
      <c r="F101" s="354">
        <v>9.0996683453619802</v>
      </c>
      <c r="G101" s="354">
        <v>7.6571593911244102</v>
      </c>
      <c r="H101" s="354">
        <v>1.3164580710917599E-2</v>
      </c>
      <c r="I101" s="355">
        <v>9.8671666852306397E-2</v>
      </c>
      <c r="J101" s="14" t="s">
        <v>1121</v>
      </c>
      <c r="K101" s="14" t="s">
        <v>381</v>
      </c>
    </row>
    <row r="102" spans="1:11" x14ac:dyDescent="0.3">
      <c r="A102" s="153" t="s">
        <v>288</v>
      </c>
      <c r="B102" s="153" t="s">
        <v>1053</v>
      </c>
      <c r="C102" s="153" t="s">
        <v>93</v>
      </c>
      <c r="D102" s="351" t="s">
        <v>1061</v>
      </c>
      <c r="E102" s="353">
        <v>0.22900510643466501</v>
      </c>
      <c r="F102" s="354">
        <v>9.8239189308972996</v>
      </c>
      <c r="G102" s="354">
        <v>10.121568498351801</v>
      </c>
      <c r="H102" s="354">
        <v>5.4490294502828598E-3</v>
      </c>
      <c r="I102" s="355">
        <v>5.7322201109077202E-2</v>
      </c>
      <c r="J102" s="14" t="s">
        <v>1122</v>
      </c>
      <c r="K102" s="14" t="s">
        <v>1001</v>
      </c>
    </row>
    <row r="103" spans="1:11" x14ac:dyDescent="0.3">
      <c r="A103" s="153" t="s">
        <v>245</v>
      </c>
      <c r="B103" s="153" t="s">
        <v>1053</v>
      </c>
      <c r="C103" s="153" t="s">
        <v>93</v>
      </c>
      <c r="D103" s="351" t="s">
        <v>1061</v>
      </c>
      <c r="E103" s="353">
        <v>0.28807004177854301</v>
      </c>
      <c r="F103" s="354">
        <v>10.6616385917419</v>
      </c>
      <c r="G103" s="354">
        <v>9.6817243883329596</v>
      </c>
      <c r="H103" s="354">
        <v>6.3321312726446997E-3</v>
      </c>
      <c r="I103" s="355">
        <v>6.30808520452074E-2</v>
      </c>
      <c r="J103" s="14" t="s">
        <v>1123</v>
      </c>
      <c r="K103" s="14" t="s">
        <v>1002</v>
      </c>
    </row>
    <row r="104" spans="1:11" x14ac:dyDescent="0.3">
      <c r="A104" s="153" t="s">
        <v>272</v>
      </c>
      <c r="B104" s="153" t="s">
        <v>1024</v>
      </c>
      <c r="C104" s="153" t="s">
        <v>118</v>
      </c>
      <c r="D104" s="351" t="s">
        <v>413</v>
      </c>
      <c r="E104" s="353">
        <v>0.41686303072903602</v>
      </c>
      <c r="F104" s="354">
        <v>8.9574854026438704</v>
      </c>
      <c r="G104" s="354">
        <v>8.75417477146555</v>
      </c>
      <c r="H104" s="354">
        <v>8.8011981965647294E-3</v>
      </c>
      <c r="I104" s="355">
        <v>7.7826325625802703E-2</v>
      </c>
      <c r="J104" s="14" t="s">
        <v>382</v>
      </c>
      <c r="K104" s="14" t="s">
        <v>383</v>
      </c>
    </row>
    <row r="105" spans="1:11" x14ac:dyDescent="0.3">
      <c r="A105" s="153" t="s">
        <v>269</v>
      </c>
      <c r="B105" s="153" t="s">
        <v>1024</v>
      </c>
      <c r="C105" s="153" t="s">
        <v>118</v>
      </c>
      <c r="D105" s="351" t="s">
        <v>413</v>
      </c>
      <c r="E105" s="353">
        <v>0.43879899463703698</v>
      </c>
      <c r="F105" s="354">
        <v>9.1811570452087192</v>
      </c>
      <c r="G105" s="354">
        <v>12.5465538183084</v>
      </c>
      <c r="H105" s="354">
        <v>2.5118384947244899E-3</v>
      </c>
      <c r="I105" s="355">
        <v>3.5942125369966799E-2</v>
      </c>
      <c r="J105" s="14" t="s">
        <v>384</v>
      </c>
      <c r="K105" s="14" t="s">
        <v>385</v>
      </c>
    </row>
    <row r="106" spans="1:11" x14ac:dyDescent="0.3">
      <c r="A106" s="153" t="s">
        <v>284</v>
      </c>
      <c r="B106" s="153" t="s">
        <v>1068</v>
      </c>
      <c r="C106" s="153" t="s">
        <v>122</v>
      </c>
      <c r="D106" s="351" t="s">
        <v>435</v>
      </c>
      <c r="E106" s="353">
        <v>-0.24341812614587499</v>
      </c>
      <c r="F106" s="354">
        <v>8.90093841983097</v>
      </c>
      <c r="G106" s="354">
        <v>8.1365796137024606</v>
      </c>
      <c r="H106" s="354">
        <v>1.09982459960836E-2</v>
      </c>
      <c r="I106" s="355">
        <v>8.7261558712010301E-2</v>
      </c>
      <c r="J106" s="14" t="s">
        <v>1986</v>
      </c>
      <c r="K106" s="14" t="s">
        <v>386</v>
      </c>
    </row>
    <row r="107" spans="1:11" x14ac:dyDescent="0.3">
      <c r="A107" s="153" t="s">
        <v>278</v>
      </c>
      <c r="B107" s="153" t="s">
        <v>95</v>
      </c>
      <c r="C107" s="153" t="s">
        <v>546</v>
      </c>
      <c r="D107" s="351" t="s">
        <v>292</v>
      </c>
      <c r="E107" s="353">
        <v>0.32785541489125603</v>
      </c>
      <c r="F107" s="354">
        <v>10.037700140640901</v>
      </c>
      <c r="G107" s="354">
        <v>7.9951560882635402</v>
      </c>
      <c r="H107" s="354">
        <v>1.1629621893865899E-2</v>
      </c>
      <c r="I107" s="355">
        <v>8.9730514024239802E-2</v>
      </c>
      <c r="J107" s="14" t="s">
        <v>298</v>
      </c>
      <c r="K107" s="14" t="s">
        <v>387</v>
      </c>
    </row>
    <row r="108" spans="1:11" x14ac:dyDescent="0.3">
      <c r="A108" s="153" t="s">
        <v>278</v>
      </c>
      <c r="B108" s="153" t="s">
        <v>95</v>
      </c>
      <c r="C108" s="153" t="s">
        <v>546</v>
      </c>
      <c r="D108" s="351" t="s">
        <v>148</v>
      </c>
      <c r="E108" s="353">
        <v>0.32785541489125603</v>
      </c>
      <c r="F108" s="354">
        <v>10.037700140640901</v>
      </c>
      <c r="G108" s="354">
        <v>7.9951560882635402</v>
      </c>
      <c r="H108" s="354">
        <v>1.1629621893865899E-2</v>
      </c>
      <c r="I108" s="355">
        <v>8.9730514024239802E-2</v>
      </c>
      <c r="J108" s="14" t="s">
        <v>298</v>
      </c>
      <c r="K108" s="14" t="s">
        <v>387</v>
      </c>
    </row>
    <row r="109" spans="1:11" x14ac:dyDescent="0.3">
      <c r="A109" s="153" t="s">
        <v>190</v>
      </c>
      <c r="B109" s="153" t="s">
        <v>95</v>
      </c>
      <c r="C109" s="153" t="s">
        <v>546</v>
      </c>
      <c r="D109" s="351" t="s">
        <v>148</v>
      </c>
      <c r="E109" s="353">
        <v>0.347660479550914</v>
      </c>
      <c r="F109" s="354">
        <v>11.504863064797</v>
      </c>
      <c r="G109" s="354">
        <v>11.9372374347403</v>
      </c>
      <c r="H109" s="354">
        <v>3.0165425930363601E-3</v>
      </c>
      <c r="I109" s="355">
        <v>3.92578507450599E-2</v>
      </c>
      <c r="J109" s="14" t="s">
        <v>1987</v>
      </c>
      <c r="K109" s="14" t="s">
        <v>721</v>
      </c>
    </row>
    <row r="110" spans="1:11" x14ac:dyDescent="0.3">
      <c r="A110" s="153" t="s">
        <v>190</v>
      </c>
      <c r="B110" s="153" t="s">
        <v>95</v>
      </c>
      <c r="C110" s="153" t="s">
        <v>546</v>
      </c>
      <c r="D110" s="351" t="s">
        <v>292</v>
      </c>
      <c r="E110" s="353">
        <v>0.347660479550914</v>
      </c>
      <c r="F110" s="354">
        <v>11.504863064797</v>
      </c>
      <c r="G110" s="354">
        <v>11.9372374347403</v>
      </c>
      <c r="H110" s="354">
        <v>3.0165425930363601E-3</v>
      </c>
      <c r="I110" s="355">
        <v>3.92578507450599E-2</v>
      </c>
      <c r="J110" s="14" t="s">
        <v>1987</v>
      </c>
      <c r="K110" s="14" t="s">
        <v>721</v>
      </c>
    </row>
    <row r="111" spans="1:11" x14ac:dyDescent="0.3">
      <c r="A111" s="153" t="s">
        <v>189</v>
      </c>
      <c r="B111" s="153" t="s">
        <v>95</v>
      </c>
      <c r="C111" s="153" t="s">
        <v>546</v>
      </c>
      <c r="D111" s="351" t="s">
        <v>148</v>
      </c>
      <c r="E111" s="353">
        <v>0.28177617168679397</v>
      </c>
      <c r="F111" s="354">
        <v>10.069496046959101</v>
      </c>
      <c r="G111" s="354">
        <v>25.521403828673598</v>
      </c>
      <c r="H111" s="354">
        <v>9.7651084696253094E-5</v>
      </c>
      <c r="I111" s="355">
        <v>6.4078500797037198E-3</v>
      </c>
      <c r="J111" s="14" t="s">
        <v>1124</v>
      </c>
      <c r="K111" s="14" t="s">
        <v>703</v>
      </c>
    </row>
    <row r="112" spans="1:11" x14ac:dyDescent="0.3">
      <c r="A112" s="153" t="s">
        <v>189</v>
      </c>
      <c r="B112" s="153" t="s">
        <v>95</v>
      </c>
      <c r="C112" s="153" t="s">
        <v>1018</v>
      </c>
      <c r="D112" s="351" t="s">
        <v>1069</v>
      </c>
      <c r="E112" s="353">
        <v>0.28177617168679397</v>
      </c>
      <c r="F112" s="354">
        <v>10.069496046959101</v>
      </c>
      <c r="G112" s="354">
        <v>25.521403828673598</v>
      </c>
      <c r="H112" s="354">
        <v>9.7651084696253094E-5</v>
      </c>
      <c r="I112" s="355">
        <v>6.4078500797037198E-3</v>
      </c>
      <c r="J112" s="14" t="s">
        <v>1124</v>
      </c>
      <c r="K112" s="14" t="s">
        <v>703</v>
      </c>
    </row>
    <row r="113" spans="1:11" x14ac:dyDescent="0.3">
      <c r="A113" s="153" t="s">
        <v>186</v>
      </c>
      <c r="B113" s="153" t="s">
        <v>1053</v>
      </c>
      <c r="C113" s="153" t="s">
        <v>1070</v>
      </c>
      <c r="D113" s="351" t="s">
        <v>426</v>
      </c>
      <c r="E113" s="353">
        <v>-0.22459401094186399</v>
      </c>
      <c r="F113" s="354">
        <v>10.8211175079105</v>
      </c>
      <c r="G113" s="354">
        <v>13.0192252886585</v>
      </c>
      <c r="H113" s="354">
        <v>2.1631186594037199E-3</v>
      </c>
      <c r="I113" s="355">
        <v>3.4047487699014597E-2</v>
      </c>
      <c r="J113" s="14" t="s">
        <v>1125</v>
      </c>
      <c r="K113" s="14" t="s">
        <v>295</v>
      </c>
    </row>
    <row r="114" spans="1:11" x14ac:dyDescent="0.3">
      <c r="A114" s="153" t="s">
        <v>205</v>
      </c>
      <c r="B114" s="153" t="s">
        <v>1053</v>
      </c>
      <c r="C114" s="153" t="s">
        <v>93</v>
      </c>
      <c r="D114" s="351" t="s">
        <v>144</v>
      </c>
      <c r="E114" s="353">
        <v>0.62050499774236201</v>
      </c>
      <c r="F114" s="354">
        <v>10.875778815017201</v>
      </c>
      <c r="G114" s="354">
        <v>17.773964107204801</v>
      </c>
      <c r="H114" s="354">
        <v>5.84319535118379E-4</v>
      </c>
      <c r="I114" s="355">
        <v>1.5857223246143599E-2</v>
      </c>
      <c r="J114" s="14" t="s">
        <v>324</v>
      </c>
      <c r="K114" s="14" t="s">
        <v>325</v>
      </c>
    </row>
    <row r="115" spans="1:11" x14ac:dyDescent="0.3">
      <c r="A115" s="153" t="s">
        <v>206</v>
      </c>
      <c r="B115" s="153" t="s">
        <v>1053</v>
      </c>
      <c r="C115" s="153" t="s">
        <v>93</v>
      </c>
      <c r="D115" s="351" t="s">
        <v>144</v>
      </c>
      <c r="E115" s="353">
        <v>0.63211214268418003</v>
      </c>
      <c r="F115" s="354">
        <v>10.971825986967501</v>
      </c>
      <c r="G115" s="354">
        <v>18.7125185636861</v>
      </c>
      <c r="H115" s="354">
        <v>4.6131351883033197E-4</v>
      </c>
      <c r="I115" s="355">
        <v>1.3963605358441201E-2</v>
      </c>
      <c r="J115" s="14" t="s">
        <v>326</v>
      </c>
      <c r="K115" s="14" t="s">
        <v>327</v>
      </c>
    </row>
    <row r="116" spans="1:11" x14ac:dyDescent="0.3">
      <c r="A116" s="153" t="s">
        <v>207</v>
      </c>
      <c r="B116" s="153" t="s">
        <v>1053</v>
      </c>
      <c r="C116" s="153" t="s">
        <v>93</v>
      </c>
      <c r="D116" s="351" t="s">
        <v>144</v>
      </c>
      <c r="E116" s="353">
        <v>0.65856692129368899</v>
      </c>
      <c r="F116" s="354">
        <v>11.084434771141099</v>
      </c>
      <c r="G116" s="354">
        <v>22.120400461317299</v>
      </c>
      <c r="H116" s="354">
        <v>2.06159735330474E-4</v>
      </c>
      <c r="I116" s="355">
        <v>8.5393532476359495E-3</v>
      </c>
      <c r="J116" s="14" t="s">
        <v>328</v>
      </c>
      <c r="K116" s="14" t="s">
        <v>329</v>
      </c>
    </row>
    <row r="117" spans="1:11" x14ac:dyDescent="0.3">
      <c r="A117" s="153" t="s">
        <v>208</v>
      </c>
      <c r="B117" s="153" t="s">
        <v>1053</v>
      </c>
      <c r="C117" s="153" t="s">
        <v>93</v>
      </c>
      <c r="D117" s="351" t="s">
        <v>144</v>
      </c>
      <c r="E117" s="353">
        <v>0.71929908246304897</v>
      </c>
      <c r="F117" s="354">
        <v>10.428335743361901</v>
      </c>
      <c r="G117" s="354">
        <v>29.9006843814193</v>
      </c>
      <c r="H117" s="354">
        <v>4.2036036837628497E-5</v>
      </c>
      <c r="I117" s="355">
        <v>4.1352951239017003E-3</v>
      </c>
      <c r="J117" s="14" t="s">
        <v>330</v>
      </c>
      <c r="K117" s="14" t="s">
        <v>331</v>
      </c>
    </row>
    <row r="118" spans="1:11" x14ac:dyDescent="0.3">
      <c r="A118" s="153" t="s">
        <v>200</v>
      </c>
      <c r="B118" s="153" t="s">
        <v>1053</v>
      </c>
      <c r="C118" s="153" t="s">
        <v>93</v>
      </c>
      <c r="D118" s="351" t="s">
        <v>144</v>
      </c>
      <c r="E118" s="353">
        <v>0.48393532164618502</v>
      </c>
      <c r="F118" s="354">
        <v>11.9710335814061</v>
      </c>
      <c r="G118" s="354">
        <v>15.0875465279917</v>
      </c>
      <c r="H118" s="354">
        <v>1.19674083001073E-3</v>
      </c>
      <c r="I118" s="355">
        <v>2.1903140307405599E-2</v>
      </c>
      <c r="J118" s="14" t="s">
        <v>314</v>
      </c>
      <c r="K118" s="14" t="s">
        <v>315</v>
      </c>
    </row>
    <row r="119" spans="1:11" x14ac:dyDescent="0.3">
      <c r="A119" s="153" t="s">
        <v>209</v>
      </c>
      <c r="B119" s="153" t="s">
        <v>1053</v>
      </c>
      <c r="C119" s="153" t="s">
        <v>93</v>
      </c>
      <c r="D119" s="351" t="s">
        <v>144</v>
      </c>
      <c r="E119" s="353">
        <v>0.61578553672968195</v>
      </c>
      <c r="F119" s="354">
        <v>10.5523849465384</v>
      </c>
      <c r="G119" s="354">
        <v>23.9325381041638</v>
      </c>
      <c r="H119" s="354">
        <v>1.3841607541926701E-4</v>
      </c>
      <c r="I119" s="355">
        <v>6.4078500797037198E-3</v>
      </c>
      <c r="J119" s="14" t="s">
        <v>332</v>
      </c>
      <c r="K119" s="14" t="s">
        <v>333</v>
      </c>
    </row>
    <row r="120" spans="1:11" x14ac:dyDescent="0.3">
      <c r="A120" s="153" t="s">
        <v>210</v>
      </c>
      <c r="B120" s="153" t="s">
        <v>1053</v>
      </c>
      <c r="C120" s="153" t="s">
        <v>93</v>
      </c>
      <c r="D120" s="351" t="s">
        <v>144</v>
      </c>
      <c r="E120" s="353">
        <v>0.56968937987062696</v>
      </c>
      <c r="F120" s="354">
        <v>10.3439291035331</v>
      </c>
      <c r="G120" s="354">
        <v>18.213188918986599</v>
      </c>
      <c r="H120" s="354">
        <v>5.2268796357198E-4</v>
      </c>
      <c r="I120" s="355">
        <v>1.4691265261826699E-2</v>
      </c>
      <c r="J120" s="14" t="s">
        <v>334</v>
      </c>
      <c r="K120" s="14" t="s">
        <v>335</v>
      </c>
    </row>
    <row r="121" spans="1:11" x14ac:dyDescent="0.3">
      <c r="A121" s="153" t="s">
        <v>211</v>
      </c>
      <c r="B121" s="153" t="s">
        <v>1053</v>
      </c>
      <c r="C121" s="153" t="s">
        <v>93</v>
      </c>
      <c r="D121" s="351" t="s">
        <v>144</v>
      </c>
      <c r="E121" s="353">
        <v>0.68085711729445697</v>
      </c>
      <c r="F121" s="354">
        <v>10.3491152518202</v>
      </c>
      <c r="G121" s="354">
        <v>20.560011840895999</v>
      </c>
      <c r="H121" s="354">
        <v>2.9522162123832697E-4</v>
      </c>
      <c r="I121" s="355">
        <v>1.10637817102173E-2</v>
      </c>
      <c r="J121" s="14" t="s">
        <v>336</v>
      </c>
      <c r="K121" s="14" t="s">
        <v>337</v>
      </c>
    </row>
    <row r="122" spans="1:11" x14ac:dyDescent="0.3">
      <c r="A122" s="153" t="s">
        <v>212</v>
      </c>
      <c r="B122" s="153" t="s">
        <v>1053</v>
      </c>
      <c r="C122" s="153" t="s">
        <v>93</v>
      </c>
      <c r="D122" s="351" t="s">
        <v>144</v>
      </c>
      <c r="E122" s="353">
        <v>0.74107974713773395</v>
      </c>
      <c r="F122" s="354">
        <v>9.48067121441178</v>
      </c>
      <c r="G122" s="354">
        <v>31.694928076435399</v>
      </c>
      <c r="H122" s="354">
        <v>3.02987929064081E-5</v>
      </c>
      <c r="I122" s="355">
        <v>4.1352951239017003E-3</v>
      </c>
      <c r="J122" s="14" t="s">
        <v>338</v>
      </c>
      <c r="K122" s="14" t="s">
        <v>339</v>
      </c>
    </row>
    <row r="123" spans="1:11" x14ac:dyDescent="0.3">
      <c r="A123" s="153" t="s">
        <v>201</v>
      </c>
      <c r="B123" s="153" t="s">
        <v>1053</v>
      </c>
      <c r="C123" s="153" t="s">
        <v>93</v>
      </c>
      <c r="D123" s="351" t="s">
        <v>144</v>
      </c>
      <c r="E123" s="353">
        <v>0.307783473218324</v>
      </c>
      <c r="F123" s="354">
        <v>11.9968875002213</v>
      </c>
      <c r="G123" s="354">
        <v>8.1796446444258599</v>
      </c>
      <c r="H123" s="354">
        <v>1.08243043164049E-2</v>
      </c>
      <c r="I123" s="355">
        <v>8.6925790785822799E-2</v>
      </c>
      <c r="J123" s="14" t="s">
        <v>316</v>
      </c>
      <c r="K123" s="14" t="s">
        <v>317</v>
      </c>
    </row>
    <row r="124" spans="1:11" x14ac:dyDescent="0.3">
      <c r="A124" s="153" t="s">
        <v>264</v>
      </c>
      <c r="B124" s="153" t="s">
        <v>1053</v>
      </c>
      <c r="C124" s="153" t="s">
        <v>93</v>
      </c>
      <c r="D124" s="351" t="s">
        <v>144</v>
      </c>
      <c r="E124" s="353">
        <v>0.74797655835121901</v>
      </c>
      <c r="F124" s="354">
        <v>9.1435016625844092</v>
      </c>
      <c r="G124" s="354">
        <v>30.756964436236501</v>
      </c>
      <c r="H124" s="354">
        <v>3.5897704598836401E-5</v>
      </c>
      <c r="I124" s="355">
        <v>4.1352951239017003E-3</v>
      </c>
      <c r="J124" s="14" t="s">
        <v>388</v>
      </c>
      <c r="K124" s="14" t="s">
        <v>389</v>
      </c>
    </row>
    <row r="125" spans="1:11" x14ac:dyDescent="0.3">
      <c r="A125" s="153" t="s">
        <v>213</v>
      </c>
      <c r="B125" s="153" t="s">
        <v>1053</v>
      </c>
      <c r="C125" s="153" t="s">
        <v>93</v>
      </c>
      <c r="D125" s="351" t="s">
        <v>144</v>
      </c>
      <c r="E125" s="353">
        <v>0.32350441304812999</v>
      </c>
      <c r="F125" s="354">
        <v>10.0454903470995</v>
      </c>
      <c r="G125" s="354">
        <v>9.4500435922040698</v>
      </c>
      <c r="H125" s="354">
        <v>6.86155656276175E-3</v>
      </c>
      <c r="I125" s="355">
        <v>6.7023754782492298E-2</v>
      </c>
      <c r="J125" s="14" t="s">
        <v>340</v>
      </c>
      <c r="K125" s="14" t="s">
        <v>341</v>
      </c>
    </row>
    <row r="126" spans="1:11" x14ac:dyDescent="0.3">
      <c r="A126" s="153" t="s">
        <v>202</v>
      </c>
      <c r="B126" s="153" t="s">
        <v>1053</v>
      </c>
      <c r="C126" s="153" t="s">
        <v>93</v>
      </c>
      <c r="D126" s="351" t="s">
        <v>144</v>
      </c>
      <c r="E126" s="353">
        <v>0.39184030195813502</v>
      </c>
      <c r="F126" s="354">
        <v>11.480323439928201</v>
      </c>
      <c r="G126" s="354">
        <v>11.2012170330592</v>
      </c>
      <c r="H126" s="354">
        <v>3.83429347517804E-3</v>
      </c>
      <c r="I126" s="355">
        <v>4.6424445614847903E-2</v>
      </c>
      <c r="J126" s="14" t="s">
        <v>318</v>
      </c>
      <c r="K126" s="14" t="s">
        <v>319</v>
      </c>
    </row>
    <row r="127" spans="1:11" x14ac:dyDescent="0.3">
      <c r="A127" s="153" t="s">
        <v>203</v>
      </c>
      <c r="B127" s="153" t="s">
        <v>1053</v>
      </c>
      <c r="C127" s="153" t="s">
        <v>93</v>
      </c>
      <c r="D127" s="351" t="s">
        <v>144</v>
      </c>
      <c r="E127" s="353">
        <v>0.75264060770131103</v>
      </c>
      <c r="F127" s="354">
        <v>11.03562422411</v>
      </c>
      <c r="G127" s="354">
        <v>24.396752483308902</v>
      </c>
      <c r="H127" s="354">
        <v>1.25362448960846E-4</v>
      </c>
      <c r="I127" s="355">
        <v>6.4078500797037198E-3</v>
      </c>
      <c r="J127" s="14" t="s">
        <v>320</v>
      </c>
      <c r="K127" s="14" t="s">
        <v>321</v>
      </c>
    </row>
    <row r="128" spans="1:11" x14ac:dyDescent="0.3">
      <c r="A128" s="153" t="s">
        <v>204</v>
      </c>
      <c r="B128" s="153" t="s">
        <v>1053</v>
      </c>
      <c r="C128" s="153" t="s">
        <v>93</v>
      </c>
      <c r="D128" s="351" t="s">
        <v>144</v>
      </c>
      <c r="E128" s="353">
        <v>0.751173118069979</v>
      </c>
      <c r="F128" s="354">
        <v>11.149342634642</v>
      </c>
      <c r="G128" s="354">
        <v>24.502394430810401</v>
      </c>
      <c r="H128" s="354">
        <v>1.22588199480468E-4</v>
      </c>
      <c r="I128" s="355">
        <v>6.4078500797037198E-3</v>
      </c>
      <c r="J128" s="14" t="s">
        <v>322</v>
      </c>
      <c r="K128" s="14" t="s">
        <v>323</v>
      </c>
    </row>
    <row r="129" spans="1:11" x14ac:dyDescent="0.3">
      <c r="A129" s="153" t="s">
        <v>197</v>
      </c>
      <c r="B129" s="153" t="s">
        <v>1053</v>
      </c>
      <c r="C129" s="153" t="s">
        <v>93</v>
      </c>
      <c r="D129" s="351" t="s">
        <v>144</v>
      </c>
      <c r="E129" s="353">
        <v>0.65178012166922905</v>
      </c>
      <c r="F129" s="354">
        <v>10.150645812982599</v>
      </c>
      <c r="G129" s="354">
        <v>18.437760521823499</v>
      </c>
      <c r="H129" s="354">
        <v>4.9401873765782104E-4</v>
      </c>
      <c r="I129" s="355">
        <v>1.4399731353211299E-2</v>
      </c>
      <c r="J129" s="14" t="s">
        <v>308</v>
      </c>
      <c r="K129" s="14" t="s">
        <v>309</v>
      </c>
    </row>
    <row r="130" spans="1:11" x14ac:dyDescent="0.3">
      <c r="A130" s="153" t="s">
        <v>198</v>
      </c>
      <c r="B130" s="153" t="s">
        <v>1053</v>
      </c>
      <c r="C130" s="153" t="s">
        <v>93</v>
      </c>
      <c r="D130" s="351" t="s">
        <v>144</v>
      </c>
      <c r="E130" s="353">
        <v>0.67597070857252906</v>
      </c>
      <c r="F130" s="354">
        <v>10.097233058972501</v>
      </c>
      <c r="G130" s="354">
        <v>19.761472822084901</v>
      </c>
      <c r="H130" s="354">
        <v>3.5698606707687899E-4</v>
      </c>
      <c r="I130" s="355">
        <v>1.26701119517873E-2</v>
      </c>
      <c r="J130" s="14" t="s">
        <v>310</v>
      </c>
      <c r="K130" s="14" t="s">
        <v>311</v>
      </c>
    </row>
    <row r="131" spans="1:11" x14ac:dyDescent="0.3">
      <c r="A131" s="153" t="s">
        <v>199</v>
      </c>
      <c r="B131" s="153" t="s">
        <v>1053</v>
      </c>
      <c r="C131" s="153" t="s">
        <v>93</v>
      </c>
      <c r="D131" s="351" t="s">
        <v>144</v>
      </c>
      <c r="E131" s="353">
        <v>0.558684163316294</v>
      </c>
      <c r="F131" s="354">
        <v>10.5935288707576</v>
      </c>
      <c r="G131" s="354">
        <v>16.2528347780876</v>
      </c>
      <c r="H131" s="354">
        <v>8.7011356936446405E-4</v>
      </c>
      <c r="I131" s="355">
        <v>1.9021649419161998E-2</v>
      </c>
      <c r="J131" s="14" t="s">
        <v>312</v>
      </c>
      <c r="K131" s="14" t="s">
        <v>313</v>
      </c>
    </row>
    <row r="132" spans="1:11" x14ac:dyDescent="0.3">
      <c r="A132" s="153" t="s">
        <v>194</v>
      </c>
      <c r="B132" s="153" t="s">
        <v>1053</v>
      </c>
      <c r="C132" s="153" t="s">
        <v>93</v>
      </c>
      <c r="D132" s="351" t="s">
        <v>144</v>
      </c>
      <c r="E132" s="353">
        <v>0.595244871345181</v>
      </c>
      <c r="F132" s="354">
        <v>11.6698634245842</v>
      </c>
      <c r="G132" s="354">
        <v>16.725466564169199</v>
      </c>
      <c r="H132" s="354">
        <v>7.6725433360750098E-4</v>
      </c>
      <c r="I132" s="355">
        <v>1.82978533499728E-2</v>
      </c>
      <c r="J132" s="14" t="s">
        <v>302</v>
      </c>
      <c r="K132" s="14" t="s">
        <v>303</v>
      </c>
    </row>
    <row r="133" spans="1:11" x14ac:dyDescent="0.3">
      <c r="A133" s="153" t="s">
        <v>195</v>
      </c>
      <c r="B133" s="153" t="s">
        <v>1053</v>
      </c>
      <c r="C133" s="153" t="s">
        <v>93</v>
      </c>
      <c r="D133" s="351" t="s">
        <v>144</v>
      </c>
      <c r="E133" s="353">
        <v>0.70209881226353499</v>
      </c>
      <c r="F133" s="354">
        <v>11.0472090471977</v>
      </c>
      <c r="G133" s="354">
        <v>24.1372540993918</v>
      </c>
      <c r="H133" s="354">
        <v>1.32480575853909E-4</v>
      </c>
      <c r="I133" s="355">
        <v>6.4078500797037198E-3</v>
      </c>
      <c r="J133" s="14" t="s">
        <v>304</v>
      </c>
      <c r="K133" s="14" t="s">
        <v>305</v>
      </c>
    </row>
    <row r="134" spans="1:11" x14ac:dyDescent="0.3">
      <c r="A134" s="153" t="s">
        <v>196</v>
      </c>
      <c r="B134" s="153" t="s">
        <v>1053</v>
      </c>
      <c r="C134" s="153" t="s">
        <v>93</v>
      </c>
      <c r="D134" s="351" t="s">
        <v>144</v>
      </c>
      <c r="E134" s="353">
        <v>0.77453741943701504</v>
      </c>
      <c r="F134" s="354">
        <v>10.776842334744501</v>
      </c>
      <c r="G134" s="354">
        <v>23.1696236368524</v>
      </c>
      <c r="H134" s="354">
        <v>1.6331218775044999E-4</v>
      </c>
      <c r="I134" s="355">
        <v>7.1403717644224398E-3</v>
      </c>
      <c r="J134" s="14" t="s">
        <v>306</v>
      </c>
      <c r="K134" s="14" t="s">
        <v>307</v>
      </c>
    </row>
    <row r="135" spans="1:11" x14ac:dyDescent="0.3">
      <c r="A135" s="153" t="s">
        <v>192</v>
      </c>
      <c r="B135" s="153" t="s">
        <v>1053</v>
      </c>
      <c r="C135" s="153" t="s">
        <v>92</v>
      </c>
      <c r="D135" s="351" t="s">
        <v>151</v>
      </c>
      <c r="E135" s="353">
        <v>0.270562381594456</v>
      </c>
      <c r="F135" s="354">
        <v>12.368309153648701</v>
      </c>
      <c r="G135" s="354">
        <v>9.7476843615375195</v>
      </c>
      <c r="H135" s="354">
        <v>6.1899509481626999E-3</v>
      </c>
      <c r="I135" s="355">
        <v>6.2455017900051799E-2</v>
      </c>
      <c r="J135" s="14" t="s">
        <v>1126</v>
      </c>
      <c r="K135" s="14" t="s">
        <v>300</v>
      </c>
    </row>
    <row r="136" spans="1:11" x14ac:dyDescent="0.3">
      <c r="A136" s="153" t="s">
        <v>193</v>
      </c>
      <c r="B136" s="153" t="s">
        <v>1053</v>
      </c>
      <c r="C136" s="153" t="s">
        <v>92</v>
      </c>
      <c r="D136" s="351" t="s">
        <v>151</v>
      </c>
      <c r="E136" s="353">
        <v>0.64220629002290697</v>
      </c>
      <c r="F136" s="354">
        <v>14.049547299594501</v>
      </c>
      <c r="G136" s="354">
        <v>19.223035223689401</v>
      </c>
      <c r="H136" s="354">
        <v>4.0248131994241799E-4</v>
      </c>
      <c r="I136" s="355">
        <v>1.26701119517873E-2</v>
      </c>
      <c r="J136" s="14" t="s">
        <v>1127</v>
      </c>
      <c r="K136" s="14" t="s">
        <v>301</v>
      </c>
    </row>
    <row r="137" spans="1:11" x14ac:dyDescent="0.3">
      <c r="A137" s="153" t="s">
        <v>216</v>
      </c>
      <c r="B137" s="153" t="s">
        <v>1024</v>
      </c>
      <c r="C137" s="153" t="s">
        <v>118</v>
      </c>
      <c r="D137" s="351" t="s">
        <v>418</v>
      </c>
      <c r="E137" s="353">
        <v>0.26630607463005401</v>
      </c>
      <c r="F137" s="354">
        <v>10.9258833267649</v>
      </c>
      <c r="G137" s="354">
        <v>16.013705077299399</v>
      </c>
      <c r="H137" s="354">
        <v>9.2006177450493904E-4</v>
      </c>
      <c r="I137" s="355">
        <v>1.95699626090645E-2</v>
      </c>
      <c r="J137" s="14" t="s">
        <v>390</v>
      </c>
      <c r="K137" s="14" t="s">
        <v>345</v>
      </c>
    </row>
    <row r="138" spans="1:11" x14ac:dyDescent="0.3">
      <c r="A138" s="153" t="s">
        <v>216</v>
      </c>
      <c r="B138" s="153" t="s">
        <v>1053</v>
      </c>
      <c r="C138" s="153" t="s">
        <v>904</v>
      </c>
      <c r="D138" s="351" t="s">
        <v>149</v>
      </c>
      <c r="E138" s="353">
        <v>0.26630607463005401</v>
      </c>
      <c r="F138" s="354">
        <v>10.9258833267649</v>
      </c>
      <c r="G138" s="354">
        <v>16.013705077299399</v>
      </c>
      <c r="H138" s="354">
        <v>9.2006177450493904E-4</v>
      </c>
      <c r="I138" s="355">
        <v>1.95699626090645E-2</v>
      </c>
      <c r="J138" s="14" t="s">
        <v>390</v>
      </c>
      <c r="K138" s="14" t="s">
        <v>345</v>
      </c>
    </row>
    <row r="139" spans="1:11" x14ac:dyDescent="0.3">
      <c r="A139" s="153" t="s">
        <v>217</v>
      </c>
      <c r="B139" s="153" t="s">
        <v>1024</v>
      </c>
      <c r="C139" s="153" t="s">
        <v>118</v>
      </c>
      <c r="D139" s="351" t="s">
        <v>418</v>
      </c>
      <c r="E139" s="353">
        <v>0.429976758512991</v>
      </c>
      <c r="F139" s="354">
        <v>10.2690888975257</v>
      </c>
      <c r="G139" s="354">
        <v>19.322944843208798</v>
      </c>
      <c r="H139" s="354">
        <v>3.9275782295616701E-4</v>
      </c>
      <c r="I139" s="355">
        <v>1.26701119517873E-2</v>
      </c>
      <c r="J139" s="14" t="s">
        <v>390</v>
      </c>
      <c r="K139" s="14" t="s">
        <v>346</v>
      </c>
    </row>
    <row r="140" spans="1:11" x14ac:dyDescent="0.3">
      <c r="A140" s="153" t="s">
        <v>217</v>
      </c>
      <c r="B140" s="153" t="s">
        <v>1053</v>
      </c>
      <c r="C140" s="153" t="s">
        <v>904</v>
      </c>
      <c r="D140" s="351" t="s">
        <v>149</v>
      </c>
      <c r="E140" s="353">
        <v>0.429976758512991</v>
      </c>
      <c r="F140" s="354">
        <v>10.2690888975257</v>
      </c>
      <c r="G140" s="354">
        <v>19.322944843208798</v>
      </c>
      <c r="H140" s="354">
        <v>3.9275782295616701E-4</v>
      </c>
      <c r="I140" s="355">
        <v>1.26701119517873E-2</v>
      </c>
      <c r="J140" s="14" t="s">
        <v>390</v>
      </c>
      <c r="K140" s="14" t="s">
        <v>346</v>
      </c>
    </row>
    <row r="141" spans="1:11" x14ac:dyDescent="0.3">
      <c r="A141" s="153" t="s">
        <v>218</v>
      </c>
      <c r="B141" s="153" t="s">
        <v>1024</v>
      </c>
      <c r="C141" s="153" t="s">
        <v>118</v>
      </c>
      <c r="D141" s="351" t="s">
        <v>418</v>
      </c>
      <c r="E141" s="353">
        <v>0.82390758414398901</v>
      </c>
      <c r="F141" s="354">
        <v>11.929996093686301</v>
      </c>
      <c r="G141" s="354">
        <v>30.441217149298801</v>
      </c>
      <c r="H141" s="354">
        <v>3.8036079346703998E-5</v>
      </c>
      <c r="I141" s="355">
        <v>4.1352951239017003E-3</v>
      </c>
      <c r="J141" s="14" t="s">
        <v>390</v>
      </c>
      <c r="K141" s="14" t="s">
        <v>347</v>
      </c>
    </row>
    <row r="142" spans="1:11" x14ac:dyDescent="0.3">
      <c r="A142" s="153" t="s">
        <v>218</v>
      </c>
      <c r="B142" s="153" t="s">
        <v>1068</v>
      </c>
      <c r="C142" s="153" t="s">
        <v>122</v>
      </c>
      <c r="D142" s="351" t="s">
        <v>435</v>
      </c>
      <c r="E142" s="353">
        <v>0.82390758414398901</v>
      </c>
      <c r="F142" s="354">
        <v>11.929996093686301</v>
      </c>
      <c r="G142" s="354">
        <v>30.441217149298801</v>
      </c>
      <c r="H142" s="354">
        <v>3.8036079346703998E-5</v>
      </c>
      <c r="I142" s="355">
        <v>4.1352951239017003E-3</v>
      </c>
      <c r="J142" s="14" t="s">
        <v>390</v>
      </c>
      <c r="K142" s="14" t="s">
        <v>347</v>
      </c>
    </row>
    <row r="143" spans="1:11" x14ac:dyDescent="0.3">
      <c r="A143" s="153" t="s">
        <v>218</v>
      </c>
      <c r="B143" s="153" t="s">
        <v>1053</v>
      </c>
      <c r="C143" s="153" t="s">
        <v>904</v>
      </c>
      <c r="D143" s="351" t="s">
        <v>149</v>
      </c>
      <c r="E143" s="353">
        <v>0.82390758414398901</v>
      </c>
      <c r="F143" s="354">
        <v>11.929996093686301</v>
      </c>
      <c r="G143" s="354">
        <v>30.441217149298801</v>
      </c>
      <c r="H143" s="354">
        <v>3.8036079346703998E-5</v>
      </c>
      <c r="I143" s="355">
        <v>4.1352951239017003E-3</v>
      </c>
      <c r="J143" s="14" t="s">
        <v>390</v>
      </c>
      <c r="K143" s="14" t="s">
        <v>347</v>
      </c>
    </row>
    <row r="144" spans="1:11" x14ac:dyDescent="0.3">
      <c r="A144" s="153" t="s">
        <v>257</v>
      </c>
      <c r="B144" s="153" t="s">
        <v>1068</v>
      </c>
      <c r="C144" s="153" t="s">
        <v>122</v>
      </c>
      <c r="D144" s="351" t="s">
        <v>420</v>
      </c>
      <c r="E144" s="353">
        <v>-0.62084305795154604</v>
      </c>
      <c r="F144" s="354">
        <v>11.1706423024578</v>
      </c>
      <c r="G144" s="354">
        <v>10.605337463427899</v>
      </c>
      <c r="H144" s="354">
        <v>4.6580364766313897E-3</v>
      </c>
      <c r="I144" s="355">
        <v>5.3814509208747099E-2</v>
      </c>
      <c r="J144" s="14" t="s">
        <v>367</v>
      </c>
      <c r="K144" s="14" t="s">
        <v>368</v>
      </c>
    </row>
    <row r="145" spans="1:11" x14ac:dyDescent="0.3">
      <c r="A145" s="153" t="s">
        <v>257</v>
      </c>
      <c r="B145" s="153" t="s">
        <v>1068</v>
      </c>
      <c r="C145" s="153" t="s">
        <v>122</v>
      </c>
      <c r="D145" s="351" t="s">
        <v>422</v>
      </c>
      <c r="E145" s="353">
        <v>-0.62084305795154604</v>
      </c>
      <c r="F145" s="354">
        <v>11.1706423024578</v>
      </c>
      <c r="G145" s="354">
        <v>10.605337463427899</v>
      </c>
      <c r="H145" s="354">
        <v>4.6580364766313897E-3</v>
      </c>
      <c r="I145" s="355">
        <v>5.3814509208747099E-2</v>
      </c>
      <c r="J145" s="14" t="s">
        <v>367</v>
      </c>
      <c r="K145" s="14" t="s">
        <v>368</v>
      </c>
    </row>
    <row r="146" spans="1:11" x14ac:dyDescent="0.3">
      <c r="A146" s="153" t="s">
        <v>257</v>
      </c>
      <c r="B146" s="153" t="s">
        <v>1024</v>
      </c>
      <c r="C146" s="153" t="s">
        <v>119</v>
      </c>
      <c r="D146" s="351" t="s">
        <v>440</v>
      </c>
      <c r="E146" s="353">
        <v>-0.62084305795154604</v>
      </c>
      <c r="F146" s="354">
        <v>11.1706423024578</v>
      </c>
      <c r="G146" s="354">
        <v>10.605337463427899</v>
      </c>
      <c r="H146" s="354">
        <v>4.6580364766313897E-3</v>
      </c>
      <c r="I146" s="355">
        <v>5.3814509208747099E-2</v>
      </c>
      <c r="J146" s="14" t="s">
        <v>367</v>
      </c>
      <c r="K146" s="14" t="s">
        <v>368</v>
      </c>
    </row>
    <row r="147" spans="1:11" x14ac:dyDescent="0.3">
      <c r="A147" s="153" t="s">
        <v>257</v>
      </c>
      <c r="B147" s="153" t="s">
        <v>1068</v>
      </c>
      <c r="C147" s="153" t="s">
        <v>122</v>
      </c>
      <c r="D147" s="351" t="s">
        <v>421</v>
      </c>
      <c r="E147" s="353">
        <v>-0.62084305795154604</v>
      </c>
      <c r="F147" s="354">
        <v>11.1706423024578</v>
      </c>
      <c r="G147" s="354">
        <v>10.605337463427899</v>
      </c>
      <c r="H147" s="354">
        <v>4.6580364766313897E-3</v>
      </c>
      <c r="I147" s="355">
        <v>5.3814509208747099E-2</v>
      </c>
      <c r="J147" s="14" t="s">
        <v>367</v>
      </c>
      <c r="K147" s="14" t="s">
        <v>368</v>
      </c>
    </row>
    <row r="148" spans="1:11" x14ac:dyDescent="0.3">
      <c r="A148" s="153" t="s">
        <v>277</v>
      </c>
      <c r="B148" s="153" t="s">
        <v>95</v>
      </c>
      <c r="C148" s="153" t="s">
        <v>1018</v>
      </c>
      <c r="D148" s="351" t="s">
        <v>1071</v>
      </c>
      <c r="E148" s="353">
        <v>-0.33024433133022801</v>
      </c>
      <c r="F148" s="354">
        <v>8.7574585919809795</v>
      </c>
      <c r="G148" s="354">
        <v>11.189365202085799</v>
      </c>
      <c r="H148" s="354">
        <v>3.82802218376573E-3</v>
      </c>
      <c r="I148" s="355">
        <v>4.6424445614847903E-2</v>
      </c>
      <c r="J148" s="14" t="s">
        <v>1128</v>
      </c>
      <c r="K148" s="14" t="s">
        <v>391</v>
      </c>
    </row>
    <row r="149" spans="1:11" x14ac:dyDescent="0.3">
      <c r="A149" s="153" t="s">
        <v>215</v>
      </c>
      <c r="B149" s="153" t="s">
        <v>1053</v>
      </c>
      <c r="C149" s="153" t="s">
        <v>904</v>
      </c>
      <c r="D149" s="351" t="s">
        <v>905</v>
      </c>
      <c r="E149" s="353">
        <v>0.72108635617396999</v>
      </c>
      <c r="F149" s="354">
        <v>13.7356212415154</v>
      </c>
      <c r="G149" s="354">
        <v>12.007874605864799</v>
      </c>
      <c r="H149" s="354">
        <v>2.9682089930912398E-3</v>
      </c>
      <c r="I149" s="355">
        <v>3.92578507450599E-2</v>
      </c>
      <c r="J149" s="14" t="s">
        <v>343</v>
      </c>
      <c r="K149" s="14" t="s">
        <v>344</v>
      </c>
    </row>
    <row r="150" spans="1:11" x14ac:dyDescent="0.3">
      <c r="A150" s="153" t="s">
        <v>259</v>
      </c>
      <c r="B150" s="153" t="s">
        <v>1053</v>
      </c>
      <c r="C150" s="153" t="s">
        <v>904</v>
      </c>
      <c r="D150" s="351" t="s">
        <v>1072</v>
      </c>
      <c r="E150" s="353">
        <v>0.65077486849049904</v>
      </c>
      <c r="F150" s="354">
        <v>10.0178829074618</v>
      </c>
      <c r="G150" s="354">
        <v>9.0782411066640805</v>
      </c>
      <c r="H150" s="354">
        <v>7.8514722723211795E-3</v>
      </c>
      <c r="I150" s="355">
        <v>7.23023531861689E-2</v>
      </c>
      <c r="J150" s="14" t="s">
        <v>392</v>
      </c>
      <c r="K150" s="14" t="s">
        <v>393</v>
      </c>
    </row>
    <row r="151" spans="1:11" x14ac:dyDescent="0.3">
      <c r="A151" s="153" t="s">
        <v>259</v>
      </c>
      <c r="B151" s="153" t="s">
        <v>1024</v>
      </c>
      <c r="C151" s="153" t="s">
        <v>119</v>
      </c>
      <c r="D151" s="351" t="s">
        <v>1073</v>
      </c>
      <c r="E151" s="353">
        <v>0.65077486849049904</v>
      </c>
      <c r="F151" s="354">
        <v>10.0178829074618</v>
      </c>
      <c r="G151" s="354">
        <v>9.0782411066640805</v>
      </c>
      <c r="H151" s="354">
        <v>7.8514722723211795E-3</v>
      </c>
      <c r="I151" s="355">
        <v>7.23023531861689E-2</v>
      </c>
      <c r="J151" s="14" t="s">
        <v>392</v>
      </c>
      <c r="K151" s="14" t="s">
        <v>393</v>
      </c>
    </row>
    <row r="152" spans="1:11" x14ac:dyDescent="0.3">
      <c r="A152" s="153" t="s">
        <v>259</v>
      </c>
      <c r="B152" s="153" t="s">
        <v>1068</v>
      </c>
      <c r="C152" s="153" t="s">
        <v>1074</v>
      </c>
      <c r="D152" s="351" t="s">
        <v>293</v>
      </c>
      <c r="E152" s="353">
        <v>0.65077486849049904</v>
      </c>
      <c r="F152" s="354">
        <v>10.0178829074618</v>
      </c>
      <c r="G152" s="354">
        <v>9.0782411066640805</v>
      </c>
      <c r="H152" s="354">
        <v>7.8514722723211795E-3</v>
      </c>
      <c r="I152" s="355">
        <v>7.23023531861689E-2</v>
      </c>
      <c r="J152" s="14" t="s">
        <v>392</v>
      </c>
      <c r="K152" s="14" t="s">
        <v>393</v>
      </c>
    </row>
    <row r="153" spans="1:11" x14ac:dyDescent="0.3">
      <c r="A153" s="153" t="s">
        <v>260</v>
      </c>
      <c r="B153" s="153" t="s">
        <v>95</v>
      </c>
      <c r="C153" s="153" t="s">
        <v>1020</v>
      </c>
      <c r="D153" s="351" t="s">
        <v>1075</v>
      </c>
      <c r="E153" s="353">
        <v>2.39491764638294</v>
      </c>
      <c r="F153" s="354">
        <v>7.3630426152479096</v>
      </c>
      <c r="G153" s="354">
        <v>13.892710843345901</v>
      </c>
      <c r="H153" s="354">
        <v>1.66988512903927E-3</v>
      </c>
      <c r="I153" s="355">
        <v>2.82606306484222E-2</v>
      </c>
      <c r="J153" s="14" t="s">
        <v>1129</v>
      </c>
      <c r="K153" s="14" t="s">
        <v>394</v>
      </c>
    </row>
    <row r="154" spans="1:11" x14ac:dyDescent="0.3">
      <c r="A154" s="153" t="s">
        <v>239</v>
      </c>
      <c r="B154" s="153" t="s">
        <v>95</v>
      </c>
      <c r="C154" s="153" t="s">
        <v>1010</v>
      </c>
      <c r="D154" s="351" t="s">
        <v>1076</v>
      </c>
      <c r="E154" s="353">
        <v>-0.98108507134420797</v>
      </c>
      <c r="F154" s="354">
        <v>9.7972018224524398</v>
      </c>
      <c r="G154" s="354">
        <v>19.565360828807201</v>
      </c>
      <c r="H154" s="354">
        <v>3.7428875682124301E-4</v>
      </c>
      <c r="I154" s="355">
        <v>1.26701119517873E-2</v>
      </c>
      <c r="J154" s="14" t="s">
        <v>1130</v>
      </c>
      <c r="K154" s="14" t="s">
        <v>1003</v>
      </c>
    </row>
    <row r="155" spans="1:11" x14ac:dyDescent="0.3">
      <c r="A155" s="153" t="s">
        <v>262</v>
      </c>
      <c r="B155" s="153" t="s">
        <v>95</v>
      </c>
      <c r="C155" s="153" t="s">
        <v>1010</v>
      </c>
      <c r="D155" s="351" t="s">
        <v>1076</v>
      </c>
      <c r="E155" s="353">
        <v>-0.95884739516316297</v>
      </c>
      <c r="F155" s="354">
        <v>9.2625301437638505</v>
      </c>
      <c r="G155" s="354">
        <v>17.266336727605999</v>
      </c>
      <c r="H155" s="354">
        <v>6.65930257368205E-4</v>
      </c>
      <c r="I155" s="355">
        <v>1.6758464283129E-2</v>
      </c>
      <c r="J155" s="14" t="s">
        <v>1131</v>
      </c>
      <c r="K155" s="14" t="s">
        <v>1004</v>
      </c>
    </row>
    <row r="156" spans="1:11" x14ac:dyDescent="0.3">
      <c r="A156" s="153" t="s">
        <v>256</v>
      </c>
      <c r="B156" s="153" t="s">
        <v>1024</v>
      </c>
      <c r="C156" s="153" t="s">
        <v>119</v>
      </c>
      <c r="D156" s="351" t="s">
        <v>440</v>
      </c>
      <c r="E156" s="353">
        <v>0.59151931604211605</v>
      </c>
      <c r="F156" s="354">
        <v>9.9361785081627794</v>
      </c>
      <c r="G156" s="354">
        <v>12.3271136622893</v>
      </c>
      <c r="H156" s="354">
        <v>2.6882025360611601E-3</v>
      </c>
      <c r="I156" s="355">
        <v>3.7778846355002303E-2</v>
      </c>
      <c r="J156" s="14" t="s">
        <v>1132</v>
      </c>
      <c r="K156" s="14" t="s">
        <v>1005</v>
      </c>
    </row>
    <row r="157" spans="1:11" x14ac:dyDescent="0.3">
      <c r="A157" s="153" t="s">
        <v>237</v>
      </c>
      <c r="B157" s="153" t="s">
        <v>95</v>
      </c>
      <c r="C157" s="153" t="s">
        <v>1051</v>
      </c>
      <c r="D157" s="351" t="s">
        <v>1077</v>
      </c>
      <c r="E157" s="353">
        <v>0.34370501154093203</v>
      </c>
      <c r="F157" s="354">
        <v>10.4604373421378</v>
      </c>
      <c r="G157" s="354">
        <v>12.7531362933778</v>
      </c>
      <c r="H157" s="354">
        <v>2.3444883571896499E-3</v>
      </c>
      <c r="I157" s="355">
        <v>3.5002742805778003E-2</v>
      </c>
      <c r="J157" s="14" t="s">
        <v>1133</v>
      </c>
      <c r="K157" s="14" t="s">
        <v>357</v>
      </c>
    </row>
    <row r="158" spans="1:11" x14ac:dyDescent="0.3">
      <c r="A158" s="153" t="s">
        <v>251</v>
      </c>
      <c r="B158" s="153" t="s">
        <v>1024</v>
      </c>
      <c r="C158" s="153" t="s">
        <v>118</v>
      </c>
      <c r="D158" s="351" t="s">
        <v>413</v>
      </c>
      <c r="E158" s="353">
        <v>-0.56965738160851798</v>
      </c>
      <c r="F158" s="354">
        <v>10.4384823370495</v>
      </c>
      <c r="G158" s="354">
        <v>13.880920319251199</v>
      </c>
      <c r="H158" s="354">
        <v>1.68773778967706E-3</v>
      </c>
      <c r="I158" s="355">
        <v>2.82606306484222E-2</v>
      </c>
      <c r="J158" s="14" t="s">
        <v>1134</v>
      </c>
      <c r="K158" s="14" t="s">
        <v>362</v>
      </c>
    </row>
    <row r="159" spans="1:11" x14ac:dyDescent="0.3">
      <c r="A159" s="153" t="s">
        <v>252</v>
      </c>
      <c r="B159" s="153" t="s">
        <v>1024</v>
      </c>
      <c r="C159" s="153" t="s">
        <v>118</v>
      </c>
      <c r="D159" s="351" t="s">
        <v>413</v>
      </c>
      <c r="E159" s="353">
        <v>-0.60076440474302295</v>
      </c>
      <c r="F159" s="354">
        <v>9.9988444071876597</v>
      </c>
      <c r="G159" s="354">
        <v>12.6950394260991</v>
      </c>
      <c r="H159" s="354">
        <v>2.4017129752376301E-3</v>
      </c>
      <c r="I159" s="355">
        <v>3.5002742805778003E-2</v>
      </c>
      <c r="J159" s="14" t="s">
        <v>1135</v>
      </c>
      <c r="K159" s="14" t="s">
        <v>363</v>
      </c>
    </row>
    <row r="160" spans="1:11" x14ac:dyDescent="0.3">
      <c r="A160" s="153" t="s">
        <v>265</v>
      </c>
      <c r="B160" s="153" t="s">
        <v>1024</v>
      </c>
      <c r="C160" s="153" t="s">
        <v>118</v>
      </c>
      <c r="D160" s="351" t="s">
        <v>413</v>
      </c>
      <c r="E160" s="353">
        <v>-0.59446479821106102</v>
      </c>
      <c r="F160" s="354">
        <v>8.6132763043228504</v>
      </c>
      <c r="G160" s="354">
        <v>11.9095763241654</v>
      </c>
      <c r="H160" s="354">
        <v>3.04285755457262E-3</v>
      </c>
      <c r="I160" s="355">
        <v>3.92578507450599E-2</v>
      </c>
      <c r="J160" s="14" t="s">
        <v>1136</v>
      </c>
      <c r="K160" s="14" t="s">
        <v>395</v>
      </c>
    </row>
    <row r="161" spans="1:11" x14ac:dyDescent="0.3">
      <c r="A161" s="153" t="s">
        <v>233</v>
      </c>
      <c r="B161" s="153" t="s">
        <v>95</v>
      </c>
      <c r="C161" s="153" t="s">
        <v>1051</v>
      </c>
      <c r="D161" s="351" t="s">
        <v>1052</v>
      </c>
      <c r="E161" s="353">
        <v>-0.38943668158578898</v>
      </c>
      <c r="F161" s="354">
        <v>10.040165801537</v>
      </c>
      <c r="G161" s="354">
        <v>15.0613203556548</v>
      </c>
      <c r="H161" s="354">
        <v>1.19597155019155E-3</v>
      </c>
      <c r="I161" s="355">
        <v>2.1903140307405599E-2</v>
      </c>
      <c r="J161" s="14" t="s">
        <v>1137</v>
      </c>
      <c r="K161" s="14" t="s">
        <v>356</v>
      </c>
    </row>
    <row r="162" spans="1:11" x14ac:dyDescent="0.3">
      <c r="A162" s="153" t="s">
        <v>240</v>
      </c>
      <c r="B162" s="153" t="s">
        <v>95</v>
      </c>
      <c r="C162" s="153" t="s">
        <v>1013</v>
      </c>
      <c r="D162" s="351" t="s">
        <v>1078</v>
      </c>
      <c r="E162" s="353">
        <v>-1.28373454515132</v>
      </c>
      <c r="F162" s="354">
        <v>8.5447650476629597</v>
      </c>
      <c r="G162" s="354">
        <v>15.748202992752701</v>
      </c>
      <c r="H162" s="354">
        <v>9.9737123773857399E-4</v>
      </c>
      <c r="I162" s="355">
        <v>2.0126440105134799E-2</v>
      </c>
      <c r="J162" s="14" t="s">
        <v>1138</v>
      </c>
      <c r="K162" s="14" t="s">
        <v>358</v>
      </c>
    </row>
    <row r="163" spans="1:11" x14ac:dyDescent="0.3">
      <c r="A163" s="153" t="s">
        <v>214</v>
      </c>
      <c r="B163" s="153" t="s">
        <v>1053</v>
      </c>
      <c r="C163" s="153" t="s">
        <v>904</v>
      </c>
      <c r="D163" s="351" t="s">
        <v>905</v>
      </c>
      <c r="E163" s="353">
        <v>-0.410961275964356</v>
      </c>
      <c r="F163" s="354">
        <v>10.0677519750322</v>
      </c>
      <c r="G163" s="354">
        <v>13.5794855813437</v>
      </c>
      <c r="H163" s="354">
        <v>1.8390984074236501E-3</v>
      </c>
      <c r="I163" s="355">
        <v>2.95381723804574E-2</v>
      </c>
      <c r="J163" s="14" t="s">
        <v>1139</v>
      </c>
      <c r="K163" s="14" t="s">
        <v>342</v>
      </c>
    </row>
    <row r="164" spans="1:11" x14ac:dyDescent="0.3">
      <c r="A164" s="153" t="s">
        <v>267</v>
      </c>
      <c r="B164" s="153" t="s">
        <v>1068</v>
      </c>
      <c r="C164" s="153" t="s">
        <v>1079</v>
      </c>
      <c r="D164" s="351" t="s">
        <v>294</v>
      </c>
      <c r="E164" s="353">
        <v>-0.47837400910719702</v>
      </c>
      <c r="F164" s="354">
        <v>9.3844064543071095</v>
      </c>
      <c r="G164" s="354">
        <v>10.6877028647045</v>
      </c>
      <c r="H164" s="354">
        <v>4.5330965635569896E-3</v>
      </c>
      <c r="I164" s="355">
        <v>5.32469700823784E-2</v>
      </c>
      <c r="J164" s="14" t="s">
        <v>1140</v>
      </c>
      <c r="K164" s="14" t="s">
        <v>1006</v>
      </c>
    </row>
    <row r="165" spans="1:11" x14ac:dyDescent="0.3">
      <c r="A165" s="153" t="s">
        <v>276</v>
      </c>
      <c r="B165" s="153" t="s">
        <v>95</v>
      </c>
      <c r="C165" s="153" t="s">
        <v>546</v>
      </c>
      <c r="D165" s="351" t="s">
        <v>1015</v>
      </c>
      <c r="E165" s="353">
        <v>0.35735119413528299</v>
      </c>
      <c r="F165" s="354">
        <v>8.7174972175058905</v>
      </c>
      <c r="G165" s="354">
        <v>8.1920648597002899</v>
      </c>
      <c r="H165" s="354">
        <v>1.0774718863655599E-2</v>
      </c>
      <c r="I165" s="355">
        <v>8.6925790785822799E-2</v>
      </c>
      <c r="J165" s="14" t="s">
        <v>1141</v>
      </c>
      <c r="K165" s="14" t="s">
        <v>396</v>
      </c>
    </row>
    <row r="166" spans="1:11" x14ac:dyDescent="0.3">
      <c r="A166" s="153" t="s">
        <v>258</v>
      </c>
      <c r="B166" s="153" t="s">
        <v>1068</v>
      </c>
      <c r="C166" s="153" t="s">
        <v>122</v>
      </c>
      <c r="D166" s="351" t="s">
        <v>435</v>
      </c>
      <c r="E166" s="353">
        <v>1.13518696244554</v>
      </c>
      <c r="F166" s="354">
        <v>9.3030888382601695</v>
      </c>
      <c r="G166" s="354">
        <v>17.529437603179101</v>
      </c>
      <c r="H166" s="354">
        <v>6.2213955080733503E-4</v>
      </c>
      <c r="I166" s="355">
        <v>1.6320794216179099E-2</v>
      </c>
      <c r="J166" s="14" t="s">
        <v>351</v>
      </c>
      <c r="K166" s="14" t="s">
        <v>352</v>
      </c>
    </row>
    <row r="167" spans="1:11" x14ac:dyDescent="0.3">
      <c r="A167" s="153" t="s">
        <v>244</v>
      </c>
      <c r="B167" s="153" t="s">
        <v>1053</v>
      </c>
      <c r="C167" s="153" t="s">
        <v>904</v>
      </c>
      <c r="D167" s="351" t="s">
        <v>438</v>
      </c>
      <c r="E167" s="353">
        <v>0.67584680256315399</v>
      </c>
      <c r="F167" s="354">
        <v>10.896076870385301</v>
      </c>
      <c r="G167" s="354">
        <v>10.1283078664495</v>
      </c>
      <c r="H167" s="354">
        <v>5.46272564571892E-3</v>
      </c>
      <c r="I167" s="355">
        <v>5.7322201109077202E-2</v>
      </c>
      <c r="J167" s="14" t="s">
        <v>1988</v>
      </c>
      <c r="K167" s="14" t="s">
        <v>1007</v>
      </c>
    </row>
    <row r="168" spans="1:11" x14ac:dyDescent="0.3">
      <c r="A168" s="232" t="s">
        <v>263</v>
      </c>
      <c r="B168" s="232" t="s">
        <v>95</v>
      </c>
      <c r="C168" s="232" t="s">
        <v>1009</v>
      </c>
      <c r="D168" s="352" t="s">
        <v>1067</v>
      </c>
      <c r="E168" s="356">
        <v>-0.91324679616539195</v>
      </c>
      <c r="F168" s="357">
        <v>8.5000445191045202</v>
      </c>
      <c r="G168" s="357">
        <v>15.5005803021144</v>
      </c>
      <c r="H168" s="357">
        <v>1.0585988901308499E-3</v>
      </c>
      <c r="I168" s="358">
        <v>2.08279331633246E-2</v>
      </c>
      <c r="J168" s="232" t="s">
        <v>1142</v>
      </c>
      <c r="K168" s="232" t="s">
        <v>1008</v>
      </c>
    </row>
    <row r="169" spans="1:11" ht="15" x14ac:dyDescent="0.35">
      <c r="A169" s="359" t="s">
        <v>2273</v>
      </c>
    </row>
    <row r="170" spans="1:11" x14ac:dyDescent="0.3">
      <c r="A170" s="359" t="s">
        <v>2380</v>
      </c>
    </row>
    <row r="171" spans="1:11" x14ac:dyDescent="0.3">
      <c r="A171" s="22" t="s">
        <v>57</v>
      </c>
    </row>
    <row r="172" spans="1:11" x14ac:dyDescent="0.3">
      <c r="A172" s="22" t="s">
        <v>397</v>
      </c>
    </row>
    <row r="173" spans="1:11" x14ac:dyDescent="0.3">
      <c r="A173" s="106" t="s">
        <v>89</v>
      </c>
    </row>
    <row r="174" spans="1:11" x14ac:dyDescent="0.3">
      <c r="A174" s="106" t="s">
        <v>1991</v>
      </c>
    </row>
    <row r="175" spans="1:11" x14ac:dyDescent="0.3">
      <c r="A175" s="60" t="s">
        <v>68</v>
      </c>
    </row>
    <row r="176" spans="1:11" x14ac:dyDescent="0.3">
      <c r="A176" s="60" t="s">
        <v>1992</v>
      </c>
    </row>
    <row r="177" spans="1:1" x14ac:dyDescent="0.3">
      <c r="A177" s="447" t="s">
        <v>2381</v>
      </c>
    </row>
    <row r="178" spans="1:1" ht="15" x14ac:dyDescent="0.35">
      <c r="A178" s="20" t="s">
        <v>1990</v>
      </c>
    </row>
  </sheetData>
  <sortState xmlns:xlrd2="http://schemas.microsoft.com/office/spreadsheetml/2017/richdata2" ref="A4:K168">
    <sortCondition ref="A4:A168"/>
  </sortState>
  <mergeCells count="3">
    <mergeCell ref="A2:D2"/>
    <mergeCell ref="E2:I2"/>
    <mergeCell ref="J2:K2"/>
  </mergeCells>
  <conditionalFormatting sqref="E4:E168">
    <cfRule type="cellIs" dxfId="36" priority="5" operator="lessThan">
      <formula>0</formula>
    </cfRule>
    <cfRule type="cellIs" dxfId="35" priority="6" operator="greaterThan">
      <formula>0</formula>
    </cfRule>
  </conditionalFormatting>
  <conditionalFormatting sqref="H4:I168">
    <cfRule type="cellIs" dxfId="34" priority="2" operator="lessThan">
      <formula>0.001</formula>
    </cfRule>
    <cfRule type="cellIs" dxfId="33" priority="3" operator="lessThan">
      <formula>0.01</formula>
    </cfRule>
    <cfRule type="cellIs" dxfId="32" priority="4" operator="lessThan">
      <formula>0.05</formula>
    </cfRule>
  </conditionalFormatting>
  <conditionalFormatting sqref="I4:I168">
    <cfRule type="cellIs" dxfId="31" priority="1" operator="greaterThan">
      <formula>0.05</formula>
    </cfRule>
  </conditionalFormatting>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K203"/>
  <sheetViews>
    <sheetView zoomScale="90" zoomScaleNormal="90" workbookViewId="0">
      <selection activeCell="K3" sqref="K3"/>
    </sheetView>
  </sheetViews>
  <sheetFormatPr defaultColWidth="8.88671875" defaultRowHeight="14.4" x14ac:dyDescent="0.3"/>
  <cols>
    <col min="1" max="1" width="10.88671875" style="14" customWidth="1"/>
    <col min="2" max="2" width="34.44140625" style="14" bestFit="1" customWidth="1"/>
    <col min="3" max="3" width="39.88671875" style="14" bestFit="1" customWidth="1"/>
    <col min="4" max="4" width="49.21875" style="14" bestFit="1" customWidth="1"/>
    <col min="5" max="5" width="7.77734375" style="14" bestFit="1" customWidth="1"/>
    <col min="6" max="6" width="8.21875" style="14" bestFit="1" customWidth="1"/>
    <col min="7" max="7" width="7.6640625" style="14" bestFit="1" customWidth="1"/>
    <col min="8" max="8" width="7.5546875" style="14" bestFit="1" customWidth="1"/>
    <col min="9" max="9" width="7.109375" style="14" bestFit="1" customWidth="1"/>
    <col min="10" max="10" width="146.77734375" style="14" bestFit="1" customWidth="1"/>
    <col min="11" max="11" width="21.33203125" style="14" bestFit="1" customWidth="1"/>
    <col min="12" max="16384" width="8.88671875" style="14"/>
  </cols>
  <sheetData>
    <row r="1" spans="1:11" ht="15.6" x14ac:dyDescent="0.35">
      <c r="A1" s="279" t="s">
        <v>2275</v>
      </c>
      <c r="B1" s="232"/>
      <c r="C1" s="232"/>
      <c r="D1" s="232"/>
      <c r="E1" s="232"/>
      <c r="F1" s="232"/>
      <c r="G1" s="232"/>
      <c r="H1" s="232"/>
      <c r="I1" s="232"/>
      <c r="J1" s="232"/>
      <c r="K1" s="232"/>
    </row>
    <row r="2" spans="1:11" x14ac:dyDescent="0.3">
      <c r="A2" s="528" t="s">
        <v>2013</v>
      </c>
      <c r="B2" s="528"/>
      <c r="C2" s="528"/>
      <c r="D2" s="529"/>
      <c r="E2" s="530" t="s">
        <v>1979</v>
      </c>
      <c r="F2" s="528"/>
      <c r="G2" s="528"/>
      <c r="H2" s="528"/>
      <c r="I2" s="529"/>
      <c r="J2" s="530" t="s">
        <v>1980</v>
      </c>
      <c r="K2" s="528"/>
    </row>
    <row r="3" spans="1:11" ht="16.2" x14ac:dyDescent="0.3">
      <c r="A3" s="343" t="s">
        <v>545</v>
      </c>
      <c r="B3" s="361" t="s">
        <v>94</v>
      </c>
      <c r="C3" s="361" t="s">
        <v>91</v>
      </c>
      <c r="D3" s="362" t="s">
        <v>142</v>
      </c>
      <c r="E3" s="360" t="s">
        <v>1978</v>
      </c>
      <c r="F3" s="361" t="s">
        <v>290</v>
      </c>
      <c r="G3" s="361" t="s">
        <v>291</v>
      </c>
      <c r="H3" s="361" t="s">
        <v>1989</v>
      </c>
      <c r="I3" s="362" t="s">
        <v>1993</v>
      </c>
      <c r="J3" s="350" t="s">
        <v>2431</v>
      </c>
      <c r="K3" s="350" t="s">
        <v>2432</v>
      </c>
    </row>
    <row r="4" spans="1:11" x14ac:dyDescent="0.3">
      <c r="A4" s="14" t="s">
        <v>1143</v>
      </c>
      <c r="B4" s="14" t="s">
        <v>95</v>
      </c>
      <c r="C4" s="14" t="s">
        <v>1018</v>
      </c>
      <c r="D4" s="14" t="s">
        <v>1041</v>
      </c>
      <c r="E4" s="363">
        <v>0.57257990048088903</v>
      </c>
      <c r="F4" s="363">
        <v>10.694075545311399</v>
      </c>
      <c r="G4" s="363">
        <v>21.179360159110399</v>
      </c>
      <c r="H4" s="363">
        <v>1.46159242463146E-3</v>
      </c>
      <c r="I4" s="363">
        <v>3.5518133192887498E-2</v>
      </c>
      <c r="J4" s="14" t="s">
        <v>1253</v>
      </c>
      <c r="K4" s="14" t="s">
        <v>1144</v>
      </c>
    </row>
    <row r="5" spans="1:11" x14ac:dyDescent="0.3">
      <c r="A5" s="14" t="s">
        <v>1143</v>
      </c>
      <c r="B5" s="14" t="s">
        <v>95</v>
      </c>
      <c r="C5" s="14" t="s">
        <v>1020</v>
      </c>
      <c r="D5" s="14" t="s">
        <v>1241</v>
      </c>
      <c r="E5" s="363">
        <v>0.57257990048088903</v>
      </c>
      <c r="F5" s="363">
        <v>10.694075545311399</v>
      </c>
      <c r="G5" s="363">
        <v>21.179360159110399</v>
      </c>
      <c r="H5" s="363">
        <v>1.46159242463146E-3</v>
      </c>
      <c r="I5" s="363">
        <v>3.5518133192887498E-2</v>
      </c>
      <c r="J5" s="14" t="s">
        <v>1253</v>
      </c>
      <c r="K5" s="14" t="s">
        <v>1144</v>
      </c>
    </row>
    <row r="6" spans="1:11" x14ac:dyDescent="0.3">
      <c r="A6" s="14" t="s">
        <v>1145</v>
      </c>
      <c r="B6" s="14" t="s">
        <v>95</v>
      </c>
      <c r="C6" s="14" t="s">
        <v>1010</v>
      </c>
      <c r="D6" s="14" t="s">
        <v>1242</v>
      </c>
      <c r="E6" s="363">
        <v>-0.26132320741143999</v>
      </c>
      <c r="F6" s="363">
        <v>11.3840372035682</v>
      </c>
      <c r="G6" s="363">
        <v>11.6620189843301</v>
      </c>
      <c r="H6" s="363">
        <v>8.2606042354549693E-3</v>
      </c>
      <c r="I6" s="363">
        <v>7.4957334729128397E-2</v>
      </c>
      <c r="J6" s="14" t="s">
        <v>1254</v>
      </c>
      <c r="K6" s="14" t="s">
        <v>1146</v>
      </c>
    </row>
    <row r="7" spans="1:11" x14ac:dyDescent="0.3">
      <c r="A7" s="14" t="s">
        <v>1145</v>
      </c>
      <c r="B7" s="14" t="s">
        <v>95</v>
      </c>
      <c r="C7" s="14" t="s">
        <v>1051</v>
      </c>
      <c r="D7" s="14" t="s">
        <v>1052</v>
      </c>
      <c r="E7" s="363">
        <v>-0.26132320741143999</v>
      </c>
      <c r="F7" s="363">
        <v>11.3840372035682</v>
      </c>
      <c r="G7" s="363">
        <v>11.6620189843301</v>
      </c>
      <c r="H7" s="363">
        <v>8.2606042354549693E-3</v>
      </c>
      <c r="I7" s="363">
        <v>7.4957334729128397E-2</v>
      </c>
      <c r="J7" s="14" t="s">
        <v>1254</v>
      </c>
      <c r="K7" s="14" t="s">
        <v>1146</v>
      </c>
    </row>
    <row r="8" spans="1:11" x14ac:dyDescent="0.3">
      <c r="A8" s="14" t="s">
        <v>221</v>
      </c>
      <c r="B8" s="14" t="s">
        <v>95</v>
      </c>
      <c r="C8" s="14" t="s">
        <v>1009</v>
      </c>
      <c r="D8" s="14" t="s">
        <v>147</v>
      </c>
      <c r="E8" s="363">
        <v>-0.48470007913421598</v>
      </c>
      <c r="F8" s="363">
        <v>10.2631105148961</v>
      </c>
      <c r="G8" s="363">
        <v>26.998522865571999</v>
      </c>
      <c r="H8" s="363">
        <v>6.6304984941552303E-4</v>
      </c>
      <c r="I8" s="363">
        <v>3.4636616955492701E-2</v>
      </c>
      <c r="J8" s="14" t="s">
        <v>1081</v>
      </c>
      <c r="K8" s="14" t="s">
        <v>978</v>
      </c>
    </row>
    <row r="9" spans="1:11" x14ac:dyDescent="0.3">
      <c r="A9" s="14" t="s">
        <v>221</v>
      </c>
      <c r="B9" s="14" t="s">
        <v>95</v>
      </c>
      <c r="C9" s="14" t="s">
        <v>1009</v>
      </c>
      <c r="D9" s="14" t="s">
        <v>425</v>
      </c>
      <c r="E9" s="363">
        <v>-0.48470007913421598</v>
      </c>
      <c r="F9" s="363">
        <v>10.2631105148961</v>
      </c>
      <c r="G9" s="363">
        <v>26.998522865571999</v>
      </c>
      <c r="H9" s="363">
        <v>6.6304984941552303E-4</v>
      </c>
      <c r="I9" s="363">
        <v>3.4636616955492701E-2</v>
      </c>
      <c r="J9" s="14" t="s">
        <v>1081</v>
      </c>
      <c r="K9" s="14" t="s">
        <v>978</v>
      </c>
    </row>
    <row r="10" spans="1:11" x14ac:dyDescent="0.3">
      <c r="A10" s="14" t="s">
        <v>221</v>
      </c>
      <c r="B10" s="14" t="s">
        <v>95</v>
      </c>
      <c r="C10" s="14" t="s">
        <v>1009</v>
      </c>
      <c r="D10" s="14" t="s">
        <v>1023</v>
      </c>
      <c r="E10" s="363">
        <v>-0.48470007913421598</v>
      </c>
      <c r="F10" s="363">
        <v>10.2631105148961</v>
      </c>
      <c r="G10" s="363">
        <v>26.998522865571999</v>
      </c>
      <c r="H10" s="363">
        <v>6.6304984941552303E-4</v>
      </c>
      <c r="I10" s="363">
        <v>3.4636616955492701E-2</v>
      </c>
      <c r="J10" s="14" t="s">
        <v>1081</v>
      </c>
      <c r="K10" s="14" t="s">
        <v>978</v>
      </c>
    </row>
    <row r="11" spans="1:11" x14ac:dyDescent="0.3">
      <c r="A11" s="14" t="s">
        <v>221</v>
      </c>
      <c r="B11" s="14" t="s">
        <v>1024</v>
      </c>
      <c r="C11" s="14" t="s">
        <v>119</v>
      </c>
      <c r="D11" s="14" t="s">
        <v>1025</v>
      </c>
      <c r="E11" s="363">
        <v>-0.48470007913421598</v>
      </c>
      <c r="F11" s="363">
        <v>10.2631105148961</v>
      </c>
      <c r="G11" s="363">
        <v>26.998522865571999</v>
      </c>
      <c r="H11" s="363">
        <v>6.6304984941552303E-4</v>
      </c>
      <c r="I11" s="363">
        <v>3.4636616955492701E-2</v>
      </c>
      <c r="J11" s="14" t="s">
        <v>1081</v>
      </c>
      <c r="K11" s="14" t="s">
        <v>978</v>
      </c>
    </row>
    <row r="12" spans="1:11" x14ac:dyDescent="0.3">
      <c r="A12" s="14" t="s">
        <v>1147</v>
      </c>
      <c r="B12" s="14" t="s">
        <v>95</v>
      </c>
      <c r="C12" s="14" t="s">
        <v>1009</v>
      </c>
      <c r="D12" s="14" t="s">
        <v>147</v>
      </c>
      <c r="E12" s="363">
        <v>-0.54643748520309499</v>
      </c>
      <c r="F12" s="363">
        <v>9.9656995710431993</v>
      </c>
      <c r="G12" s="363">
        <v>30.595043651491</v>
      </c>
      <c r="H12" s="363">
        <v>4.3391200226916701E-4</v>
      </c>
      <c r="I12" s="363">
        <v>3.4636616955492701E-2</v>
      </c>
      <c r="J12" s="14" t="s">
        <v>1255</v>
      </c>
      <c r="K12" s="14" t="s">
        <v>1148</v>
      </c>
    </row>
    <row r="13" spans="1:11" x14ac:dyDescent="0.3">
      <c r="A13" s="14" t="s">
        <v>1147</v>
      </c>
      <c r="B13" s="14" t="s">
        <v>95</v>
      </c>
      <c r="C13" s="14" t="s">
        <v>1009</v>
      </c>
      <c r="D13" s="14" t="s">
        <v>1023</v>
      </c>
      <c r="E13" s="363">
        <v>-0.54643748520309499</v>
      </c>
      <c r="F13" s="363">
        <v>9.9656995710431993</v>
      </c>
      <c r="G13" s="363">
        <v>30.595043651491</v>
      </c>
      <c r="H13" s="363">
        <v>4.3391200226916701E-4</v>
      </c>
      <c r="I13" s="363">
        <v>3.4636616955492701E-2</v>
      </c>
      <c r="J13" s="14" t="s">
        <v>1255</v>
      </c>
      <c r="K13" s="14" t="s">
        <v>1148</v>
      </c>
    </row>
    <row r="14" spans="1:11" x14ac:dyDescent="0.3">
      <c r="A14" s="14" t="s">
        <v>1147</v>
      </c>
      <c r="B14" s="14" t="s">
        <v>1024</v>
      </c>
      <c r="C14" s="14" t="s">
        <v>119</v>
      </c>
      <c r="D14" s="14" t="s">
        <v>1025</v>
      </c>
      <c r="E14" s="363">
        <v>-0.54643748520309499</v>
      </c>
      <c r="F14" s="363">
        <v>9.9656995710431993</v>
      </c>
      <c r="G14" s="363">
        <v>30.595043651491</v>
      </c>
      <c r="H14" s="363">
        <v>4.3391200226916701E-4</v>
      </c>
      <c r="I14" s="363">
        <v>3.4636616955492701E-2</v>
      </c>
      <c r="J14" s="14" t="s">
        <v>1255</v>
      </c>
      <c r="K14" s="14" t="s">
        <v>1148</v>
      </c>
    </row>
    <row r="15" spans="1:11" x14ac:dyDescent="0.3">
      <c r="A15" s="14" t="s">
        <v>1147</v>
      </c>
      <c r="B15" s="14" t="s">
        <v>95</v>
      </c>
      <c r="C15" s="14" t="s">
        <v>1009</v>
      </c>
      <c r="D15" s="14" t="s">
        <v>425</v>
      </c>
      <c r="E15" s="363">
        <v>-0.54643748520309499</v>
      </c>
      <c r="F15" s="363">
        <v>9.9656995710431993</v>
      </c>
      <c r="G15" s="363">
        <v>30.595043651491</v>
      </c>
      <c r="H15" s="363">
        <v>4.3391200226916701E-4</v>
      </c>
      <c r="I15" s="363">
        <v>3.4636616955492701E-2</v>
      </c>
      <c r="J15" s="14" t="s">
        <v>1255</v>
      </c>
      <c r="K15" s="14" t="s">
        <v>1148</v>
      </c>
    </row>
    <row r="16" spans="1:11" x14ac:dyDescent="0.3">
      <c r="A16" s="14" t="s">
        <v>1149</v>
      </c>
      <c r="B16" s="14" t="s">
        <v>95</v>
      </c>
      <c r="C16" s="14" t="s">
        <v>1020</v>
      </c>
      <c r="D16" s="14" t="s">
        <v>1029</v>
      </c>
      <c r="E16" s="363">
        <v>-0.56295336379243999</v>
      </c>
      <c r="F16" s="363">
        <v>9.1582294540289393</v>
      </c>
      <c r="G16" s="363">
        <v>20.389943282229201</v>
      </c>
      <c r="H16" s="363">
        <v>1.6471481999154999E-3</v>
      </c>
      <c r="I16" s="363">
        <v>3.5518133192887498E-2</v>
      </c>
      <c r="J16" s="14" t="s">
        <v>1256</v>
      </c>
      <c r="K16" s="14" t="s">
        <v>1150</v>
      </c>
    </row>
    <row r="17" spans="1:11" x14ac:dyDescent="0.3">
      <c r="A17" s="14" t="s">
        <v>1149</v>
      </c>
      <c r="B17" s="14" t="s">
        <v>95</v>
      </c>
      <c r="C17" s="14" t="s">
        <v>1009</v>
      </c>
      <c r="D17" s="14" t="s">
        <v>1028</v>
      </c>
      <c r="E17" s="363">
        <v>-0.56295336379243999</v>
      </c>
      <c r="F17" s="363">
        <v>9.1582294540289393</v>
      </c>
      <c r="G17" s="363">
        <v>20.389943282229201</v>
      </c>
      <c r="H17" s="363">
        <v>1.6471481999154999E-3</v>
      </c>
      <c r="I17" s="363">
        <v>3.5518133192887498E-2</v>
      </c>
      <c r="J17" s="14" t="s">
        <v>1256</v>
      </c>
      <c r="K17" s="14" t="s">
        <v>1150</v>
      </c>
    </row>
    <row r="18" spans="1:11" x14ac:dyDescent="0.3">
      <c r="A18" s="14" t="s">
        <v>226</v>
      </c>
      <c r="B18" s="14" t="s">
        <v>95</v>
      </c>
      <c r="C18" s="14" t="s">
        <v>546</v>
      </c>
      <c r="D18" s="14" t="s">
        <v>1026</v>
      </c>
      <c r="E18" s="363">
        <v>0.35397713919614499</v>
      </c>
      <c r="F18" s="363">
        <v>10.9298982856486</v>
      </c>
      <c r="G18" s="363">
        <v>14.6782464133041</v>
      </c>
      <c r="H18" s="363">
        <v>4.4015604150075298E-3</v>
      </c>
      <c r="I18" s="363">
        <v>5.3035195164435001E-2</v>
      </c>
      <c r="J18" s="14" t="s">
        <v>1981</v>
      </c>
      <c r="K18" s="14" t="s">
        <v>979</v>
      </c>
    </row>
    <row r="19" spans="1:11" x14ac:dyDescent="0.3">
      <c r="A19" s="14" t="s">
        <v>226</v>
      </c>
      <c r="B19" s="14" t="s">
        <v>95</v>
      </c>
      <c r="C19" s="14" t="s">
        <v>1009</v>
      </c>
      <c r="D19" s="14" t="s">
        <v>147</v>
      </c>
      <c r="E19" s="363">
        <v>0.35397713919614499</v>
      </c>
      <c r="F19" s="363">
        <v>10.9298982856486</v>
      </c>
      <c r="G19" s="363">
        <v>14.6782464133041</v>
      </c>
      <c r="H19" s="363">
        <v>4.4015604150075298E-3</v>
      </c>
      <c r="I19" s="363">
        <v>5.3035195164435001E-2</v>
      </c>
      <c r="J19" s="14" t="s">
        <v>1981</v>
      </c>
      <c r="K19" s="14" t="s">
        <v>979</v>
      </c>
    </row>
    <row r="20" spans="1:11" x14ac:dyDescent="0.3">
      <c r="A20" s="14" t="s">
        <v>226</v>
      </c>
      <c r="B20" s="14" t="s">
        <v>95</v>
      </c>
      <c r="C20" s="14" t="s">
        <v>1009</v>
      </c>
      <c r="D20" s="14" t="s">
        <v>1027</v>
      </c>
      <c r="E20" s="363">
        <v>0.35397713919614499</v>
      </c>
      <c r="F20" s="363">
        <v>10.9298982856486</v>
      </c>
      <c r="G20" s="363">
        <v>14.6782464133041</v>
      </c>
      <c r="H20" s="363">
        <v>4.4015604150075298E-3</v>
      </c>
      <c r="I20" s="363">
        <v>5.3035195164435001E-2</v>
      </c>
      <c r="J20" s="14" t="s">
        <v>1981</v>
      </c>
      <c r="K20" s="14" t="s">
        <v>979</v>
      </c>
    </row>
    <row r="21" spans="1:11" x14ac:dyDescent="0.3">
      <c r="A21" s="14" t="s">
        <v>226</v>
      </c>
      <c r="B21" s="14" t="s">
        <v>95</v>
      </c>
      <c r="C21" s="14" t="s">
        <v>1009</v>
      </c>
      <c r="D21" s="14" t="s">
        <v>1023</v>
      </c>
      <c r="E21" s="363">
        <v>0.35397713919614499</v>
      </c>
      <c r="F21" s="363">
        <v>10.9298982856486</v>
      </c>
      <c r="G21" s="363">
        <v>14.6782464133041</v>
      </c>
      <c r="H21" s="363">
        <v>4.4015604150075298E-3</v>
      </c>
      <c r="I21" s="363">
        <v>5.3035195164435001E-2</v>
      </c>
      <c r="J21" s="14" t="s">
        <v>1981</v>
      </c>
      <c r="K21" s="14" t="s">
        <v>979</v>
      </c>
    </row>
    <row r="22" spans="1:11" x14ac:dyDescent="0.3">
      <c r="A22" s="14" t="s">
        <v>226</v>
      </c>
      <c r="B22" s="14" t="s">
        <v>95</v>
      </c>
      <c r="C22" s="14" t="s">
        <v>1009</v>
      </c>
      <c r="D22" s="14" t="s">
        <v>425</v>
      </c>
      <c r="E22" s="363">
        <v>0.35397713919614499</v>
      </c>
      <c r="F22" s="363">
        <v>10.9298982856486</v>
      </c>
      <c r="G22" s="363">
        <v>14.6782464133041</v>
      </c>
      <c r="H22" s="363">
        <v>4.4015604150075298E-3</v>
      </c>
      <c r="I22" s="363">
        <v>5.3035195164435001E-2</v>
      </c>
      <c r="J22" s="14" t="s">
        <v>1981</v>
      </c>
      <c r="K22" s="14" t="s">
        <v>979</v>
      </c>
    </row>
    <row r="23" spans="1:11" x14ac:dyDescent="0.3">
      <c r="A23" s="14" t="s">
        <v>241</v>
      </c>
      <c r="B23" s="14" t="s">
        <v>95</v>
      </c>
      <c r="C23" s="14" t="s">
        <v>1020</v>
      </c>
      <c r="D23" s="14" t="s">
        <v>1029</v>
      </c>
      <c r="E23" s="363">
        <v>-0.72546840957716796</v>
      </c>
      <c r="F23" s="363">
        <v>10.3327481765541</v>
      </c>
      <c r="G23" s="363">
        <v>22.1974884089027</v>
      </c>
      <c r="H23" s="363">
        <v>1.2588392974889799E-3</v>
      </c>
      <c r="I23" s="363">
        <v>3.5378523332178197E-2</v>
      </c>
      <c r="J23" s="14" t="s">
        <v>1082</v>
      </c>
      <c r="K23" s="14" t="s">
        <v>980</v>
      </c>
    </row>
    <row r="24" spans="1:11" x14ac:dyDescent="0.3">
      <c r="A24" s="14" t="s">
        <v>241</v>
      </c>
      <c r="B24" s="14" t="s">
        <v>95</v>
      </c>
      <c r="C24" s="14" t="s">
        <v>1009</v>
      </c>
      <c r="D24" s="14" t="s">
        <v>1028</v>
      </c>
      <c r="E24" s="363">
        <v>-0.72546840957716796</v>
      </c>
      <c r="F24" s="363">
        <v>10.3327481765541</v>
      </c>
      <c r="G24" s="363">
        <v>22.1974884089027</v>
      </c>
      <c r="H24" s="363">
        <v>1.2588392974889799E-3</v>
      </c>
      <c r="I24" s="363">
        <v>3.5378523332178197E-2</v>
      </c>
      <c r="J24" s="14" t="s">
        <v>1082</v>
      </c>
      <c r="K24" s="14" t="s">
        <v>980</v>
      </c>
    </row>
    <row r="25" spans="1:11" x14ac:dyDescent="0.3">
      <c r="A25" s="14" t="s">
        <v>241</v>
      </c>
      <c r="B25" s="14" t="s">
        <v>95</v>
      </c>
      <c r="C25" s="14" t="s">
        <v>1013</v>
      </c>
      <c r="D25" s="14" t="s">
        <v>1014</v>
      </c>
      <c r="E25" s="363">
        <v>-0.72546840957716796</v>
      </c>
      <c r="F25" s="363">
        <v>10.3327481765541</v>
      </c>
      <c r="G25" s="363">
        <v>22.1974884089027</v>
      </c>
      <c r="H25" s="363">
        <v>1.2588392974889799E-3</v>
      </c>
      <c r="I25" s="363">
        <v>3.5378523332178197E-2</v>
      </c>
      <c r="J25" s="14" t="s">
        <v>1082</v>
      </c>
      <c r="K25" s="14" t="s">
        <v>980</v>
      </c>
    </row>
    <row r="26" spans="1:11" x14ac:dyDescent="0.3">
      <c r="A26" s="14" t="s">
        <v>241</v>
      </c>
      <c r="B26" s="14" t="s">
        <v>95</v>
      </c>
      <c r="C26" s="14" t="s">
        <v>1030</v>
      </c>
      <c r="D26" s="14" t="s">
        <v>1031</v>
      </c>
      <c r="E26" s="363">
        <v>-0.72546840957716796</v>
      </c>
      <c r="F26" s="363">
        <v>10.3327481765541</v>
      </c>
      <c r="G26" s="363">
        <v>22.1974884089027</v>
      </c>
      <c r="H26" s="363">
        <v>1.2588392974889799E-3</v>
      </c>
      <c r="I26" s="363">
        <v>3.5378523332178197E-2</v>
      </c>
      <c r="J26" s="14" t="s">
        <v>1082</v>
      </c>
      <c r="K26" s="14" t="s">
        <v>980</v>
      </c>
    </row>
    <row r="27" spans="1:11" x14ac:dyDescent="0.3">
      <c r="A27" s="14" t="s">
        <v>1151</v>
      </c>
      <c r="B27" s="14" t="s">
        <v>95</v>
      </c>
      <c r="C27" s="14" t="s">
        <v>1020</v>
      </c>
      <c r="D27" s="14" t="s">
        <v>1032</v>
      </c>
      <c r="E27" s="363">
        <v>-0.44431217449034099</v>
      </c>
      <c r="F27" s="363">
        <v>9.5780776739078792</v>
      </c>
      <c r="G27" s="363">
        <v>9.1670579514235797</v>
      </c>
      <c r="H27" s="363">
        <v>1.51121692620884E-2</v>
      </c>
      <c r="I27" s="363">
        <v>9.8125056210709799E-2</v>
      </c>
      <c r="J27" s="14" t="s">
        <v>1257</v>
      </c>
      <c r="K27" s="14" t="s">
        <v>1152</v>
      </c>
    </row>
    <row r="28" spans="1:11" x14ac:dyDescent="0.3">
      <c r="A28" s="14" t="s">
        <v>1151</v>
      </c>
      <c r="B28" s="14" t="s">
        <v>95</v>
      </c>
      <c r="C28" s="14" t="s">
        <v>1018</v>
      </c>
      <c r="D28" s="14" t="s">
        <v>1071</v>
      </c>
      <c r="E28" s="363">
        <v>-0.44431217449034099</v>
      </c>
      <c r="F28" s="363">
        <v>9.5780776739078792</v>
      </c>
      <c r="G28" s="363">
        <v>9.1670579514235797</v>
      </c>
      <c r="H28" s="363">
        <v>1.51121692620884E-2</v>
      </c>
      <c r="I28" s="363">
        <v>9.8125056210709799E-2</v>
      </c>
      <c r="J28" s="14" t="s">
        <v>1257</v>
      </c>
      <c r="K28" s="14" t="s">
        <v>1152</v>
      </c>
    </row>
    <row r="29" spans="1:11" x14ac:dyDescent="0.3">
      <c r="A29" s="14" t="s">
        <v>1153</v>
      </c>
      <c r="B29" s="14" t="s">
        <v>95</v>
      </c>
      <c r="C29" s="14" t="s">
        <v>1020</v>
      </c>
      <c r="D29" s="14" t="s">
        <v>1063</v>
      </c>
      <c r="E29" s="363">
        <v>-0.59619532361147798</v>
      </c>
      <c r="F29" s="363">
        <v>9.0572329217356309</v>
      </c>
      <c r="G29" s="363">
        <v>28.252746574797602</v>
      </c>
      <c r="H29" s="363">
        <v>5.6915173803352302E-4</v>
      </c>
      <c r="I29" s="363">
        <v>3.4636616955492701E-2</v>
      </c>
      <c r="J29" s="14" t="s">
        <v>1258</v>
      </c>
      <c r="K29" s="14" t="s">
        <v>1154</v>
      </c>
    </row>
    <row r="30" spans="1:11" x14ac:dyDescent="0.3">
      <c r="A30" s="14" t="s">
        <v>1153</v>
      </c>
      <c r="B30" s="14" t="s">
        <v>95</v>
      </c>
      <c r="C30" s="14" t="s">
        <v>1009</v>
      </c>
      <c r="D30" s="14" t="s">
        <v>1022</v>
      </c>
      <c r="E30" s="363">
        <v>-0.59619532361147798</v>
      </c>
      <c r="F30" s="363">
        <v>9.0572329217356309</v>
      </c>
      <c r="G30" s="363">
        <v>28.252746574797602</v>
      </c>
      <c r="H30" s="363">
        <v>5.6915173803352302E-4</v>
      </c>
      <c r="I30" s="363">
        <v>3.4636616955492701E-2</v>
      </c>
      <c r="J30" s="14" t="s">
        <v>1258</v>
      </c>
      <c r="K30" s="14" t="s">
        <v>1154</v>
      </c>
    </row>
    <row r="31" spans="1:11" x14ac:dyDescent="0.3">
      <c r="A31" s="14" t="s">
        <v>547</v>
      </c>
      <c r="B31" s="14" t="s">
        <v>95</v>
      </c>
      <c r="C31" s="14" t="s">
        <v>546</v>
      </c>
      <c r="D31" s="14" t="s">
        <v>148</v>
      </c>
      <c r="E31" s="363">
        <v>0.53000527559007105</v>
      </c>
      <c r="F31" s="363">
        <v>9.8684573612029602</v>
      </c>
      <c r="G31" s="363">
        <v>10.59850575816</v>
      </c>
      <c r="H31" s="363">
        <v>1.0675593244727E-2</v>
      </c>
      <c r="I31" s="363">
        <v>8.17350107799409E-2</v>
      </c>
      <c r="J31" s="14" t="s">
        <v>1259</v>
      </c>
      <c r="K31" s="14" t="s">
        <v>549</v>
      </c>
    </row>
    <row r="32" spans="1:11" x14ac:dyDescent="0.3">
      <c r="A32" s="14" t="s">
        <v>567</v>
      </c>
      <c r="B32" s="14" t="s">
        <v>95</v>
      </c>
      <c r="C32" s="14" t="s">
        <v>546</v>
      </c>
      <c r="D32" s="14" t="s">
        <v>148</v>
      </c>
      <c r="E32" s="363">
        <v>0.47601687807367798</v>
      </c>
      <c r="F32" s="363">
        <v>9.4862243847444105</v>
      </c>
      <c r="G32" s="363">
        <v>15.638122719312801</v>
      </c>
      <c r="H32" s="363">
        <v>3.6690623662665898E-3</v>
      </c>
      <c r="I32" s="363">
        <v>4.81564435572489E-2</v>
      </c>
      <c r="J32" s="14" t="s">
        <v>1260</v>
      </c>
      <c r="K32" s="14" t="s">
        <v>569</v>
      </c>
    </row>
    <row r="33" spans="1:11" x14ac:dyDescent="0.3">
      <c r="A33" s="14" t="s">
        <v>574</v>
      </c>
      <c r="B33" s="14" t="s">
        <v>95</v>
      </c>
      <c r="C33" s="14" t="s">
        <v>546</v>
      </c>
      <c r="D33" s="14" t="s">
        <v>148</v>
      </c>
      <c r="E33" s="363">
        <v>0.74209580232412198</v>
      </c>
      <c r="F33" s="363">
        <v>10.5995525614708</v>
      </c>
      <c r="G33" s="363">
        <v>10.3496356606675</v>
      </c>
      <c r="H33" s="363">
        <v>1.1332173541740501E-2</v>
      </c>
      <c r="I33" s="363">
        <v>8.3407897577339601E-2</v>
      </c>
      <c r="J33" s="14" t="s">
        <v>1261</v>
      </c>
      <c r="K33" s="14" t="s">
        <v>576</v>
      </c>
    </row>
    <row r="34" spans="1:11" x14ac:dyDescent="0.3">
      <c r="A34" s="14" t="s">
        <v>577</v>
      </c>
      <c r="B34" s="14" t="s">
        <v>95</v>
      </c>
      <c r="C34" s="14" t="s">
        <v>546</v>
      </c>
      <c r="D34" s="14" t="s">
        <v>148</v>
      </c>
      <c r="E34" s="363">
        <v>0.89976071141307701</v>
      </c>
      <c r="F34" s="363">
        <v>10.3205201942264</v>
      </c>
      <c r="G34" s="363">
        <v>9.2611656602248598</v>
      </c>
      <c r="H34" s="363">
        <v>1.4871097428606201E-2</v>
      </c>
      <c r="I34" s="363">
        <v>9.8125056210709799E-2</v>
      </c>
      <c r="J34" s="14" t="s">
        <v>1262</v>
      </c>
      <c r="K34" s="14" t="s">
        <v>579</v>
      </c>
    </row>
    <row r="35" spans="1:11" x14ac:dyDescent="0.3">
      <c r="A35" s="14" t="s">
        <v>188</v>
      </c>
      <c r="B35" s="14" t="s">
        <v>95</v>
      </c>
      <c r="C35" s="14" t="s">
        <v>546</v>
      </c>
      <c r="D35" s="14" t="s">
        <v>148</v>
      </c>
      <c r="E35" s="363">
        <v>0.72490693795875705</v>
      </c>
      <c r="F35" s="363">
        <v>9.9859851047311707</v>
      </c>
      <c r="G35" s="363">
        <v>12.4455548422176</v>
      </c>
      <c r="H35" s="363">
        <v>7.0293832261396696E-3</v>
      </c>
      <c r="I35" s="363">
        <v>6.8422089929004698E-2</v>
      </c>
      <c r="J35" s="14" t="s">
        <v>1089</v>
      </c>
      <c r="K35" s="14" t="s">
        <v>297</v>
      </c>
    </row>
    <row r="36" spans="1:11" x14ac:dyDescent="0.3">
      <c r="A36" s="14" t="s">
        <v>1155</v>
      </c>
      <c r="B36" s="14" t="s">
        <v>95</v>
      </c>
      <c r="C36" s="14" t="s">
        <v>1030</v>
      </c>
      <c r="D36" s="14" t="s">
        <v>1047</v>
      </c>
      <c r="E36" s="363">
        <v>0.54187458943031597</v>
      </c>
      <c r="F36" s="363">
        <v>9.1684889052055993</v>
      </c>
      <c r="G36" s="363">
        <v>22.346175491419601</v>
      </c>
      <c r="H36" s="363">
        <v>1.23221587780165E-3</v>
      </c>
      <c r="I36" s="363">
        <v>3.5378523332178197E-2</v>
      </c>
      <c r="J36" s="14" t="s">
        <v>1263</v>
      </c>
      <c r="K36" s="14" t="s">
        <v>1156</v>
      </c>
    </row>
    <row r="37" spans="1:11" x14ac:dyDescent="0.3">
      <c r="A37" s="14" t="s">
        <v>1155</v>
      </c>
      <c r="B37" s="14" t="s">
        <v>95</v>
      </c>
      <c r="C37" s="14" t="s">
        <v>1013</v>
      </c>
      <c r="D37" s="14" t="s">
        <v>1243</v>
      </c>
      <c r="E37" s="363">
        <v>0.54187458943031597</v>
      </c>
      <c r="F37" s="363">
        <v>9.1684889052055993</v>
      </c>
      <c r="G37" s="363">
        <v>22.346175491419601</v>
      </c>
      <c r="H37" s="363">
        <v>1.23221587780165E-3</v>
      </c>
      <c r="I37" s="363">
        <v>3.5378523332178197E-2</v>
      </c>
      <c r="J37" s="14" t="s">
        <v>1263</v>
      </c>
      <c r="K37" s="14" t="s">
        <v>1156</v>
      </c>
    </row>
    <row r="38" spans="1:11" x14ac:dyDescent="0.3">
      <c r="A38" s="14" t="s">
        <v>1157</v>
      </c>
      <c r="B38" s="14" t="s">
        <v>95</v>
      </c>
      <c r="C38" s="14" t="s">
        <v>1010</v>
      </c>
      <c r="D38" s="14" t="s">
        <v>1244</v>
      </c>
      <c r="E38" s="363">
        <v>-0.48084320509287298</v>
      </c>
      <c r="F38" s="363">
        <v>9.22364838513049</v>
      </c>
      <c r="G38" s="363">
        <v>10.494364280664501</v>
      </c>
      <c r="H38" s="363">
        <v>1.08398781213788E-2</v>
      </c>
      <c r="I38" s="363">
        <v>8.17568374501252E-2</v>
      </c>
      <c r="J38" s="14" t="s">
        <v>1264</v>
      </c>
      <c r="K38" s="14" t="s">
        <v>1158</v>
      </c>
    </row>
    <row r="39" spans="1:11" x14ac:dyDescent="0.3">
      <c r="A39" s="14" t="s">
        <v>1157</v>
      </c>
      <c r="B39" s="14" t="s">
        <v>95</v>
      </c>
      <c r="C39" s="14" t="s">
        <v>1020</v>
      </c>
      <c r="D39" s="14" t="s">
        <v>1021</v>
      </c>
      <c r="E39" s="363">
        <v>-0.48084320509287298</v>
      </c>
      <c r="F39" s="363">
        <v>9.22364838513049</v>
      </c>
      <c r="G39" s="363">
        <v>10.494364280664501</v>
      </c>
      <c r="H39" s="363">
        <v>1.08398781213788E-2</v>
      </c>
      <c r="I39" s="363">
        <v>8.17568374501252E-2</v>
      </c>
      <c r="J39" s="14" t="s">
        <v>1264</v>
      </c>
      <c r="K39" s="14" t="s">
        <v>1158</v>
      </c>
    </row>
    <row r="40" spans="1:11" x14ac:dyDescent="0.3">
      <c r="A40" s="14" t="s">
        <v>228</v>
      </c>
      <c r="B40" s="14" t="s">
        <v>95</v>
      </c>
      <c r="C40" s="14" t="s">
        <v>1018</v>
      </c>
      <c r="D40" s="14" t="s">
        <v>1035</v>
      </c>
      <c r="E40" s="363">
        <v>-0.80642868364791598</v>
      </c>
      <c r="F40" s="363">
        <v>10.1128967658245</v>
      </c>
      <c r="G40" s="363">
        <v>27.6541067999534</v>
      </c>
      <c r="H40" s="363">
        <v>6.1176588725610497E-4</v>
      </c>
      <c r="I40" s="363">
        <v>3.4636616955492701E-2</v>
      </c>
      <c r="J40" s="14" t="s">
        <v>1090</v>
      </c>
      <c r="K40" s="14" t="s">
        <v>981</v>
      </c>
    </row>
    <row r="41" spans="1:11" x14ac:dyDescent="0.3">
      <c r="A41" s="14" t="s">
        <v>228</v>
      </c>
      <c r="B41" s="14" t="s">
        <v>95</v>
      </c>
      <c r="C41" s="14" t="s">
        <v>1020</v>
      </c>
      <c r="D41" s="14" t="s">
        <v>1021</v>
      </c>
      <c r="E41" s="363">
        <v>-0.80642868364791598</v>
      </c>
      <c r="F41" s="363">
        <v>10.1128967658245</v>
      </c>
      <c r="G41" s="363">
        <v>27.6541067999534</v>
      </c>
      <c r="H41" s="363">
        <v>6.1176588725610497E-4</v>
      </c>
      <c r="I41" s="363">
        <v>3.4636616955492701E-2</v>
      </c>
      <c r="J41" s="14" t="s">
        <v>1090</v>
      </c>
      <c r="K41" s="14" t="s">
        <v>981</v>
      </c>
    </row>
    <row r="42" spans="1:11" x14ac:dyDescent="0.3">
      <c r="A42" s="14" t="s">
        <v>228</v>
      </c>
      <c r="B42" s="14" t="s">
        <v>95</v>
      </c>
      <c r="C42" s="14" t="s">
        <v>1020</v>
      </c>
      <c r="D42" s="14" t="s">
        <v>1036</v>
      </c>
      <c r="E42" s="363">
        <v>-0.80642868364791598</v>
      </c>
      <c r="F42" s="363">
        <v>10.1128967658245</v>
      </c>
      <c r="G42" s="363">
        <v>27.6541067999534</v>
      </c>
      <c r="H42" s="363">
        <v>6.1176588725610497E-4</v>
      </c>
      <c r="I42" s="363">
        <v>3.4636616955492701E-2</v>
      </c>
      <c r="J42" s="14" t="s">
        <v>1090</v>
      </c>
      <c r="K42" s="14" t="s">
        <v>981</v>
      </c>
    </row>
    <row r="43" spans="1:11" x14ac:dyDescent="0.3">
      <c r="A43" s="14" t="s">
        <v>229</v>
      </c>
      <c r="B43" s="14" t="s">
        <v>95</v>
      </c>
      <c r="C43" s="14" t="s">
        <v>1020</v>
      </c>
      <c r="D43" s="14" t="s">
        <v>1037</v>
      </c>
      <c r="E43" s="363">
        <v>-1.0492362825357899</v>
      </c>
      <c r="F43" s="363">
        <v>9.03949926889522</v>
      </c>
      <c r="G43" s="363">
        <v>33.953710372619703</v>
      </c>
      <c r="H43" s="363">
        <v>3.0237359654686701E-4</v>
      </c>
      <c r="I43" s="363">
        <v>3.4636616955492701E-2</v>
      </c>
      <c r="J43" s="14" t="s">
        <v>1091</v>
      </c>
      <c r="K43" s="14" t="s">
        <v>982</v>
      </c>
    </row>
    <row r="44" spans="1:11" x14ac:dyDescent="0.3">
      <c r="A44" s="14" t="s">
        <v>229</v>
      </c>
      <c r="B44" s="14" t="s">
        <v>95</v>
      </c>
      <c r="C44" s="14" t="s">
        <v>1020</v>
      </c>
      <c r="D44" s="14" t="s">
        <v>1036</v>
      </c>
      <c r="E44" s="363">
        <v>-1.0492362825357899</v>
      </c>
      <c r="F44" s="363">
        <v>9.03949926889522</v>
      </c>
      <c r="G44" s="363">
        <v>33.953710372619703</v>
      </c>
      <c r="H44" s="363">
        <v>3.0237359654686701E-4</v>
      </c>
      <c r="I44" s="363">
        <v>3.4636616955492701E-2</v>
      </c>
      <c r="J44" s="14" t="s">
        <v>1091</v>
      </c>
      <c r="K44" s="14" t="s">
        <v>982</v>
      </c>
    </row>
    <row r="45" spans="1:11" x14ac:dyDescent="0.3">
      <c r="A45" s="14" t="s">
        <v>229</v>
      </c>
      <c r="B45" s="14" t="s">
        <v>95</v>
      </c>
      <c r="C45" s="14" t="s">
        <v>1018</v>
      </c>
      <c r="D45" s="14" t="s">
        <v>1038</v>
      </c>
      <c r="E45" s="363">
        <v>-1.0492362825357899</v>
      </c>
      <c r="F45" s="363">
        <v>9.03949926889522</v>
      </c>
      <c r="G45" s="363">
        <v>33.953710372619703</v>
      </c>
      <c r="H45" s="363">
        <v>3.0237359654686701E-4</v>
      </c>
      <c r="I45" s="363">
        <v>3.4636616955492701E-2</v>
      </c>
      <c r="J45" s="14" t="s">
        <v>1091</v>
      </c>
      <c r="K45" s="14" t="s">
        <v>982</v>
      </c>
    </row>
    <row r="46" spans="1:11" x14ac:dyDescent="0.3">
      <c r="A46" s="14" t="s">
        <v>1159</v>
      </c>
      <c r="B46" s="14" t="s">
        <v>95</v>
      </c>
      <c r="C46" s="14" t="s">
        <v>1020</v>
      </c>
      <c r="D46" s="14" t="s">
        <v>1050</v>
      </c>
      <c r="E46" s="363">
        <v>0.66058556006703895</v>
      </c>
      <c r="F46" s="363">
        <v>8.7231441091376691</v>
      </c>
      <c r="G46" s="363">
        <v>9.1540948324448692</v>
      </c>
      <c r="H46" s="363">
        <v>1.5163353108921701E-2</v>
      </c>
      <c r="I46" s="363">
        <v>9.8125056210709799E-2</v>
      </c>
      <c r="J46" s="14" t="s">
        <v>1265</v>
      </c>
      <c r="K46" s="14" t="s">
        <v>1160</v>
      </c>
    </row>
    <row r="47" spans="1:11" x14ac:dyDescent="0.3">
      <c r="A47" s="14" t="s">
        <v>243</v>
      </c>
      <c r="B47" s="14" t="s">
        <v>95</v>
      </c>
      <c r="C47" s="14" t="s">
        <v>1018</v>
      </c>
      <c r="D47" s="14" t="s">
        <v>1041</v>
      </c>
      <c r="E47" s="363">
        <v>-0.41126007599492398</v>
      </c>
      <c r="F47" s="363">
        <v>10.361100035706301</v>
      </c>
      <c r="G47" s="363">
        <v>15.0073087788537</v>
      </c>
      <c r="H47" s="363">
        <v>4.13161035736412E-3</v>
      </c>
      <c r="I47" s="363">
        <v>5.1854513369029603E-2</v>
      </c>
      <c r="J47" s="14" t="s">
        <v>1093</v>
      </c>
      <c r="K47" s="14" t="s">
        <v>359</v>
      </c>
    </row>
    <row r="48" spans="1:11" x14ac:dyDescent="0.3">
      <c r="A48" s="14" t="s">
        <v>1161</v>
      </c>
      <c r="B48" s="14" t="s">
        <v>95</v>
      </c>
      <c r="C48" s="14" t="s">
        <v>1009</v>
      </c>
      <c r="D48" s="14" t="s">
        <v>425</v>
      </c>
      <c r="E48" s="363">
        <v>-0.238016450503861</v>
      </c>
      <c r="F48" s="363">
        <v>10.8085881431064</v>
      </c>
      <c r="G48" s="363">
        <v>10.8864584864343</v>
      </c>
      <c r="H48" s="363">
        <v>9.8747924709394596E-3</v>
      </c>
      <c r="I48" s="363">
        <v>7.9757939188357205E-2</v>
      </c>
      <c r="J48" s="14" t="s">
        <v>1266</v>
      </c>
      <c r="K48" s="14" t="s">
        <v>1162</v>
      </c>
    </row>
    <row r="49" spans="1:11" x14ac:dyDescent="0.3">
      <c r="A49" s="14" t="s">
        <v>1161</v>
      </c>
      <c r="B49" s="14" t="s">
        <v>95</v>
      </c>
      <c r="C49" s="14" t="s">
        <v>1009</v>
      </c>
      <c r="D49" s="14" t="s">
        <v>1023</v>
      </c>
      <c r="E49" s="363">
        <v>-0.238016450503861</v>
      </c>
      <c r="F49" s="363">
        <v>10.8085881431064</v>
      </c>
      <c r="G49" s="363">
        <v>10.8864584864343</v>
      </c>
      <c r="H49" s="363">
        <v>9.8747924709394596E-3</v>
      </c>
      <c r="I49" s="363">
        <v>7.9757939188357205E-2</v>
      </c>
      <c r="J49" s="14" t="s">
        <v>1266</v>
      </c>
      <c r="K49" s="14" t="s">
        <v>1162</v>
      </c>
    </row>
    <row r="50" spans="1:11" x14ac:dyDescent="0.3">
      <c r="A50" s="14" t="s">
        <v>1161</v>
      </c>
      <c r="B50" s="14" t="s">
        <v>95</v>
      </c>
      <c r="C50" s="14" t="s">
        <v>1009</v>
      </c>
      <c r="D50" s="14" t="s">
        <v>147</v>
      </c>
      <c r="E50" s="363">
        <v>-0.238016450503861</v>
      </c>
      <c r="F50" s="363">
        <v>10.8085881431064</v>
      </c>
      <c r="G50" s="363">
        <v>10.8864584864343</v>
      </c>
      <c r="H50" s="363">
        <v>9.8747924709394596E-3</v>
      </c>
      <c r="I50" s="363">
        <v>7.9757939188357205E-2</v>
      </c>
      <c r="J50" s="14" t="s">
        <v>1266</v>
      </c>
      <c r="K50" s="14" t="s">
        <v>1162</v>
      </c>
    </row>
    <row r="51" spans="1:11" x14ac:dyDescent="0.3">
      <c r="A51" s="14" t="s">
        <v>270</v>
      </c>
      <c r="B51" s="14" t="s">
        <v>95</v>
      </c>
      <c r="C51" s="14" t="s">
        <v>1013</v>
      </c>
      <c r="D51" s="14" t="s">
        <v>1043</v>
      </c>
      <c r="E51" s="363">
        <v>-0.62859268404477897</v>
      </c>
      <c r="F51" s="363">
        <v>9.2738406442451797</v>
      </c>
      <c r="G51" s="363">
        <v>24.195642955622301</v>
      </c>
      <c r="H51" s="363">
        <v>9.5269704131245201E-4</v>
      </c>
      <c r="I51" s="363">
        <v>3.5378523332178197E-2</v>
      </c>
      <c r="J51" s="14" t="s">
        <v>1982</v>
      </c>
      <c r="K51" s="14" t="s">
        <v>985</v>
      </c>
    </row>
    <row r="52" spans="1:11" x14ac:dyDescent="0.3">
      <c r="A52" s="14" t="s">
        <v>1163</v>
      </c>
      <c r="B52" s="14" t="s">
        <v>95</v>
      </c>
      <c r="C52" s="14" t="s">
        <v>1055</v>
      </c>
      <c r="D52" s="14" t="s">
        <v>1245</v>
      </c>
      <c r="E52" s="363">
        <v>-0.67953573278284496</v>
      </c>
      <c r="F52" s="363">
        <v>11.1598273611851</v>
      </c>
      <c r="G52" s="363">
        <v>13.6068928321972</v>
      </c>
      <c r="H52" s="363">
        <v>5.5148304848088997E-3</v>
      </c>
      <c r="I52" s="363">
        <v>5.8091945720691797E-2</v>
      </c>
      <c r="J52" s="14" t="s">
        <v>1267</v>
      </c>
      <c r="K52" s="14" t="s">
        <v>1164</v>
      </c>
    </row>
    <row r="53" spans="1:11" x14ac:dyDescent="0.3">
      <c r="A53" s="14" t="s">
        <v>1163</v>
      </c>
      <c r="B53" s="14" t="s">
        <v>95</v>
      </c>
      <c r="C53" s="14" t="s">
        <v>1013</v>
      </c>
      <c r="D53" s="14" t="s">
        <v>1078</v>
      </c>
      <c r="E53" s="363">
        <v>-0.67953573278284496</v>
      </c>
      <c r="F53" s="363">
        <v>11.1598273611851</v>
      </c>
      <c r="G53" s="363">
        <v>13.6068928321972</v>
      </c>
      <c r="H53" s="363">
        <v>5.5148304848088997E-3</v>
      </c>
      <c r="I53" s="363">
        <v>5.8091945720691797E-2</v>
      </c>
      <c r="J53" s="14" t="s">
        <v>1267</v>
      </c>
      <c r="K53" s="14" t="s">
        <v>1164</v>
      </c>
    </row>
    <row r="54" spans="1:11" x14ac:dyDescent="0.3">
      <c r="A54" s="14" t="s">
        <v>1165</v>
      </c>
      <c r="B54" s="14" t="s">
        <v>95</v>
      </c>
      <c r="C54" s="14" t="s">
        <v>1013</v>
      </c>
      <c r="D54" s="14" t="s">
        <v>1078</v>
      </c>
      <c r="E54" s="363">
        <v>-0.48715759969067202</v>
      </c>
      <c r="F54" s="363">
        <v>11.1865182897662</v>
      </c>
      <c r="G54" s="363">
        <v>18.3499155571131</v>
      </c>
      <c r="H54" s="363">
        <v>2.28071099868146E-3</v>
      </c>
      <c r="I54" s="363">
        <v>4.2982630359765898E-2</v>
      </c>
      <c r="J54" s="14" t="s">
        <v>1268</v>
      </c>
      <c r="K54" s="14" t="s">
        <v>1166</v>
      </c>
    </row>
    <row r="55" spans="1:11" x14ac:dyDescent="0.3">
      <c r="A55" s="14" t="s">
        <v>1167</v>
      </c>
      <c r="B55" s="14" t="s">
        <v>95</v>
      </c>
      <c r="C55" s="14" t="s">
        <v>1009</v>
      </c>
      <c r="D55" s="14" t="s">
        <v>1066</v>
      </c>
      <c r="E55" s="363">
        <v>-0.59209315773527804</v>
      </c>
      <c r="F55" s="363">
        <v>9.1728044131713506</v>
      </c>
      <c r="G55" s="363">
        <v>10.799399462144899</v>
      </c>
      <c r="H55" s="363">
        <v>1.0096485322695701E-2</v>
      </c>
      <c r="I55" s="363">
        <v>7.9794803356788804E-2</v>
      </c>
      <c r="J55" s="14" t="s">
        <v>1269</v>
      </c>
      <c r="K55" s="14" t="s">
        <v>1168</v>
      </c>
    </row>
    <row r="56" spans="1:11" x14ac:dyDescent="0.3">
      <c r="A56" s="14" t="s">
        <v>1167</v>
      </c>
      <c r="B56" s="14" t="s">
        <v>95</v>
      </c>
      <c r="C56" s="14" t="s">
        <v>1009</v>
      </c>
      <c r="D56" s="14" t="s">
        <v>1064</v>
      </c>
      <c r="E56" s="363">
        <v>-0.59209315773527804</v>
      </c>
      <c r="F56" s="363">
        <v>9.1728044131713506</v>
      </c>
      <c r="G56" s="363">
        <v>10.799399462144899</v>
      </c>
      <c r="H56" s="363">
        <v>1.0096485322695701E-2</v>
      </c>
      <c r="I56" s="363">
        <v>7.9794803356788804E-2</v>
      </c>
      <c r="J56" s="14" t="s">
        <v>1269</v>
      </c>
      <c r="K56" s="14" t="s">
        <v>1168</v>
      </c>
    </row>
    <row r="57" spans="1:11" x14ac:dyDescent="0.3">
      <c r="A57" s="14" t="s">
        <v>1167</v>
      </c>
      <c r="B57" s="14" t="s">
        <v>95</v>
      </c>
      <c r="C57" s="14" t="s">
        <v>1009</v>
      </c>
      <c r="D57" s="14" t="s">
        <v>1067</v>
      </c>
      <c r="E57" s="363">
        <v>-0.59209315773527804</v>
      </c>
      <c r="F57" s="363">
        <v>9.1728044131713506</v>
      </c>
      <c r="G57" s="363">
        <v>10.799399462144899</v>
      </c>
      <c r="H57" s="363">
        <v>1.0096485322695701E-2</v>
      </c>
      <c r="I57" s="363">
        <v>7.9794803356788804E-2</v>
      </c>
      <c r="J57" s="14" t="s">
        <v>1269</v>
      </c>
      <c r="K57" s="14" t="s">
        <v>1168</v>
      </c>
    </row>
    <row r="58" spans="1:11" x14ac:dyDescent="0.3">
      <c r="A58" s="14" t="s">
        <v>1169</v>
      </c>
      <c r="B58" s="14" t="s">
        <v>95</v>
      </c>
      <c r="C58" s="14" t="s">
        <v>1009</v>
      </c>
      <c r="D58" s="14" t="s">
        <v>434</v>
      </c>
      <c r="E58" s="363">
        <v>-0.44270725050521897</v>
      </c>
      <c r="F58" s="363">
        <v>9.2874344474364907</v>
      </c>
      <c r="G58" s="363">
        <v>10.2640797906777</v>
      </c>
      <c r="H58" s="363">
        <v>1.1461493408586799E-2</v>
      </c>
      <c r="I58" s="363">
        <v>8.3407897577339601E-2</v>
      </c>
      <c r="J58" s="14" t="s">
        <v>1270</v>
      </c>
      <c r="K58" s="14" t="s">
        <v>1170</v>
      </c>
    </row>
    <row r="59" spans="1:11" x14ac:dyDescent="0.3">
      <c r="A59" s="14" t="s">
        <v>185</v>
      </c>
      <c r="B59" s="14" t="s">
        <v>95</v>
      </c>
      <c r="C59" s="14" t="s">
        <v>1013</v>
      </c>
      <c r="D59" s="14" t="s">
        <v>1043</v>
      </c>
      <c r="E59" s="363">
        <v>-0.69866271857315398</v>
      </c>
      <c r="F59" s="363">
        <v>9.74548249499626</v>
      </c>
      <c r="G59" s="363">
        <v>16.677305666780999</v>
      </c>
      <c r="H59" s="363">
        <v>3.0852489077309799E-3</v>
      </c>
      <c r="I59" s="363">
        <v>4.4901431148024001E-2</v>
      </c>
      <c r="J59" s="14" t="s">
        <v>1099</v>
      </c>
      <c r="K59" s="14" t="s">
        <v>988</v>
      </c>
    </row>
    <row r="60" spans="1:11" x14ac:dyDescent="0.3">
      <c r="A60" s="14" t="s">
        <v>1171</v>
      </c>
      <c r="B60" s="14" t="s">
        <v>95</v>
      </c>
      <c r="C60" s="14" t="s">
        <v>1009</v>
      </c>
      <c r="D60" s="14" t="s">
        <v>1064</v>
      </c>
      <c r="E60" s="363">
        <v>-1.44415970214543</v>
      </c>
      <c r="F60" s="363">
        <v>8.8678797136793293</v>
      </c>
      <c r="G60" s="363">
        <v>11.1537835031911</v>
      </c>
      <c r="H60" s="363">
        <v>9.3729873638008603E-3</v>
      </c>
      <c r="I60" s="363">
        <v>7.7406131599928499E-2</v>
      </c>
      <c r="J60" s="14" t="s">
        <v>1271</v>
      </c>
      <c r="K60" s="14" t="s">
        <v>1172</v>
      </c>
    </row>
    <row r="61" spans="1:11" x14ac:dyDescent="0.3">
      <c r="A61" s="14" t="s">
        <v>235</v>
      </c>
      <c r="B61" s="14" t="s">
        <v>95</v>
      </c>
      <c r="C61" s="14" t="s">
        <v>1018</v>
      </c>
      <c r="D61" s="14" t="s">
        <v>1054</v>
      </c>
      <c r="E61" s="363">
        <v>0.74455462449397902</v>
      </c>
      <c r="F61" s="363">
        <v>10.899162307644501</v>
      </c>
      <c r="G61" s="363">
        <v>37.669703973936102</v>
      </c>
      <c r="H61" s="363">
        <v>2.0950213242718299E-4</v>
      </c>
      <c r="I61" s="363">
        <v>3.4636616955492701E-2</v>
      </c>
      <c r="J61" s="14" t="s">
        <v>1101</v>
      </c>
      <c r="K61" s="14" t="s">
        <v>989</v>
      </c>
    </row>
    <row r="62" spans="1:11" x14ac:dyDescent="0.3">
      <c r="A62" s="14" t="s">
        <v>235</v>
      </c>
      <c r="B62" s="14" t="s">
        <v>95</v>
      </c>
      <c r="C62" s="14" t="s">
        <v>1051</v>
      </c>
      <c r="D62" s="14" t="s">
        <v>1052</v>
      </c>
      <c r="E62" s="363">
        <v>0.74455462449397902</v>
      </c>
      <c r="F62" s="363">
        <v>10.899162307644501</v>
      </c>
      <c r="G62" s="363">
        <v>37.669703973936102</v>
      </c>
      <c r="H62" s="363">
        <v>2.0950213242718299E-4</v>
      </c>
      <c r="I62" s="363">
        <v>3.4636616955492701E-2</v>
      </c>
      <c r="J62" s="14" t="s">
        <v>1101</v>
      </c>
      <c r="K62" s="14" t="s">
        <v>989</v>
      </c>
    </row>
    <row r="63" spans="1:11" x14ac:dyDescent="0.3">
      <c r="A63" s="14" t="s">
        <v>268</v>
      </c>
      <c r="B63" s="14" t="s">
        <v>95</v>
      </c>
      <c r="C63" s="14" t="s">
        <v>1059</v>
      </c>
      <c r="D63" s="14" t="s">
        <v>1060</v>
      </c>
      <c r="E63" s="363">
        <v>-0.58445004035166803</v>
      </c>
      <c r="F63" s="363">
        <v>8.7937636690087899</v>
      </c>
      <c r="G63" s="363">
        <v>11.436279862182399</v>
      </c>
      <c r="H63" s="363">
        <v>8.6942594644317493E-3</v>
      </c>
      <c r="I63" s="363">
        <v>7.6316076000046099E-2</v>
      </c>
      <c r="J63" s="14" t="s">
        <v>1103</v>
      </c>
      <c r="K63" s="14" t="s">
        <v>375</v>
      </c>
    </row>
    <row r="64" spans="1:11" x14ac:dyDescent="0.3">
      <c r="A64" s="14" t="s">
        <v>1173</v>
      </c>
      <c r="B64" s="14" t="s">
        <v>95</v>
      </c>
      <c r="C64" s="14" t="s">
        <v>1030</v>
      </c>
      <c r="D64" s="14" t="s">
        <v>1058</v>
      </c>
      <c r="E64" s="363">
        <v>-0.44813128398332402</v>
      </c>
      <c r="F64" s="363">
        <v>9.2225424188312495</v>
      </c>
      <c r="G64" s="363">
        <v>16.2558624792748</v>
      </c>
      <c r="H64" s="363">
        <v>3.2766527398681799E-3</v>
      </c>
      <c r="I64" s="363">
        <v>4.5071550212688098E-2</v>
      </c>
      <c r="J64" s="14" t="s">
        <v>1272</v>
      </c>
      <c r="K64" s="14" t="s">
        <v>1174</v>
      </c>
    </row>
    <row r="65" spans="1:11" x14ac:dyDescent="0.3">
      <c r="A65" s="14" t="s">
        <v>1175</v>
      </c>
      <c r="B65" s="14" t="s">
        <v>1068</v>
      </c>
      <c r="C65" s="14" t="s">
        <v>1074</v>
      </c>
      <c r="D65" s="14" t="s">
        <v>424</v>
      </c>
      <c r="E65" s="363">
        <v>0.266491664113022</v>
      </c>
      <c r="F65" s="363">
        <v>11.2791119335114</v>
      </c>
      <c r="G65" s="363">
        <v>9.1207957399726993</v>
      </c>
      <c r="H65" s="363">
        <v>1.5295823879405999E-2</v>
      </c>
      <c r="I65" s="363">
        <v>9.8125056210709799E-2</v>
      </c>
      <c r="J65" s="14" t="s">
        <v>1273</v>
      </c>
      <c r="K65" s="14" t="s">
        <v>1176</v>
      </c>
    </row>
    <row r="66" spans="1:11" x14ac:dyDescent="0.3">
      <c r="A66" s="14" t="s">
        <v>281</v>
      </c>
      <c r="B66" s="14" t="s">
        <v>95</v>
      </c>
      <c r="C66" s="14" t="s">
        <v>1020</v>
      </c>
      <c r="D66" s="14" t="s">
        <v>1062</v>
      </c>
      <c r="E66" s="363">
        <v>-0.32604000070171701</v>
      </c>
      <c r="F66" s="363">
        <v>9.0188251068725709</v>
      </c>
      <c r="G66" s="363">
        <v>10.002854513418299</v>
      </c>
      <c r="H66" s="363">
        <v>1.22211889016821E-2</v>
      </c>
      <c r="I66" s="363">
        <v>8.7209454783847701E-2</v>
      </c>
      <c r="J66" s="14" t="s">
        <v>1105</v>
      </c>
      <c r="K66" s="14" t="s">
        <v>376</v>
      </c>
    </row>
    <row r="67" spans="1:11" x14ac:dyDescent="0.3">
      <c r="A67" s="14" t="s">
        <v>232</v>
      </c>
      <c r="B67" s="14" t="s">
        <v>95</v>
      </c>
      <c r="C67" s="14" t="s">
        <v>1051</v>
      </c>
      <c r="D67" s="14" t="s">
        <v>1052</v>
      </c>
      <c r="E67" s="363">
        <v>-0.34320102160079302</v>
      </c>
      <c r="F67" s="363">
        <v>9.9074712696913299</v>
      </c>
      <c r="G67" s="363">
        <v>19.3172067324446</v>
      </c>
      <c r="H67" s="363">
        <v>1.94849264329808E-3</v>
      </c>
      <c r="I67" s="363">
        <v>3.8706543049299602E-2</v>
      </c>
      <c r="J67" s="14" t="s">
        <v>1985</v>
      </c>
      <c r="K67" s="14" t="s">
        <v>355</v>
      </c>
    </row>
    <row r="68" spans="1:11" x14ac:dyDescent="0.3">
      <c r="A68" s="14" t="s">
        <v>253</v>
      </c>
      <c r="B68" s="14" t="s">
        <v>1024</v>
      </c>
      <c r="C68" s="14" t="s">
        <v>119</v>
      </c>
      <c r="D68" s="14" t="s">
        <v>440</v>
      </c>
      <c r="E68" s="363">
        <v>1.6333456447721399</v>
      </c>
      <c r="F68" s="363">
        <v>8.9470464326608106</v>
      </c>
      <c r="G68" s="363">
        <v>13.5213645506327</v>
      </c>
      <c r="H68" s="363">
        <v>5.6116029199579798E-3</v>
      </c>
      <c r="I68" s="363">
        <v>5.8091945720691797E-2</v>
      </c>
      <c r="J68" s="14" t="s">
        <v>1107</v>
      </c>
      <c r="K68" s="14" t="s">
        <v>364</v>
      </c>
    </row>
    <row r="69" spans="1:11" x14ac:dyDescent="0.3">
      <c r="A69" s="14" t="s">
        <v>254</v>
      </c>
      <c r="B69" s="14" t="s">
        <v>1024</v>
      </c>
      <c r="C69" s="14" t="s">
        <v>119</v>
      </c>
      <c r="D69" s="14" t="s">
        <v>440</v>
      </c>
      <c r="E69" s="363">
        <v>1.45759350952204</v>
      </c>
      <c r="F69" s="363">
        <v>9.05507616109856</v>
      </c>
      <c r="G69" s="363">
        <v>16.2801731502005</v>
      </c>
      <c r="H69" s="363">
        <v>3.3113791992995401E-3</v>
      </c>
      <c r="I69" s="363">
        <v>4.5071550212688098E-2</v>
      </c>
      <c r="J69" s="14" t="s">
        <v>1108</v>
      </c>
      <c r="K69" s="14" t="s">
        <v>365</v>
      </c>
    </row>
    <row r="70" spans="1:11" x14ac:dyDescent="0.3">
      <c r="A70" s="14" t="s">
        <v>1177</v>
      </c>
      <c r="B70" s="14" t="s">
        <v>95</v>
      </c>
      <c r="C70" s="14" t="s">
        <v>546</v>
      </c>
      <c r="D70" s="14" t="s">
        <v>1015</v>
      </c>
      <c r="E70" s="363">
        <v>-0.328847970641297</v>
      </c>
      <c r="F70" s="363">
        <v>9.3406722562263393</v>
      </c>
      <c r="G70" s="363">
        <v>12.0485712222132</v>
      </c>
      <c r="H70" s="363">
        <v>7.5785199623629798E-3</v>
      </c>
      <c r="I70" s="363">
        <v>7.1412976568420397E-2</v>
      </c>
      <c r="J70" s="14" t="s">
        <v>1274</v>
      </c>
      <c r="K70" s="14" t="s">
        <v>1178</v>
      </c>
    </row>
    <row r="71" spans="1:11" x14ac:dyDescent="0.3">
      <c r="A71" s="14" t="s">
        <v>1177</v>
      </c>
      <c r="B71" s="14" t="s">
        <v>95</v>
      </c>
      <c r="C71" s="14" t="s">
        <v>546</v>
      </c>
      <c r="D71" s="14" t="s">
        <v>423</v>
      </c>
      <c r="E71" s="363">
        <v>-0.328847970641297</v>
      </c>
      <c r="F71" s="363">
        <v>9.3406722562263393</v>
      </c>
      <c r="G71" s="363">
        <v>12.0485712222132</v>
      </c>
      <c r="H71" s="363">
        <v>7.5785199623629798E-3</v>
      </c>
      <c r="I71" s="363">
        <v>7.1412976568420397E-2</v>
      </c>
      <c r="J71" s="14" t="s">
        <v>1274</v>
      </c>
      <c r="K71" s="14" t="s">
        <v>1178</v>
      </c>
    </row>
    <row r="72" spans="1:11" x14ac:dyDescent="0.3">
      <c r="A72" s="14" t="s">
        <v>1177</v>
      </c>
      <c r="B72" s="14" t="s">
        <v>95</v>
      </c>
      <c r="C72" s="14" t="s">
        <v>546</v>
      </c>
      <c r="D72" s="14" t="s">
        <v>1026</v>
      </c>
      <c r="E72" s="363">
        <v>-0.328847970641297</v>
      </c>
      <c r="F72" s="363">
        <v>9.3406722562263393</v>
      </c>
      <c r="G72" s="363">
        <v>12.0485712222132</v>
      </c>
      <c r="H72" s="363">
        <v>7.5785199623629798E-3</v>
      </c>
      <c r="I72" s="363">
        <v>7.1412976568420397E-2</v>
      </c>
      <c r="J72" s="14" t="s">
        <v>1274</v>
      </c>
      <c r="K72" s="14" t="s">
        <v>1178</v>
      </c>
    </row>
    <row r="73" spans="1:11" x14ac:dyDescent="0.3">
      <c r="A73" s="14" t="s">
        <v>1177</v>
      </c>
      <c r="B73" s="14" t="s">
        <v>95</v>
      </c>
      <c r="C73" s="14" t="s">
        <v>1009</v>
      </c>
      <c r="D73" s="14" t="s">
        <v>1023</v>
      </c>
      <c r="E73" s="363">
        <v>-0.328847970641297</v>
      </c>
      <c r="F73" s="363">
        <v>9.3406722562263393</v>
      </c>
      <c r="G73" s="363">
        <v>12.0485712222132</v>
      </c>
      <c r="H73" s="363">
        <v>7.5785199623629798E-3</v>
      </c>
      <c r="I73" s="363">
        <v>7.1412976568420397E-2</v>
      </c>
      <c r="J73" s="14" t="s">
        <v>1274</v>
      </c>
      <c r="K73" s="14" t="s">
        <v>1178</v>
      </c>
    </row>
    <row r="74" spans="1:11" x14ac:dyDescent="0.3">
      <c r="A74" s="14" t="s">
        <v>279</v>
      </c>
      <c r="B74" s="14" t="s">
        <v>95</v>
      </c>
      <c r="C74" s="14" t="s">
        <v>1009</v>
      </c>
      <c r="D74" s="14" t="s">
        <v>1042</v>
      </c>
      <c r="E74" s="363">
        <v>-0.38139357946777402</v>
      </c>
      <c r="F74" s="363">
        <v>9.1241704135175699</v>
      </c>
      <c r="G74" s="363">
        <v>10.194109686469501</v>
      </c>
      <c r="H74" s="363">
        <v>1.1659085807177999E-2</v>
      </c>
      <c r="I74" s="363">
        <v>8.4014000669370606E-2</v>
      </c>
      <c r="J74" s="14" t="s">
        <v>1110</v>
      </c>
      <c r="K74" s="14" t="s">
        <v>993</v>
      </c>
    </row>
    <row r="75" spans="1:11" x14ac:dyDescent="0.3">
      <c r="A75" s="14" t="s">
        <v>246</v>
      </c>
      <c r="B75" s="14" t="s">
        <v>95</v>
      </c>
      <c r="C75" s="14" t="s">
        <v>1009</v>
      </c>
      <c r="D75" s="14" t="s">
        <v>1022</v>
      </c>
      <c r="E75" s="363">
        <v>1.47095031939334</v>
      </c>
      <c r="F75" s="363">
        <v>10.3742604533197</v>
      </c>
      <c r="G75" s="363">
        <v>27.1128670453712</v>
      </c>
      <c r="H75" s="363">
        <v>6.6911959494566102E-4</v>
      </c>
      <c r="I75" s="363">
        <v>3.4636616955492701E-2</v>
      </c>
      <c r="J75" s="14" t="s">
        <v>1113</v>
      </c>
      <c r="K75" s="14" t="s">
        <v>995</v>
      </c>
    </row>
    <row r="76" spans="1:11" x14ac:dyDescent="0.3">
      <c r="A76" s="14" t="s">
        <v>1179</v>
      </c>
      <c r="B76" s="14" t="s">
        <v>95</v>
      </c>
      <c r="C76" s="14" t="s">
        <v>1009</v>
      </c>
      <c r="D76" s="14" t="s">
        <v>1023</v>
      </c>
      <c r="E76" s="363">
        <v>0.41644837292642201</v>
      </c>
      <c r="F76" s="363">
        <v>9.8539219467685601</v>
      </c>
      <c r="G76" s="363">
        <v>13.4913927287239</v>
      </c>
      <c r="H76" s="363">
        <v>5.5761945481417E-3</v>
      </c>
      <c r="I76" s="363">
        <v>5.8091945720691797E-2</v>
      </c>
      <c r="J76" s="14" t="s">
        <v>1275</v>
      </c>
      <c r="K76" s="14" t="s">
        <v>1180</v>
      </c>
    </row>
    <row r="77" spans="1:11" x14ac:dyDescent="0.3">
      <c r="A77" s="14" t="s">
        <v>1179</v>
      </c>
      <c r="B77" s="14" t="s">
        <v>95</v>
      </c>
      <c r="C77" s="14" t="s">
        <v>1009</v>
      </c>
      <c r="D77" s="14" t="s">
        <v>1022</v>
      </c>
      <c r="E77" s="363">
        <v>0.41644837292642201</v>
      </c>
      <c r="F77" s="363">
        <v>9.8539219467685601</v>
      </c>
      <c r="G77" s="363">
        <v>13.4913927287239</v>
      </c>
      <c r="H77" s="363">
        <v>5.5761945481417E-3</v>
      </c>
      <c r="I77" s="363">
        <v>5.8091945720691797E-2</v>
      </c>
      <c r="J77" s="14" t="s">
        <v>1275</v>
      </c>
      <c r="K77" s="14" t="s">
        <v>1180</v>
      </c>
    </row>
    <row r="78" spans="1:11" x14ac:dyDescent="0.3">
      <c r="A78" s="14" t="s">
        <v>1181</v>
      </c>
      <c r="B78" s="14" t="s">
        <v>95</v>
      </c>
      <c r="C78" s="14" t="s">
        <v>1018</v>
      </c>
      <c r="D78" s="14" t="s">
        <v>1041</v>
      </c>
      <c r="E78" s="363">
        <v>0.25950942719798697</v>
      </c>
      <c r="F78" s="363">
        <v>12.4280618618081</v>
      </c>
      <c r="G78" s="363">
        <v>9.1870252373218904</v>
      </c>
      <c r="H78" s="363">
        <v>1.50337497825984E-2</v>
      </c>
      <c r="I78" s="363">
        <v>9.8125056210709799E-2</v>
      </c>
      <c r="J78" s="14" t="s">
        <v>1994</v>
      </c>
      <c r="K78" s="14" t="s">
        <v>1182</v>
      </c>
    </row>
    <row r="79" spans="1:11" x14ac:dyDescent="0.3">
      <c r="A79" s="14" t="s">
        <v>1181</v>
      </c>
      <c r="B79" s="14" t="s">
        <v>95</v>
      </c>
      <c r="C79" s="14" t="s">
        <v>1020</v>
      </c>
      <c r="D79" s="14" t="s">
        <v>1241</v>
      </c>
      <c r="E79" s="363">
        <v>0.25950942719798697</v>
      </c>
      <c r="F79" s="363">
        <v>12.4280618618081</v>
      </c>
      <c r="G79" s="363">
        <v>9.1870252373218904</v>
      </c>
      <c r="H79" s="363">
        <v>1.50337497825984E-2</v>
      </c>
      <c r="I79" s="363">
        <v>9.8125056210709799E-2</v>
      </c>
      <c r="J79" s="14" t="s">
        <v>1994</v>
      </c>
      <c r="K79" s="14" t="s">
        <v>1182</v>
      </c>
    </row>
    <row r="80" spans="1:11" x14ac:dyDescent="0.3">
      <c r="A80" s="14" t="s">
        <v>1181</v>
      </c>
      <c r="B80" s="14" t="s">
        <v>95</v>
      </c>
      <c r="C80" s="14" t="s">
        <v>1009</v>
      </c>
      <c r="D80" s="14" t="s">
        <v>1246</v>
      </c>
      <c r="E80" s="363">
        <v>0.25950942719798697</v>
      </c>
      <c r="F80" s="363">
        <v>12.4280618618081</v>
      </c>
      <c r="G80" s="363">
        <v>9.1870252373218904</v>
      </c>
      <c r="H80" s="363">
        <v>1.50337497825984E-2</v>
      </c>
      <c r="I80" s="363">
        <v>9.8125056210709799E-2</v>
      </c>
      <c r="J80" s="14" t="s">
        <v>1994</v>
      </c>
      <c r="K80" s="14" t="s">
        <v>1182</v>
      </c>
    </row>
    <row r="81" spans="1:11" x14ac:dyDescent="0.3">
      <c r="A81" s="14" t="s">
        <v>1181</v>
      </c>
      <c r="B81" s="14" t="s">
        <v>95</v>
      </c>
      <c r="C81" s="14" t="s">
        <v>1009</v>
      </c>
      <c r="D81" s="14" t="s">
        <v>1027</v>
      </c>
      <c r="E81" s="363">
        <v>0.25950942719798697</v>
      </c>
      <c r="F81" s="363">
        <v>12.4280618618081</v>
      </c>
      <c r="G81" s="363">
        <v>9.1870252373218904</v>
      </c>
      <c r="H81" s="363">
        <v>1.50337497825984E-2</v>
      </c>
      <c r="I81" s="363">
        <v>9.8125056210709799E-2</v>
      </c>
      <c r="J81" s="14" t="s">
        <v>1994</v>
      </c>
      <c r="K81" s="14" t="s">
        <v>1182</v>
      </c>
    </row>
    <row r="82" spans="1:11" x14ac:dyDescent="0.3">
      <c r="A82" s="14" t="s">
        <v>1183</v>
      </c>
      <c r="B82" s="14" t="s">
        <v>95</v>
      </c>
      <c r="C82" s="14" t="s">
        <v>1020</v>
      </c>
      <c r="D82" s="14" t="s">
        <v>1241</v>
      </c>
      <c r="E82" s="363">
        <v>0.40325856686887801</v>
      </c>
      <c r="F82" s="363">
        <v>9.5468725721548005</v>
      </c>
      <c r="G82" s="363">
        <v>12.599947520126401</v>
      </c>
      <c r="H82" s="363">
        <v>6.7220619590477801E-3</v>
      </c>
      <c r="I82" s="363">
        <v>6.6766426214866406E-2</v>
      </c>
      <c r="J82" s="14" t="s">
        <v>1995</v>
      </c>
      <c r="K82" s="14" t="s">
        <v>1184</v>
      </c>
    </row>
    <row r="83" spans="1:11" x14ac:dyDescent="0.3">
      <c r="A83" s="14" t="s">
        <v>1183</v>
      </c>
      <c r="B83" s="14" t="s">
        <v>95</v>
      </c>
      <c r="C83" s="14" t="s">
        <v>1009</v>
      </c>
      <c r="D83" s="14" t="s">
        <v>1027</v>
      </c>
      <c r="E83" s="363">
        <v>0.40325856686887801</v>
      </c>
      <c r="F83" s="363">
        <v>9.5468725721548005</v>
      </c>
      <c r="G83" s="363">
        <v>12.599947520126401</v>
      </c>
      <c r="H83" s="363">
        <v>6.7220619590477801E-3</v>
      </c>
      <c r="I83" s="363">
        <v>6.6766426214866406E-2</v>
      </c>
      <c r="J83" s="14" t="s">
        <v>1995</v>
      </c>
      <c r="K83" s="14" t="s">
        <v>1184</v>
      </c>
    </row>
    <row r="84" spans="1:11" x14ac:dyDescent="0.3">
      <c r="A84" s="14" t="s">
        <v>1183</v>
      </c>
      <c r="B84" s="14" t="s">
        <v>95</v>
      </c>
      <c r="C84" s="14" t="s">
        <v>1009</v>
      </c>
      <c r="D84" s="14" t="s">
        <v>1246</v>
      </c>
      <c r="E84" s="363">
        <v>0.40325856686887801</v>
      </c>
      <c r="F84" s="363">
        <v>9.5468725721548005</v>
      </c>
      <c r="G84" s="363">
        <v>12.599947520126401</v>
      </c>
      <c r="H84" s="363">
        <v>6.7220619590477801E-3</v>
      </c>
      <c r="I84" s="363">
        <v>6.6766426214866406E-2</v>
      </c>
      <c r="J84" s="14" t="s">
        <v>1995</v>
      </c>
      <c r="K84" s="14" t="s">
        <v>1184</v>
      </c>
    </row>
    <row r="85" spans="1:11" x14ac:dyDescent="0.3">
      <c r="A85" s="14" t="s">
        <v>1183</v>
      </c>
      <c r="B85" s="14" t="s">
        <v>95</v>
      </c>
      <c r="C85" s="14" t="s">
        <v>1018</v>
      </c>
      <c r="D85" s="14" t="s">
        <v>1041</v>
      </c>
      <c r="E85" s="363">
        <v>0.40325856686887801</v>
      </c>
      <c r="F85" s="363">
        <v>9.5468725721548005</v>
      </c>
      <c r="G85" s="363">
        <v>12.599947520126401</v>
      </c>
      <c r="H85" s="363">
        <v>6.7220619590477801E-3</v>
      </c>
      <c r="I85" s="363">
        <v>6.6766426214866406E-2</v>
      </c>
      <c r="J85" s="14" t="s">
        <v>1995</v>
      </c>
      <c r="K85" s="14" t="s">
        <v>1184</v>
      </c>
    </row>
    <row r="86" spans="1:11" x14ac:dyDescent="0.3">
      <c r="A86" s="14" t="s">
        <v>1185</v>
      </c>
      <c r="B86" s="14" t="s">
        <v>95</v>
      </c>
      <c r="C86" s="14" t="s">
        <v>1009</v>
      </c>
      <c r="D86" s="14" t="s">
        <v>1042</v>
      </c>
      <c r="E86" s="363">
        <v>-1.5100156770808999</v>
      </c>
      <c r="F86" s="363">
        <v>8.2628007963075394</v>
      </c>
      <c r="G86" s="363">
        <v>20.291286683867298</v>
      </c>
      <c r="H86" s="363">
        <v>1.6723365523335101E-3</v>
      </c>
      <c r="I86" s="363">
        <v>3.5518133192887498E-2</v>
      </c>
      <c r="J86" s="14" t="s">
        <v>1276</v>
      </c>
      <c r="K86" s="14" t="s">
        <v>1186</v>
      </c>
    </row>
    <row r="87" spans="1:11" x14ac:dyDescent="0.3">
      <c r="A87" s="14" t="s">
        <v>227</v>
      </c>
      <c r="B87" s="14" t="s">
        <v>95</v>
      </c>
      <c r="C87" s="14" t="s">
        <v>1020</v>
      </c>
      <c r="D87" s="14" t="s">
        <v>1063</v>
      </c>
      <c r="E87" s="363">
        <v>-0.66316589479488697</v>
      </c>
      <c r="F87" s="363">
        <v>9.4052912580165096</v>
      </c>
      <c r="G87" s="363">
        <v>17.520484131377401</v>
      </c>
      <c r="H87" s="363">
        <v>2.6229772481293902E-3</v>
      </c>
      <c r="I87" s="363">
        <v>4.39280500750968E-2</v>
      </c>
      <c r="J87" s="14" t="s">
        <v>1115</v>
      </c>
      <c r="K87" s="14" t="s">
        <v>353</v>
      </c>
    </row>
    <row r="88" spans="1:11" x14ac:dyDescent="0.3">
      <c r="A88" s="14" t="s">
        <v>227</v>
      </c>
      <c r="B88" s="14" t="s">
        <v>95</v>
      </c>
      <c r="C88" s="14" t="s">
        <v>1020</v>
      </c>
      <c r="D88" s="14" t="s">
        <v>1050</v>
      </c>
      <c r="E88" s="363">
        <v>-0.66316589479488697</v>
      </c>
      <c r="F88" s="363">
        <v>9.4052912580165096</v>
      </c>
      <c r="G88" s="363">
        <v>17.520484131377401</v>
      </c>
      <c r="H88" s="363">
        <v>2.6229772481293902E-3</v>
      </c>
      <c r="I88" s="363">
        <v>4.39280500750968E-2</v>
      </c>
      <c r="J88" s="14" t="s">
        <v>1115</v>
      </c>
      <c r="K88" s="14" t="s">
        <v>353</v>
      </c>
    </row>
    <row r="89" spans="1:11" x14ac:dyDescent="0.3">
      <c r="A89" s="14" t="s">
        <v>1187</v>
      </c>
      <c r="B89" s="14" t="s">
        <v>95</v>
      </c>
      <c r="C89" s="14" t="s">
        <v>1020</v>
      </c>
      <c r="D89" s="14" t="s">
        <v>1247</v>
      </c>
      <c r="E89" s="363">
        <v>-0.44316320949711002</v>
      </c>
      <c r="F89" s="363">
        <v>9.4068730535045209</v>
      </c>
      <c r="G89" s="363">
        <v>17.007208993031998</v>
      </c>
      <c r="H89" s="363">
        <v>2.86684551290688E-3</v>
      </c>
      <c r="I89" s="363">
        <v>4.39280500750968E-2</v>
      </c>
      <c r="J89" s="14" t="s">
        <v>1277</v>
      </c>
      <c r="K89" s="14" t="s">
        <v>1188</v>
      </c>
    </row>
    <row r="90" spans="1:11" x14ac:dyDescent="0.3">
      <c r="A90" s="14" t="s">
        <v>1189</v>
      </c>
      <c r="B90" s="14" t="s">
        <v>95</v>
      </c>
      <c r="C90" s="14" t="s">
        <v>1020</v>
      </c>
      <c r="D90" s="14" t="s">
        <v>1247</v>
      </c>
      <c r="E90" s="363">
        <v>-0.44587986012138198</v>
      </c>
      <c r="F90" s="363">
        <v>9.0427454745718396</v>
      </c>
      <c r="G90" s="363">
        <v>9.1065589705955503</v>
      </c>
      <c r="H90" s="363">
        <v>1.53528999513355E-2</v>
      </c>
      <c r="I90" s="363">
        <v>9.8125056210709799E-2</v>
      </c>
      <c r="J90" s="14" t="s">
        <v>1278</v>
      </c>
      <c r="K90" s="14" t="s">
        <v>1190</v>
      </c>
    </row>
    <row r="91" spans="1:11" x14ac:dyDescent="0.3">
      <c r="A91" s="14" t="s">
        <v>1191</v>
      </c>
      <c r="B91" s="14" t="s">
        <v>95</v>
      </c>
      <c r="C91" s="14" t="s">
        <v>1030</v>
      </c>
      <c r="D91" s="14" t="s">
        <v>1031</v>
      </c>
      <c r="E91" s="363">
        <v>-0.38472756525330798</v>
      </c>
      <c r="F91" s="363">
        <v>8.9888758991018793</v>
      </c>
      <c r="G91" s="363">
        <v>10.9087289370097</v>
      </c>
      <c r="H91" s="363">
        <v>9.8232446948147093E-3</v>
      </c>
      <c r="I91" s="363">
        <v>7.9757939188357205E-2</v>
      </c>
      <c r="J91" s="14" t="s">
        <v>1279</v>
      </c>
      <c r="K91" s="14" t="s">
        <v>1192</v>
      </c>
    </row>
    <row r="92" spans="1:11" x14ac:dyDescent="0.3">
      <c r="A92" s="14" t="s">
        <v>1191</v>
      </c>
      <c r="B92" s="14" t="s">
        <v>95</v>
      </c>
      <c r="C92" s="14" t="s">
        <v>1018</v>
      </c>
      <c r="D92" s="14" t="s">
        <v>1041</v>
      </c>
      <c r="E92" s="363">
        <v>-0.38472756525330798</v>
      </c>
      <c r="F92" s="363">
        <v>8.9888758991018793</v>
      </c>
      <c r="G92" s="363">
        <v>10.9087289370097</v>
      </c>
      <c r="H92" s="363">
        <v>9.8232446948147093E-3</v>
      </c>
      <c r="I92" s="363">
        <v>7.9757939188357205E-2</v>
      </c>
      <c r="J92" s="14" t="s">
        <v>1279</v>
      </c>
      <c r="K92" s="14" t="s">
        <v>1192</v>
      </c>
    </row>
    <row r="93" spans="1:11" x14ac:dyDescent="0.3">
      <c r="A93" s="14" t="s">
        <v>1193</v>
      </c>
      <c r="B93" s="14" t="s">
        <v>95</v>
      </c>
      <c r="C93" s="14" t="s">
        <v>1010</v>
      </c>
      <c r="D93" s="14" t="s">
        <v>1242</v>
      </c>
      <c r="E93" s="363">
        <v>-0.28710311721430598</v>
      </c>
      <c r="F93" s="363">
        <v>10.6476942768314</v>
      </c>
      <c r="G93" s="363">
        <v>12.3026373700693</v>
      </c>
      <c r="H93" s="363">
        <v>7.1680284687528698E-3</v>
      </c>
      <c r="I93" s="363">
        <v>6.8422089929004698E-2</v>
      </c>
      <c r="J93" s="14" t="s">
        <v>1280</v>
      </c>
      <c r="K93" s="14" t="s">
        <v>1194</v>
      </c>
    </row>
    <row r="94" spans="1:11" x14ac:dyDescent="0.3">
      <c r="A94" s="14" t="s">
        <v>1193</v>
      </c>
      <c r="B94" s="14" t="s">
        <v>95</v>
      </c>
      <c r="C94" s="14" t="s">
        <v>1051</v>
      </c>
      <c r="D94" s="14" t="s">
        <v>1052</v>
      </c>
      <c r="E94" s="363">
        <v>-0.28710311721430598</v>
      </c>
      <c r="F94" s="363">
        <v>10.6476942768314</v>
      </c>
      <c r="G94" s="363">
        <v>12.3026373700693</v>
      </c>
      <c r="H94" s="363">
        <v>7.1680284687528698E-3</v>
      </c>
      <c r="I94" s="363">
        <v>6.8422089929004698E-2</v>
      </c>
      <c r="J94" s="14" t="s">
        <v>1280</v>
      </c>
      <c r="K94" s="14" t="s">
        <v>1194</v>
      </c>
    </row>
    <row r="95" spans="1:11" x14ac:dyDescent="0.3">
      <c r="A95" s="14" t="s">
        <v>189</v>
      </c>
      <c r="B95" s="14" t="s">
        <v>95</v>
      </c>
      <c r="C95" s="14" t="s">
        <v>546</v>
      </c>
      <c r="D95" s="14" t="s">
        <v>148</v>
      </c>
      <c r="E95" s="363">
        <v>0.278670471186378</v>
      </c>
      <c r="F95" s="363">
        <v>10.068269595686299</v>
      </c>
      <c r="G95" s="363">
        <v>11.1623846123014</v>
      </c>
      <c r="H95" s="363">
        <v>9.2590448925931202E-3</v>
      </c>
      <c r="I95" s="363">
        <v>7.7334068136999404E-2</v>
      </c>
      <c r="J95" s="14" t="s">
        <v>1124</v>
      </c>
      <c r="K95" s="14" t="s">
        <v>703</v>
      </c>
    </row>
    <row r="96" spans="1:11" x14ac:dyDescent="0.3">
      <c r="A96" s="14" t="s">
        <v>189</v>
      </c>
      <c r="B96" s="14" t="s">
        <v>95</v>
      </c>
      <c r="C96" s="14" t="s">
        <v>1018</v>
      </c>
      <c r="D96" s="14" t="s">
        <v>1069</v>
      </c>
      <c r="E96" s="363">
        <v>0.278670471186378</v>
      </c>
      <c r="F96" s="363">
        <v>10.068269595686299</v>
      </c>
      <c r="G96" s="363">
        <v>11.1623846123014</v>
      </c>
      <c r="H96" s="363">
        <v>9.2590448925931202E-3</v>
      </c>
      <c r="I96" s="363">
        <v>7.7334068136999404E-2</v>
      </c>
      <c r="J96" s="14" t="s">
        <v>1124</v>
      </c>
      <c r="K96" s="14" t="s">
        <v>703</v>
      </c>
    </row>
    <row r="97" spans="1:11" x14ac:dyDescent="0.3">
      <c r="A97" s="14" t="s">
        <v>680</v>
      </c>
      <c r="B97" s="14" t="s">
        <v>95</v>
      </c>
      <c r="C97" s="14" t="s">
        <v>546</v>
      </c>
      <c r="D97" s="14" t="s">
        <v>148</v>
      </c>
      <c r="E97" s="363">
        <v>0.72798496502015397</v>
      </c>
      <c r="F97" s="363">
        <v>10.174975675552201</v>
      </c>
      <c r="G97" s="363">
        <v>15.040877772304</v>
      </c>
      <c r="H97" s="363">
        <v>4.1624711411874099E-3</v>
      </c>
      <c r="I97" s="363">
        <v>5.1854513369029603E-2</v>
      </c>
      <c r="J97" s="14" t="s">
        <v>1281</v>
      </c>
      <c r="K97" s="14" t="s">
        <v>682</v>
      </c>
    </row>
    <row r="98" spans="1:11" x14ac:dyDescent="0.3">
      <c r="A98" s="14" t="s">
        <v>1195</v>
      </c>
      <c r="B98" s="14" t="s">
        <v>95</v>
      </c>
      <c r="C98" s="14" t="s">
        <v>1009</v>
      </c>
      <c r="D98" s="14" t="s">
        <v>147</v>
      </c>
      <c r="E98" s="363">
        <v>-0.61526761361051097</v>
      </c>
      <c r="F98" s="363">
        <v>9.0257346858264391</v>
      </c>
      <c r="G98" s="363">
        <v>17.174707798853301</v>
      </c>
      <c r="H98" s="363">
        <v>2.7842939344922802E-3</v>
      </c>
      <c r="I98" s="363">
        <v>4.39280500750968E-2</v>
      </c>
      <c r="J98" s="14" t="s">
        <v>1282</v>
      </c>
      <c r="K98" s="14" t="s">
        <v>1196</v>
      </c>
    </row>
    <row r="99" spans="1:11" x14ac:dyDescent="0.3">
      <c r="A99" s="14" t="s">
        <v>1195</v>
      </c>
      <c r="B99" s="14" t="s">
        <v>95</v>
      </c>
      <c r="C99" s="14" t="s">
        <v>546</v>
      </c>
      <c r="D99" s="14" t="s">
        <v>1015</v>
      </c>
      <c r="E99" s="363">
        <v>-0.61526761361051097</v>
      </c>
      <c r="F99" s="363">
        <v>9.0257346858264391</v>
      </c>
      <c r="G99" s="363">
        <v>17.174707798853301</v>
      </c>
      <c r="H99" s="363">
        <v>2.7842939344922802E-3</v>
      </c>
      <c r="I99" s="363">
        <v>4.39280500750968E-2</v>
      </c>
      <c r="J99" s="14" t="s">
        <v>1282</v>
      </c>
      <c r="K99" s="14" t="s">
        <v>1196</v>
      </c>
    </row>
    <row r="100" spans="1:11" x14ac:dyDescent="0.3">
      <c r="A100" s="14" t="s">
        <v>1195</v>
      </c>
      <c r="B100" s="14" t="s">
        <v>95</v>
      </c>
      <c r="C100" s="14" t="s">
        <v>546</v>
      </c>
      <c r="D100" s="14" t="s">
        <v>423</v>
      </c>
      <c r="E100" s="363">
        <v>-0.61526761361051097</v>
      </c>
      <c r="F100" s="363">
        <v>9.0257346858264391</v>
      </c>
      <c r="G100" s="363">
        <v>17.174707798853301</v>
      </c>
      <c r="H100" s="363">
        <v>2.7842939344922802E-3</v>
      </c>
      <c r="I100" s="363">
        <v>4.39280500750968E-2</v>
      </c>
      <c r="J100" s="14" t="s">
        <v>1282</v>
      </c>
      <c r="K100" s="14" t="s">
        <v>1196</v>
      </c>
    </row>
    <row r="101" spans="1:11" x14ac:dyDescent="0.3">
      <c r="A101" s="14" t="s">
        <v>1195</v>
      </c>
      <c r="B101" s="14" t="s">
        <v>95</v>
      </c>
      <c r="C101" s="14" t="s">
        <v>1009</v>
      </c>
      <c r="D101" s="14" t="s">
        <v>1064</v>
      </c>
      <c r="E101" s="363">
        <v>-0.61526761361051097</v>
      </c>
      <c r="F101" s="363">
        <v>9.0257346858264391</v>
      </c>
      <c r="G101" s="363">
        <v>17.174707798853301</v>
      </c>
      <c r="H101" s="363">
        <v>2.7842939344922802E-3</v>
      </c>
      <c r="I101" s="363">
        <v>4.39280500750968E-2</v>
      </c>
      <c r="J101" s="14" t="s">
        <v>1282</v>
      </c>
      <c r="K101" s="14" t="s">
        <v>1196</v>
      </c>
    </row>
    <row r="102" spans="1:11" x14ac:dyDescent="0.3">
      <c r="A102" s="14" t="s">
        <v>1195</v>
      </c>
      <c r="B102" s="14" t="s">
        <v>95</v>
      </c>
      <c r="C102" s="14" t="s">
        <v>1009</v>
      </c>
      <c r="D102" s="14" t="s">
        <v>1042</v>
      </c>
      <c r="E102" s="363">
        <v>-0.61526761361051097</v>
      </c>
      <c r="F102" s="363">
        <v>9.0257346858264391</v>
      </c>
      <c r="G102" s="363">
        <v>17.174707798853301</v>
      </c>
      <c r="H102" s="363">
        <v>2.7842939344922802E-3</v>
      </c>
      <c r="I102" s="363">
        <v>4.39280500750968E-2</v>
      </c>
      <c r="J102" s="14" t="s">
        <v>1282</v>
      </c>
      <c r="K102" s="14" t="s">
        <v>1196</v>
      </c>
    </row>
    <row r="103" spans="1:11" x14ac:dyDescent="0.3">
      <c r="A103" s="14" t="s">
        <v>761</v>
      </c>
      <c r="B103" s="14" t="s">
        <v>1053</v>
      </c>
      <c r="C103" s="14" t="s">
        <v>93</v>
      </c>
      <c r="D103" s="14" t="s">
        <v>144</v>
      </c>
      <c r="E103" s="363">
        <v>0.30723936224838</v>
      </c>
      <c r="F103" s="363">
        <v>12.0419201431262</v>
      </c>
      <c r="G103" s="363">
        <v>14.1709093933946</v>
      </c>
      <c r="H103" s="363">
        <v>4.8619887227153201E-3</v>
      </c>
      <c r="I103" s="363">
        <v>5.5028647851360399E-2</v>
      </c>
      <c r="J103" s="14" t="s">
        <v>762</v>
      </c>
      <c r="K103" s="14" t="s">
        <v>763</v>
      </c>
    </row>
    <row r="104" spans="1:11" x14ac:dyDescent="0.3">
      <c r="A104" s="14" t="s">
        <v>768</v>
      </c>
      <c r="B104" s="14" t="s">
        <v>1053</v>
      </c>
      <c r="C104" s="14" t="s">
        <v>93</v>
      </c>
      <c r="D104" s="14" t="s">
        <v>144</v>
      </c>
      <c r="E104" s="363">
        <v>0.44456887615957902</v>
      </c>
      <c r="F104" s="363">
        <v>11.142729039605401</v>
      </c>
      <c r="G104" s="363">
        <v>9.94152579692053</v>
      </c>
      <c r="H104" s="363">
        <v>1.2427054976037201E-2</v>
      </c>
      <c r="I104" s="363">
        <v>8.7367453958030097E-2</v>
      </c>
      <c r="J104" s="14" t="s">
        <v>769</v>
      </c>
      <c r="K104" s="14" t="s">
        <v>770</v>
      </c>
    </row>
    <row r="105" spans="1:11" x14ac:dyDescent="0.3">
      <c r="A105" s="14" t="s">
        <v>771</v>
      </c>
      <c r="B105" s="14" t="s">
        <v>1053</v>
      </c>
      <c r="C105" s="14" t="s">
        <v>93</v>
      </c>
      <c r="D105" s="14" t="s">
        <v>144</v>
      </c>
      <c r="E105" s="363">
        <v>0.35264276031537201</v>
      </c>
      <c r="F105" s="363">
        <v>11.457282561050899</v>
      </c>
      <c r="G105" s="363">
        <v>10.8173905976605</v>
      </c>
      <c r="H105" s="363">
        <v>1.0036808585721301E-2</v>
      </c>
      <c r="I105" s="363">
        <v>7.9794803356788804E-2</v>
      </c>
      <c r="J105" s="14" t="s">
        <v>772</v>
      </c>
      <c r="K105" s="14" t="s">
        <v>773</v>
      </c>
    </row>
    <row r="106" spans="1:11" x14ac:dyDescent="0.3">
      <c r="A106" s="14" t="s">
        <v>205</v>
      </c>
      <c r="B106" s="14" t="s">
        <v>1053</v>
      </c>
      <c r="C106" s="14" t="s">
        <v>93</v>
      </c>
      <c r="D106" s="14" t="s">
        <v>144</v>
      </c>
      <c r="E106" s="363">
        <v>0.80323145267553497</v>
      </c>
      <c r="F106" s="363">
        <v>11.014974914000399</v>
      </c>
      <c r="G106" s="363">
        <v>20.789386215934801</v>
      </c>
      <c r="H106" s="363">
        <v>1.5789983552394499E-3</v>
      </c>
      <c r="I106" s="363">
        <v>3.5518133192887498E-2</v>
      </c>
      <c r="J106" s="14" t="s">
        <v>324</v>
      </c>
      <c r="K106" s="14" t="s">
        <v>325</v>
      </c>
    </row>
    <row r="107" spans="1:11" x14ac:dyDescent="0.3">
      <c r="A107" s="14" t="s">
        <v>206</v>
      </c>
      <c r="B107" s="14" t="s">
        <v>1053</v>
      </c>
      <c r="C107" s="14" t="s">
        <v>93</v>
      </c>
      <c r="D107" s="14" t="s">
        <v>144</v>
      </c>
      <c r="E107" s="363">
        <v>0.66261634182462603</v>
      </c>
      <c r="F107" s="363">
        <v>11.183936166309801</v>
      </c>
      <c r="G107" s="363">
        <v>25.498236975535999</v>
      </c>
      <c r="H107" s="363">
        <v>8.01920531371446E-4</v>
      </c>
      <c r="I107" s="363">
        <v>3.4713597373856597E-2</v>
      </c>
      <c r="J107" s="14" t="s">
        <v>326</v>
      </c>
      <c r="K107" s="14" t="s">
        <v>327</v>
      </c>
    </row>
    <row r="108" spans="1:11" x14ac:dyDescent="0.3">
      <c r="A108" s="14" t="s">
        <v>207</v>
      </c>
      <c r="B108" s="14" t="s">
        <v>1053</v>
      </c>
      <c r="C108" s="14" t="s">
        <v>93</v>
      </c>
      <c r="D108" s="14" t="s">
        <v>144</v>
      </c>
      <c r="E108" s="363">
        <v>0.65915902323819198</v>
      </c>
      <c r="F108" s="363">
        <v>11.230066302879999</v>
      </c>
      <c r="G108" s="363">
        <v>20.991236610054301</v>
      </c>
      <c r="H108" s="363">
        <v>1.5245512744373299E-3</v>
      </c>
      <c r="I108" s="363">
        <v>3.5518133192887498E-2</v>
      </c>
      <c r="J108" s="14" t="s">
        <v>328</v>
      </c>
      <c r="K108" s="14" t="s">
        <v>329</v>
      </c>
    </row>
    <row r="109" spans="1:11" x14ac:dyDescent="0.3">
      <c r="A109" s="14" t="s">
        <v>780</v>
      </c>
      <c r="B109" s="14" t="s">
        <v>1053</v>
      </c>
      <c r="C109" s="14" t="s">
        <v>93</v>
      </c>
      <c r="D109" s="14" t="s">
        <v>144</v>
      </c>
      <c r="E109" s="363">
        <v>0.269837020244586</v>
      </c>
      <c r="F109" s="363">
        <v>11.4029604778323</v>
      </c>
      <c r="G109" s="363">
        <v>9.9180901323955997</v>
      </c>
      <c r="H109" s="363">
        <v>1.24810648511472E-2</v>
      </c>
      <c r="I109" s="363">
        <v>8.7367453958030097E-2</v>
      </c>
      <c r="J109" s="14" t="s">
        <v>781</v>
      </c>
      <c r="K109" s="14" t="s">
        <v>782</v>
      </c>
    </row>
    <row r="110" spans="1:11" x14ac:dyDescent="0.3">
      <c r="A110" s="14" t="s">
        <v>208</v>
      </c>
      <c r="B110" s="14" t="s">
        <v>1053</v>
      </c>
      <c r="C110" s="14" t="s">
        <v>93</v>
      </c>
      <c r="D110" s="14" t="s">
        <v>144</v>
      </c>
      <c r="E110" s="363">
        <v>0.79260911696950898</v>
      </c>
      <c r="F110" s="363">
        <v>10.583430205520999</v>
      </c>
      <c r="G110" s="363">
        <v>21.649916177997099</v>
      </c>
      <c r="H110" s="363">
        <v>1.38296216471982E-3</v>
      </c>
      <c r="I110" s="363">
        <v>3.5451838651246799E-2</v>
      </c>
      <c r="J110" s="14" t="s">
        <v>330</v>
      </c>
      <c r="K110" s="14" t="s">
        <v>331</v>
      </c>
    </row>
    <row r="111" spans="1:11" x14ac:dyDescent="0.3">
      <c r="A111" s="14" t="s">
        <v>200</v>
      </c>
      <c r="B111" s="14" t="s">
        <v>1053</v>
      </c>
      <c r="C111" s="14" t="s">
        <v>93</v>
      </c>
      <c r="D111" s="14" t="s">
        <v>144</v>
      </c>
      <c r="E111" s="363">
        <v>0.48982856271039599</v>
      </c>
      <c r="F111" s="363">
        <v>12.1074818566857</v>
      </c>
      <c r="G111" s="363">
        <v>24.188735306902402</v>
      </c>
      <c r="H111" s="363">
        <v>9.5358584340166097E-4</v>
      </c>
      <c r="I111" s="363">
        <v>3.5378523332178197E-2</v>
      </c>
      <c r="J111" s="14" t="s">
        <v>314</v>
      </c>
      <c r="K111" s="14" t="s">
        <v>315</v>
      </c>
    </row>
    <row r="112" spans="1:11" x14ac:dyDescent="0.3">
      <c r="A112" s="14" t="s">
        <v>209</v>
      </c>
      <c r="B112" s="14" t="s">
        <v>1053</v>
      </c>
      <c r="C112" s="14" t="s">
        <v>93</v>
      </c>
      <c r="D112" s="14" t="s">
        <v>144</v>
      </c>
      <c r="E112" s="363">
        <v>0.65909163394248604</v>
      </c>
      <c r="F112" s="363">
        <v>10.6931741971897</v>
      </c>
      <c r="G112" s="363">
        <v>28.298029294298701</v>
      </c>
      <c r="H112" s="363">
        <v>5.66079729204016E-4</v>
      </c>
      <c r="I112" s="363">
        <v>3.4636616955492701E-2</v>
      </c>
      <c r="J112" s="14" t="s">
        <v>332</v>
      </c>
      <c r="K112" s="14" t="s">
        <v>333</v>
      </c>
    </row>
    <row r="113" spans="1:11" x14ac:dyDescent="0.3">
      <c r="A113" s="14" t="s">
        <v>210</v>
      </c>
      <c r="B113" s="14" t="s">
        <v>1053</v>
      </c>
      <c r="C113" s="14" t="s">
        <v>93</v>
      </c>
      <c r="D113" s="14" t="s">
        <v>144</v>
      </c>
      <c r="E113" s="363">
        <v>0.62116344313465099</v>
      </c>
      <c r="F113" s="363">
        <v>10.5227942977442</v>
      </c>
      <c r="G113" s="363">
        <v>30.828242639856899</v>
      </c>
      <c r="H113" s="363">
        <v>4.2273779350545201E-4</v>
      </c>
      <c r="I113" s="363">
        <v>3.4636616955492701E-2</v>
      </c>
      <c r="J113" s="14" t="s">
        <v>334</v>
      </c>
      <c r="K113" s="14" t="s">
        <v>335</v>
      </c>
    </row>
    <row r="114" spans="1:11" x14ac:dyDescent="0.3">
      <c r="A114" s="14" t="s">
        <v>211</v>
      </c>
      <c r="B114" s="14" t="s">
        <v>1053</v>
      </c>
      <c r="C114" s="14" t="s">
        <v>93</v>
      </c>
      <c r="D114" s="14" t="s">
        <v>144</v>
      </c>
      <c r="E114" s="363">
        <v>0.80680452000199598</v>
      </c>
      <c r="F114" s="363">
        <v>10.4982738346799</v>
      </c>
      <c r="G114" s="363">
        <v>18.018038934703</v>
      </c>
      <c r="H114" s="363">
        <v>2.4504878976488501E-3</v>
      </c>
      <c r="I114" s="363">
        <v>4.39280500750968E-2</v>
      </c>
      <c r="J114" s="14" t="s">
        <v>336</v>
      </c>
      <c r="K114" s="14" t="s">
        <v>337</v>
      </c>
    </row>
    <row r="115" spans="1:11" x14ac:dyDescent="0.3">
      <c r="A115" s="14" t="s">
        <v>212</v>
      </c>
      <c r="B115" s="14" t="s">
        <v>1053</v>
      </c>
      <c r="C115" s="14" t="s">
        <v>93</v>
      </c>
      <c r="D115" s="14" t="s">
        <v>144</v>
      </c>
      <c r="E115" s="363">
        <v>0.76674682200283695</v>
      </c>
      <c r="F115" s="363">
        <v>9.6355192152762896</v>
      </c>
      <c r="G115" s="363">
        <v>26.486117303102201</v>
      </c>
      <c r="H115" s="363">
        <v>7.0686973378556405E-4</v>
      </c>
      <c r="I115" s="363">
        <v>3.4636616955492701E-2</v>
      </c>
      <c r="J115" s="14" t="s">
        <v>338</v>
      </c>
      <c r="K115" s="14" t="s">
        <v>339</v>
      </c>
    </row>
    <row r="116" spans="1:11" x14ac:dyDescent="0.3">
      <c r="A116" s="14" t="s">
        <v>201</v>
      </c>
      <c r="B116" s="14" t="s">
        <v>1053</v>
      </c>
      <c r="C116" s="14" t="s">
        <v>93</v>
      </c>
      <c r="D116" s="14" t="s">
        <v>144</v>
      </c>
      <c r="E116" s="363">
        <v>0.34127700187016302</v>
      </c>
      <c r="F116" s="363">
        <v>12.1179179090255</v>
      </c>
      <c r="G116" s="363">
        <v>13.773576467022201</v>
      </c>
      <c r="H116" s="363">
        <v>5.2648095522600897E-3</v>
      </c>
      <c r="I116" s="363">
        <v>5.7755746580763601E-2</v>
      </c>
      <c r="J116" s="14" t="s">
        <v>316</v>
      </c>
      <c r="K116" s="14" t="s">
        <v>317</v>
      </c>
    </row>
    <row r="117" spans="1:11" x14ac:dyDescent="0.3">
      <c r="A117" s="14" t="s">
        <v>264</v>
      </c>
      <c r="B117" s="14" t="s">
        <v>1053</v>
      </c>
      <c r="C117" s="14" t="s">
        <v>93</v>
      </c>
      <c r="D117" s="14" t="s">
        <v>144</v>
      </c>
      <c r="E117" s="363">
        <v>0.77165632951798702</v>
      </c>
      <c r="F117" s="363">
        <v>9.3221048141027296</v>
      </c>
      <c r="G117" s="363">
        <v>30.713559484348799</v>
      </c>
      <c r="H117" s="363">
        <v>4.2818810358065298E-4</v>
      </c>
      <c r="I117" s="363">
        <v>3.4636616955492701E-2</v>
      </c>
      <c r="J117" s="14" t="s">
        <v>388</v>
      </c>
      <c r="K117" s="14" t="s">
        <v>389</v>
      </c>
    </row>
    <row r="118" spans="1:11" x14ac:dyDescent="0.3">
      <c r="A118" s="14" t="s">
        <v>823</v>
      </c>
      <c r="B118" s="14" t="s">
        <v>1053</v>
      </c>
      <c r="C118" s="14" t="s">
        <v>93</v>
      </c>
      <c r="D118" s="14" t="s">
        <v>144</v>
      </c>
      <c r="E118" s="363">
        <v>0.58375833990918002</v>
      </c>
      <c r="F118" s="363">
        <v>10.5857554328056</v>
      </c>
      <c r="G118" s="363">
        <v>16.7514895363602</v>
      </c>
      <c r="H118" s="363">
        <v>2.99880220067829E-3</v>
      </c>
      <c r="I118" s="363">
        <v>4.4901431148024001E-2</v>
      </c>
      <c r="J118" s="14" t="s">
        <v>824</v>
      </c>
      <c r="K118" s="14" t="s">
        <v>825</v>
      </c>
    </row>
    <row r="119" spans="1:11" x14ac:dyDescent="0.3">
      <c r="A119" s="14" t="s">
        <v>213</v>
      </c>
      <c r="B119" s="14" t="s">
        <v>1053</v>
      </c>
      <c r="C119" s="14" t="s">
        <v>93</v>
      </c>
      <c r="D119" s="14" t="s">
        <v>144</v>
      </c>
      <c r="E119" s="363">
        <v>0.489872246854754</v>
      </c>
      <c r="F119" s="363">
        <v>10.118448092682399</v>
      </c>
      <c r="G119" s="363">
        <v>11.845339283135701</v>
      </c>
      <c r="H119" s="363">
        <v>7.9280334800951296E-3</v>
      </c>
      <c r="I119" s="363">
        <v>7.2838807598373995E-2</v>
      </c>
      <c r="J119" s="14" t="s">
        <v>340</v>
      </c>
      <c r="K119" s="14" t="s">
        <v>341</v>
      </c>
    </row>
    <row r="120" spans="1:11" x14ac:dyDescent="0.3">
      <c r="A120" s="14" t="s">
        <v>202</v>
      </c>
      <c r="B120" s="14" t="s">
        <v>1053</v>
      </c>
      <c r="C120" s="14" t="s">
        <v>93</v>
      </c>
      <c r="D120" s="14" t="s">
        <v>144</v>
      </c>
      <c r="E120" s="363">
        <v>0.317255504161496</v>
      </c>
      <c r="F120" s="363">
        <v>11.615385395670399</v>
      </c>
      <c r="G120" s="363">
        <v>17.8227171426621</v>
      </c>
      <c r="H120" s="363">
        <v>2.4913468208968299E-3</v>
      </c>
      <c r="I120" s="363">
        <v>4.39280500750968E-2</v>
      </c>
      <c r="J120" s="14" t="s">
        <v>318</v>
      </c>
      <c r="K120" s="14" t="s">
        <v>319</v>
      </c>
    </row>
    <row r="121" spans="1:11" x14ac:dyDescent="0.3">
      <c r="A121" s="14" t="s">
        <v>203</v>
      </c>
      <c r="B121" s="14" t="s">
        <v>1053</v>
      </c>
      <c r="C121" s="14" t="s">
        <v>93</v>
      </c>
      <c r="D121" s="14" t="s">
        <v>144</v>
      </c>
      <c r="E121" s="363">
        <v>0.92254732016330998</v>
      </c>
      <c r="F121" s="363">
        <v>11.1886572253718</v>
      </c>
      <c r="G121" s="363">
        <v>22.7580036068772</v>
      </c>
      <c r="H121" s="363">
        <v>1.1856745665023199E-3</v>
      </c>
      <c r="I121" s="363">
        <v>3.5378523332178197E-2</v>
      </c>
      <c r="J121" s="14" t="s">
        <v>320</v>
      </c>
      <c r="K121" s="14" t="s">
        <v>321</v>
      </c>
    </row>
    <row r="122" spans="1:11" x14ac:dyDescent="0.3">
      <c r="A122" s="14" t="s">
        <v>204</v>
      </c>
      <c r="B122" s="14" t="s">
        <v>1053</v>
      </c>
      <c r="C122" s="14" t="s">
        <v>93</v>
      </c>
      <c r="D122" s="14" t="s">
        <v>144</v>
      </c>
      <c r="E122" s="363">
        <v>0.90529115654616898</v>
      </c>
      <c r="F122" s="363">
        <v>11.319557682059999</v>
      </c>
      <c r="G122" s="363">
        <v>22.874141525395601</v>
      </c>
      <c r="H122" s="363">
        <v>1.1664957200097201E-3</v>
      </c>
      <c r="I122" s="363">
        <v>3.5378523332178197E-2</v>
      </c>
      <c r="J122" s="14" t="s">
        <v>322</v>
      </c>
      <c r="K122" s="14" t="s">
        <v>323</v>
      </c>
    </row>
    <row r="123" spans="1:11" x14ac:dyDescent="0.3">
      <c r="A123" s="14" t="s">
        <v>840</v>
      </c>
      <c r="B123" s="14" t="s">
        <v>1053</v>
      </c>
      <c r="C123" s="14" t="s">
        <v>93</v>
      </c>
      <c r="D123" s="14" t="s">
        <v>144</v>
      </c>
      <c r="E123" s="363">
        <v>0.93262038706650696</v>
      </c>
      <c r="F123" s="363">
        <v>12.288200547852099</v>
      </c>
      <c r="G123" s="363">
        <v>19.147371434970299</v>
      </c>
      <c r="H123" s="363">
        <v>2.03727252968364E-3</v>
      </c>
      <c r="I123" s="363">
        <v>3.9405139718880801E-2</v>
      </c>
      <c r="J123" s="14" t="s">
        <v>841</v>
      </c>
      <c r="K123" s="14" t="s">
        <v>842</v>
      </c>
    </row>
    <row r="124" spans="1:11" x14ac:dyDescent="0.3">
      <c r="A124" s="14" t="s">
        <v>850</v>
      </c>
      <c r="B124" s="14" t="s">
        <v>1053</v>
      </c>
      <c r="C124" s="14" t="s">
        <v>93</v>
      </c>
      <c r="D124" s="14" t="s">
        <v>144</v>
      </c>
      <c r="E124" s="363">
        <v>0.48988313810383499</v>
      </c>
      <c r="F124" s="363">
        <v>11.0476171410099</v>
      </c>
      <c r="G124" s="363">
        <v>13.511625308125801</v>
      </c>
      <c r="H124" s="363">
        <v>5.5531217089977696E-3</v>
      </c>
      <c r="I124" s="363">
        <v>5.8091945720691797E-2</v>
      </c>
      <c r="J124" s="14" t="s">
        <v>851</v>
      </c>
      <c r="K124" s="14" t="s">
        <v>852</v>
      </c>
    </row>
    <row r="125" spans="1:11" x14ac:dyDescent="0.3">
      <c r="A125" s="14" t="s">
        <v>197</v>
      </c>
      <c r="B125" s="14" t="s">
        <v>1053</v>
      </c>
      <c r="C125" s="14" t="s">
        <v>93</v>
      </c>
      <c r="D125" s="14" t="s">
        <v>144</v>
      </c>
      <c r="E125" s="363">
        <v>0.91078478231162197</v>
      </c>
      <c r="F125" s="363">
        <v>10.232479631387401</v>
      </c>
      <c r="G125" s="363">
        <v>17.152849053762299</v>
      </c>
      <c r="H125" s="363">
        <v>2.8390682678731201E-3</v>
      </c>
      <c r="I125" s="363">
        <v>4.39280500750968E-2</v>
      </c>
      <c r="J125" s="14" t="s">
        <v>308</v>
      </c>
      <c r="K125" s="14" t="s">
        <v>309</v>
      </c>
    </row>
    <row r="126" spans="1:11" x14ac:dyDescent="0.3">
      <c r="A126" s="14" t="s">
        <v>198</v>
      </c>
      <c r="B126" s="14" t="s">
        <v>1053</v>
      </c>
      <c r="C126" s="14" t="s">
        <v>93</v>
      </c>
      <c r="D126" s="14" t="s">
        <v>144</v>
      </c>
      <c r="E126" s="363">
        <v>0.85772130700143601</v>
      </c>
      <c r="F126" s="363">
        <v>10.2430987687091</v>
      </c>
      <c r="G126" s="363">
        <v>20.336666112249699</v>
      </c>
      <c r="H126" s="363">
        <v>1.6913396758517899E-3</v>
      </c>
      <c r="I126" s="363">
        <v>3.5518133192887498E-2</v>
      </c>
      <c r="J126" s="14" t="s">
        <v>310</v>
      </c>
      <c r="K126" s="14" t="s">
        <v>311</v>
      </c>
    </row>
    <row r="127" spans="1:11" x14ac:dyDescent="0.3">
      <c r="A127" s="14" t="s">
        <v>199</v>
      </c>
      <c r="B127" s="14" t="s">
        <v>1053</v>
      </c>
      <c r="C127" s="14" t="s">
        <v>93</v>
      </c>
      <c r="D127" s="14" t="s">
        <v>144</v>
      </c>
      <c r="E127" s="363">
        <v>0.65032367312667205</v>
      </c>
      <c r="F127" s="363">
        <v>10.748901575104499</v>
      </c>
      <c r="G127" s="363">
        <v>19.3472531696084</v>
      </c>
      <c r="H127" s="363">
        <v>1.93916680889074E-3</v>
      </c>
      <c r="I127" s="363">
        <v>3.8706543049299602E-2</v>
      </c>
      <c r="J127" s="14" t="s">
        <v>312</v>
      </c>
      <c r="K127" s="14" t="s">
        <v>313</v>
      </c>
    </row>
    <row r="128" spans="1:11" x14ac:dyDescent="0.3">
      <c r="A128" s="14" t="s">
        <v>877</v>
      </c>
      <c r="B128" s="14" t="s">
        <v>1053</v>
      </c>
      <c r="C128" s="14" t="s">
        <v>93</v>
      </c>
      <c r="D128" s="14" t="s">
        <v>144</v>
      </c>
      <c r="E128" s="363">
        <v>0.25132249322893302</v>
      </c>
      <c r="F128" s="363">
        <v>11.913221291124</v>
      </c>
      <c r="G128" s="363">
        <v>11.5490923206939</v>
      </c>
      <c r="H128" s="363">
        <v>8.4741013938993102E-3</v>
      </c>
      <c r="I128" s="363">
        <v>7.5956884445316994E-2</v>
      </c>
      <c r="J128" s="14" t="s">
        <v>878</v>
      </c>
      <c r="K128" s="14" t="s">
        <v>879</v>
      </c>
    </row>
    <row r="129" spans="1:11" x14ac:dyDescent="0.3">
      <c r="A129" s="14" t="s">
        <v>194</v>
      </c>
      <c r="B129" s="14" t="s">
        <v>1053</v>
      </c>
      <c r="C129" s="14" t="s">
        <v>93</v>
      </c>
      <c r="D129" s="14" t="s">
        <v>144</v>
      </c>
      <c r="E129" s="363">
        <v>0.56328825941153604</v>
      </c>
      <c r="F129" s="363">
        <v>11.830658369835399</v>
      </c>
      <c r="G129" s="363">
        <v>17.782193918151499</v>
      </c>
      <c r="H129" s="363">
        <v>2.5339700081602901E-3</v>
      </c>
      <c r="I129" s="363">
        <v>4.39280500750968E-2</v>
      </c>
      <c r="J129" s="14" t="s">
        <v>302</v>
      </c>
      <c r="K129" s="14" t="s">
        <v>303</v>
      </c>
    </row>
    <row r="130" spans="1:11" x14ac:dyDescent="0.3">
      <c r="A130" s="14" t="s">
        <v>888</v>
      </c>
      <c r="B130" s="14" t="s">
        <v>1053</v>
      </c>
      <c r="C130" s="14" t="s">
        <v>93</v>
      </c>
      <c r="D130" s="14" t="s">
        <v>144</v>
      </c>
      <c r="E130" s="363">
        <v>0.313467079622258</v>
      </c>
      <c r="F130" s="363">
        <v>11.895696868504301</v>
      </c>
      <c r="G130" s="363">
        <v>16.536478401061402</v>
      </c>
      <c r="H130" s="363">
        <v>3.1156095082302301E-3</v>
      </c>
      <c r="I130" s="363">
        <v>4.4901431148024001E-2</v>
      </c>
      <c r="J130" s="14" t="s">
        <v>889</v>
      </c>
      <c r="K130" s="14" t="s">
        <v>890</v>
      </c>
    </row>
    <row r="131" spans="1:11" x14ac:dyDescent="0.3">
      <c r="A131" s="14" t="s">
        <v>195</v>
      </c>
      <c r="B131" s="14" t="s">
        <v>1053</v>
      </c>
      <c r="C131" s="14" t="s">
        <v>93</v>
      </c>
      <c r="D131" s="14" t="s">
        <v>144</v>
      </c>
      <c r="E131" s="363">
        <v>0.74574568683477904</v>
      </c>
      <c r="F131" s="363">
        <v>11.2244032601432</v>
      </c>
      <c r="G131" s="363">
        <v>23.2040937661138</v>
      </c>
      <c r="H131" s="363">
        <v>1.1140636932482401E-3</v>
      </c>
      <c r="I131" s="363">
        <v>3.5378523332178197E-2</v>
      </c>
      <c r="J131" s="14" t="s">
        <v>304</v>
      </c>
      <c r="K131" s="14" t="s">
        <v>305</v>
      </c>
    </row>
    <row r="132" spans="1:11" x14ac:dyDescent="0.3">
      <c r="A132" s="14" t="s">
        <v>196</v>
      </c>
      <c r="B132" s="14" t="s">
        <v>1053</v>
      </c>
      <c r="C132" s="14" t="s">
        <v>93</v>
      </c>
      <c r="D132" s="14" t="s">
        <v>144</v>
      </c>
      <c r="E132" s="363">
        <v>1.0081715666534501</v>
      </c>
      <c r="F132" s="363">
        <v>10.9375995733447</v>
      </c>
      <c r="G132" s="363">
        <v>23.974736350897199</v>
      </c>
      <c r="H132" s="363">
        <v>1.0025159403699599E-3</v>
      </c>
      <c r="I132" s="363">
        <v>3.5378523332178197E-2</v>
      </c>
      <c r="J132" s="14" t="s">
        <v>306</v>
      </c>
      <c r="K132" s="14" t="s">
        <v>307</v>
      </c>
    </row>
    <row r="133" spans="1:11" x14ac:dyDescent="0.3">
      <c r="A133" s="14" t="s">
        <v>192</v>
      </c>
      <c r="B133" s="14" t="s">
        <v>1053</v>
      </c>
      <c r="C133" s="14" t="s">
        <v>92</v>
      </c>
      <c r="D133" s="14" t="s">
        <v>151</v>
      </c>
      <c r="E133" s="363">
        <v>0.34453182911748698</v>
      </c>
      <c r="F133" s="363">
        <v>12.4547001445515</v>
      </c>
      <c r="G133" s="363">
        <v>21.977115477017399</v>
      </c>
      <c r="H133" s="363">
        <v>1.2996192244473599E-3</v>
      </c>
      <c r="I133" s="363">
        <v>3.5378523332178197E-2</v>
      </c>
      <c r="J133" s="14" t="s">
        <v>1126</v>
      </c>
      <c r="K133" s="14" t="s">
        <v>300</v>
      </c>
    </row>
    <row r="134" spans="1:11" x14ac:dyDescent="0.3">
      <c r="A134" s="14" t="s">
        <v>193</v>
      </c>
      <c r="B134" s="14" t="s">
        <v>1053</v>
      </c>
      <c r="C134" s="14" t="s">
        <v>92</v>
      </c>
      <c r="D134" s="14" t="s">
        <v>151</v>
      </c>
      <c r="E134" s="363">
        <v>0.649245602858876</v>
      </c>
      <c r="F134" s="363">
        <v>14.261627304047799</v>
      </c>
      <c r="G134" s="363">
        <v>25.488825812078201</v>
      </c>
      <c r="H134" s="363">
        <v>8.0289953109600196E-4</v>
      </c>
      <c r="I134" s="363">
        <v>3.4713597373856597E-2</v>
      </c>
      <c r="J134" s="14" t="s">
        <v>1127</v>
      </c>
      <c r="K134" s="14" t="s">
        <v>301</v>
      </c>
    </row>
    <row r="135" spans="1:11" x14ac:dyDescent="0.3">
      <c r="A135" s="14" t="s">
        <v>216</v>
      </c>
      <c r="B135" s="14" t="s">
        <v>1024</v>
      </c>
      <c r="C135" s="14" t="s">
        <v>118</v>
      </c>
      <c r="D135" s="14" t="s">
        <v>418</v>
      </c>
      <c r="E135" s="363">
        <v>0.384722080256715</v>
      </c>
      <c r="F135" s="363">
        <v>10.992831824921</v>
      </c>
      <c r="G135" s="363">
        <v>17.1121273990323</v>
      </c>
      <c r="H135" s="363">
        <v>2.8147881694109002E-3</v>
      </c>
      <c r="I135" s="363">
        <v>4.39280500750968E-2</v>
      </c>
      <c r="J135" s="14" t="s">
        <v>390</v>
      </c>
      <c r="K135" s="14" t="s">
        <v>345</v>
      </c>
    </row>
    <row r="136" spans="1:11" x14ac:dyDescent="0.3">
      <c r="A136" s="14" t="s">
        <v>216</v>
      </c>
      <c r="B136" s="14" t="s">
        <v>1053</v>
      </c>
      <c r="C136" s="14" t="s">
        <v>904</v>
      </c>
      <c r="D136" s="14" t="s">
        <v>149</v>
      </c>
      <c r="E136" s="363">
        <v>0.384722080256715</v>
      </c>
      <c r="F136" s="363">
        <v>10.992831824921</v>
      </c>
      <c r="G136" s="363">
        <v>17.1121273990323</v>
      </c>
      <c r="H136" s="363">
        <v>2.8147881694109002E-3</v>
      </c>
      <c r="I136" s="363">
        <v>4.39280500750968E-2</v>
      </c>
      <c r="J136" s="14" t="s">
        <v>390</v>
      </c>
      <c r="K136" s="14" t="s">
        <v>345</v>
      </c>
    </row>
    <row r="137" spans="1:11" x14ac:dyDescent="0.3">
      <c r="A137" s="14" t="s">
        <v>955</v>
      </c>
      <c r="B137" s="14" t="s">
        <v>1068</v>
      </c>
      <c r="C137" s="14" t="s">
        <v>122</v>
      </c>
      <c r="D137" s="14" t="s">
        <v>435</v>
      </c>
      <c r="E137" s="363">
        <v>0.39124529555434301</v>
      </c>
      <c r="F137" s="363">
        <v>10.337488916329599</v>
      </c>
      <c r="G137" s="363">
        <v>11.377479537103399</v>
      </c>
      <c r="H137" s="363">
        <v>8.8118240562265106E-3</v>
      </c>
      <c r="I137" s="363">
        <v>7.6316076000046099E-2</v>
      </c>
      <c r="J137" s="14" t="s">
        <v>956</v>
      </c>
      <c r="K137" s="14" t="s">
        <v>957</v>
      </c>
    </row>
    <row r="138" spans="1:11" x14ac:dyDescent="0.3">
      <c r="A138" s="14" t="s">
        <v>955</v>
      </c>
      <c r="B138" s="14" t="s">
        <v>1024</v>
      </c>
      <c r="C138" s="14" t="s">
        <v>118</v>
      </c>
      <c r="D138" s="14" t="s">
        <v>418</v>
      </c>
      <c r="E138" s="363">
        <v>0.39124529555434301</v>
      </c>
      <c r="F138" s="363">
        <v>10.337488916329599</v>
      </c>
      <c r="G138" s="363">
        <v>11.377479537103399</v>
      </c>
      <c r="H138" s="363">
        <v>8.8118240562265106E-3</v>
      </c>
      <c r="I138" s="363">
        <v>7.6316076000046099E-2</v>
      </c>
      <c r="J138" s="14" t="s">
        <v>956</v>
      </c>
      <c r="K138" s="14" t="s">
        <v>957</v>
      </c>
    </row>
    <row r="139" spans="1:11" x14ac:dyDescent="0.3">
      <c r="A139" s="14" t="s">
        <v>955</v>
      </c>
      <c r="B139" s="14" t="s">
        <v>1053</v>
      </c>
      <c r="C139" s="14" t="s">
        <v>904</v>
      </c>
      <c r="D139" s="14" t="s">
        <v>149</v>
      </c>
      <c r="E139" s="363">
        <v>0.39124529555434301</v>
      </c>
      <c r="F139" s="363">
        <v>10.337488916329599</v>
      </c>
      <c r="G139" s="363">
        <v>11.377479537103399</v>
      </c>
      <c r="H139" s="363">
        <v>8.8118240562265106E-3</v>
      </c>
      <c r="I139" s="363">
        <v>7.6316076000046099E-2</v>
      </c>
      <c r="J139" s="14" t="s">
        <v>956</v>
      </c>
      <c r="K139" s="14" t="s">
        <v>957</v>
      </c>
    </row>
    <row r="140" spans="1:11" x14ac:dyDescent="0.3">
      <c r="A140" s="14" t="s">
        <v>217</v>
      </c>
      <c r="B140" s="14" t="s">
        <v>1053</v>
      </c>
      <c r="C140" s="14" t="s">
        <v>904</v>
      </c>
      <c r="D140" s="14" t="s">
        <v>149</v>
      </c>
      <c r="E140" s="363">
        <v>0.65856335188206105</v>
      </c>
      <c r="F140" s="363">
        <v>10.3068330902498</v>
      </c>
      <c r="G140" s="363">
        <v>30.5060318286606</v>
      </c>
      <c r="H140" s="363">
        <v>4.3827316755249497E-4</v>
      </c>
      <c r="I140" s="363">
        <v>3.4636616955492701E-2</v>
      </c>
      <c r="J140" s="14" t="s">
        <v>390</v>
      </c>
      <c r="K140" s="14" t="s">
        <v>346</v>
      </c>
    </row>
    <row r="141" spans="1:11" x14ac:dyDescent="0.3">
      <c r="A141" s="14" t="s">
        <v>217</v>
      </c>
      <c r="B141" s="14" t="s">
        <v>1024</v>
      </c>
      <c r="C141" s="14" t="s">
        <v>118</v>
      </c>
      <c r="D141" s="14" t="s">
        <v>418</v>
      </c>
      <c r="E141" s="363">
        <v>0.65856335188206105</v>
      </c>
      <c r="F141" s="363">
        <v>10.3068330902498</v>
      </c>
      <c r="G141" s="363">
        <v>30.5060318286606</v>
      </c>
      <c r="H141" s="363">
        <v>4.3827316755249497E-4</v>
      </c>
      <c r="I141" s="363">
        <v>3.4636616955492701E-2</v>
      </c>
      <c r="J141" s="14" t="s">
        <v>390</v>
      </c>
      <c r="K141" s="14" t="s">
        <v>346</v>
      </c>
    </row>
    <row r="142" spans="1:11" x14ac:dyDescent="0.3">
      <c r="A142" s="14" t="s">
        <v>218</v>
      </c>
      <c r="B142" s="14" t="s">
        <v>1024</v>
      </c>
      <c r="C142" s="14" t="s">
        <v>118</v>
      </c>
      <c r="D142" s="14" t="s">
        <v>418</v>
      </c>
      <c r="E142" s="363">
        <v>1.0882929169211899</v>
      </c>
      <c r="F142" s="363">
        <v>12.0562455317177</v>
      </c>
      <c r="G142" s="363">
        <v>28.856096995691399</v>
      </c>
      <c r="H142" s="363">
        <v>5.4295521770343603E-4</v>
      </c>
      <c r="I142" s="363">
        <v>3.4636616955492701E-2</v>
      </c>
      <c r="J142" s="14" t="s">
        <v>390</v>
      </c>
      <c r="K142" s="14" t="s">
        <v>347</v>
      </c>
    </row>
    <row r="143" spans="1:11" x14ac:dyDescent="0.3">
      <c r="A143" s="14" t="s">
        <v>218</v>
      </c>
      <c r="B143" s="14" t="s">
        <v>1068</v>
      </c>
      <c r="C143" s="14" t="s">
        <v>122</v>
      </c>
      <c r="D143" s="14" t="s">
        <v>435</v>
      </c>
      <c r="E143" s="363">
        <v>1.0882929169211899</v>
      </c>
      <c r="F143" s="363">
        <v>12.0562455317177</v>
      </c>
      <c r="G143" s="363">
        <v>28.856096995691399</v>
      </c>
      <c r="H143" s="363">
        <v>5.4295521770343603E-4</v>
      </c>
      <c r="I143" s="363">
        <v>3.4636616955492701E-2</v>
      </c>
      <c r="J143" s="14" t="s">
        <v>390</v>
      </c>
      <c r="K143" s="14" t="s">
        <v>347</v>
      </c>
    </row>
    <row r="144" spans="1:11" x14ac:dyDescent="0.3">
      <c r="A144" s="14" t="s">
        <v>218</v>
      </c>
      <c r="B144" s="14" t="s">
        <v>1053</v>
      </c>
      <c r="C144" s="14" t="s">
        <v>904</v>
      </c>
      <c r="D144" s="14" t="s">
        <v>149</v>
      </c>
      <c r="E144" s="363">
        <v>1.0882929169211899</v>
      </c>
      <c r="F144" s="363">
        <v>12.0562455317177</v>
      </c>
      <c r="G144" s="363">
        <v>28.856096995691399</v>
      </c>
      <c r="H144" s="363">
        <v>5.4295521770343603E-4</v>
      </c>
      <c r="I144" s="363">
        <v>3.4636616955492701E-2</v>
      </c>
      <c r="J144" s="14" t="s">
        <v>390</v>
      </c>
      <c r="K144" s="14" t="s">
        <v>347</v>
      </c>
    </row>
    <row r="145" spans="1:11" x14ac:dyDescent="0.3">
      <c r="A145" s="14" t="s">
        <v>1197</v>
      </c>
      <c r="B145" s="14" t="s">
        <v>1068</v>
      </c>
      <c r="C145" s="14" t="s">
        <v>122</v>
      </c>
      <c r="D145" s="14" t="s">
        <v>420</v>
      </c>
      <c r="E145" s="363">
        <v>-0.83212398254310804</v>
      </c>
      <c r="F145" s="363">
        <v>9.5196994976673306</v>
      </c>
      <c r="G145" s="363">
        <v>16.380645557777498</v>
      </c>
      <c r="H145" s="363">
        <v>3.2522811761575201E-3</v>
      </c>
      <c r="I145" s="363">
        <v>4.5071550212688098E-2</v>
      </c>
      <c r="J145" s="14" t="s">
        <v>1198</v>
      </c>
      <c r="K145" s="14" t="s">
        <v>1199</v>
      </c>
    </row>
    <row r="146" spans="1:11" x14ac:dyDescent="0.3">
      <c r="A146" s="14" t="s">
        <v>1197</v>
      </c>
      <c r="B146" s="14" t="s">
        <v>1068</v>
      </c>
      <c r="C146" s="14" t="s">
        <v>122</v>
      </c>
      <c r="D146" s="14" t="s">
        <v>422</v>
      </c>
      <c r="E146" s="363">
        <v>-0.83212398254310804</v>
      </c>
      <c r="F146" s="363">
        <v>9.5196994976673306</v>
      </c>
      <c r="G146" s="363">
        <v>16.380645557777498</v>
      </c>
      <c r="H146" s="363">
        <v>3.2522811761575201E-3</v>
      </c>
      <c r="I146" s="363">
        <v>4.5071550212688098E-2</v>
      </c>
      <c r="J146" s="14" t="s">
        <v>1198</v>
      </c>
      <c r="K146" s="14" t="s">
        <v>1199</v>
      </c>
    </row>
    <row r="147" spans="1:11" x14ac:dyDescent="0.3">
      <c r="A147" s="14" t="s">
        <v>1200</v>
      </c>
      <c r="B147" s="14" t="s">
        <v>1053</v>
      </c>
      <c r="C147" s="14" t="s">
        <v>904</v>
      </c>
      <c r="D147" s="14" t="s">
        <v>149</v>
      </c>
      <c r="E147" s="363">
        <v>0.40311566625795803</v>
      </c>
      <c r="F147" s="363">
        <v>9.7995249069999595</v>
      </c>
      <c r="G147" s="363">
        <v>14.3207727756214</v>
      </c>
      <c r="H147" s="363">
        <v>4.7200216064220398E-3</v>
      </c>
      <c r="I147" s="363">
        <v>5.5028647851360399E-2</v>
      </c>
      <c r="J147" s="14" t="s">
        <v>1201</v>
      </c>
      <c r="K147" s="14" t="s">
        <v>1202</v>
      </c>
    </row>
    <row r="148" spans="1:11" x14ac:dyDescent="0.3">
      <c r="A148" s="14" t="s">
        <v>1200</v>
      </c>
      <c r="B148" s="14" t="s">
        <v>1024</v>
      </c>
      <c r="C148" s="14" t="s">
        <v>118</v>
      </c>
      <c r="D148" s="14" t="s">
        <v>418</v>
      </c>
      <c r="E148" s="363">
        <v>0.40311566625795803</v>
      </c>
      <c r="F148" s="363">
        <v>9.7995249069999595</v>
      </c>
      <c r="G148" s="363">
        <v>14.3207727756214</v>
      </c>
      <c r="H148" s="363">
        <v>4.7200216064220398E-3</v>
      </c>
      <c r="I148" s="363">
        <v>5.5028647851360399E-2</v>
      </c>
      <c r="J148" s="14" t="s">
        <v>1201</v>
      </c>
      <c r="K148" s="14" t="s">
        <v>1202</v>
      </c>
    </row>
    <row r="149" spans="1:11" x14ac:dyDescent="0.3">
      <c r="A149" s="14" t="s">
        <v>966</v>
      </c>
      <c r="B149" s="14" t="s">
        <v>1024</v>
      </c>
      <c r="C149" s="14" t="s">
        <v>118</v>
      </c>
      <c r="D149" s="14" t="s">
        <v>418</v>
      </c>
      <c r="E149" s="363">
        <v>0.47334074043239199</v>
      </c>
      <c r="F149" s="363">
        <v>9.1173705597313006</v>
      </c>
      <c r="G149" s="363">
        <v>11.370619203870101</v>
      </c>
      <c r="H149" s="363">
        <v>8.8256686530665592E-3</v>
      </c>
      <c r="I149" s="363">
        <v>7.6316076000046099E-2</v>
      </c>
      <c r="J149" s="14" t="s">
        <v>967</v>
      </c>
      <c r="K149" s="14" t="s">
        <v>968</v>
      </c>
    </row>
    <row r="150" spans="1:11" x14ac:dyDescent="0.3">
      <c r="A150" s="14" t="s">
        <v>966</v>
      </c>
      <c r="B150" s="14" t="s">
        <v>1053</v>
      </c>
      <c r="C150" s="14" t="s">
        <v>904</v>
      </c>
      <c r="D150" s="14" t="s">
        <v>149</v>
      </c>
      <c r="E150" s="363">
        <v>0.47334074043239199</v>
      </c>
      <c r="F150" s="363">
        <v>9.1173705597313006</v>
      </c>
      <c r="G150" s="363">
        <v>11.370619203870101</v>
      </c>
      <c r="H150" s="363">
        <v>8.8256686530665592E-3</v>
      </c>
      <c r="I150" s="363">
        <v>7.6316076000046099E-2</v>
      </c>
      <c r="J150" s="14" t="s">
        <v>967</v>
      </c>
      <c r="K150" s="14" t="s">
        <v>968</v>
      </c>
    </row>
    <row r="151" spans="1:11" x14ac:dyDescent="0.3">
      <c r="A151" s="14" t="s">
        <v>966</v>
      </c>
      <c r="B151" s="14" t="s">
        <v>1068</v>
      </c>
      <c r="C151" s="14" t="s">
        <v>122</v>
      </c>
      <c r="D151" s="14" t="s">
        <v>435</v>
      </c>
      <c r="E151" s="363">
        <v>0.47334074043239199</v>
      </c>
      <c r="F151" s="363">
        <v>9.1173705597313006</v>
      </c>
      <c r="G151" s="363">
        <v>11.370619203870101</v>
      </c>
      <c r="H151" s="363">
        <v>8.8256686530665592E-3</v>
      </c>
      <c r="I151" s="363">
        <v>7.6316076000046099E-2</v>
      </c>
      <c r="J151" s="14" t="s">
        <v>967</v>
      </c>
      <c r="K151" s="14" t="s">
        <v>968</v>
      </c>
    </row>
    <row r="152" spans="1:11" x14ac:dyDescent="0.3">
      <c r="A152" s="14" t="s">
        <v>215</v>
      </c>
      <c r="B152" s="14" t="s">
        <v>1053</v>
      </c>
      <c r="C152" s="14" t="s">
        <v>904</v>
      </c>
      <c r="D152" s="14" t="s">
        <v>905</v>
      </c>
      <c r="E152" s="363">
        <v>0.71932771963119102</v>
      </c>
      <c r="F152" s="363">
        <v>13.845130239895299</v>
      </c>
      <c r="G152" s="363">
        <v>14.1500472606995</v>
      </c>
      <c r="H152" s="363">
        <v>4.9462728257733297E-3</v>
      </c>
      <c r="I152" s="363">
        <v>5.5083492832475801E-2</v>
      </c>
      <c r="J152" s="14" t="s">
        <v>343</v>
      </c>
      <c r="K152" s="14" t="s">
        <v>344</v>
      </c>
    </row>
    <row r="153" spans="1:11" x14ac:dyDescent="0.3">
      <c r="A153" s="14" t="s">
        <v>1203</v>
      </c>
      <c r="B153" s="14" t="s">
        <v>95</v>
      </c>
      <c r="C153" s="14" t="s">
        <v>1013</v>
      </c>
      <c r="D153" s="14" t="s">
        <v>1043</v>
      </c>
      <c r="E153" s="363">
        <v>-1.4865741218700199</v>
      </c>
      <c r="F153" s="363">
        <v>9.3198262326508896</v>
      </c>
      <c r="G153" s="363">
        <v>21.605877812125001</v>
      </c>
      <c r="H153" s="363">
        <v>1.39878002841654E-3</v>
      </c>
      <c r="I153" s="363">
        <v>3.5451838651246799E-2</v>
      </c>
      <c r="J153" s="14" t="s">
        <v>1283</v>
      </c>
      <c r="K153" s="14" t="s">
        <v>1204</v>
      </c>
    </row>
    <row r="154" spans="1:11" x14ac:dyDescent="0.3">
      <c r="A154" s="14" t="s">
        <v>1205</v>
      </c>
      <c r="B154" s="14" t="s">
        <v>95</v>
      </c>
      <c r="C154" s="14" t="s">
        <v>1013</v>
      </c>
      <c r="D154" s="14" t="s">
        <v>1043</v>
      </c>
      <c r="E154" s="363">
        <v>-1.8358774534613</v>
      </c>
      <c r="F154" s="363">
        <v>9.2871432710470998</v>
      </c>
      <c r="G154" s="363">
        <v>46.689717715124999</v>
      </c>
      <c r="H154" s="363">
        <v>9.9591852248512893E-5</v>
      </c>
      <c r="I154" s="363">
        <v>3.4636616955492701E-2</v>
      </c>
      <c r="J154" s="14" t="s">
        <v>1284</v>
      </c>
      <c r="K154" s="14" t="s">
        <v>1206</v>
      </c>
    </row>
    <row r="155" spans="1:11" x14ac:dyDescent="0.3">
      <c r="A155" s="14" t="s">
        <v>1207</v>
      </c>
      <c r="B155" s="14" t="s">
        <v>95</v>
      </c>
      <c r="C155" s="14" t="s">
        <v>1051</v>
      </c>
      <c r="D155" s="14" t="s">
        <v>1077</v>
      </c>
      <c r="E155" s="363">
        <v>-0.44185391054621198</v>
      </c>
      <c r="F155" s="363">
        <v>8.8448295845014702</v>
      </c>
      <c r="G155" s="363">
        <v>9.4303904704614894</v>
      </c>
      <c r="H155" s="363">
        <v>1.41174447286591E-2</v>
      </c>
      <c r="I155" s="363">
        <v>9.5195613537288101E-2</v>
      </c>
      <c r="J155" s="14" t="s">
        <v>1996</v>
      </c>
      <c r="K155" s="14" t="s">
        <v>1208</v>
      </c>
    </row>
    <row r="156" spans="1:11" x14ac:dyDescent="0.3">
      <c r="A156" s="14" t="s">
        <v>1209</v>
      </c>
      <c r="B156" s="14" t="s">
        <v>1068</v>
      </c>
      <c r="C156" s="14" t="s">
        <v>122</v>
      </c>
      <c r="D156" s="14" t="s">
        <v>420</v>
      </c>
      <c r="E156" s="363">
        <v>0.50069700365254899</v>
      </c>
      <c r="F156" s="363">
        <v>11.9241509370262</v>
      </c>
      <c r="G156" s="363">
        <v>11.339012105699201</v>
      </c>
      <c r="H156" s="363">
        <v>8.9828963580876296E-3</v>
      </c>
      <c r="I156" s="363">
        <v>7.6772428176679106E-2</v>
      </c>
      <c r="J156" s="14" t="s">
        <v>1210</v>
      </c>
      <c r="K156" s="14" t="s">
        <v>1211</v>
      </c>
    </row>
    <row r="157" spans="1:11" x14ac:dyDescent="0.3">
      <c r="A157" s="14" t="s">
        <v>1212</v>
      </c>
      <c r="B157" s="14" t="s">
        <v>95</v>
      </c>
      <c r="C157" s="14" t="s">
        <v>1018</v>
      </c>
      <c r="D157" s="14" t="s">
        <v>1248</v>
      </c>
      <c r="E157" s="363">
        <v>-0.59843512892389294</v>
      </c>
      <c r="F157" s="363">
        <v>10.3467909006693</v>
      </c>
      <c r="G157" s="363">
        <v>15.733504707487601</v>
      </c>
      <c r="H157" s="363">
        <v>3.6048182935630902E-3</v>
      </c>
      <c r="I157" s="363">
        <v>4.81564435572489E-2</v>
      </c>
      <c r="J157" s="14" t="s">
        <v>1285</v>
      </c>
      <c r="K157" s="14" t="s">
        <v>1213</v>
      </c>
    </row>
    <row r="158" spans="1:11" x14ac:dyDescent="0.3">
      <c r="A158" s="14" t="s">
        <v>239</v>
      </c>
      <c r="B158" s="14" t="s">
        <v>95</v>
      </c>
      <c r="C158" s="14" t="s">
        <v>1010</v>
      </c>
      <c r="D158" s="14" t="s">
        <v>1076</v>
      </c>
      <c r="E158" s="363">
        <v>-1.2161084822130599</v>
      </c>
      <c r="F158" s="363">
        <v>9.8700984870096793</v>
      </c>
      <c r="G158" s="363">
        <v>14.420873818755901</v>
      </c>
      <c r="H158" s="363">
        <v>4.6899641251773802E-3</v>
      </c>
      <c r="I158" s="363">
        <v>5.5028647851360399E-2</v>
      </c>
      <c r="J158" s="14" t="s">
        <v>1130</v>
      </c>
      <c r="K158" s="14" t="s">
        <v>1003</v>
      </c>
    </row>
    <row r="159" spans="1:11" x14ac:dyDescent="0.3">
      <c r="A159" s="14" t="s">
        <v>262</v>
      </c>
      <c r="B159" s="14" t="s">
        <v>95</v>
      </c>
      <c r="C159" s="14" t="s">
        <v>1010</v>
      </c>
      <c r="D159" s="14" t="s">
        <v>1076</v>
      </c>
      <c r="E159" s="363">
        <v>-1.17500242924703</v>
      </c>
      <c r="F159" s="363">
        <v>9.3412542017528004</v>
      </c>
      <c r="G159" s="363">
        <v>11.271078110265901</v>
      </c>
      <c r="H159" s="363">
        <v>9.1235795025684397E-3</v>
      </c>
      <c r="I159" s="363">
        <v>7.7078516487216198E-2</v>
      </c>
      <c r="J159" s="14" t="s">
        <v>1131</v>
      </c>
      <c r="K159" s="14" t="s">
        <v>1004</v>
      </c>
    </row>
    <row r="160" spans="1:11" x14ac:dyDescent="0.3">
      <c r="A160" s="14" t="s">
        <v>1214</v>
      </c>
      <c r="B160" s="14" t="s">
        <v>95</v>
      </c>
      <c r="C160" s="14" t="s">
        <v>1020</v>
      </c>
      <c r="D160" s="14" t="s">
        <v>1029</v>
      </c>
      <c r="E160" s="363">
        <v>-0.70793636346245004</v>
      </c>
      <c r="F160" s="363">
        <v>9.3862886110599693</v>
      </c>
      <c r="G160" s="363">
        <v>15.371285822974199</v>
      </c>
      <c r="H160" s="363">
        <v>3.9113777470688397E-3</v>
      </c>
      <c r="I160" s="363">
        <v>5.0436186738519198E-2</v>
      </c>
      <c r="J160" s="14" t="s">
        <v>1997</v>
      </c>
      <c r="K160" s="14" t="s">
        <v>1215</v>
      </c>
    </row>
    <row r="161" spans="1:11" x14ac:dyDescent="0.3">
      <c r="A161" s="14" t="s">
        <v>1214</v>
      </c>
      <c r="B161" s="14" t="s">
        <v>95</v>
      </c>
      <c r="C161" s="14" t="s">
        <v>1020</v>
      </c>
      <c r="D161" s="14" t="s">
        <v>1249</v>
      </c>
      <c r="E161" s="363">
        <v>-0.70793636346245004</v>
      </c>
      <c r="F161" s="363">
        <v>9.3862886110599693</v>
      </c>
      <c r="G161" s="363">
        <v>15.371285822974199</v>
      </c>
      <c r="H161" s="363">
        <v>3.9113777470688397E-3</v>
      </c>
      <c r="I161" s="363">
        <v>5.0436186738519198E-2</v>
      </c>
      <c r="J161" s="14" t="s">
        <v>1997</v>
      </c>
      <c r="K161" s="14" t="s">
        <v>1215</v>
      </c>
    </row>
    <row r="162" spans="1:11" x14ac:dyDescent="0.3">
      <c r="A162" s="14" t="s">
        <v>1214</v>
      </c>
      <c r="B162" s="14" t="s">
        <v>95</v>
      </c>
      <c r="C162" s="14" t="s">
        <v>1020</v>
      </c>
      <c r="D162" s="14" t="s">
        <v>1032</v>
      </c>
      <c r="E162" s="363">
        <v>-0.70793636346245004</v>
      </c>
      <c r="F162" s="363">
        <v>9.3862886110599693</v>
      </c>
      <c r="G162" s="363">
        <v>15.371285822974199</v>
      </c>
      <c r="H162" s="363">
        <v>3.9113777470688397E-3</v>
      </c>
      <c r="I162" s="363">
        <v>5.0436186738519198E-2</v>
      </c>
      <c r="J162" s="14" t="s">
        <v>1997</v>
      </c>
      <c r="K162" s="14" t="s">
        <v>1215</v>
      </c>
    </row>
    <row r="163" spans="1:11" x14ac:dyDescent="0.3">
      <c r="A163" s="14" t="s">
        <v>1214</v>
      </c>
      <c r="B163" s="14" t="s">
        <v>95</v>
      </c>
      <c r="C163" s="14" t="s">
        <v>1009</v>
      </c>
      <c r="D163" s="14" t="s">
        <v>1028</v>
      </c>
      <c r="E163" s="363">
        <v>-0.70793636346245004</v>
      </c>
      <c r="F163" s="363">
        <v>9.3862886110599693</v>
      </c>
      <c r="G163" s="363">
        <v>15.371285822974199</v>
      </c>
      <c r="H163" s="363">
        <v>3.9113777470688397E-3</v>
      </c>
      <c r="I163" s="363">
        <v>5.0436186738519198E-2</v>
      </c>
      <c r="J163" s="14" t="s">
        <v>1997</v>
      </c>
      <c r="K163" s="14" t="s">
        <v>1215</v>
      </c>
    </row>
    <row r="164" spans="1:11" x14ac:dyDescent="0.3">
      <c r="A164" s="14" t="s">
        <v>1214</v>
      </c>
      <c r="B164" s="14" t="s">
        <v>95</v>
      </c>
      <c r="C164" s="14" t="s">
        <v>1030</v>
      </c>
      <c r="D164" s="14" t="s">
        <v>1031</v>
      </c>
      <c r="E164" s="363">
        <v>-0.70793636346245004</v>
      </c>
      <c r="F164" s="363">
        <v>9.3862886110599693</v>
      </c>
      <c r="G164" s="363">
        <v>15.371285822974199</v>
      </c>
      <c r="H164" s="363">
        <v>3.9113777470688397E-3</v>
      </c>
      <c r="I164" s="363">
        <v>5.0436186738519198E-2</v>
      </c>
      <c r="J164" s="14" t="s">
        <v>1997</v>
      </c>
      <c r="K164" s="14" t="s">
        <v>1215</v>
      </c>
    </row>
    <row r="165" spans="1:11" x14ac:dyDescent="0.3">
      <c r="A165" s="14" t="s">
        <v>1214</v>
      </c>
      <c r="B165" s="14" t="s">
        <v>95</v>
      </c>
      <c r="C165" s="14" t="s">
        <v>1009</v>
      </c>
      <c r="D165" s="14" t="s">
        <v>1027</v>
      </c>
      <c r="E165" s="363">
        <v>-0.70793636346245004</v>
      </c>
      <c r="F165" s="363">
        <v>9.3862886110599693</v>
      </c>
      <c r="G165" s="363">
        <v>15.371285822974199</v>
      </c>
      <c r="H165" s="363">
        <v>3.9113777470688397E-3</v>
      </c>
      <c r="I165" s="363">
        <v>5.0436186738519198E-2</v>
      </c>
      <c r="J165" s="14" t="s">
        <v>1997</v>
      </c>
      <c r="K165" s="14" t="s">
        <v>1215</v>
      </c>
    </row>
    <row r="166" spans="1:11" x14ac:dyDescent="0.3">
      <c r="A166" s="14" t="s">
        <v>1216</v>
      </c>
      <c r="B166" s="14" t="s">
        <v>95</v>
      </c>
      <c r="C166" s="14" t="s">
        <v>1048</v>
      </c>
      <c r="D166" s="14" t="s">
        <v>1250</v>
      </c>
      <c r="E166" s="363">
        <v>-1.5666535856766699</v>
      </c>
      <c r="F166" s="363">
        <v>8.9797874683419998</v>
      </c>
      <c r="G166" s="363">
        <v>35.761723871607302</v>
      </c>
      <c r="H166" s="363">
        <v>2.59275573669E-4</v>
      </c>
      <c r="I166" s="363">
        <v>3.4636616955492701E-2</v>
      </c>
      <c r="J166" s="14" t="s">
        <v>1286</v>
      </c>
      <c r="K166" s="14" t="s">
        <v>1217</v>
      </c>
    </row>
    <row r="167" spans="1:11" x14ac:dyDescent="0.3">
      <c r="A167" s="14" t="s">
        <v>1218</v>
      </c>
      <c r="B167" s="14" t="s">
        <v>1024</v>
      </c>
      <c r="C167" s="14" t="s">
        <v>118</v>
      </c>
      <c r="D167" s="14" t="s">
        <v>145</v>
      </c>
      <c r="E167" s="363">
        <v>-0.56473674405722396</v>
      </c>
      <c r="F167" s="363">
        <v>10.049778588334</v>
      </c>
      <c r="G167" s="363">
        <v>10.3302008873431</v>
      </c>
      <c r="H167" s="363">
        <v>1.13855340290096E-2</v>
      </c>
      <c r="I167" s="363">
        <v>8.3407897577339601E-2</v>
      </c>
      <c r="J167" s="14" t="s">
        <v>1287</v>
      </c>
      <c r="K167" s="14" t="s">
        <v>1219</v>
      </c>
    </row>
    <row r="168" spans="1:11" x14ac:dyDescent="0.3">
      <c r="A168" s="14" t="s">
        <v>1220</v>
      </c>
      <c r="B168" s="14" t="s">
        <v>1024</v>
      </c>
      <c r="C168" s="14" t="s">
        <v>119</v>
      </c>
      <c r="D168" s="14" t="s">
        <v>440</v>
      </c>
      <c r="E168" s="363">
        <v>0.69414485601829701</v>
      </c>
      <c r="F168" s="363">
        <v>9.3470746253827706</v>
      </c>
      <c r="G168" s="363">
        <v>14.7791716957364</v>
      </c>
      <c r="H168" s="363">
        <v>4.3756595792644399E-3</v>
      </c>
      <c r="I168" s="363">
        <v>5.3035195164435001E-2</v>
      </c>
      <c r="J168" s="14" t="s">
        <v>1221</v>
      </c>
      <c r="K168" s="14" t="s">
        <v>1222</v>
      </c>
    </row>
    <row r="169" spans="1:11" x14ac:dyDescent="0.3">
      <c r="A169" s="14" t="s">
        <v>1220</v>
      </c>
      <c r="B169" s="14" t="s">
        <v>1068</v>
      </c>
      <c r="C169" s="14" t="s">
        <v>1074</v>
      </c>
      <c r="D169" s="14" t="s">
        <v>415</v>
      </c>
      <c r="E169" s="363">
        <v>0.69414485601829701</v>
      </c>
      <c r="F169" s="363">
        <v>9.3470746253827706</v>
      </c>
      <c r="G169" s="363">
        <v>14.7791716957364</v>
      </c>
      <c r="H169" s="363">
        <v>4.3756595792644399E-3</v>
      </c>
      <c r="I169" s="363">
        <v>5.3035195164435001E-2</v>
      </c>
      <c r="J169" s="14" t="s">
        <v>1221</v>
      </c>
      <c r="K169" s="14" t="s">
        <v>1222</v>
      </c>
    </row>
    <row r="170" spans="1:11" x14ac:dyDescent="0.3">
      <c r="A170" s="14" t="s">
        <v>1220</v>
      </c>
      <c r="B170" s="14" t="s">
        <v>1068</v>
      </c>
      <c r="C170" s="14" t="s">
        <v>1074</v>
      </c>
      <c r="D170" s="14" t="s">
        <v>1251</v>
      </c>
      <c r="E170" s="363">
        <v>0.69414485601829701</v>
      </c>
      <c r="F170" s="363">
        <v>9.3470746253827706</v>
      </c>
      <c r="G170" s="363">
        <v>14.7791716957364</v>
      </c>
      <c r="H170" s="363">
        <v>4.3756595792644399E-3</v>
      </c>
      <c r="I170" s="363">
        <v>5.3035195164435001E-2</v>
      </c>
      <c r="J170" s="14" t="s">
        <v>1221</v>
      </c>
      <c r="K170" s="14" t="s">
        <v>1222</v>
      </c>
    </row>
    <row r="171" spans="1:11" x14ac:dyDescent="0.3">
      <c r="A171" s="14" t="s">
        <v>1220</v>
      </c>
      <c r="B171" s="14" t="s">
        <v>1068</v>
      </c>
      <c r="C171" s="14" t="s">
        <v>1074</v>
      </c>
      <c r="D171" s="14" t="s">
        <v>416</v>
      </c>
      <c r="E171" s="363">
        <v>0.69414485601829701</v>
      </c>
      <c r="F171" s="363">
        <v>9.3470746253827706</v>
      </c>
      <c r="G171" s="363">
        <v>14.7791716957364</v>
      </c>
      <c r="H171" s="363">
        <v>4.3756595792644399E-3</v>
      </c>
      <c r="I171" s="363">
        <v>5.3035195164435001E-2</v>
      </c>
      <c r="J171" s="14" t="s">
        <v>1221</v>
      </c>
      <c r="K171" s="14" t="s">
        <v>1222</v>
      </c>
    </row>
    <row r="172" spans="1:11" x14ac:dyDescent="0.3">
      <c r="A172" s="14" t="s">
        <v>1220</v>
      </c>
      <c r="B172" s="14" t="s">
        <v>1068</v>
      </c>
      <c r="C172" s="14" t="s">
        <v>1074</v>
      </c>
      <c r="D172" s="14" t="s">
        <v>143</v>
      </c>
      <c r="E172" s="363">
        <v>0.69414485601829701</v>
      </c>
      <c r="F172" s="363">
        <v>9.3470746253827706</v>
      </c>
      <c r="G172" s="363">
        <v>14.7791716957364</v>
      </c>
      <c r="H172" s="363">
        <v>4.3756595792644399E-3</v>
      </c>
      <c r="I172" s="363">
        <v>5.3035195164435001E-2</v>
      </c>
      <c r="J172" s="14" t="s">
        <v>1221</v>
      </c>
      <c r="K172" s="14" t="s">
        <v>1222</v>
      </c>
    </row>
    <row r="173" spans="1:11" x14ac:dyDescent="0.3">
      <c r="A173" s="14" t="s">
        <v>1223</v>
      </c>
      <c r="B173" s="14" t="s">
        <v>95</v>
      </c>
      <c r="C173" s="14" t="s">
        <v>1013</v>
      </c>
      <c r="D173" s="14" t="s">
        <v>1078</v>
      </c>
      <c r="E173" s="363">
        <v>-0.23963348972979501</v>
      </c>
      <c r="F173" s="363">
        <v>12.395128347661</v>
      </c>
      <c r="G173" s="363">
        <v>14.1662579721405</v>
      </c>
      <c r="H173" s="363">
        <v>4.8664790616849297E-3</v>
      </c>
      <c r="I173" s="363">
        <v>5.5028647851360399E-2</v>
      </c>
      <c r="J173" s="14" t="s">
        <v>1288</v>
      </c>
      <c r="K173" s="14" t="s">
        <v>1224</v>
      </c>
    </row>
    <row r="174" spans="1:11" x14ac:dyDescent="0.3">
      <c r="A174" s="14" t="s">
        <v>1223</v>
      </c>
      <c r="B174" s="14" t="s">
        <v>95</v>
      </c>
      <c r="C174" s="14" t="s">
        <v>1018</v>
      </c>
      <c r="D174" s="14" t="s">
        <v>1044</v>
      </c>
      <c r="E174" s="363">
        <v>-0.23963348972979501</v>
      </c>
      <c r="F174" s="363">
        <v>12.395128347661</v>
      </c>
      <c r="G174" s="363">
        <v>14.1662579721405</v>
      </c>
      <c r="H174" s="363">
        <v>4.8664790616849297E-3</v>
      </c>
      <c r="I174" s="363">
        <v>5.5028647851360399E-2</v>
      </c>
      <c r="J174" s="14" t="s">
        <v>1288</v>
      </c>
      <c r="K174" s="14" t="s">
        <v>1224</v>
      </c>
    </row>
    <row r="175" spans="1:11" x14ac:dyDescent="0.3">
      <c r="A175" s="14" t="s">
        <v>1225</v>
      </c>
      <c r="B175" s="14" t="s">
        <v>1024</v>
      </c>
      <c r="C175" s="14" t="s">
        <v>118</v>
      </c>
      <c r="D175" s="14" t="s">
        <v>413</v>
      </c>
      <c r="E175" s="363">
        <v>-0.33425490195269703</v>
      </c>
      <c r="F175" s="363">
        <v>11.1183662756067</v>
      </c>
      <c r="G175" s="363">
        <v>9.5786584913128401</v>
      </c>
      <c r="H175" s="363">
        <v>1.35931385715298E-2</v>
      </c>
      <c r="I175" s="363">
        <v>9.2508859722911202E-2</v>
      </c>
      <c r="J175" s="14" t="s">
        <v>1226</v>
      </c>
      <c r="K175" s="14" t="s">
        <v>1227</v>
      </c>
    </row>
    <row r="176" spans="1:11" x14ac:dyDescent="0.3">
      <c r="A176" s="14" t="s">
        <v>251</v>
      </c>
      <c r="B176" s="14" t="s">
        <v>1024</v>
      </c>
      <c r="C176" s="14" t="s">
        <v>118</v>
      </c>
      <c r="D176" s="14" t="s">
        <v>413</v>
      </c>
      <c r="E176" s="363">
        <v>-0.69103599013842398</v>
      </c>
      <c r="F176" s="363">
        <v>10.3062653761524</v>
      </c>
      <c r="G176" s="363">
        <v>10.721764540573201</v>
      </c>
      <c r="H176" s="363">
        <v>1.0367928945750801E-2</v>
      </c>
      <c r="I176" s="363">
        <v>8.1068380586456101E-2</v>
      </c>
      <c r="J176" s="14" t="s">
        <v>1134</v>
      </c>
      <c r="K176" s="14" t="s">
        <v>362</v>
      </c>
    </row>
    <row r="177" spans="1:11" x14ac:dyDescent="0.3">
      <c r="A177" s="14" t="s">
        <v>265</v>
      </c>
      <c r="B177" s="14" t="s">
        <v>1024</v>
      </c>
      <c r="C177" s="14" t="s">
        <v>118</v>
      </c>
      <c r="D177" s="14" t="s">
        <v>413</v>
      </c>
      <c r="E177" s="363">
        <v>-0.92424920310249103</v>
      </c>
      <c r="F177" s="363">
        <v>8.7459889525528407</v>
      </c>
      <c r="G177" s="363">
        <v>17.003374326705899</v>
      </c>
      <c r="H177" s="363">
        <v>2.8687706171491799E-3</v>
      </c>
      <c r="I177" s="363">
        <v>4.39280500750968E-2</v>
      </c>
      <c r="J177" s="14" t="s">
        <v>1136</v>
      </c>
      <c r="K177" s="14" t="s">
        <v>395</v>
      </c>
    </row>
    <row r="178" spans="1:11" x14ac:dyDescent="0.3">
      <c r="A178" s="14" t="s">
        <v>1228</v>
      </c>
      <c r="B178" s="14" t="s">
        <v>1024</v>
      </c>
      <c r="C178" s="14" t="s">
        <v>118</v>
      </c>
      <c r="D178" s="14" t="s">
        <v>413</v>
      </c>
      <c r="E178" s="363">
        <v>-0.96145613372269501</v>
      </c>
      <c r="F178" s="363">
        <v>9.1861132700989199</v>
      </c>
      <c r="G178" s="363">
        <v>10.511005153336599</v>
      </c>
      <c r="H178" s="363">
        <v>1.09009116600167E-2</v>
      </c>
      <c r="I178" s="363">
        <v>8.17568374501252E-2</v>
      </c>
      <c r="J178" s="14" t="s">
        <v>1229</v>
      </c>
      <c r="K178" s="14" t="s">
        <v>1230</v>
      </c>
    </row>
    <row r="179" spans="1:11" x14ac:dyDescent="0.3">
      <c r="A179" s="14" t="s">
        <v>1231</v>
      </c>
      <c r="B179" s="14" t="s">
        <v>1024</v>
      </c>
      <c r="C179" s="14" t="s">
        <v>118</v>
      </c>
      <c r="D179" s="14" t="s">
        <v>413</v>
      </c>
      <c r="E179" s="363">
        <v>-0.489816710203553</v>
      </c>
      <c r="F179" s="363">
        <v>8.9753264125292809</v>
      </c>
      <c r="G179" s="363">
        <v>11.8553208817419</v>
      </c>
      <c r="H179" s="363">
        <v>7.9104064550002493E-3</v>
      </c>
      <c r="I179" s="363">
        <v>7.2838807598373995E-2</v>
      </c>
      <c r="J179" s="14" t="s">
        <v>1998</v>
      </c>
      <c r="K179" s="14" t="s">
        <v>1232</v>
      </c>
    </row>
    <row r="180" spans="1:11" x14ac:dyDescent="0.3">
      <c r="A180" s="14" t="s">
        <v>1233</v>
      </c>
      <c r="B180" s="14" t="s">
        <v>95</v>
      </c>
      <c r="C180" s="14" t="s">
        <v>1013</v>
      </c>
      <c r="D180" s="14" t="s">
        <v>1078</v>
      </c>
      <c r="E180" s="363">
        <v>-0.76460234545600603</v>
      </c>
      <c r="F180" s="363">
        <v>8.7612355581168497</v>
      </c>
      <c r="G180" s="363">
        <v>9.74194004190357</v>
      </c>
      <c r="H180" s="363">
        <v>1.30434476165238E-2</v>
      </c>
      <c r="I180" s="363">
        <v>8.95975140013551E-2</v>
      </c>
      <c r="J180" s="14" t="s">
        <v>1999</v>
      </c>
      <c r="K180" s="14" t="s">
        <v>1234</v>
      </c>
    </row>
    <row r="181" spans="1:11" x14ac:dyDescent="0.3">
      <c r="A181" s="14" t="s">
        <v>1233</v>
      </c>
      <c r="B181" s="14" t="s">
        <v>95</v>
      </c>
      <c r="C181" s="14" t="s">
        <v>1009</v>
      </c>
      <c r="D181" s="14" t="s">
        <v>1023</v>
      </c>
      <c r="E181" s="363">
        <v>-0.76460234545600603</v>
      </c>
      <c r="F181" s="363">
        <v>8.7612355581168497</v>
      </c>
      <c r="G181" s="363">
        <v>9.74194004190357</v>
      </c>
      <c r="H181" s="363">
        <v>1.30434476165238E-2</v>
      </c>
      <c r="I181" s="363">
        <v>8.95975140013551E-2</v>
      </c>
      <c r="J181" s="14" t="s">
        <v>1999</v>
      </c>
      <c r="K181" s="14" t="s">
        <v>1234</v>
      </c>
    </row>
    <row r="182" spans="1:11" x14ac:dyDescent="0.3">
      <c r="A182" s="14" t="s">
        <v>1233</v>
      </c>
      <c r="B182" s="14" t="s">
        <v>95</v>
      </c>
      <c r="C182" s="14" t="s">
        <v>1009</v>
      </c>
      <c r="D182" s="14" t="s">
        <v>1028</v>
      </c>
      <c r="E182" s="363">
        <v>-0.76460234545600603</v>
      </c>
      <c r="F182" s="363">
        <v>8.7612355581168497</v>
      </c>
      <c r="G182" s="363">
        <v>9.74194004190357</v>
      </c>
      <c r="H182" s="363">
        <v>1.30434476165238E-2</v>
      </c>
      <c r="I182" s="363">
        <v>8.95975140013551E-2</v>
      </c>
      <c r="J182" s="14" t="s">
        <v>1999</v>
      </c>
      <c r="K182" s="14" t="s">
        <v>1234</v>
      </c>
    </row>
    <row r="183" spans="1:11" x14ac:dyDescent="0.3">
      <c r="A183" s="14" t="s">
        <v>1233</v>
      </c>
      <c r="B183" s="14" t="s">
        <v>95</v>
      </c>
      <c r="C183" s="14" t="s">
        <v>1020</v>
      </c>
      <c r="D183" s="14" t="s">
        <v>1029</v>
      </c>
      <c r="E183" s="363">
        <v>-0.76460234545600603</v>
      </c>
      <c r="F183" s="363">
        <v>8.7612355581168497</v>
      </c>
      <c r="G183" s="363">
        <v>9.74194004190357</v>
      </c>
      <c r="H183" s="363">
        <v>1.30434476165238E-2</v>
      </c>
      <c r="I183" s="363">
        <v>8.95975140013551E-2</v>
      </c>
      <c r="J183" s="14" t="s">
        <v>1999</v>
      </c>
      <c r="K183" s="14" t="s">
        <v>1234</v>
      </c>
    </row>
    <row r="184" spans="1:11" x14ac:dyDescent="0.3">
      <c r="A184" s="14" t="s">
        <v>1233</v>
      </c>
      <c r="B184" s="14" t="s">
        <v>95</v>
      </c>
      <c r="C184" s="14" t="s">
        <v>1009</v>
      </c>
      <c r="D184" s="14" t="s">
        <v>1022</v>
      </c>
      <c r="E184" s="363">
        <v>-0.76460234545600603</v>
      </c>
      <c r="F184" s="363">
        <v>8.7612355581168497</v>
      </c>
      <c r="G184" s="363">
        <v>9.74194004190357</v>
      </c>
      <c r="H184" s="363">
        <v>1.30434476165238E-2</v>
      </c>
      <c r="I184" s="363">
        <v>8.95975140013551E-2</v>
      </c>
      <c r="J184" s="14" t="s">
        <v>1999</v>
      </c>
      <c r="K184" s="14" t="s">
        <v>1234</v>
      </c>
    </row>
    <row r="185" spans="1:11" x14ac:dyDescent="0.3">
      <c r="A185" s="14" t="s">
        <v>1235</v>
      </c>
      <c r="B185" s="14" t="s">
        <v>1068</v>
      </c>
      <c r="C185" s="14" t="s">
        <v>122</v>
      </c>
      <c r="D185" s="14" t="s">
        <v>435</v>
      </c>
      <c r="E185" s="363">
        <v>-0.65768140563051602</v>
      </c>
      <c r="F185" s="363">
        <v>9.6227956167552602</v>
      </c>
      <c r="G185" s="363">
        <v>22.3744026692364</v>
      </c>
      <c r="H185" s="363">
        <v>1.22724045075922E-3</v>
      </c>
      <c r="I185" s="363">
        <v>3.5378523332178197E-2</v>
      </c>
      <c r="J185" s="14" t="s">
        <v>2000</v>
      </c>
      <c r="K185" s="14" t="s">
        <v>1236</v>
      </c>
    </row>
    <row r="186" spans="1:11" x14ac:dyDescent="0.3">
      <c r="A186" s="14" t="s">
        <v>1235</v>
      </c>
      <c r="B186" s="14" t="s">
        <v>95</v>
      </c>
      <c r="C186" s="14" t="s">
        <v>1018</v>
      </c>
      <c r="D186" s="14" t="s">
        <v>1252</v>
      </c>
      <c r="E186" s="363">
        <v>-0.65768140563051602</v>
      </c>
      <c r="F186" s="363">
        <v>9.6227956167552602</v>
      </c>
      <c r="G186" s="363">
        <v>22.3744026692364</v>
      </c>
      <c r="H186" s="363">
        <v>1.22724045075922E-3</v>
      </c>
      <c r="I186" s="363">
        <v>3.5378523332178197E-2</v>
      </c>
      <c r="J186" s="14" t="s">
        <v>2000</v>
      </c>
      <c r="K186" s="14" t="s">
        <v>1236</v>
      </c>
    </row>
    <row r="187" spans="1:11" x14ac:dyDescent="0.3">
      <c r="A187" s="14" t="s">
        <v>934</v>
      </c>
      <c r="B187" s="14" t="s">
        <v>1053</v>
      </c>
      <c r="C187" s="14" t="s">
        <v>904</v>
      </c>
      <c r="D187" s="14" t="s">
        <v>905</v>
      </c>
      <c r="E187" s="363">
        <v>-0.27092087249899199</v>
      </c>
      <c r="F187" s="363">
        <v>9.9585058247703095</v>
      </c>
      <c r="G187" s="363">
        <v>9.8046550491185602</v>
      </c>
      <c r="H187" s="363">
        <v>1.28396793671826E-2</v>
      </c>
      <c r="I187" s="363">
        <v>8.9029852215841906E-2</v>
      </c>
      <c r="J187" s="14" t="s">
        <v>1289</v>
      </c>
      <c r="K187" s="14" t="s">
        <v>936</v>
      </c>
    </row>
    <row r="188" spans="1:11" x14ac:dyDescent="0.3">
      <c r="A188" s="14" t="s">
        <v>1237</v>
      </c>
      <c r="B188" s="14" t="s">
        <v>95</v>
      </c>
      <c r="C188" s="14" t="s">
        <v>1020</v>
      </c>
      <c r="D188" s="14" t="s">
        <v>1032</v>
      </c>
      <c r="E188" s="363">
        <v>-0.455892802645463</v>
      </c>
      <c r="F188" s="363">
        <v>9.2189691362140707</v>
      </c>
      <c r="G188" s="363">
        <v>12.3572439207845</v>
      </c>
      <c r="H188" s="363">
        <v>7.0834297110424996E-3</v>
      </c>
      <c r="I188" s="363">
        <v>6.8422089929004698E-2</v>
      </c>
      <c r="J188" s="14" t="s">
        <v>2001</v>
      </c>
      <c r="K188" s="14" t="s">
        <v>1238</v>
      </c>
    </row>
    <row r="189" spans="1:11" x14ac:dyDescent="0.3">
      <c r="A189" s="14" t="s">
        <v>1237</v>
      </c>
      <c r="B189" s="14" t="s">
        <v>95</v>
      </c>
      <c r="C189" s="14" t="s">
        <v>1020</v>
      </c>
      <c r="D189" s="14" t="s">
        <v>1034</v>
      </c>
      <c r="E189" s="363">
        <v>-0.455892802645463</v>
      </c>
      <c r="F189" s="363">
        <v>9.2189691362140707</v>
      </c>
      <c r="G189" s="363">
        <v>12.3572439207845</v>
      </c>
      <c r="H189" s="363">
        <v>7.0834297110424996E-3</v>
      </c>
      <c r="I189" s="363">
        <v>6.8422089929004698E-2</v>
      </c>
      <c r="J189" s="14" t="s">
        <v>2001</v>
      </c>
      <c r="K189" s="14" t="s">
        <v>1238</v>
      </c>
    </row>
    <row r="190" spans="1:11" x14ac:dyDescent="0.3">
      <c r="A190" s="14" t="s">
        <v>1239</v>
      </c>
      <c r="B190" s="14" t="s">
        <v>95</v>
      </c>
      <c r="C190" s="14" t="s">
        <v>1009</v>
      </c>
      <c r="D190" s="14" t="s">
        <v>1022</v>
      </c>
      <c r="E190" s="363">
        <v>-0.88732612325094695</v>
      </c>
      <c r="F190" s="363">
        <v>8.6519380868598805</v>
      </c>
      <c r="G190" s="363">
        <v>13.1703502461478</v>
      </c>
      <c r="H190" s="363">
        <v>5.9587108805170801E-3</v>
      </c>
      <c r="I190" s="363">
        <v>6.0828506905278502E-2</v>
      </c>
      <c r="J190" s="14" t="s">
        <v>1290</v>
      </c>
      <c r="K190" s="14" t="s">
        <v>1240</v>
      </c>
    </row>
    <row r="191" spans="1:11" x14ac:dyDescent="0.3">
      <c r="A191" s="14" t="s">
        <v>743</v>
      </c>
      <c r="B191" s="14" t="s">
        <v>95</v>
      </c>
      <c r="C191" s="14" t="s">
        <v>546</v>
      </c>
      <c r="D191" s="14" t="s">
        <v>148</v>
      </c>
      <c r="E191" s="363">
        <v>0.56900631330374596</v>
      </c>
      <c r="F191" s="363">
        <v>9.0335963269698603</v>
      </c>
      <c r="G191" s="363">
        <v>13.042088628228001</v>
      </c>
      <c r="H191" s="363">
        <v>6.1205864988540196E-3</v>
      </c>
      <c r="I191" s="363">
        <v>6.16250832418863E-2</v>
      </c>
      <c r="J191" s="14" t="s">
        <v>1100</v>
      </c>
      <c r="K191" s="14" t="s">
        <v>744</v>
      </c>
    </row>
    <row r="192" spans="1:11" x14ac:dyDescent="0.3">
      <c r="A192" s="14" t="s">
        <v>743</v>
      </c>
      <c r="B192" s="14" t="s">
        <v>1053</v>
      </c>
      <c r="C192" s="14" t="s">
        <v>904</v>
      </c>
      <c r="D192" s="14" t="s">
        <v>905</v>
      </c>
      <c r="E192" s="363">
        <v>0.56900631330374596</v>
      </c>
      <c r="F192" s="363">
        <v>9.0335963269698603</v>
      </c>
      <c r="G192" s="363">
        <v>13.042088628228001</v>
      </c>
      <c r="H192" s="363">
        <v>6.1205864988540196E-3</v>
      </c>
      <c r="I192" s="363">
        <v>6.16250832418863E-2</v>
      </c>
      <c r="J192" s="14" t="s">
        <v>1100</v>
      </c>
      <c r="K192" s="14" t="s">
        <v>744</v>
      </c>
    </row>
    <row r="193" spans="1:11" x14ac:dyDescent="0.3">
      <c r="A193" s="232" t="s">
        <v>263</v>
      </c>
      <c r="B193" s="232" t="s">
        <v>95</v>
      </c>
      <c r="C193" s="232" t="s">
        <v>1009</v>
      </c>
      <c r="D193" s="232" t="s">
        <v>1067</v>
      </c>
      <c r="E193" s="364">
        <v>-1.22197196541543</v>
      </c>
      <c r="F193" s="364">
        <v>8.5791234990843694</v>
      </c>
      <c r="G193" s="364">
        <v>10.587534919357701</v>
      </c>
      <c r="H193" s="364">
        <v>1.06003102023032E-2</v>
      </c>
      <c r="I193" s="364">
        <v>8.17350107799409E-2</v>
      </c>
      <c r="J193" s="232" t="s">
        <v>1142</v>
      </c>
      <c r="K193" s="232" t="s">
        <v>1008</v>
      </c>
    </row>
    <row r="194" spans="1:11" ht="15" x14ac:dyDescent="0.35">
      <c r="A194" s="359" t="s">
        <v>2273</v>
      </c>
    </row>
    <row r="195" spans="1:11" x14ac:dyDescent="0.3">
      <c r="A195" s="359" t="s">
        <v>2380</v>
      </c>
    </row>
    <row r="196" spans="1:11" x14ac:dyDescent="0.3">
      <c r="A196" s="22" t="s">
        <v>57</v>
      </c>
    </row>
    <row r="197" spans="1:11" x14ac:dyDescent="0.3">
      <c r="A197" s="22" t="s">
        <v>397</v>
      </c>
    </row>
    <row r="198" spans="1:11" x14ac:dyDescent="0.3">
      <c r="A198" s="106" t="s">
        <v>89</v>
      </c>
    </row>
    <row r="199" spans="1:11" x14ac:dyDescent="0.3">
      <c r="A199" s="106" t="s">
        <v>1991</v>
      </c>
    </row>
    <row r="200" spans="1:11" x14ac:dyDescent="0.3">
      <c r="A200" s="60" t="s">
        <v>68</v>
      </c>
    </row>
    <row r="201" spans="1:11" x14ac:dyDescent="0.3">
      <c r="A201" s="60" t="s">
        <v>1992</v>
      </c>
    </row>
    <row r="202" spans="1:11" x14ac:dyDescent="0.3">
      <c r="A202" s="447" t="s">
        <v>2381</v>
      </c>
    </row>
    <row r="203" spans="1:11" ht="15" x14ac:dyDescent="0.35">
      <c r="A203" s="20" t="s">
        <v>1990</v>
      </c>
    </row>
  </sheetData>
  <mergeCells count="3">
    <mergeCell ref="A2:D2"/>
    <mergeCell ref="E2:I2"/>
    <mergeCell ref="J2:K2"/>
  </mergeCells>
  <conditionalFormatting sqref="E4:E193">
    <cfRule type="cellIs" dxfId="30" priority="5" operator="lessThan">
      <formula>0</formula>
    </cfRule>
    <cfRule type="cellIs" dxfId="29" priority="6" operator="greaterThan">
      <formula>0</formula>
    </cfRule>
  </conditionalFormatting>
  <conditionalFormatting sqref="H4:I193">
    <cfRule type="cellIs" dxfId="28" priority="1" operator="greaterThan">
      <formula>0.05</formula>
    </cfRule>
    <cfRule type="cellIs" dxfId="27" priority="2" operator="lessThan">
      <formula>0.001</formula>
    </cfRule>
    <cfRule type="cellIs" dxfId="26" priority="3" operator="lessThan">
      <formula>0.01</formula>
    </cfRule>
    <cfRule type="cellIs" dxfId="25" priority="4" operator="lessThan">
      <formula>0.05</formula>
    </cfRule>
  </conditionalFormatting>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K432"/>
  <sheetViews>
    <sheetView zoomScale="90" zoomScaleNormal="90" workbookViewId="0">
      <selection activeCell="J3" sqref="J3"/>
    </sheetView>
  </sheetViews>
  <sheetFormatPr defaultColWidth="8.88671875" defaultRowHeight="14.4" x14ac:dyDescent="0.3"/>
  <cols>
    <col min="1" max="1" width="11.5546875" style="14" customWidth="1"/>
    <col min="2" max="2" width="34.44140625" style="14" bestFit="1" customWidth="1"/>
    <col min="3" max="3" width="39.88671875" style="14" bestFit="1" customWidth="1"/>
    <col min="4" max="4" width="49.21875" style="14" bestFit="1" customWidth="1"/>
    <col min="5" max="5" width="7.77734375" style="14" bestFit="1" customWidth="1"/>
    <col min="6" max="6" width="7.6640625" style="14" bestFit="1" customWidth="1"/>
    <col min="7" max="7" width="9" style="14" bestFit="1" customWidth="1"/>
    <col min="8" max="8" width="7.5546875" style="14" bestFit="1" customWidth="1"/>
    <col min="9" max="9" width="7.109375" style="14" bestFit="1" customWidth="1"/>
    <col min="10" max="10" width="115.33203125" style="14" bestFit="1" customWidth="1"/>
    <col min="11" max="11" width="24.33203125" style="14" bestFit="1" customWidth="1"/>
    <col min="12" max="16384" width="8.88671875" style="14"/>
  </cols>
  <sheetData>
    <row r="1" spans="1:11" ht="15.6" x14ac:dyDescent="0.35">
      <c r="A1" s="279" t="s">
        <v>2276</v>
      </c>
      <c r="B1" s="232"/>
      <c r="C1" s="232"/>
      <c r="D1" s="232"/>
      <c r="E1" s="232"/>
      <c r="F1" s="232"/>
      <c r="G1" s="232"/>
      <c r="H1" s="232"/>
      <c r="I1" s="232"/>
      <c r="J1" s="232"/>
      <c r="K1" s="232"/>
    </row>
    <row r="2" spans="1:11" x14ac:dyDescent="0.3">
      <c r="A2" s="528" t="s">
        <v>2013</v>
      </c>
      <c r="B2" s="528"/>
      <c r="C2" s="528"/>
      <c r="D2" s="529"/>
      <c r="E2" s="530" t="s">
        <v>1979</v>
      </c>
      <c r="F2" s="528"/>
      <c r="G2" s="528"/>
      <c r="H2" s="528"/>
      <c r="I2" s="529"/>
      <c r="J2" s="530" t="s">
        <v>1980</v>
      </c>
      <c r="K2" s="528"/>
    </row>
    <row r="3" spans="1:11" ht="16.2" x14ac:dyDescent="0.3">
      <c r="A3" s="343" t="s">
        <v>545</v>
      </c>
      <c r="B3" s="361" t="s">
        <v>94</v>
      </c>
      <c r="C3" s="361" t="s">
        <v>91</v>
      </c>
      <c r="D3" s="362" t="s">
        <v>142</v>
      </c>
      <c r="E3" s="360" t="s">
        <v>1978</v>
      </c>
      <c r="F3" s="361" t="s">
        <v>290</v>
      </c>
      <c r="G3" s="361" t="s">
        <v>291</v>
      </c>
      <c r="H3" s="361" t="s">
        <v>1989</v>
      </c>
      <c r="I3" s="362" t="s">
        <v>1993</v>
      </c>
      <c r="J3" s="350" t="s">
        <v>2431</v>
      </c>
      <c r="K3" s="350" t="s">
        <v>2432</v>
      </c>
    </row>
    <row r="4" spans="1:11" x14ac:dyDescent="0.3">
      <c r="A4" s="14" t="s">
        <v>1291</v>
      </c>
      <c r="B4" s="14" t="s">
        <v>95</v>
      </c>
      <c r="C4" s="14" t="s">
        <v>1009</v>
      </c>
      <c r="D4" s="14" t="s">
        <v>1064</v>
      </c>
      <c r="E4" s="363">
        <v>0.42687836535863199</v>
      </c>
      <c r="F4" s="363">
        <v>10.0614518975474</v>
      </c>
      <c r="G4" s="363">
        <v>10.0142292871649</v>
      </c>
      <c r="H4" s="363">
        <v>1.1393922281644601E-2</v>
      </c>
      <c r="I4" s="363">
        <v>5.3689334048880599E-2</v>
      </c>
      <c r="J4" s="14" t="s">
        <v>1644</v>
      </c>
      <c r="K4" s="14" t="s">
        <v>1292</v>
      </c>
    </row>
    <row r="5" spans="1:11" x14ac:dyDescent="0.3">
      <c r="A5" s="14" t="s">
        <v>1291</v>
      </c>
      <c r="B5" s="14" t="s">
        <v>95</v>
      </c>
      <c r="C5" s="14" t="s">
        <v>1009</v>
      </c>
      <c r="D5" s="14" t="s">
        <v>434</v>
      </c>
      <c r="E5" s="363">
        <v>0.42687836535863199</v>
      </c>
      <c r="F5" s="363">
        <v>10.0614518975474</v>
      </c>
      <c r="G5" s="363">
        <v>10.0142292871649</v>
      </c>
      <c r="H5" s="363">
        <v>1.1393922281644601E-2</v>
      </c>
      <c r="I5" s="363">
        <v>5.3689334048880599E-2</v>
      </c>
      <c r="J5" s="14" t="s">
        <v>1644</v>
      </c>
      <c r="K5" s="14" t="s">
        <v>1292</v>
      </c>
    </row>
    <row r="6" spans="1:11" x14ac:dyDescent="0.3">
      <c r="A6" s="14" t="s">
        <v>1293</v>
      </c>
      <c r="B6" s="14" t="s">
        <v>95</v>
      </c>
      <c r="C6" s="14" t="s">
        <v>1009</v>
      </c>
      <c r="D6" s="14" t="s">
        <v>1042</v>
      </c>
      <c r="E6" s="363">
        <v>1.06922591731668</v>
      </c>
      <c r="F6" s="363">
        <v>9.4193001127666705</v>
      </c>
      <c r="G6" s="363">
        <v>15.679702559526399</v>
      </c>
      <c r="H6" s="363">
        <v>3.2722244765655802E-3</v>
      </c>
      <c r="I6" s="363">
        <v>3.3726253180177697E-2</v>
      </c>
      <c r="J6" s="14" t="s">
        <v>1645</v>
      </c>
      <c r="K6" s="14" t="s">
        <v>1294</v>
      </c>
    </row>
    <row r="7" spans="1:11" x14ac:dyDescent="0.3">
      <c r="A7" s="14" t="s">
        <v>1295</v>
      </c>
      <c r="B7" s="14" t="s">
        <v>95</v>
      </c>
      <c r="C7" s="14" t="s">
        <v>1051</v>
      </c>
      <c r="D7" s="14" t="s">
        <v>1052</v>
      </c>
      <c r="E7" s="363">
        <v>-0.651939497529196</v>
      </c>
      <c r="F7" s="363">
        <v>9.7512238337255095</v>
      </c>
      <c r="G7" s="363">
        <v>15.604727724372699</v>
      </c>
      <c r="H7" s="363">
        <v>3.31970350503096E-3</v>
      </c>
      <c r="I7" s="363">
        <v>3.3726253180177697E-2</v>
      </c>
      <c r="J7" s="14" t="s">
        <v>1646</v>
      </c>
      <c r="K7" s="14" t="s">
        <v>1296</v>
      </c>
    </row>
    <row r="8" spans="1:11" x14ac:dyDescent="0.3">
      <c r="A8" s="14" t="s">
        <v>1297</v>
      </c>
      <c r="B8" s="14" t="s">
        <v>95</v>
      </c>
      <c r="C8" s="14" t="s">
        <v>1009</v>
      </c>
      <c r="D8" s="14" t="s">
        <v>1022</v>
      </c>
      <c r="E8" s="363">
        <v>-0.22964798131936101</v>
      </c>
      <c r="F8" s="363">
        <v>10.0327524707336</v>
      </c>
      <c r="G8" s="363">
        <v>6.4066573585863997</v>
      </c>
      <c r="H8" s="363">
        <v>3.2053616442327799E-2</v>
      </c>
      <c r="I8" s="363">
        <v>9.7111592187561005E-2</v>
      </c>
      <c r="J8" s="14" t="s">
        <v>1647</v>
      </c>
      <c r="K8" s="14" t="s">
        <v>1298</v>
      </c>
    </row>
    <row r="9" spans="1:11" x14ac:dyDescent="0.3">
      <c r="A9" s="14" t="s">
        <v>219</v>
      </c>
      <c r="B9" s="14" t="s">
        <v>95</v>
      </c>
      <c r="C9" s="14" t="s">
        <v>1009</v>
      </c>
      <c r="D9" s="14" t="s">
        <v>147</v>
      </c>
      <c r="E9" s="363">
        <v>-0.61120994304082499</v>
      </c>
      <c r="F9" s="363">
        <v>9.8143201333284704</v>
      </c>
      <c r="G9" s="363">
        <v>15.223529154593001</v>
      </c>
      <c r="H9" s="363">
        <v>3.57458863545186E-3</v>
      </c>
      <c r="I9" s="363">
        <v>3.3726253180177697E-2</v>
      </c>
      <c r="J9" s="14" t="s">
        <v>1080</v>
      </c>
      <c r="K9" s="14" t="s">
        <v>348</v>
      </c>
    </row>
    <row r="10" spans="1:11" x14ac:dyDescent="0.3">
      <c r="A10" s="14" t="s">
        <v>219</v>
      </c>
      <c r="B10" s="14" t="s">
        <v>95</v>
      </c>
      <c r="C10" s="14" t="s">
        <v>1010</v>
      </c>
      <c r="D10" s="14" t="s">
        <v>1011</v>
      </c>
      <c r="E10" s="363">
        <v>-0.61120994304082499</v>
      </c>
      <c r="F10" s="363">
        <v>9.8143201333284704</v>
      </c>
      <c r="G10" s="363">
        <v>15.223529154593001</v>
      </c>
      <c r="H10" s="363">
        <v>3.57458863545186E-3</v>
      </c>
      <c r="I10" s="363">
        <v>3.3726253180177697E-2</v>
      </c>
      <c r="J10" s="14" t="s">
        <v>1080</v>
      </c>
      <c r="K10" s="14" t="s">
        <v>348</v>
      </c>
    </row>
    <row r="11" spans="1:11" x14ac:dyDescent="0.3">
      <c r="A11" s="14" t="s">
        <v>1299</v>
      </c>
      <c r="B11" s="14" t="s">
        <v>95</v>
      </c>
      <c r="C11" s="14" t="s">
        <v>1009</v>
      </c>
      <c r="D11" s="14" t="s">
        <v>1042</v>
      </c>
      <c r="E11" s="363">
        <v>-0.61984106925818905</v>
      </c>
      <c r="F11" s="363">
        <v>11.005552831854001</v>
      </c>
      <c r="G11" s="363">
        <v>15.8942146201656</v>
      </c>
      <c r="H11" s="363">
        <v>3.1409038628371498E-3</v>
      </c>
      <c r="I11" s="363">
        <v>3.3726253180177697E-2</v>
      </c>
      <c r="J11" s="14" t="s">
        <v>1648</v>
      </c>
      <c r="K11" s="14" t="s">
        <v>1300</v>
      </c>
    </row>
    <row r="12" spans="1:11" x14ac:dyDescent="0.3">
      <c r="A12" s="14" t="s">
        <v>220</v>
      </c>
      <c r="B12" s="14" t="s">
        <v>95</v>
      </c>
      <c r="C12" s="14" t="s">
        <v>1020</v>
      </c>
      <c r="D12" s="14" t="s">
        <v>1021</v>
      </c>
      <c r="E12" s="363">
        <v>-0.29988923698704201</v>
      </c>
      <c r="F12" s="363">
        <v>9.6751574800648203</v>
      </c>
      <c r="G12" s="363">
        <v>7.2806375433228201</v>
      </c>
      <c r="H12" s="363">
        <v>2.4355420994073101E-2</v>
      </c>
      <c r="I12" s="363">
        <v>8.3321177084986806E-2</v>
      </c>
      <c r="J12" s="14" t="s">
        <v>1767</v>
      </c>
      <c r="K12" s="14" t="s">
        <v>977</v>
      </c>
    </row>
    <row r="13" spans="1:11" x14ac:dyDescent="0.3">
      <c r="A13" s="14" t="s">
        <v>220</v>
      </c>
      <c r="B13" s="14" t="s">
        <v>95</v>
      </c>
      <c r="C13" s="14" t="s">
        <v>1010</v>
      </c>
      <c r="D13" s="14" t="s">
        <v>1016</v>
      </c>
      <c r="E13" s="363">
        <v>-0.29988923698704201</v>
      </c>
      <c r="F13" s="363">
        <v>9.6751574800648203</v>
      </c>
      <c r="G13" s="363">
        <v>7.2806375433228201</v>
      </c>
      <c r="H13" s="363">
        <v>2.4355420994073101E-2</v>
      </c>
      <c r="I13" s="363">
        <v>8.3321177084986806E-2</v>
      </c>
      <c r="J13" s="14" t="s">
        <v>1767</v>
      </c>
      <c r="K13" s="14" t="s">
        <v>977</v>
      </c>
    </row>
    <row r="14" spans="1:11" x14ac:dyDescent="0.3">
      <c r="A14" s="14" t="s">
        <v>220</v>
      </c>
      <c r="B14" s="14" t="s">
        <v>95</v>
      </c>
      <c r="C14" s="14" t="s">
        <v>1009</v>
      </c>
      <c r="D14" s="14" t="s">
        <v>147</v>
      </c>
      <c r="E14" s="363">
        <v>-0.29988923698704201</v>
      </c>
      <c r="F14" s="363">
        <v>9.6751574800648203</v>
      </c>
      <c r="G14" s="363">
        <v>7.2806375433228201</v>
      </c>
      <c r="H14" s="363">
        <v>2.4355420994073101E-2</v>
      </c>
      <c r="I14" s="363">
        <v>8.3321177084986806E-2</v>
      </c>
      <c r="J14" s="14" t="s">
        <v>1767</v>
      </c>
      <c r="K14" s="14" t="s">
        <v>977</v>
      </c>
    </row>
    <row r="15" spans="1:11" x14ac:dyDescent="0.3">
      <c r="A15" s="14" t="s">
        <v>220</v>
      </c>
      <c r="B15" s="14" t="s">
        <v>95</v>
      </c>
      <c r="C15" s="14" t="s">
        <v>1010</v>
      </c>
      <c r="D15" s="14" t="s">
        <v>1012</v>
      </c>
      <c r="E15" s="363">
        <v>-0.29988923698704201</v>
      </c>
      <c r="F15" s="363">
        <v>9.6751574800648203</v>
      </c>
      <c r="G15" s="363">
        <v>7.2806375433228201</v>
      </c>
      <c r="H15" s="363">
        <v>2.4355420994073101E-2</v>
      </c>
      <c r="I15" s="363">
        <v>8.3321177084986806E-2</v>
      </c>
      <c r="J15" s="14" t="s">
        <v>1767</v>
      </c>
      <c r="K15" s="14" t="s">
        <v>977</v>
      </c>
    </row>
    <row r="16" spans="1:11" x14ac:dyDescent="0.3">
      <c r="A16" s="14" t="s">
        <v>220</v>
      </c>
      <c r="B16" s="14" t="s">
        <v>95</v>
      </c>
      <c r="C16" s="14" t="s">
        <v>1010</v>
      </c>
      <c r="D16" s="14" t="s">
        <v>1017</v>
      </c>
      <c r="E16" s="363">
        <v>-0.29988923698704201</v>
      </c>
      <c r="F16" s="363">
        <v>9.6751574800648203</v>
      </c>
      <c r="G16" s="363">
        <v>7.2806375433228201</v>
      </c>
      <c r="H16" s="363">
        <v>2.4355420994073101E-2</v>
      </c>
      <c r="I16" s="363">
        <v>8.3321177084986806E-2</v>
      </c>
      <c r="J16" s="14" t="s">
        <v>1767</v>
      </c>
      <c r="K16" s="14" t="s">
        <v>977</v>
      </c>
    </row>
    <row r="17" spans="1:11" x14ac:dyDescent="0.3">
      <c r="A17" s="14" t="s">
        <v>220</v>
      </c>
      <c r="B17" s="14" t="s">
        <v>95</v>
      </c>
      <c r="C17" s="14" t="s">
        <v>1013</v>
      </c>
      <c r="D17" s="14" t="s">
        <v>1014</v>
      </c>
      <c r="E17" s="363">
        <v>-0.29988923698704201</v>
      </c>
      <c r="F17" s="363">
        <v>9.6751574800648203</v>
      </c>
      <c r="G17" s="363">
        <v>7.2806375433228201</v>
      </c>
      <c r="H17" s="363">
        <v>2.4355420994073101E-2</v>
      </c>
      <c r="I17" s="363">
        <v>8.3321177084986806E-2</v>
      </c>
      <c r="J17" s="14" t="s">
        <v>1767</v>
      </c>
      <c r="K17" s="14" t="s">
        <v>977</v>
      </c>
    </row>
    <row r="18" spans="1:11" x14ac:dyDescent="0.3">
      <c r="A18" s="14" t="s">
        <v>220</v>
      </c>
      <c r="B18" s="14" t="s">
        <v>95</v>
      </c>
      <c r="C18" s="14" t="s">
        <v>546</v>
      </c>
      <c r="D18" s="14" t="s">
        <v>1015</v>
      </c>
      <c r="E18" s="363">
        <v>-0.29988923698704201</v>
      </c>
      <c r="F18" s="363">
        <v>9.6751574800648203</v>
      </c>
      <c r="G18" s="363">
        <v>7.2806375433228201</v>
      </c>
      <c r="H18" s="363">
        <v>2.4355420994073101E-2</v>
      </c>
      <c r="I18" s="363">
        <v>8.3321177084986806E-2</v>
      </c>
      <c r="J18" s="14" t="s">
        <v>1767</v>
      </c>
      <c r="K18" s="14" t="s">
        <v>977</v>
      </c>
    </row>
    <row r="19" spans="1:11" x14ac:dyDescent="0.3">
      <c r="A19" s="14" t="s">
        <v>220</v>
      </c>
      <c r="B19" s="14" t="s">
        <v>95</v>
      </c>
      <c r="C19" s="14" t="s">
        <v>1010</v>
      </c>
      <c r="D19" s="14" t="s">
        <v>1011</v>
      </c>
      <c r="E19" s="363">
        <v>-0.29988923698704201</v>
      </c>
      <c r="F19" s="363">
        <v>9.6751574800648203</v>
      </c>
      <c r="G19" s="363">
        <v>7.2806375433228201</v>
      </c>
      <c r="H19" s="363">
        <v>2.4355420994073101E-2</v>
      </c>
      <c r="I19" s="363">
        <v>8.3321177084986806E-2</v>
      </c>
      <c r="J19" s="14" t="s">
        <v>1767</v>
      </c>
      <c r="K19" s="14" t="s">
        <v>977</v>
      </c>
    </row>
    <row r="20" spans="1:11" x14ac:dyDescent="0.3">
      <c r="A20" s="14" t="s">
        <v>220</v>
      </c>
      <c r="B20" s="14" t="s">
        <v>95</v>
      </c>
      <c r="C20" s="14" t="s">
        <v>1018</v>
      </c>
      <c r="D20" s="14" t="s">
        <v>1019</v>
      </c>
      <c r="E20" s="363">
        <v>-0.29988923698704201</v>
      </c>
      <c r="F20" s="363">
        <v>9.6751574800648203</v>
      </c>
      <c r="G20" s="363">
        <v>7.2806375433228201</v>
      </c>
      <c r="H20" s="363">
        <v>2.4355420994073101E-2</v>
      </c>
      <c r="I20" s="363">
        <v>8.3321177084986806E-2</v>
      </c>
      <c r="J20" s="14" t="s">
        <v>1767</v>
      </c>
      <c r="K20" s="14" t="s">
        <v>977</v>
      </c>
    </row>
    <row r="21" spans="1:11" x14ac:dyDescent="0.3">
      <c r="A21" s="14" t="s">
        <v>222</v>
      </c>
      <c r="B21" s="14" t="s">
        <v>95</v>
      </c>
      <c r="C21" s="14" t="s">
        <v>1009</v>
      </c>
      <c r="D21" s="14" t="s">
        <v>1022</v>
      </c>
      <c r="E21" s="363">
        <v>-0.27015504244470301</v>
      </c>
      <c r="F21" s="363">
        <v>9.6352654021164401</v>
      </c>
      <c r="G21" s="363">
        <v>10.3335722676622</v>
      </c>
      <c r="H21" s="363">
        <v>1.05115496620036E-2</v>
      </c>
      <c r="I21" s="363">
        <v>5.26320832286555E-2</v>
      </c>
      <c r="J21" s="14" t="s">
        <v>349</v>
      </c>
      <c r="K21" s="14" t="s">
        <v>350</v>
      </c>
    </row>
    <row r="22" spans="1:11" x14ac:dyDescent="0.3">
      <c r="A22" s="14" t="s">
        <v>222</v>
      </c>
      <c r="B22" s="14" t="s">
        <v>95</v>
      </c>
      <c r="C22" s="14" t="s">
        <v>546</v>
      </c>
      <c r="D22" s="14" t="s">
        <v>1015</v>
      </c>
      <c r="E22" s="363">
        <v>-0.27015504244470301</v>
      </c>
      <c r="F22" s="363">
        <v>9.6352654021164401</v>
      </c>
      <c r="G22" s="363">
        <v>10.3335722676622</v>
      </c>
      <c r="H22" s="363">
        <v>1.05115496620036E-2</v>
      </c>
      <c r="I22" s="363">
        <v>5.26320832286555E-2</v>
      </c>
      <c r="J22" s="14" t="s">
        <v>349</v>
      </c>
      <c r="K22" s="14" t="s">
        <v>350</v>
      </c>
    </row>
    <row r="23" spans="1:11" x14ac:dyDescent="0.3">
      <c r="A23" s="14" t="s">
        <v>1301</v>
      </c>
      <c r="B23" s="14" t="s">
        <v>95</v>
      </c>
      <c r="C23" s="14" t="s">
        <v>546</v>
      </c>
      <c r="D23" s="14" t="s">
        <v>1015</v>
      </c>
      <c r="E23" s="363">
        <v>-0.33128538219023301</v>
      </c>
      <c r="F23" s="363">
        <v>9.1368056868589491</v>
      </c>
      <c r="G23" s="363">
        <v>9.2908187028139402</v>
      </c>
      <c r="H23" s="363">
        <v>1.3755185720702501E-2</v>
      </c>
      <c r="I23" s="363">
        <v>5.8508801750274099E-2</v>
      </c>
      <c r="J23" s="14" t="s">
        <v>1302</v>
      </c>
      <c r="K23" s="14" t="s">
        <v>1303</v>
      </c>
    </row>
    <row r="24" spans="1:11" x14ac:dyDescent="0.3">
      <c r="A24" s="14" t="s">
        <v>1301</v>
      </c>
      <c r="B24" s="14" t="s">
        <v>95</v>
      </c>
      <c r="C24" s="14" t="s">
        <v>1009</v>
      </c>
      <c r="D24" s="14" t="s">
        <v>1022</v>
      </c>
      <c r="E24" s="363">
        <v>-0.33128538219023301</v>
      </c>
      <c r="F24" s="363">
        <v>9.1368056868589491</v>
      </c>
      <c r="G24" s="363">
        <v>9.2908187028139402</v>
      </c>
      <c r="H24" s="363">
        <v>1.3755185720702501E-2</v>
      </c>
      <c r="I24" s="363">
        <v>5.8508801750274099E-2</v>
      </c>
      <c r="J24" s="14" t="s">
        <v>1302</v>
      </c>
      <c r="K24" s="14" t="s">
        <v>1303</v>
      </c>
    </row>
    <row r="25" spans="1:11" x14ac:dyDescent="0.3">
      <c r="A25" s="14" t="s">
        <v>1304</v>
      </c>
      <c r="B25" s="14" t="s">
        <v>1024</v>
      </c>
      <c r="C25" s="14" t="s">
        <v>119</v>
      </c>
      <c r="D25" s="14" t="s">
        <v>1025</v>
      </c>
      <c r="E25" s="363">
        <v>-0.20143378787791499</v>
      </c>
      <c r="F25" s="363">
        <v>10.904242923875801</v>
      </c>
      <c r="G25" s="363">
        <v>7.6573420480364396</v>
      </c>
      <c r="H25" s="363">
        <v>2.17516576310865E-2</v>
      </c>
      <c r="I25" s="363">
        <v>7.6237427481504097E-2</v>
      </c>
      <c r="J25" s="14" t="s">
        <v>1649</v>
      </c>
      <c r="K25" s="14" t="s">
        <v>1305</v>
      </c>
    </row>
    <row r="26" spans="1:11" x14ac:dyDescent="0.3">
      <c r="A26" s="14" t="s">
        <v>1304</v>
      </c>
      <c r="B26" s="14" t="s">
        <v>95</v>
      </c>
      <c r="C26" s="14" t="s">
        <v>1009</v>
      </c>
      <c r="D26" s="14" t="s">
        <v>147</v>
      </c>
      <c r="E26" s="363">
        <v>-0.20143378787791499</v>
      </c>
      <c r="F26" s="363">
        <v>10.904242923875801</v>
      </c>
      <c r="G26" s="363">
        <v>7.6573420480364396</v>
      </c>
      <c r="H26" s="363">
        <v>2.17516576310865E-2</v>
      </c>
      <c r="I26" s="363">
        <v>7.6237427481504097E-2</v>
      </c>
      <c r="J26" s="14" t="s">
        <v>1649</v>
      </c>
      <c r="K26" s="14" t="s">
        <v>1305</v>
      </c>
    </row>
    <row r="27" spans="1:11" x14ac:dyDescent="0.3">
      <c r="A27" s="14" t="s">
        <v>1304</v>
      </c>
      <c r="B27" s="14" t="s">
        <v>95</v>
      </c>
      <c r="C27" s="14" t="s">
        <v>546</v>
      </c>
      <c r="D27" s="14" t="s">
        <v>423</v>
      </c>
      <c r="E27" s="363">
        <v>-0.20143378787791499</v>
      </c>
      <c r="F27" s="363">
        <v>10.904242923875801</v>
      </c>
      <c r="G27" s="363">
        <v>7.6573420480364396</v>
      </c>
      <c r="H27" s="363">
        <v>2.17516576310865E-2</v>
      </c>
      <c r="I27" s="363">
        <v>7.6237427481504097E-2</v>
      </c>
      <c r="J27" s="14" t="s">
        <v>1649</v>
      </c>
      <c r="K27" s="14" t="s">
        <v>1305</v>
      </c>
    </row>
    <row r="28" spans="1:11" x14ac:dyDescent="0.3">
      <c r="A28" s="14" t="s">
        <v>1306</v>
      </c>
      <c r="B28" s="14" t="s">
        <v>95</v>
      </c>
      <c r="C28" s="14" t="s">
        <v>1009</v>
      </c>
      <c r="D28" s="14" t="s">
        <v>1028</v>
      </c>
      <c r="E28" s="363">
        <v>0.33570368502825898</v>
      </c>
      <c r="F28" s="363">
        <v>10.6325089734072</v>
      </c>
      <c r="G28" s="363">
        <v>9.2065658248558009</v>
      </c>
      <c r="H28" s="363">
        <v>1.40678737481463E-2</v>
      </c>
      <c r="I28" s="363">
        <v>5.8821811286108798E-2</v>
      </c>
      <c r="J28" s="14" t="s">
        <v>2002</v>
      </c>
      <c r="K28" s="14" t="s">
        <v>1307</v>
      </c>
    </row>
    <row r="29" spans="1:11" x14ac:dyDescent="0.3">
      <c r="A29" s="14" t="s">
        <v>1306</v>
      </c>
      <c r="B29" s="14" t="s">
        <v>95</v>
      </c>
      <c r="C29" s="14" t="s">
        <v>1030</v>
      </c>
      <c r="D29" s="14" t="s">
        <v>1031</v>
      </c>
      <c r="E29" s="363">
        <v>0.33570368502825898</v>
      </c>
      <c r="F29" s="363">
        <v>10.6325089734072</v>
      </c>
      <c r="G29" s="363">
        <v>9.2065658248558009</v>
      </c>
      <c r="H29" s="363">
        <v>1.40678737481463E-2</v>
      </c>
      <c r="I29" s="363">
        <v>5.8821811286108798E-2</v>
      </c>
      <c r="J29" s="14" t="s">
        <v>2002</v>
      </c>
      <c r="K29" s="14" t="s">
        <v>1307</v>
      </c>
    </row>
    <row r="30" spans="1:11" x14ac:dyDescent="0.3">
      <c r="A30" s="14" t="s">
        <v>1306</v>
      </c>
      <c r="B30" s="14" t="s">
        <v>95</v>
      </c>
      <c r="C30" s="14" t="s">
        <v>1009</v>
      </c>
      <c r="D30" s="14" t="s">
        <v>1623</v>
      </c>
      <c r="E30" s="363">
        <v>0.33570368502825898</v>
      </c>
      <c r="F30" s="363">
        <v>10.6325089734072</v>
      </c>
      <c r="G30" s="363">
        <v>9.2065658248558009</v>
      </c>
      <c r="H30" s="363">
        <v>1.40678737481463E-2</v>
      </c>
      <c r="I30" s="363">
        <v>5.8821811286108798E-2</v>
      </c>
      <c r="J30" s="14" t="s">
        <v>2002</v>
      </c>
      <c r="K30" s="14" t="s">
        <v>1307</v>
      </c>
    </row>
    <row r="31" spans="1:11" x14ac:dyDescent="0.3">
      <c r="A31" s="14" t="s">
        <v>1306</v>
      </c>
      <c r="B31" s="14" t="s">
        <v>95</v>
      </c>
      <c r="C31" s="14" t="s">
        <v>1020</v>
      </c>
      <c r="D31" s="14" t="s">
        <v>1029</v>
      </c>
      <c r="E31" s="363">
        <v>0.33570368502825898</v>
      </c>
      <c r="F31" s="363">
        <v>10.6325089734072</v>
      </c>
      <c r="G31" s="363">
        <v>9.2065658248558009</v>
      </c>
      <c r="H31" s="363">
        <v>1.40678737481463E-2</v>
      </c>
      <c r="I31" s="363">
        <v>5.8821811286108798E-2</v>
      </c>
      <c r="J31" s="14" t="s">
        <v>2002</v>
      </c>
      <c r="K31" s="14" t="s">
        <v>1307</v>
      </c>
    </row>
    <row r="32" spans="1:11" x14ac:dyDescent="0.3">
      <c r="A32" s="14" t="s">
        <v>221</v>
      </c>
      <c r="B32" s="14" t="s">
        <v>95</v>
      </c>
      <c r="C32" s="14" t="s">
        <v>1009</v>
      </c>
      <c r="D32" s="14" t="s">
        <v>147</v>
      </c>
      <c r="E32" s="363">
        <v>-0.194083510136002</v>
      </c>
      <c r="F32" s="363">
        <v>10.2261478667224</v>
      </c>
      <c r="G32" s="363">
        <v>6.5320609691938802</v>
      </c>
      <c r="H32" s="363">
        <v>3.07802630942304E-2</v>
      </c>
      <c r="I32" s="363">
        <v>9.4454455417917499E-2</v>
      </c>
      <c r="J32" s="14" t="s">
        <v>1081</v>
      </c>
      <c r="K32" s="14" t="s">
        <v>978</v>
      </c>
    </row>
    <row r="33" spans="1:11" x14ac:dyDescent="0.3">
      <c r="A33" s="14" t="s">
        <v>221</v>
      </c>
      <c r="B33" s="14" t="s">
        <v>1024</v>
      </c>
      <c r="C33" s="14" t="s">
        <v>119</v>
      </c>
      <c r="D33" s="14" t="s">
        <v>1025</v>
      </c>
      <c r="E33" s="363">
        <v>-0.194083510136002</v>
      </c>
      <c r="F33" s="363">
        <v>10.2261478667224</v>
      </c>
      <c r="G33" s="363">
        <v>6.5320609691938802</v>
      </c>
      <c r="H33" s="363">
        <v>3.07802630942304E-2</v>
      </c>
      <c r="I33" s="363">
        <v>9.4454455417917499E-2</v>
      </c>
      <c r="J33" s="14" t="s">
        <v>1081</v>
      </c>
      <c r="K33" s="14" t="s">
        <v>978</v>
      </c>
    </row>
    <row r="34" spans="1:11" x14ac:dyDescent="0.3">
      <c r="A34" s="14" t="s">
        <v>221</v>
      </c>
      <c r="B34" s="14" t="s">
        <v>95</v>
      </c>
      <c r="C34" s="14" t="s">
        <v>1009</v>
      </c>
      <c r="D34" s="14" t="s">
        <v>1023</v>
      </c>
      <c r="E34" s="363">
        <v>-0.194083510136002</v>
      </c>
      <c r="F34" s="363">
        <v>10.2261478667224</v>
      </c>
      <c r="G34" s="363">
        <v>6.5320609691938802</v>
      </c>
      <c r="H34" s="363">
        <v>3.07802630942304E-2</v>
      </c>
      <c r="I34" s="363">
        <v>9.4454455417917499E-2</v>
      </c>
      <c r="J34" s="14" t="s">
        <v>1081</v>
      </c>
      <c r="K34" s="14" t="s">
        <v>978</v>
      </c>
    </row>
    <row r="35" spans="1:11" x14ac:dyDescent="0.3">
      <c r="A35" s="14" t="s">
        <v>221</v>
      </c>
      <c r="B35" s="14" t="s">
        <v>95</v>
      </c>
      <c r="C35" s="14" t="s">
        <v>1009</v>
      </c>
      <c r="D35" s="14" t="s">
        <v>425</v>
      </c>
      <c r="E35" s="363">
        <v>-0.194083510136002</v>
      </c>
      <c r="F35" s="363">
        <v>10.2261478667224</v>
      </c>
      <c r="G35" s="363">
        <v>6.5320609691938802</v>
      </c>
      <c r="H35" s="363">
        <v>3.07802630942304E-2</v>
      </c>
      <c r="I35" s="363">
        <v>9.4454455417917499E-2</v>
      </c>
      <c r="J35" s="14" t="s">
        <v>1081</v>
      </c>
      <c r="K35" s="14" t="s">
        <v>978</v>
      </c>
    </row>
    <row r="36" spans="1:11" x14ac:dyDescent="0.3">
      <c r="A36" s="14" t="s">
        <v>1308</v>
      </c>
      <c r="B36" s="14" t="s">
        <v>95</v>
      </c>
      <c r="C36" s="14" t="s">
        <v>1009</v>
      </c>
      <c r="D36" s="14" t="s">
        <v>425</v>
      </c>
      <c r="E36" s="363">
        <v>0.32457545669048499</v>
      </c>
      <c r="F36" s="363">
        <v>11.499200351365999</v>
      </c>
      <c r="G36" s="363">
        <v>10.127356247560799</v>
      </c>
      <c r="H36" s="363">
        <v>1.10712794298423E-2</v>
      </c>
      <c r="I36" s="363">
        <v>5.3127280485484797E-2</v>
      </c>
      <c r="J36" s="14" t="s">
        <v>1650</v>
      </c>
      <c r="K36" s="14" t="s">
        <v>1309</v>
      </c>
    </row>
    <row r="37" spans="1:11" x14ac:dyDescent="0.3">
      <c r="A37" s="14" t="s">
        <v>601</v>
      </c>
      <c r="B37" s="14" t="s">
        <v>95</v>
      </c>
      <c r="C37" s="14" t="s">
        <v>546</v>
      </c>
      <c r="D37" s="14" t="s">
        <v>148</v>
      </c>
      <c r="E37" s="363">
        <v>0.21262386145966899</v>
      </c>
      <c r="F37" s="363">
        <v>11.153879033046399</v>
      </c>
      <c r="G37" s="363">
        <v>9.5330847483257806</v>
      </c>
      <c r="H37" s="363">
        <v>1.29025647805865E-2</v>
      </c>
      <c r="I37" s="363">
        <v>5.73002100504309E-2</v>
      </c>
      <c r="J37" s="14" t="s">
        <v>1807</v>
      </c>
      <c r="K37" s="14" t="s">
        <v>603</v>
      </c>
    </row>
    <row r="38" spans="1:11" x14ac:dyDescent="0.3">
      <c r="A38" s="14" t="s">
        <v>601</v>
      </c>
      <c r="B38" s="14" t="s">
        <v>95</v>
      </c>
      <c r="C38" s="14" t="s">
        <v>1009</v>
      </c>
      <c r="D38" s="14" t="s">
        <v>1027</v>
      </c>
      <c r="E38" s="363">
        <v>0.21262386145966899</v>
      </c>
      <c r="F38" s="363">
        <v>11.153879033046399</v>
      </c>
      <c r="G38" s="363">
        <v>9.5330847483257806</v>
      </c>
      <c r="H38" s="363">
        <v>1.29025647805865E-2</v>
      </c>
      <c r="I38" s="363">
        <v>5.73002100504309E-2</v>
      </c>
      <c r="J38" s="14" t="s">
        <v>1807</v>
      </c>
      <c r="K38" s="14" t="s">
        <v>603</v>
      </c>
    </row>
    <row r="39" spans="1:11" x14ac:dyDescent="0.3">
      <c r="A39" s="14" t="s">
        <v>601</v>
      </c>
      <c r="B39" s="14" t="s">
        <v>95</v>
      </c>
      <c r="C39" s="14" t="s">
        <v>546</v>
      </c>
      <c r="D39" s="14" t="s">
        <v>1026</v>
      </c>
      <c r="E39" s="363">
        <v>0.21262386145966899</v>
      </c>
      <c r="F39" s="363">
        <v>11.153879033046399</v>
      </c>
      <c r="G39" s="363">
        <v>9.5330847483257806</v>
      </c>
      <c r="H39" s="363">
        <v>1.29025647805865E-2</v>
      </c>
      <c r="I39" s="363">
        <v>5.73002100504309E-2</v>
      </c>
      <c r="J39" s="14" t="s">
        <v>1807</v>
      </c>
      <c r="K39" s="14" t="s">
        <v>603</v>
      </c>
    </row>
    <row r="40" spans="1:11" x14ac:dyDescent="0.3">
      <c r="A40" s="14" t="s">
        <v>601</v>
      </c>
      <c r="B40" s="14" t="s">
        <v>95</v>
      </c>
      <c r="C40" s="14" t="s">
        <v>1009</v>
      </c>
      <c r="D40" s="14" t="s">
        <v>425</v>
      </c>
      <c r="E40" s="363">
        <v>0.21262386145966899</v>
      </c>
      <c r="F40" s="363">
        <v>11.153879033046399</v>
      </c>
      <c r="G40" s="363">
        <v>9.5330847483257806</v>
      </c>
      <c r="H40" s="363">
        <v>1.29025647805865E-2</v>
      </c>
      <c r="I40" s="363">
        <v>5.73002100504309E-2</v>
      </c>
      <c r="J40" s="14" t="s">
        <v>1807</v>
      </c>
      <c r="K40" s="14" t="s">
        <v>603</v>
      </c>
    </row>
    <row r="41" spans="1:11" x14ac:dyDescent="0.3">
      <c r="A41" s="14" t="s">
        <v>605</v>
      </c>
      <c r="B41" s="14" t="s">
        <v>95</v>
      </c>
      <c r="C41" s="14" t="s">
        <v>1009</v>
      </c>
      <c r="D41" s="14" t="s">
        <v>425</v>
      </c>
      <c r="E41" s="363">
        <v>0.17715708599459601</v>
      </c>
      <c r="F41" s="363">
        <v>10.074124584943601</v>
      </c>
      <c r="G41" s="363">
        <v>7.0404584957699798</v>
      </c>
      <c r="H41" s="363">
        <v>2.6218270778088699E-2</v>
      </c>
      <c r="I41" s="363">
        <v>8.7430379837743294E-2</v>
      </c>
      <c r="J41" s="14" t="s">
        <v>1808</v>
      </c>
      <c r="K41" s="14" t="s">
        <v>607</v>
      </c>
    </row>
    <row r="42" spans="1:11" x14ac:dyDescent="0.3">
      <c r="A42" s="14" t="s">
        <v>605</v>
      </c>
      <c r="B42" s="14" t="s">
        <v>95</v>
      </c>
      <c r="C42" s="14" t="s">
        <v>546</v>
      </c>
      <c r="D42" s="14" t="s">
        <v>1026</v>
      </c>
      <c r="E42" s="363">
        <v>0.17715708599459601</v>
      </c>
      <c r="F42" s="363">
        <v>10.074124584943601</v>
      </c>
      <c r="G42" s="363">
        <v>7.0404584957699798</v>
      </c>
      <c r="H42" s="363">
        <v>2.6218270778088699E-2</v>
      </c>
      <c r="I42" s="363">
        <v>8.7430379837743294E-2</v>
      </c>
      <c r="J42" s="14" t="s">
        <v>1808</v>
      </c>
      <c r="K42" s="14" t="s">
        <v>607</v>
      </c>
    </row>
    <row r="43" spans="1:11" x14ac:dyDescent="0.3">
      <c r="A43" s="14" t="s">
        <v>605</v>
      </c>
      <c r="B43" s="14" t="s">
        <v>95</v>
      </c>
      <c r="C43" s="14" t="s">
        <v>1009</v>
      </c>
      <c r="D43" s="14" t="s">
        <v>1027</v>
      </c>
      <c r="E43" s="363">
        <v>0.17715708599459601</v>
      </c>
      <c r="F43" s="363">
        <v>10.074124584943601</v>
      </c>
      <c r="G43" s="363">
        <v>7.0404584957699798</v>
      </c>
      <c r="H43" s="363">
        <v>2.6218270778088699E-2</v>
      </c>
      <c r="I43" s="363">
        <v>8.7430379837743294E-2</v>
      </c>
      <c r="J43" s="14" t="s">
        <v>1808</v>
      </c>
      <c r="K43" s="14" t="s">
        <v>607</v>
      </c>
    </row>
    <row r="44" spans="1:11" x14ac:dyDescent="0.3">
      <c r="A44" s="14" t="s">
        <v>605</v>
      </c>
      <c r="B44" s="14" t="s">
        <v>95</v>
      </c>
      <c r="C44" s="14" t="s">
        <v>546</v>
      </c>
      <c r="D44" s="14" t="s">
        <v>148</v>
      </c>
      <c r="E44" s="363">
        <v>0.17715708599459601</v>
      </c>
      <c r="F44" s="363">
        <v>10.074124584943601</v>
      </c>
      <c r="G44" s="363">
        <v>7.0404584957699798</v>
      </c>
      <c r="H44" s="363">
        <v>2.6218270778088699E-2</v>
      </c>
      <c r="I44" s="363">
        <v>8.7430379837743294E-2</v>
      </c>
      <c r="J44" s="14" t="s">
        <v>1808</v>
      </c>
      <c r="K44" s="14" t="s">
        <v>607</v>
      </c>
    </row>
    <row r="45" spans="1:11" x14ac:dyDescent="0.3">
      <c r="A45" s="14" t="s">
        <v>1310</v>
      </c>
      <c r="B45" s="14" t="s">
        <v>95</v>
      </c>
      <c r="C45" s="14" t="s">
        <v>1020</v>
      </c>
      <c r="D45" s="14" t="s">
        <v>1249</v>
      </c>
      <c r="E45" s="363">
        <v>0.81269408911484797</v>
      </c>
      <c r="F45" s="363">
        <v>10.468007822478199</v>
      </c>
      <c r="G45" s="363">
        <v>24.143232803499799</v>
      </c>
      <c r="H45" s="363">
        <v>8.1956061258026797E-4</v>
      </c>
      <c r="I45" s="363">
        <v>1.731024632096E-2</v>
      </c>
      <c r="J45" s="14" t="s">
        <v>1651</v>
      </c>
      <c r="K45" s="14" t="s">
        <v>1311</v>
      </c>
    </row>
    <row r="46" spans="1:11" x14ac:dyDescent="0.3">
      <c r="A46" s="14" t="s">
        <v>1310</v>
      </c>
      <c r="B46" s="14" t="s">
        <v>95</v>
      </c>
      <c r="C46" s="14" t="s">
        <v>1013</v>
      </c>
      <c r="D46" s="14" t="s">
        <v>1014</v>
      </c>
      <c r="E46" s="363">
        <v>0.81269408911484797</v>
      </c>
      <c r="F46" s="363">
        <v>10.468007822478199</v>
      </c>
      <c r="G46" s="363">
        <v>24.143232803499799</v>
      </c>
      <c r="H46" s="363">
        <v>8.1956061258026797E-4</v>
      </c>
      <c r="I46" s="363">
        <v>1.731024632096E-2</v>
      </c>
      <c r="J46" s="14" t="s">
        <v>1651</v>
      </c>
      <c r="K46" s="14" t="s">
        <v>1311</v>
      </c>
    </row>
    <row r="47" spans="1:11" x14ac:dyDescent="0.3">
      <c r="A47" s="14" t="s">
        <v>1310</v>
      </c>
      <c r="B47" s="14" t="s">
        <v>95</v>
      </c>
      <c r="C47" s="14" t="s">
        <v>1010</v>
      </c>
      <c r="D47" s="14" t="s">
        <v>1624</v>
      </c>
      <c r="E47" s="363">
        <v>0.81269408911484797</v>
      </c>
      <c r="F47" s="363">
        <v>10.468007822478199</v>
      </c>
      <c r="G47" s="363">
        <v>24.143232803499799</v>
      </c>
      <c r="H47" s="363">
        <v>8.1956061258026797E-4</v>
      </c>
      <c r="I47" s="363">
        <v>1.731024632096E-2</v>
      </c>
      <c r="J47" s="14" t="s">
        <v>1651</v>
      </c>
      <c r="K47" s="14" t="s">
        <v>1311</v>
      </c>
    </row>
    <row r="48" spans="1:11" x14ac:dyDescent="0.3">
      <c r="A48" s="14" t="s">
        <v>1310</v>
      </c>
      <c r="B48" s="14" t="s">
        <v>95</v>
      </c>
      <c r="C48" s="14" t="s">
        <v>1020</v>
      </c>
      <c r="D48" s="14" t="s">
        <v>1075</v>
      </c>
      <c r="E48" s="363">
        <v>0.81269408911484797</v>
      </c>
      <c r="F48" s="363">
        <v>10.468007822478199</v>
      </c>
      <c r="G48" s="363">
        <v>24.143232803499799</v>
      </c>
      <c r="H48" s="363">
        <v>8.1956061258026797E-4</v>
      </c>
      <c r="I48" s="363">
        <v>1.731024632096E-2</v>
      </c>
      <c r="J48" s="14" t="s">
        <v>1651</v>
      </c>
      <c r="K48" s="14" t="s">
        <v>1311</v>
      </c>
    </row>
    <row r="49" spans="1:11" x14ac:dyDescent="0.3">
      <c r="A49" s="14" t="s">
        <v>1312</v>
      </c>
      <c r="B49" s="14" t="s">
        <v>95</v>
      </c>
      <c r="C49" s="14" t="s">
        <v>546</v>
      </c>
      <c r="D49" s="14" t="s">
        <v>1033</v>
      </c>
      <c r="E49" s="363">
        <v>0.32468121587847398</v>
      </c>
      <c r="F49" s="363">
        <v>12.398186105033499</v>
      </c>
      <c r="G49" s="363">
        <v>8.5115545267052095</v>
      </c>
      <c r="H49" s="363">
        <v>1.7012264829568299E-2</v>
      </c>
      <c r="I49" s="363">
        <v>6.4358568006038896E-2</v>
      </c>
      <c r="J49" s="14" t="s">
        <v>1652</v>
      </c>
      <c r="K49" s="14" t="s">
        <v>1313</v>
      </c>
    </row>
    <row r="50" spans="1:11" x14ac:dyDescent="0.3">
      <c r="A50" s="14" t="s">
        <v>1312</v>
      </c>
      <c r="B50" s="14" t="s">
        <v>95</v>
      </c>
      <c r="C50" s="14" t="s">
        <v>1020</v>
      </c>
      <c r="D50" s="14" t="s">
        <v>1032</v>
      </c>
      <c r="E50" s="363">
        <v>0.32468121587847398</v>
      </c>
      <c r="F50" s="363">
        <v>12.398186105033499</v>
      </c>
      <c r="G50" s="363">
        <v>8.5115545267052095</v>
      </c>
      <c r="H50" s="363">
        <v>1.7012264829568299E-2</v>
      </c>
      <c r="I50" s="363">
        <v>6.4358568006038896E-2</v>
      </c>
      <c r="J50" s="14" t="s">
        <v>1652</v>
      </c>
      <c r="K50" s="14" t="s">
        <v>1313</v>
      </c>
    </row>
    <row r="51" spans="1:11" x14ac:dyDescent="0.3">
      <c r="A51" s="14" t="s">
        <v>249</v>
      </c>
      <c r="B51" s="14" t="s">
        <v>95</v>
      </c>
      <c r="C51" s="14" t="s">
        <v>1020</v>
      </c>
      <c r="D51" s="14" t="s">
        <v>1032</v>
      </c>
      <c r="E51" s="363">
        <v>0.51256458656607695</v>
      </c>
      <c r="F51" s="363">
        <v>10.6415872778436</v>
      </c>
      <c r="G51" s="363">
        <v>14.6154521351369</v>
      </c>
      <c r="H51" s="363">
        <v>4.03282915995437E-3</v>
      </c>
      <c r="I51" s="363">
        <v>3.6011382674623997E-2</v>
      </c>
      <c r="J51" s="14" t="s">
        <v>1083</v>
      </c>
      <c r="K51" s="14" t="s">
        <v>361</v>
      </c>
    </row>
    <row r="52" spans="1:11" x14ac:dyDescent="0.3">
      <c r="A52" s="14" t="s">
        <v>249</v>
      </c>
      <c r="B52" s="14" t="s">
        <v>95</v>
      </c>
      <c r="C52" s="14" t="s">
        <v>546</v>
      </c>
      <c r="D52" s="14" t="s">
        <v>1033</v>
      </c>
      <c r="E52" s="363">
        <v>0.51256458656607695</v>
      </c>
      <c r="F52" s="363">
        <v>10.6415872778436</v>
      </c>
      <c r="G52" s="363">
        <v>14.6154521351369</v>
      </c>
      <c r="H52" s="363">
        <v>4.03282915995437E-3</v>
      </c>
      <c r="I52" s="363">
        <v>3.6011382674623997E-2</v>
      </c>
      <c r="J52" s="14" t="s">
        <v>1083</v>
      </c>
      <c r="K52" s="14" t="s">
        <v>361</v>
      </c>
    </row>
    <row r="53" spans="1:11" x14ac:dyDescent="0.3">
      <c r="A53" s="14" t="s">
        <v>1151</v>
      </c>
      <c r="B53" s="14" t="s">
        <v>95</v>
      </c>
      <c r="C53" s="14" t="s">
        <v>1020</v>
      </c>
      <c r="D53" s="14" t="s">
        <v>1032</v>
      </c>
      <c r="E53" s="363">
        <v>0.44383881907446798</v>
      </c>
      <c r="F53" s="363">
        <v>9.5739966979789592</v>
      </c>
      <c r="G53" s="363">
        <v>32.312658268571198</v>
      </c>
      <c r="H53" s="363">
        <v>2.9454129443198601E-4</v>
      </c>
      <c r="I53" s="363">
        <v>1.05298512759435E-2</v>
      </c>
      <c r="J53" s="14" t="s">
        <v>1257</v>
      </c>
      <c r="K53" s="14" t="s">
        <v>1152</v>
      </c>
    </row>
    <row r="54" spans="1:11" x14ac:dyDescent="0.3">
      <c r="A54" s="14" t="s">
        <v>1151</v>
      </c>
      <c r="B54" s="14" t="s">
        <v>95</v>
      </c>
      <c r="C54" s="14" t="s">
        <v>1018</v>
      </c>
      <c r="D54" s="14" t="s">
        <v>1071</v>
      </c>
      <c r="E54" s="363">
        <v>0.44383881907446798</v>
      </c>
      <c r="F54" s="363">
        <v>9.5739966979789592</v>
      </c>
      <c r="G54" s="363">
        <v>32.312658268571198</v>
      </c>
      <c r="H54" s="363">
        <v>2.9454129443198601E-4</v>
      </c>
      <c r="I54" s="363">
        <v>1.05298512759435E-2</v>
      </c>
      <c r="J54" s="14" t="s">
        <v>1257</v>
      </c>
      <c r="K54" s="14" t="s">
        <v>1152</v>
      </c>
    </row>
    <row r="55" spans="1:11" x14ac:dyDescent="0.3">
      <c r="A55" s="14" t="s">
        <v>1314</v>
      </c>
      <c r="B55" s="14" t="s">
        <v>95</v>
      </c>
      <c r="C55" s="14" t="s">
        <v>1009</v>
      </c>
      <c r="D55" s="14" t="s">
        <v>1022</v>
      </c>
      <c r="E55" s="363">
        <v>0.37016277753010202</v>
      </c>
      <c r="F55" s="363">
        <v>10.372968324113</v>
      </c>
      <c r="G55" s="363">
        <v>9.9764396659848504</v>
      </c>
      <c r="H55" s="363">
        <v>1.1504270557352101E-2</v>
      </c>
      <c r="I55" s="363">
        <v>5.3689334048880599E-2</v>
      </c>
      <c r="J55" s="14" t="s">
        <v>1653</v>
      </c>
      <c r="K55" s="14" t="s">
        <v>1315</v>
      </c>
    </row>
    <row r="56" spans="1:11" x14ac:dyDescent="0.3">
      <c r="A56" s="14" t="s">
        <v>1314</v>
      </c>
      <c r="B56" s="14" t="s">
        <v>95</v>
      </c>
      <c r="C56" s="14" t="s">
        <v>1020</v>
      </c>
      <c r="D56" s="14" t="s">
        <v>1063</v>
      </c>
      <c r="E56" s="363">
        <v>0.37016277753010202</v>
      </c>
      <c r="F56" s="363">
        <v>10.372968324113</v>
      </c>
      <c r="G56" s="363">
        <v>9.9764396659848504</v>
      </c>
      <c r="H56" s="363">
        <v>1.1504270557352101E-2</v>
      </c>
      <c r="I56" s="363">
        <v>5.3689334048880599E-2</v>
      </c>
      <c r="J56" s="14" t="s">
        <v>1653</v>
      </c>
      <c r="K56" s="14" t="s">
        <v>1315</v>
      </c>
    </row>
    <row r="57" spans="1:11" x14ac:dyDescent="0.3">
      <c r="A57" s="14" t="s">
        <v>1316</v>
      </c>
      <c r="B57" s="14" t="s">
        <v>95</v>
      </c>
      <c r="C57" s="14" t="s">
        <v>1009</v>
      </c>
      <c r="D57" s="14" t="s">
        <v>1022</v>
      </c>
      <c r="E57" s="363">
        <v>0.31634089372081597</v>
      </c>
      <c r="F57" s="363">
        <v>9.1296111853442294</v>
      </c>
      <c r="G57" s="363">
        <v>8.7298088732050392</v>
      </c>
      <c r="H57" s="363">
        <v>1.6012120001517201E-2</v>
      </c>
      <c r="I57" s="363">
        <v>6.2858900427591E-2</v>
      </c>
      <c r="J57" s="14" t="s">
        <v>1654</v>
      </c>
      <c r="K57" s="14" t="s">
        <v>1317</v>
      </c>
    </row>
    <row r="58" spans="1:11" x14ac:dyDescent="0.3">
      <c r="A58" s="14" t="s">
        <v>1316</v>
      </c>
      <c r="B58" s="14" t="s">
        <v>95</v>
      </c>
      <c r="C58" s="14" t="s">
        <v>1020</v>
      </c>
      <c r="D58" s="14" t="s">
        <v>1063</v>
      </c>
      <c r="E58" s="363">
        <v>0.31634089372081597</v>
      </c>
      <c r="F58" s="363">
        <v>9.1296111853442294</v>
      </c>
      <c r="G58" s="363">
        <v>8.7298088732050392</v>
      </c>
      <c r="H58" s="363">
        <v>1.6012120001517201E-2</v>
      </c>
      <c r="I58" s="363">
        <v>6.2858900427591E-2</v>
      </c>
      <c r="J58" s="14" t="s">
        <v>1654</v>
      </c>
      <c r="K58" s="14" t="s">
        <v>1317</v>
      </c>
    </row>
    <row r="59" spans="1:11" x14ac:dyDescent="0.3">
      <c r="A59" s="14" t="s">
        <v>547</v>
      </c>
      <c r="B59" s="14" t="s">
        <v>95</v>
      </c>
      <c r="C59" s="14" t="s">
        <v>546</v>
      </c>
      <c r="D59" s="14" t="s">
        <v>148</v>
      </c>
      <c r="E59" s="363">
        <v>-0.25201220997745299</v>
      </c>
      <c r="F59" s="363">
        <v>10.1357099659293</v>
      </c>
      <c r="G59" s="363">
        <v>10.9911724952873</v>
      </c>
      <c r="H59" s="363">
        <v>8.9445798212112095E-3</v>
      </c>
      <c r="I59" s="363">
        <v>4.9195189016661603E-2</v>
      </c>
      <c r="J59" s="14" t="s">
        <v>1259</v>
      </c>
      <c r="K59" s="14" t="s">
        <v>549</v>
      </c>
    </row>
    <row r="60" spans="1:11" x14ac:dyDescent="0.3">
      <c r="A60" s="14" t="s">
        <v>283</v>
      </c>
      <c r="B60" s="14" t="s">
        <v>95</v>
      </c>
      <c r="C60" s="14" t="s">
        <v>546</v>
      </c>
      <c r="D60" s="14" t="s">
        <v>148</v>
      </c>
      <c r="E60" s="363">
        <v>0.31550157435906201</v>
      </c>
      <c r="F60" s="363">
        <v>9.2546967290951994</v>
      </c>
      <c r="G60" s="363">
        <v>9.6679681564409599</v>
      </c>
      <c r="H60" s="363">
        <v>1.24560385310297E-2</v>
      </c>
      <c r="I60" s="363">
        <v>5.6013003457146202E-2</v>
      </c>
      <c r="J60" s="14" t="s">
        <v>1085</v>
      </c>
      <c r="K60" s="14" t="s">
        <v>370</v>
      </c>
    </row>
    <row r="61" spans="1:11" x14ac:dyDescent="0.3">
      <c r="A61" s="14" t="s">
        <v>289</v>
      </c>
      <c r="B61" s="14" t="s">
        <v>95</v>
      </c>
      <c r="C61" s="14" t="s">
        <v>546</v>
      </c>
      <c r="D61" s="14" t="s">
        <v>148</v>
      </c>
      <c r="E61" s="363">
        <v>0.24133453849353101</v>
      </c>
      <c r="F61" s="363">
        <v>10.8102147764771</v>
      </c>
      <c r="G61" s="363">
        <v>9.4430395023735194</v>
      </c>
      <c r="H61" s="363">
        <v>1.3211653343654799E-2</v>
      </c>
      <c r="I61" s="363">
        <v>5.7400971265650302E-2</v>
      </c>
      <c r="J61" s="14" t="s">
        <v>1086</v>
      </c>
      <c r="K61" s="14" t="s">
        <v>371</v>
      </c>
    </row>
    <row r="62" spans="1:11" x14ac:dyDescent="0.3">
      <c r="A62" s="14" t="s">
        <v>187</v>
      </c>
      <c r="B62" s="14" t="s">
        <v>95</v>
      </c>
      <c r="C62" s="14" t="s">
        <v>546</v>
      </c>
      <c r="D62" s="14" t="s">
        <v>148</v>
      </c>
      <c r="E62" s="363">
        <v>0.38011480422625399</v>
      </c>
      <c r="F62" s="363">
        <v>10.7789577329733</v>
      </c>
      <c r="G62" s="363">
        <v>11.5776074026407</v>
      </c>
      <c r="H62" s="363">
        <v>7.7831285522443096E-3</v>
      </c>
      <c r="I62" s="363">
        <v>4.7052229491651103E-2</v>
      </c>
      <c r="J62" s="14" t="s">
        <v>1087</v>
      </c>
      <c r="K62" s="14" t="s">
        <v>296</v>
      </c>
    </row>
    <row r="63" spans="1:11" x14ac:dyDescent="0.3">
      <c r="A63" s="14" t="s">
        <v>188</v>
      </c>
      <c r="B63" s="14" t="s">
        <v>95</v>
      </c>
      <c r="C63" s="14" t="s">
        <v>546</v>
      </c>
      <c r="D63" s="14" t="s">
        <v>148</v>
      </c>
      <c r="E63" s="363">
        <v>0.302882935692386</v>
      </c>
      <c r="F63" s="363">
        <v>10.1379946992108</v>
      </c>
      <c r="G63" s="363">
        <v>7.0017465209636702</v>
      </c>
      <c r="H63" s="363">
        <v>2.6534814580126301E-2</v>
      </c>
      <c r="I63" s="363">
        <v>8.7430379837743294E-2</v>
      </c>
      <c r="J63" s="14" t="s">
        <v>1089</v>
      </c>
      <c r="K63" s="14" t="s">
        <v>297</v>
      </c>
    </row>
    <row r="64" spans="1:11" x14ac:dyDescent="0.3">
      <c r="A64" s="14" t="s">
        <v>1318</v>
      </c>
      <c r="B64" s="14" t="s">
        <v>95</v>
      </c>
      <c r="C64" s="14" t="s">
        <v>546</v>
      </c>
      <c r="D64" s="14" t="s">
        <v>1057</v>
      </c>
      <c r="E64" s="363">
        <v>0.80968611380067401</v>
      </c>
      <c r="F64" s="363">
        <v>8.5316638089351198</v>
      </c>
      <c r="G64" s="363">
        <v>11.477953540107601</v>
      </c>
      <c r="H64" s="363">
        <v>7.9668118582549591E-3</v>
      </c>
      <c r="I64" s="363">
        <v>4.7052229491651103E-2</v>
      </c>
      <c r="J64" s="14" t="s">
        <v>1655</v>
      </c>
      <c r="K64" s="14" t="s">
        <v>1319</v>
      </c>
    </row>
    <row r="65" spans="1:11" x14ac:dyDescent="0.3">
      <c r="A65" s="14" t="s">
        <v>1320</v>
      </c>
      <c r="B65" s="14" t="s">
        <v>95</v>
      </c>
      <c r="C65" s="14" t="s">
        <v>546</v>
      </c>
      <c r="D65" s="14" t="s">
        <v>1057</v>
      </c>
      <c r="E65" s="363">
        <v>0.53430157369290998</v>
      </c>
      <c r="F65" s="363">
        <v>11.183124656743701</v>
      </c>
      <c r="G65" s="363">
        <v>9.3659489389272697</v>
      </c>
      <c r="H65" s="363">
        <v>1.3483546268127901E-2</v>
      </c>
      <c r="I65" s="363">
        <v>5.80767203717555E-2</v>
      </c>
      <c r="J65" s="14" t="s">
        <v>1656</v>
      </c>
      <c r="K65" s="14" t="s">
        <v>1321</v>
      </c>
    </row>
    <row r="66" spans="1:11" x14ac:dyDescent="0.3">
      <c r="A66" s="14" t="s">
        <v>1322</v>
      </c>
      <c r="B66" s="14" t="s">
        <v>95</v>
      </c>
      <c r="C66" s="14" t="s">
        <v>1030</v>
      </c>
      <c r="D66" s="14" t="s">
        <v>1058</v>
      </c>
      <c r="E66" s="363">
        <v>0.59386193903632301</v>
      </c>
      <c r="F66" s="363">
        <v>12.525518079409901</v>
      </c>
      <c r="G66" s="363">
        <v>38.138407487013403</v>
      </c>
      <c r="H66" s="363">
        <v>1.60118502505745E-4</v>
      </c>
      <c r="I66" s="363">
        <v>7.6323152861071698E-3</v>
      </c>
      <c r="J66" s="14" t="s">
        <v>1657</v>
      </c>
      <c r="K66" s="14" t="s">
        <v>1323</v>
      </c>
    </row>
    <row r="67" spans="1:11" x14ac:dyDescent="0.3">
      <c r="A67" s="14" t="s">
        <v>1324</v>
      </c>
      <c r="B67" s="14" t="s">
        <v>95</v>
      </c>
      <c r="C67" s="14" t="s">
        <v>546</v>
      </c>
      <c r="D67" s="14" t="s">
        <v>1057</v>
      </c>
      <c r="E67" s="363">
        <v>0.69384527001103002</v>
      </c>
      <c r="F67" s="363">
        <v>10.852733657750999</v>
      </c>
      <c r="G67" s="363">
        <v>18.846895246047801</v>
      </c>
      <c r="H67" s="363">
        <v>1.8514811625729101E-3</v>
      </c>
      <c r="I67" s="363">
        <v>2.4977528891313799E-2</v>
      </c>
      <c r="J67" s="14" t="s">
        <v>1658</v>
      </c>
      <c r="K67" s="14" t="s">
        <v>1325</v>
      </c>
    </row>
    <row r="68" spans="1:11" x14ac:dyDescent="0.3">
      <c r="A68" s="14" t="s">
        <v>1326</v>
      </c>
      <c r="B68" s="14" t="s">
        <v>95</v>
      </c>
      <c r="C68" s="14" t="s">
        <v>546</v>
      </c>
      <c r="D68" s="14" t="s">
        <v>1057</v>
      </c>
      <c r="E68" s="363">
        <v>0.75305482556244097</v>
      </c>
      <c r="F68" s="363">
        <v>10.4484996257069</v>
      </c>
      <c r="G68" s="363">
        <v>34.682226451028399</v>
      </c>
      <c r="H68" s="363">
        <v>2.2757515108100601E-4</v>
      </c>
      <c r="I68" s="363">
        <v>8.6042959800863104E-3</v>
      </c>
      <c r="J68" s="14" t="s">
        <v>1659</v>
      </c>
      <c r="K68" s="14" t="s">
        <v>1327</v>
      </c>
    </row>
    <row r="69" spans="1:11" x14ac:dyDescent="0.3">
      <c r="A69" s="14" t="s">
        <v>228</v>
      </c>
      <c r="B69" s="14" t="s">
        <v>95</v>
      </c>
      <c r="C69" s="14" t="s">
        <v>1020</v>
      </c>
      <c r="D69" s="14" t="s">
        <v>1036</v>
      </c>
      <c r="E69" s="363">
        <v>-0.34799010804753799</v>
      </c>
      <c r="F69" s="363">
        <v>10.0904245290782</v>
      </c>
      <c r="G69" s="363">
        <v>17.516931580249398</v>
      </c>
      <c r="H69" s="363">
        <v>2.33104827367133E-3</v>
      </c>
      <c r="I69" s="363">
        <v>2.74844112594467E-2</v>
      </c>
      <c r="J69" s="14" t="s">
        <v>1090</v>
      </c>
      <c r="K69" s="14" t="s">
        <v>981</v>
      </c>
    </row>
    <row r="70" spans="1:11" x14ac:dyDescent="0.3">
      <c r="A70" s="14" t="s">
        <v>228</v>
      </c>
      <c r="B70" s="14" t="s">
        <v>95</v>
      </c>
      <c r="C70" s="14" t="s">
        <v>1020</v>
      </c>
      <c r="D70" s="14" t="s">
        <v>1021</v>
      </c>
      <c r="E70" s="363">
        <v>-0.34799010804753799</v>
      </c>
      <c r="F70" s="363">
        <v>10.0904245290782</v>
      </c>
      <c r="G70" s="363">
        <v>17.516931580249398</v>
      </c>
      <c r="H70" s="363">
        <v>2.33104827367133E-3</v>
      </c>
      <c r="I70" s="363">
        <v>2.74844112594467E-2</v>
      </c>
      <c r="J70" s="14" t="s">
        <v>1090</v>
      </c>
      <c r="K70" s="14" t="s">
        <v>981</v>
      </c>
    </row>
    <row r="71" spans="1:11" x14ac:dyDescent="0.3">
      <c r="A71" s="14" t="s">
        <v>228</v>
      </c>
      <c r="B71" s="14" t="s">
        <v>95</v>
      </c>
      <c r="C71" s="14" t="s">
        <v>1018</v>
      </c>
      <c r="D71" s="14" t="s">
        <v>1035</v>
      </c>
      <c r="E71" s="363">
        <v>-0.34799010804753799</v>
      </c>
      <c r="F71" s="363">
        <v>10.0904245290782</v>
      </c>
      <c r="G71" s="363">
        <v>17.516931580249398</v>
      </c>
      <c r="H71" s="363">
        <v>2.33104827367133E-3</v>
      </c>
      <c r="I71" s="363">
        <v>2.74844112594467E-2</v>
      </c>
      <c r="J71" s="14" t="s">
        <v>1090</v>
      </c>
      <c r="K71" s="14" t="s">
        <v>981</v>
      </c>
    </row>
    <row r="72" spans="1:11" x14ac:dyDescent="0.3">
      <c r="A72" s="14" t="s">
        <v>229</v>
      </c>
      <c r="B72" s="14" t="s">
        <v>95</v>
      </c>
      <c r="C72" s="14" t="s">
        <v>1020</v>
      </c>
      <c r="D72" s="14" t="s">
        <v>1037</v>
      </c>
      <c r="E72" s="363">
        <v>-0.61596256679477202</v>
      </c>
      <c r="F72" s="363">
        <v>8.9720774465466704</v>
      </c>
      <c r="G72" s="363">
        <v>23.878589833706702</v>
      </c>
      <c r="H72" s="363">
        <v>8.5078150286298595E-4</v>
      </c>
      <c r="I72" s="363">
        <v>1.731024632096E-2</v>
      </c>
      <c r="J72" s="14" t="s">
        <v>1091</v>
      </c>
      <c r="K72" s="14" t="s">
        <v>982</v>
      </c>
    </row>
    <row r="73" spans="1:11" x14ac:dyDescent="0.3">
      <c r="A73" s="14" t="s">
        <v>229</v>
      </c>
      <c r="B73" s="14" t="s">
        <v>95</v>
      </c>
      <c r="C73" s="14" t="s">
        <v>1018</v>
      </c>
      <c r="D73" s="14" t="s">
        <v>1038</v>
      </c>
      <c r="E73" s="363">
        <v>-0.61596256679477202</v>
      </c>
      <c r="F73" s="363">
        <v>8.9720774465466704</v>
      </c>
      <c r="G73" s="363">
        <v>23.878589833706702</v>
      </c>
      <c r="H73" s="363">
        <v>8.5078150286298595E-4</v>
      </c>
      <c r="I73" s="363">
        <v>1.731024632096E-2</v>
      </c>
      <c r="J73" s="14" t="s">
        <v>1091</v>
      </c>
      <c r="K73" s="14" t="s">
        <v>982</v>
      </c>
    </row>
    <row r="74" spans="1:11" x14ac:dyDescent="0.3">
      <c r="A74" s="14" t="s">
        <v>229</v>
      </c>
      <c r="B74" s="14" t="s">
        <v>95</v>
      </c>
      <c r="C74" s="14" t="s">
        <v>1020</v>
      </c>
      <c r="D74" s="14" t="s">
        <v>1036</v>
      </c>
      <c r="E74" s="363">
        <v>-0.61596256679477202</v>
      </c>
      <c r="F74" s="363">
        <v>8.9720774465466704</v>
      </c>
      <c r="G74" s="363">
        <v>23.878589833706702</v>
      </c>
      <c r="H74" s="363">
        <v>8.5078150286298595E-4</v>
      </c>
      <c r="I74" s="363">
        <v>1.731024632096E-2</v>
      </c>
      <c r="J74" s="14" t="s">
        <v>1091</v>
      </c>
      <c r="K74" s="14" t="s">
        <v>982</v>
      </c>
    </row>
    <row r="75" spans="1:11" x14ac:dyDescent="0.3">
      <c r="A75" s="14" t="s">
        <v>238</v>
      </c>
      <c r="B75" s="14" t="s">
        <v>1024</v>
      </c>
      <c r="C75" s="14" t="s">
        <v>119</v>
      </c>
      <c r="D75" s="14" t="s">
        <v>1040</v>
      </c>
      <c r="E75" s="363">
        <v>-0.56181273317233404</v>
      </c>
      <c r="F75" s="363">
        <v>10.789542926799299</v>
      </c>
      <c r="G75" s="363">
        <v>65.303858614734395</v>
      </c>
      <c r="H75" s="363">
        <v>1.9806392750306202E-5</v>
      </c>
      <c r="I75" s="363">
        <v>2.3602618027448201E-3</v>
      </c>
      <c r="J75" s="14" t="s">
        <v>1092</v>
      </c>
      <c r="K75" s="14" t="s">
        <v>983</v>
      </c>
    </row>
    <row r="76" spans="1:11" x14ac:dyDescent="0.3">
      <c r="A76" s="14" t="s">
        <v>238</v>
      </c>
      <c r="B76" s="14" t="s">
        <v>95</v>
      </c>
      <c r="C76" s="14" t="s">
        <v>1013</v>
      </c>
      <c r="D76" s="14" t="s">
        <v>1039</v>
      </c>
      <c r="E76" s="363">
        <v>-0.56181273317233404</v>
      </c>
      <c r="F76" s="363">
        <v>10.789542926799299</v>
      </c>
      <c r="G76" s="363">
        <v>65.303858614734395</v>
      </c>
      <c r="H76" s="363">
        <v>1.9806392750306202E-5</v>
      </c>
      <c r="I76" s="363">
        <v>2.3602618027448201E-3</v>
      </c>
      <c r="J76" s="14" t="s">
        <v>1092</v>
      </c>
      <c r="K76" s="14" t="s">
        <v>983</v>
      </c>
    </row>
    <row r="77" spans="1:11" x14ac:dyDescent="0.3">
      <c r="A77" s="14" t="s">
        <v>1328</v>
      </c>
      <c r="B77" s="14" t="s">
        <v>95</v>
      </c>
      <c r="C77" s="14" t="s">
        <v>1051</v>
      </c>
      <c r="D77" s="14" t="s">
        <v>1052</v>
      </c>
      <c r="E77" s="363">
        <v>-0.31432892097598503</v>
      </c>
      <c r="F77" s="363">
        <v>12.216179635407601</v>
      </c>
      <c r="G77" s="363">
        <v>20.025704713782002</v>
      </c>
      <c r="H77" s="363">
        <v>1.52397148311708E-3</v>
      </c>
      <c r="I77" s="363">
        <v>2.2700825217264901E-2</v>
      </c>
      <c r="J77" s="14" t="s">
        <v>1660</v>
      </c>
      <c r="K77" s="14" t="s">
        <v>1329</v>
      </c>
    </row>
    <row r="78" spans="1:11" x14ac:dyDescent="0.3">
      <c r="A78" s="14" t="s">
        <v>1328</v>
      </c>
      <c r="B78" s="14" t="s">
        <v>95</v>
      </c>
      <c r="C78" s="14" t="s">
        <v>1051</v>
      </c>
      <c r="D78" s="14" t="s">
        <v>1077</v>
      </c>
      <c r="E78" s="363">
        <v>-0.31432892097598503</v>
      </c>
      <c r="F78" s="363">
        <v>12.216179635407601</v>
      </c>
      <c r="G78" s="363">
        <v>20.025704713782002</v>
      </c>
      <c r="H78" s="363">
        <v>1.52397148311708E-3</v>
      </c>
      <c r="I78" s="363">
        <v>2.2700825217264901E-2</v>
      </c>
      <c r="J78" s="14" t="s">
        <v>1660</v>
      </c>
      <c r="K78" s="14" t="s">
        <v>1329</v>
      </c>
    </row>
    <row r="79" spans="1:11" x14ac:dyDescent="0.3">
      <c r="A79" s="14" t="s">
        <v>1330</v>
      </c>
      <c r="B79" s="14" t="s">
        <v>95</v>
      </c>
      <c r="C79" s="14" t="s">
        <v>1030</v>
      </c>
      <c r="D79" s="14" t="s">
        <v>1058</v>
      </c>
      <c r="E79" s="363">
        <v>0.31289546566057003</v>
      </c>
      <c r="F79" s="363">
        <v>11.5889371244867</v>
      </c>
      <c r="G79" s="363">
        <v>9.9562189344390504</v>
      </c>
      <c r="H79" s="363">
        <v>1.15638565643743E-2</v>
      </c>
      <c r="I79" s="363">
        <v>5.3689334048880599E-2</v>
      </c>
      <c r="J79" s="14" t="s">
        <v>1661</v>
      </c>
      <c r="K79" s="14" t="s">
        <v>1331</v>
      </c>
    </row>
    <row r="80" spans="1:11" x14ac:dyDescent="0.3">
      <c r="A80" s="14" t="s">
        <v>1330</v>
      </c>
      <c r="B80" s="14" t="s">
        <v>95</v>
      </c>
      <c r="C80" s="14" t="s">
        <v>1018</v>
      </c>
      <c r="D80" s="14" t="s">
        <v>433</v>
      </c>
      <c r="E80" s="363">
        <v>0.31289546566057003</v>
      </c>
      <c r="F80" s="363">
        <v>11.5889371244867</v>
      </c>
      <c r="G80" s="363">
        <v>9.9562189344390504</v>
      </c>
      <c r="H80" s="363">
        <v>1.15638565643743E-2</v>
      </c>
      <c r="I80" s="363">
        <v>5.3689334048880599E-2</v>
      </c>
      <c r="J80" s="14" t="s">
        <v>1661</v>
      </c>
      <c r="K80" s="14" t="s">
        <v>1331</v>
      </c>
    </row>
    <row r="81" spans="1:11" x14ac:dyDescent="0.3">
      <c r="A81" s="14" t="s">
        <v>1330</v>
      </c>
      <c r="B81" s="14" t="s">
        <v>95</v>
      </c>
      <c r="C81" s="14" t="s">
        <v>1020</v>
      </c>
      <c r="D81" s="14" t="s">
        <v>1050</v>
      </c>
      <c r="E81" s="363">
        <v>0.31289546566057003</v>
      </c>
      <c r="F81" s="363">
        <v>11.5889371244867</v>
      </c>
      <c r="G81" s="363">
        <v>9.9562189344390504</v>
      </c>
      <c r="H81" s="363">
        <v>1.15638565643743E-2</v>
      </c>
      <c r="I81" s="363">
        <v>5.3689334048880599E-2</v>
      </c>
      <c r="J81" s="14" t="s">
        <v>1661</v>
      </c>
      <c r="K81" s="14" t="s">
        <v>1331</v>
      </c>
    </row>
    <row r="82" spans="1:11" x14ac:dyDescent="0.3">
      <c r="A82" s="14" t="s">
        <v>1332</v>
      </c>
      <c r="B82" s="14" t="s">
        <v>1053</v>
      </c>
      <c r="C82" s="14" t="s">
        <v>904</v>
      </c>
      <c r="D82" s="14" t="s">
        <v>438</v>
      </c>
      <c r="E82" s="363">
        <v>0.22660189452670801</v>
      </c>
      <c r="F82" s="363">
        <v>10.389953152785999</v>
      </c>
      <c r="G82" s="363">
        <v>8.6739242155045897</v>
      </c>
      <c r="H82" s="363">
        <v>1.6261144812207699E-2</v>
      </c>
      <c r="I82" s="363">
        <v>6.2858900427591E-2</v>
      </c>
      <c r="J82" s="14" t="s">
        <v>1662</v>
      </c>
      <c r="K82" s="14" t="s">
        <v>1333</v>
      </c>
    </row>
    <row r="83" spans="1:11" x14ac:dyDescent="0.3">
      <c r="A83" s="14" t="s">
        <v>243</v>
      </c>
      <c r="B83" s="14" t="s">
        <v>95</v>
      </c>
      <c r="C83" s="14" t="s">
        <v>1018</v>
      </c>
      <c r="D83" s="14" t="s">
        <v>1041</v>
      </c>
      <c r="E83" s="363">
        <v>-0.24770406427394101</v>
      </c>
      <c r="F83" s="363">
        <v>10.3551511027029</v>
      </c>
      <c r="G83" s="363">
        <v>8.3978367554512907</v>
      </c>
      <c r="H83" s="363">
        <v>1.75639048322517E-2</v>
      </c>
      <c r="I83" s="363">
        <v>6.5511764428975605E-2</v>
      </c>
      <c r="J83" s="14" t="s">
        <v>1093</v>
      </c>
      <c r="K83" s="14" t="s">
        <v>359</v>
      </c>
    </row>
    <row r="84" spans="1:11" x14ac:dyDescent="0.3">
      <c r="A84" s="14" t="s">
        <v>242</v>
      </c>
      <c r="B84" s="14" t="s">
        <v>95</v>
      </c>
      <c r="C84" s="14" t="s">
        <v>1009</v>
      </c>
      <c r="D84" s="14" t="s">
        <v>1042</v>
      </c>
      <c r="E84" s="363">
        <v>-0.38571776831704402</v>
      </c>
      <c r="F84" s="363">
        <v>10.8312397081736</v>
      </c>
      <c r="G84" s="363">
        <v>10.5074167499794</v>
      </c>
      <c r="H84" s="363">
        <v>1.0066515208413901E-2</v>
      </c>
      <c r="I84" s="363">
        <v>5.26320832286555E-2</v>
      </c>
      <c r="J84" s="14" t="s">
        <v>1094</v>
      </c>
      <c r="K84" s="14" t="s">
        <v>984</v>
      </c>
    </row>
    <row r="85" spans="1:11" x14ac:dyDescent="0.3">
      <c r="A85" s="14" t="s">
        <v>1334</v>
      </c>
      <c r="B85" s="14" t="s">
        <v>95</v>
      </c>
      <c r="C85" s="14" t="s">
        <v>1020</v>
      </c>
      <c r="D85" s="14" t="s">
        <v>1050</v>
      </c>
      <c r="E85" s="363">
        <v>-0.33635214499277499</v>
      </c>
      <c r="F85" s="363">
        <v>10.2675406949097</v>
      </c>
      <c r="G85" s="363">
        <v>8.4255943605241796</v>
      </c>
      <c r="H85" s="363">
        <v>1.7427242544934801E-2</v>
      </c>
      <c r="I85" s="363">
        <v>6.5511764428975605E-2</v>
      </c>
      <c r="J85" s="14" t="s">
        <v>2003</v>
      </c>
      <c r="K85" s="14" t="s">
        <v>1335</v>
      </c>
    </row>
    <row r="86" spans="1:11" x14ac:dyDescent="0.3">
      <c r="A86" s="14" t="s">
        <v>1334</v>
      </c>
      <c r="B86" s="14" t="s">
        <v>95</v>
      </c>
      <c r="C86" s="14" t="s">
        <v>546</v>
      </c>
      <c r="D86" s="14" t="s">
        <v>1057</v>
      </c>
      <c r="E86" s="363">
        <v>-0.33635214499277499</v>
      </c>
      <c r="F86" s="363">
        <v>10.2675406949097</v>
      </c>
      <c r="G86" s="363">
        <v>8.4255943605241796</v>
      </c>
      <c r="H86" s="363">
        <v>1.7427242544934801E-2</v>
      </c>
      <c r="I86" s="363">
        <v>6.5511764428975605E-2</v>
      </c>
      <c r="J86" s="14" t="s">
        <v>2003</v>
      </c>
      <c r="K86" s="14" t="s">
        <v>1335</v>
      </c>
    </row>
    <row r="87" spans="1:11" x14ac:dyDescent="0.3">
      <c r="A87" s="14" t="s">
        <v>1163</v>
      </c>
      <c r="B87" s="14" t="s">
        <v>95</v>
      </c>
      <c r="C87" s="14" t="s">
        <v>1055</v>
      </c>
      <c r="D87" s="14" t="s">
        <v>1245</v>
      </c>
      <c r="E87" s="363">
        <v>0.27293238167026401</v>
      </c>
      <c r="F87" s="363">
        <v>10.7548099116628</v>
      </c>
      <c r="G87" s="363">
        <v>6.6124296305894896</v>
      </c>
      <c r="H87" s="363">
        <v>2.9997106878852101E-2</v>
      </c>
      <c r="I87" s="363">
        <v>9.3457502509566207E-2</v>
      </c>
      <c r="J87" s="14" t="s">
        <v>1267</v>
      </c>
      <c r="K87" s="14" t="s">
        <v>1164</v>
      </c>
    </row>
    <row r="88" spans="1:11" x14ac:dyDescent="0.3">
      <c r="A88" s="14" t="s">
        <v>1163</v>
      </c>
      <c r="B88" s="14" t="s">
        <v>95</v>
      </c>
      <c r="C88" s="14" t="s">
        <v>1013</v>
      </c>
      <c r="D88" s="14" t="s">
        <v>1078</v>
      </c>
      <c r="E88" s="363">
        <v>0.27293238167026401</v>
      </c>
      <c r="F88" s="363">
        <v>10.7548099116628</v>
      </c>
      <c r="G88" s="363">
        <v>6.6124296305894896</v>
      </c>
      <c r="H88" s="363">
        <v>2.9997106878852101E-2</v>
      </c>
      <c r="I88" s="363">
        <v>9.3457502509566207E-2</v>
      </c>
      <c r="J88" s="14" t="s">
        <v>1267</v>
      </c>
      <c r="K88" s="14" t="s">
        <v>1164</v>
      </c>
    </row>
    <row r="89" spans="1:11" x14ac:dyDescent="0.3">
      <c r="A89" s="14" t="s">
        <v>1336</v>
      </c>
      <c r="B89" s="14" t="s">
        <v>95</v>
      </c>
      <c r="C89" s="14" t="s">
        <v>1013</v>
      </c>
      <c r="D89" s="14" t="s">
        <v>1078</v>
      </c>
      <c r="E89" s="363">
        <v>0.29785805328189902</v>
      </c>
      <c r="F89" s="363">
        <v>8.98192206863094</v>
      </c>
      <c r="G89" s="363">
        <v>7.5279966728874399</v>
      </c>
      <c r="H89" s="363">
        <v>2.26050217321658E-2</v>
      </c>
      <c r="I89" s="363">
        <v>7.8841905065846402E-2</v>
      </c>
      <c r="J89" s="14" t="s">
        <v>1663</v>
      </c>
      <c r="K89" s="14" t="s">
        <v>1337</v>
      </c>
    </row>
    <row r="90" spans="1:11" x14ac:dyDescent="0.3">
      <c r="A90" s="14" t="s">
        <v>1336</v>
      </c>
      <c r="B90" s="14" t="s">
        <v>95</v>
      </c>
      <c r="C90" s="14" t="s">
        <v>1018</v>
      </c>
      <c r="D90" s="14" t="s">
        <v>1044</v>
      </c>
      <c r="E90" s="363">
        <v>0.29785805328189902</v>
      </c>
      <c r="F90" s="363">
        <v>8.98192206863094</v>
      </c>
      <c r="G90" s="363">
        <v>7.5279966728874399</v>
      </c>
      <c r="H90" s="363">
        <v>2.26050217321658E-2</v>
      </c>
      <c r="I90" s="363">
        <v>7.8841905065846402E-2</v>
      </c>
      <c r="J90" s="14" t="s">
        <v>1663</v>
      </c>
      <c r="K90" s="14" t="s">
        <v>1337</v>
      </c>
    </row>
    <row r="91" spans="1:11" x14ac:dyDescent="0.3">
      <c r="A91" s="14" t="s">
        <v>1338</v>
      </c>
      <c r="B91" s="14" t="s">
        <v>95</v>
      </c>
      <c r="C91" s="14" t="s">
        <v>1009</v>
      </c>
      <c r="D91" s="14" t="s">
        <v>425</v>
      </c>
      <c r="E91" s="363">
        <v>0.27980582305468199</v>
      </c>
      <c r="F91" s="363">
        <v>10.4159365262874</v>
      </c>
      <c r="G91" s="363">
        <v>11.516856044389501</v>
      </c>
      <c r="H91" s="363">
        <v>7.8944792286027993E-3</v>
      </c>
      <c r="I91" s="363">
        <v>4.7052229491651103E-2</v>
      </c>
      <c r="J91" s="14" t="s">
        <v>1664</v>
      </c>
      <c r="K91" s="14" t="s">
        <v>1339</v>
      </c>
    </row>
    <row r="92" spans="1:11" x14ac:dyDescent="0.3">
      <c r="A92" s="14" t="s">
        <v>1338</v>
      </c>
      <c r="B92" s="14" t="s">
        <v>95</v>
      </c>
      <c r="C92" s="14" t="s">
        <v>1020</v>
      </c>
      <c r="D92" s="14" t="s">
        <v>1249</v>
      </c>
      <c r="E92" s="363">
        <v>0.27980582305468199</v>
      </c>
      <c r="F92" s="363">
        <v>10.4159365262874</v>
      </c>
      <c r="G92" s="363">
        <v>11.516856044389501</v>
      </c>
      <c r="H92" s="363">
        <v>7.8944792286027993E-3</v>
      </c>
      <c r="I92" s="363">
        <v>4.7052229491651103E-2</v>
      </c>
      <c r="J92" s="14" t="s">
        <v>1664</v>
      </c>
      <c r="K92" s="14" t="s">
        <v>1339</v>
      </c>
    </row>
    <row r="93" spans="1:11" x14ac:dyDescent="0.3">
      <c r="A93" s="14" t="s">
        <v>1338</v>
      </c>
      <c r="B93" s="14" t="s">
        <v>95</v>
      </c>
      <c r="C93" s="14" t="s">
        <v>1020</v>
      </c>
      <c r="D93" s="14" t="s">
        <v>1075</v>
      </c>
      <c r="E93" s="363">
        <v>0.27980582305468199</v>
      </c>
      <c r="F93" s="363">
        <v>10.4159365262874</v>
      </c>
      <c r="G93" s="363">
        <v>11.516856044389501</v>
      </c>
      <c r="H93" s="363">
        <v>7.8944792286027993E-3</v>
      </c>
      <c r="I93" s="363">
        <v>4.7052229491651103E-2</v>
      </c>
      <c r="J93" s="14" t="s">
        <v>1664</v>
      </c>
      <c r="K93" s="14" t="s">
        <v>1339</v>
      </c>
    </row>
    <row r="94" spans="1:11" x14ac:dyDescent="0.3">
      <c r="A94" s="14" t="s">
        <v>230</v>
      </c>
      <c r="B94" s="14" t="s">
        <v>95</v>
      </c>
      <c r="C94" s="14" t="s">
        <v>1030</v>
      </c>
      <c r="D94" s="14" t="s">
        <v>1045</v>
      </c>
      <c r="E94" s="363">
        <v>-0.27830035053155899</v>
      </c>
      <c r="F94" s="363">
        <v>11.2078683385601</v>
      </c>
      <c r="G94" s="363">
        <v>14.100031855976599</v>
      </c>
      <c r="H94" s="363">
        <v>4.4787509004065298E-3</v>
      </c>
      <c r="I94" s="363">
        <v>3.6389851065803003E-2</v>
      </c>
      <c r="J94" s="14" t="s">
        <v>1983</v>
      </c>
      <c r="K94" s="14" t="s">
        <v>354</v>
      </c>
    </row>
    <row r="95" spans="1:11" x14ac:dyDescent="0.3">
      <c r="A95" s="14" t="s">
        <v>230</v>
      </c>
      <c r="B95" s="14" t="s">
        <v>95</v>
      </c>
      <c r="C95" s="14" t="s">
        <v>1030</v>
      </c>
      <c r="D95" s="14" t="s">
        <v>1047</v>
      </c>
      <c r="E95" s="363">
        <v>-0.27830035053155899</v>
      </c>
      <c r="F95" s="363">
        <v>11.2078683385601</v>
      </c>
      <c r="G95" s="363">
        <v>14.100031855976599</v>
      </c>
      <c r="H95" s="363">
        <v>4.4787509004065298E-3</v>
      </c>
      <c r="I95" s="363">
        <v>3.6389851065803003E-2</v>
      </c>
      <c r="J95" s="14" t="s">
        <v>1983</v>
      </c>
      <c r="K95" s="14" t="s">
        <v>354</v>
      </c>
    </row>
    <row r="96" spans="1:11" x14ac:dyDescent="0.3">
      <c r="A96" s="14" t="s">
        <v>230</v>
      </c>
      <c r="B96" s="14" t="s">
        <v>95</v>
      </c>
      <c r="C96" s="14" t="s">
        <v>1030</v>
      </c>
      <c r="D96" s="14" t="s">
        <v>1046</v>
      </c>
      <c r="E96" s="363">
        <v>-0.27830035053155899</v>
      </c>
      <c r="F96" s="363">
        <v>11.2078683385601</v>
      </c>
      <c r="G96" s="363">
        <v>14.100031855976599</v>
      </c>
      <c r="H96" s="363">
        <v>4.4787509004065298E-3</v>
      </c>
      <c r="I96" s="363">
        <v>3.6389851065803003E-2</v>
      </c>
      <c r="J96" s="14" t="s">
        <v>1983</v>
      </c>
      <c r="K96" s="14" t="s">
        <v>354</v>
      </c>
    </row>
    <row r="97" spans="1:11" x14ac:dyDescent="0.3">
      <c r="A97" s="14" t="s">
        <v>275</v>
      </c>
      <c r="B97" s="14" t="s">
        <v>95</v>
      </c>
      <c r="C97" s="14" t="s">
        <v>1048</v>
      </c>
      <c r="D97" s="14" t="s">
        <v>1049</v>
      </c>
      <c r="E97" s="363">
        <v>0.34349134474833798</v>
      </c>
      <c r="F97" s="363">
        <v>9.9644519081135101</v>
      </c>
      <c r="G97" s="363">
        <v>16.437314308314399</v>
      </c>
      <c r="H97" s="363">
        <v>2.83620726236905E-3</v>
      </c>
      <c r="I97" s="363">
        <v>3.27078740740947E-2</v>
      </c>
      <c r="J97" s="14" t="s">
        <v>1096</v>
      </c>
      <c r="K97" s="14" t="s">
        <v>374</v>
      </c>
    </row>
    <row r="98" spans="1:11" x14ac:dyDescent="0.3">
      <c r="A98" s="14" t="s">
        <v>1340</v>
      </c>
      <c r="B98" s="14" t="s">
        <v>95</v>
      </c>
      <c r="C98" s="14" t="s">
        <v>1018</v>
      </c>
      <c r="D98" s="14" t="s">
        <v>1071</v>
      </c>
      <c r="E98" s="363">
        <v>0.384941324295484</v>
      </c>
      <c r="F98" s="363">
        <v>9.1833621122174094</v>
      </c>
      <c r="G98" s="363">
        <v>11.2835125640337</v>
      </c>
      <c r="H98" s="363">
        <v>8.3407927888231401E-3</v>
      </c>
      <c r="I98" s="363">
        <v>4.7052229491651103E-2</v>
      </c>
      <c r="J98" s="14" t="s">
        <v>1665</v>
      </c>
      <c r="K98" s="14" t="s">
        <v>1341</v>
      </c>
    </row>
    <row r="99" spans="1:11" x14ac:dyDescent="0.3">
      <c r="A99" s="14" t="s">
        <v>1342</v>
      </c>
      <c r="B99" s="14" t="s">
        <v>95</v>
      </c>
      <c r="C99" s="14" t="s">
        <v>1020</v>
      </c>
      <c r="D99" s="14" t="s">
        <v>1247</v>
      </c>
      <c r="E99" s="363">
        <v>0.24712407612788601</v>
      </c>
      <c r="F99" s="363">
        <v>9.2275171347729099</v>
      </c>
      <c r="G99" s="363">
        <v>7.0963218529953496</v>
      </c>
      <c r="H99" s="363">
        <v>2.5769678184659799E-2</v>
      </c>
      <c r="I99" s="363">
        <v>8.7323791004889698E-2</v>
      </c>
      <c r="J99" s="14" t="s">
        <v>1666</v>
      </c>
      <c r="K99" s="14" t="s">
        <v>1343</v>
      </c>
    </row>
    <row r="100" spans="1:11" x14ac:dyDescent="0.3">
      <c r="A100" s="14" t="s">
        <v>1344</v>
      </c>
      <c r="B100" s="14" t="s">
        <v>95</v>
      </c>
      <c r="C100" s="14" t="s">
        <v>1020</v>
      </c>
      <c r="D100" s="14" t="s">
        <v>1050</v>
      </c>
      <c r="E100" s="363">
        <v>-0.21025898967926601</v>
      </c>
      <c r="F100" s="363">
        <v>11.5536371182186</v>
      </c>
      <c r="G100" s="363">
        <v>8.6632657892170197</v>
      </c>
      <c r="H100" s="363">
        <v>1.63091801470574E-2</v>
      </c>
      <c r="I100" s="363">
        <v>6.2858900427591E-2</v>
      </c>
      <c r="J100" s="14" t="s">
        <v>1667</v>
      </c>
      <c r="K100" s="14" t="s">
        <v>1345</v>
      </c>
    </row>
    <row r="101" spans="1:11" x14ac:dyDescent="0.3">
      <c r="A101" s="14" t="s">
        <v>1346</v>
      </c>
      <c r="B101" s="14" t="s">
        <v>95</v>
      </c>
      <c r="C101" s="14" t="s">
        <v>1010</v>
      </c>
      <c r="D101" s="14" t="s">
        <v>1016</v>
      </c>
      <c r="E101" s="363">
        <v>-0.332822447598909</v>
      </c>
      <c r="F101" s="363">
        <v>10.978859688215399</v>
      </c>
      <c r="G101" s="363">
        <v>6.7306212610336198</v>
      </c>
      <c r="H101" s="363">
        <v>2.88897317831792E-2</v>
      </c>
      <c r="I101" s="363">
        <v>9.2214992075772703E-2</v>
      </c>
      <c r="J101" s="14" t="s">
        <v>1668</v>
      </c>
      <c r="K101" s="14" t="s">
        <v>1347</v>
      </c>
    </row>
    <row r="102" spans="1:11" x14ac:dyDescent="0.3">
      <c r="A102" s="14" t="s">
        <v>1346</v>
      </c>
      <c r="B102" s="14" t="s">
        <v>95</v>
      </c>
      <c r="C102" s="14" t="s">
        <v>1010</v>
      </c>
      <c r="D102" s="14" t="s">
        <v>1242</v>
      </c>
      <c r="E102" s="363">
        <v>-0.332822447598909</v>
      </c>
      <c r="F102" s="363">
        <v>10.978859688215399</v>
      </c>
      <c r="G102" s="363">
        <v>6.7306212610336198</v>
      </c>
      <c r="H102" s="363">
        <v>2.88897317831792E-2</v>
      </c>
      <c r="I102" s="363">
        <v>9.2214992075772703E-2</v>
      </c>
      <c r="J102" s="14" t="s">
        <v>1668</v>
      </c>
      <c r="K102" s="14" t="s">
        <v>1347</v>
      </c>
    </row>
    <row r="103" spans="1:11" x14ac:dyDescent="0.3">
      <c r="A103" s="14" t="s">
        <v>1346</v>
      </c>
      <c r="B103" s="14" t="s">
        <v>95</v>
      </c>
      <c r="C103" s="14" t="s">
        <v>1030</v>
      </c>
      <c r="D103" s="14" t="s">
        <v>1047</v>
      </c>
      <c r="E103" s="363">
        <v>-0.332822447598909</v>
      </c>
      <c r="F103" s="363">
        <v>10.978859688215399</v>
      </c>
      <c r="G103" s="363">
        <v>6.7306212610336198</v>
      </c>
      <c r="H103" s="363">
        <v>2.88897317831792E-2</v>
      </c>
      <c r="I103" s="363">
        <v>9.2214992075772703E-2</v>
      </c>
      <c r="J103" s="14" t="s">
        <v>1668</v>
      </c>
      <c r="K103" s="14" t="s">
        <v>1347</v>
      </c>
    </row>
    <row r="104" spans="1:11" x14ac:dyDescent="0.3">
      <c r="A104" s="14" t="s">
        <v>1346</v>
      </c>
      <c r="B104" s="14" t="s">
        <v>95</v>
      </c>
      <c r="C104" s="14" t="s">
        <v>1010</v>
      </c>
      <c r="D104" s="14" t="s">
        <v>1012</v>
      </c>
      <c r="E104" s="363">
        <v>-0.332822447598909</v>
      </c>
      <c r="F104" s="363">
        <v>10.978859688215399</v>
      </c>
      <c r="G104" s="363">
        <v>6.7306212610336198</v>
      </c>
      <c r="H104" s="363">
        <v>2.88897317831792E-2</v>
      </c>
      <c r="I104" s="363">
        <v>9.2214992075772703E-2</v>
      </c>
      <c r="J104" s="14" t="s">
        <v>1668</v>
      </c>
      <c r="K104" s="14" t="s">
        <v>1347</v>
      </c>
    </row>
    <row r="105" spans="1:11" x14ac:dyDescent="0.3">
      <c r="A105" s="14" t="s">
        <v>1348</v>
      </c>
      <c r="B105" s="14" t="s">
        <v>95</v>
      </c>
      <c r="C105" s="14" t="s">
        <v>1020</v>
      </c>
      <c r="D105" s="14" t="s">
        <v>1247</v>
      </c>
      <c r="E105" s="363">
        <v>-0.20025277788920701</v>
      </c>
      <c r="F105" s="363">
        <v>10.4729627613898</v>
      </c>
      <c r="G105" s="363">
        <v>11.2668364356069</v>
      </c>
      <c r="H105" s="363">
        <v>8.3738613202388804E-3</v>
      </c>
      <c r="I105" s="363">
        <v>4.7052229491651103E-2</v>
      </c>
      <c r="J105" s="14" t="s">
        <v>1669</v>
      </c>
      <c r="K105" s="14" t="s">
        <v>1349</v>
      </c>
    </row>
    <row r="106" spans="1:11" x14ac:dyDescent="0.3">
      <c r="A106" s="14" t="s">
        <v>1348</v>
      </c>
      <c r="B106" s="14" t="s">
        <v>95</v>
      </c>
      <c r="C106" s="14" t="s">
        <v>1055</v>
      </c>
      <c r="D106" s="14" t="s">
        <v>1625</v>
      </c>
      <c r="E106" s="363">
        <v>-0.20025277788920701</v>
      </c>
      <c r="F106" s="363">
        <v>10.4729627613898</v>
      </c>
      <c r="G106" s="363">
        <v>11.2668364356069</v>
      </c>
      <c r="H106" s="363">
        <v>8.3738613202388804E-3</v>
      </c>
      <c r="I106" s="363">
        <v>4.7052229491651103E-2</v>
      </c>
      <c r="J106" s="14" t="s">
        <v>1669</v>
      </c>
      <c r="K106" s="14" t="s">
        <v>1349</v>
      </c>
    </row>
    <row r="107" spans="1:11" x14ac:dyDescent="0.3">
      <c r="A107" s="14" t="s">
        <v>1348</v>
      </c>
      <c r="B107" s="14" t="s">
        <v>95</v>
      </c>
      <c r="C107" s="14" t="s">
        <v>1020</v>
      </c>
      <c r="D107" s="14" t="s">
        <v>1037</v>
      </c>
      <c r="E107" s="363">
        <v>-0.20025277788920701</v>
      </c>
      <c r="F107" s="363">
        <v>10.4729627613898</v>
      </c>
      <c r="G107" s="363">
        <v>11.2668364356069</v>
      </c>
      <c r="H107" s="363">
        <v>8.3738613202388804E-3</v>
      </c>
      <c r="I107" s="363">
        <v>4.7052229491651103E-2</v>
      </c>
      <c r="J107" s="14" t="s">
        <v>1669</v>
      </c>
      <c r="K107" s="14" t="s">
        <v>1349</v>
      </c>
    </row>
    <row r="108" spans="1:11" x14ac:dyDescent="0.3">
      <c r="A108" s="14" t="s">
        <v>1348</v>
      </c>
      <c r="B108" s="14" t="s">
        <v>95</v>
      </c>
      <c r="C108" s="14" t="s">
        <v>1020</v>
      </c>
      <c r="D108" s="14" t="s">
        <v>1021</v>
      </c>
      <c r="E108" s="363">
        <v>-0.20025277788920701</v>
      </c>
      <c r="F108" s="363">
        <v>10.4729627613898</v>
      </c>
      <c r="G108" s="363">
        <v>11.2668364356069</v>
      </c>
      <c r="H108" s="363">
        <v>8.3738613202388804E-3</v>
      </c>
      <c r="I108" s="363">
        <v>4.7052229491651103E-2</v>
      </c>
      <c r="J108" s="14" t="s">
        <v>1669</v>
      </c>
      <c r="K108" s="14" t="s">
        <v>1349</v>
      </c>
    </row>
    <row r="109" spans="1:11" x14ac:dyDescent="0.3">
      <c r="A109" s="14" t="s">
        <v>1348</v>
      </c>
      <c r="B109" s="14" t="s">
        <v>95</v>
      </c>
      <c r="C109" s="14" t="s">
        <v>1055</v>
      </c>
      <c r="D109" s="14" t="s">
        <v>1626</v>
      </c>
      <c r="E109" s="363">
        <v>-0.20025277788920701</v>
      </c>
      <c r="F109" s="363">
        <v>10.4729627613898</v>
      </c>
      <c r="G109" s="363">
        <v>11.2668364356069</v>
      </c>
      <c r="H109" s="363">
        <v>8.3738613202388804E-3</v>
      </c>
      <c r="I109" s="363">
        <v>4.7052229491651103E-2</v>
      </c>
      <c r="J109" s="14" t="s">
        <v>1669</v>
      </c>
      <c r="K109" s="14" t="s">
        <v>1349</v>
      </c>
    </row>
    <row r="110" spans="1:11" x14ac:dyDescent="0.3">
      <c r="A110" s="14" t="s">
        <v>1348</v>
      </c>
      <c r="B110" s="14" t="s">
        <v>95</v>
      </c>
      <c r="C110" s="14" t="s">
        <v>1020</v>
      </c>
      <c r="D110" s="14" t="s">
        <v>1036</v>
      </c>
      <c r="E110" s="363">
        <v>-0.20025277788920701</v>
      </c>
      <c r="F110" s="363">
        <v>10.4729627613898</v>
      </c>
      <c r="G110" s="363">
        <v>11.2668364356069</v>
      </c>
      <c r="H110" s="363">
        <v>8.3738613202388804E-3</v>
      </c>
      <c r="I110" s="363">
        <v>4.7052229491651103E-2</v>
      </c>
      <c r="J110" s="14" t="s">
        <v>1669</v>
      </c>
      <c r="K110" s="14" t="s">
        <v>1349</v>
      </c>
    </row>
    <row r="111" spans="1:11" x14ac:dyDescent="0.3">
      <c r="A111" s="14" t="s">
        <v>1350</v>
      </c>
      <c r="B111" s="14" t="s">
        <v>95</v>
      </c>
      <c r="C111" s="14" t="s">
        <v>1020</v>
      </c>
      <c r="D111" s="14" t="s">
        <v>1034</v>
      </c>
      <c r="E111" s="363">
        <v>0.55704436143607705</v>
      </c>
      <c r="F111" s="363">
        <v>9.3921818868751998</v>
      </c>
      <c r="G111" s="363">
        <v>13.573277550110699</v>
      </c>
      <c r="H111" s="363">
        <v>4.9986117153898403E-3</v>
      </c>
      <c r="I111" s="363">
        <v>3.8021355069188703E-2</v>
      </c>
      <c r="J111" s="14" t="s">
        <v>1670</v>
      </c>
      <c r="K111" s="14" t="s">
        <v>1351</v>
      </c>
    </row>
    <row r="112" spans="1:11" x14ac:dyDescent="0.3">
      <c r="A112" s="14" t="s">
        <v>1352</v>
      </c>
      <c r="B112" s="14" t="s">
        <v>95</v>
      </c>
      <c r="C112" s="14" t="s">
        <v>1020</v>
      </c>
      <c r="D112" s="14" t="s">
        <v>1241</v>
      </c>
      <c r="E112" s="363">
        <v>-0.20339195376239499</v>
      </c>
      <c r="F112" s="363">
        <v>11.2450326761962</v>
      </c>
      <c r="G112" s="363">
        <v>7.3152535563950298</v>
      </c>
      <c r="H112" s="363">
        <v>2.41006211198816E-2</v>
      </c>
      <c r="I112" s="363">
        <v>8.3246106766740796E-2</v>
      </c>
      <c r="J112" s="14" t="s">
        <v>1671</v>
      </c>
      <c r="K112" s="14" t="s">
        <v>1353</v>
      </c>
    </row>
    <row r="113" spans="1:11" x14ac:dyDescent="0.3">
      <c r="A113" s="14" t="s">
        <v>1352</v>
      </c>
      <c r="B113" s="14" t="s">
        <v>95</v>
      </c>
      <c r="C113" s="14" t="s">
        <v>1020</v>
      </c>
      <c r="D113" s="14" t="s">
        <v>1029</v>
      </c>
      <c r="E113" s="363">
        <v>-0.20339195376239499</v>
      </c>
      <c r="F113" s="363">
        <v>11.2450326761962</v>
      </c>
      <c r="G113" s="363">
        <v>7.3152535563950298</v>
      </c>
      <c r="H113" s="363">
        <v>2.41006211198816E-2</v>
      </c>
      <c r="I113" s="363">
        <v>8.3246106766740796E-2</v>
      </c>
      <c r="J113" s="14" t="s">
        <v>1671</v>
      </c>
      <c r="K113" s="14" t="s">
        <v>1353</v>
      </c>
    </row>
    <row r="114" spans="1:11" x14ac:dyDescent="0.3">
      <c r="A114" s="14" t="s">
        <v>1352</v>
      </c>
      <c r="B114" s="14" t="s">
        <v>95</v>
      </c>
      <c r="C114" s="14" t="s">
        <v>1020</v>
      </c>
      <c r="D114" s="14" t="s">
        <v>1050</v>
      </c>
      <c r="E114" s="363">
        <v>-0.20339195376239499</v>
      </c>
      <c r="F114" s="363">
        <v>11.2450326761962</v>
      </c>
      <c r="G114" s="363">
        <v>7.3152535563950298</v>
      </c>
      <c r="H114" s="363">
        <v>2.41006211198816E-2</v>
      </c>
      <c r="I114" s="363">
        <v>8.3246106766740796E-2</v>
      </c>
      <c r="J114" s="14" t="s">
        <v>1671</v>
      </c>
      <c r="K114" s="14" t="s">
        <v>1353</v>
      </c>
    </row>
    <row r="115" spans="1:11" x14ac:dyDescent="0.3">
      <c r="A115" s="14" t="s">
        <v>1352</v>
      </c>
      <c r="B115" s="14" t="s">
        <v>95</v>
      </c>
      <c r="C115" s="14" t="s">
        <v>1018</v>
      </c>
      <c r="D115" s="14" t="s">
        <v>1041</v>
      </c>
      <c r="E115" s="363">
        <v>-0.20339195376239499</v>
      </c>
      <c r="F115" s="363">
        <v>11.2450326761962</v>
      </c>
      <c r="G115" s="363">
        <v>7.3152535563950298</v>
      </c>
      <c r="H115" s="363">
        <v>2.41006211198816E-2</v>
      </c>
      <c r="I115" s="363">
        <v>8.3246106766740796E-2</v>
      </c>
      <c r="J115" s="14" t="s">
        <v>1671</v>
      </c>
      <c r="K115" s="14" t="s">
        <v>1353</v>
      </c>
    </row>
    <row r="116" spans="1:11" x14ac:dyDescent="0.3">
      <c r="A116" s="14" t="s">
        <v>236</v>
      </c>
      <c r="B116" s="14" t="s">
        <v>95</v>
      </c>
      <c r="C116" s="14" t="s">
        <v>1051</v>
      </c>
      <c r="D116" s="14" t="s">
        <v>1052</v>
      </c>
      <c r="E116" s="363">
        <v>1.5267930427865399</v>
      </c>
      <c r="F116" s="363">
        <v>9.3419434353088295</v>
      </c>
      <c r="G116" s="363">
        <v>27.658842978573301</v>
      </c>
      <c r="H116" s="363">
        <v>5.1264051441014499E-4</v>
      </c>
      <c r="I116" s="363">
        <v>1.52724153251356E-2</v>
      </c>
      <c r="J116" s="14" t="s">
        <v>1098</v>
      </c>
      <c r="K116" s="14" t="s">
        <v>987</v>
      </c>
    </row>
    <row r="117" spans="1:11" x14ac:dyDescent="0.3">
      <c r="A117" s="14" t="s">
        <v>235</v>
      </c>
      <c r="B117" s="14" t="s">
        <v>95</v>
      </c>
      <c r="C117" s="14" t="s">
        <v>1051</v>
      </c>
      <c r="D117" s="14" t="s">
        <v>1052</v>
      </c>
      <c r="E117" s="363">
        <v>0.39118687002136598</v>
      </c>
      <c r="F117" s="363">
        <v>10.722039183450701</v>
      </c>
      <c r="G117" s="363">
        <v>13.519449156115201</v>
      </c>
      <c r="H117" s="363">
        <v>5.0558070746871504E-3</v>
      </c>
      <c r="I117" s="363">
        <v>3.8051600614750603E-2</v>
      </c>
      <c r="J117" s="14" t="s">
        <v>1101</v>
      </c>
      <c r="K117" s="14" t="s">
        <v>989</v>
      </c>
    </row>
    <row r="118" spans="1:11" x14ac:dyDescent="0.3">
      <c r="A118" s="14" t="s">
        <v>235</v>
      </c>
      <c r="B118" s="14" t="s">
        <v>95</v>
      </c>
      <c r="C118" s="14" t="s">
        <v>1018</v>
      </c>
      <c r="D118" s="14" t="s">
        <v>1054</v>
      </c>
      <c r="E118" s="363">
        <v>0.39118687002136598</v>
      </c>
      <c r="F118" s="363">
        <v>10.722039183450701</v>
      </c>
      <c r="G118" s="363">
        <v>13.519449156115201</v>
      </c>
      <c r="H118" s="363">
        <v>5.0558070746871504E-3</v>
      </c>
      <c r="I118" s="363">
        <v>3.8051600614750603E-2</v>
      </c>
      <c r="J118" s="14" t="s">
        <v>1101</v>
      </c>
      <c r="K118" s="14" t="s">
        <v>989</v>
      </c>
    </row>
    <row r="119" spans="1:11" x14ac:dyDescent="0.3">
      <c r="A119" s="14" t="s">
        <v>1354</v>
      </c>
      <c r="B119" s="14" t="s">
        <v>95</v>
      </c>
      <c r="C119" s="14" t="s">
        <v>1051</v>
      </c>
      <c r="D119" s="14" t="s">
        <v>1052</v>
      </c>
      <c r="E119" s="363">
        <v>-0.33679375088541302</v>
      </c>
      <c r="F119" s="363">
        <v>9.4826007363553302</v>
      </c>
      <c r="G119" s="363">
        <v>13.0388235928054</v>
      </c>
      <c r="H119" s="363">
        <v>5.60380336294881E-3</v>
      </c>
      <c r="I119" s="363">
        <v>4.0067194045083999E-2</v>
      </c>
      <c r="J119" s="14" t="s">
        <v>1672</v>
      </c>
      <c r="K119" s="14" t="s">
        <v>1355</v>
      </c>
    </row>
    <row r="120" spans="1:11" x14ac:dyDescent="0.3">
      <c r="A120" s="14" t="s">
        <v>1356</v>
      </c>
      <c r="B120" s="14" t="s">
        <v>95</v>
      </c>
      <c r="C120" s="14" t="s">
        <v>1051</v>
      </c>
      <c r="D120" s="14" t="s">
        <v>1052</v>
      </c>
      <c r="E120" s="363">
        <v>0.30551687616060802</v>
      </c>
      <c r="F120" s="363">
        <v>10.8639457650357</v>
      </c>
      <c r="G120" s="363">
        <v>13.881897691359001</v>
      </c>
      <c r="H120" s="363">
        <v>4.6855788634316102E-3</v>
      </c>
      <c r="I120" s="363">
        <v>3.6815262498391198E-2</v>
      </c>
      <c r="J120" s="14" t="s">
        <v>1673</v>
      </c>
      <c r="K120" s="14" t="s">
        <v>1357</v>
      </c>
    </row>
    <row r="121" spans="1:11" x14ac:dyDescent="0.3">
      <c r="A121" s="14" t="s">
        <v>1358</v>
      </c>
      <c r="B121" s="14" t="s">
        <v>95</v>
      </c>
      <c r="C121" s="14" t="s">
        <v>546</v>
      </c>
      <c r="D121" s="14" t="s">
        <v>1057</v>
      </c>
      <c r="E121" s="363">
        <v>0.68013461331149905</v>
      </c>
      <c r="F121" s="363">
        <v>10.3120887771823</v>
      </c>
      <c r="G121" s="363">
        <v>13.282506616536899</v>
      </c>
      <c r="H121" s="363">
        <v>5.31732235425796E-3</v>
      </c>
      <c r="I121" s="363">
        <v>3.9194695704066397E-2</v>
      </c>
      <c r="J121" s="14" t="s">
        <v>2004</v>
      </c>
      <c r="K121" s="14" t="s">
        <v>1359</v>
      </c>
    </row>
    <row r="122" spans="1:11" x14ac:dyDescent="0.3">
      <c r="A122" s="14" t="s">
        <v>1358</v>
      </c>
      <c r="B122" s="14" t="s">
        <v>95</v>
      </c>
      <c r="C122" s="14" t="s">
        <v>1030</v>
      </c>
      <c r="D122" s="14" t="s">
        <v>1058</v>
      </c>
      <c r="E122" s="363">
        <v>0.68013461331149905</v>
      </c>
      <c r="F122" s="363">
        <v>10.3120887771823</v>
      </c>
      <c r="G122" s="363">
        <v>13.282506616536899</v>
      </c>
      <c r="H122" s="363">
        <v>5.31732235425796E-3</v>
      </c>
      <c r="I122" s="363">
        <v>3.9194695704066397E-2</v>
      </c>
      <c r="J122" s="14" t="s">
        <v>2004</v>
      </c>
      <c r="K122" s="14" t="s">
        <v>1359</v>
      </c>
    </row>
    <row r="123" spans="1:11" x14ac:dyDescent="0.3">
      <c r="A123" s="14" t="s">
        <v>1358</v>
      </c>
      <c r="B123" s="14" t="s">
        <v>95</v>
      </c>
      <c r="C123" s="14" t="s">
        <v>1051</v>
      </c>
      <c r="D123" s="14" t="s">
        <v>1052</v>
      </c>
      <c r="E123" s="363">
        <v>0.68013461331149905</v>
      </c>
      <c r="F123" s="363">
        <v>10.3120887771823</v>
      </c>
      <c r="G123" s="363">
        <v>13.282506616536899</v>
      </c>
      <c r="H123" s="363">
        <v>5.31732235425796E-3</v>
      </c>
      <c r="I123" s="363">
        <v>3.9194695704066397E-2</v>
      </c>
      <c r="J123" s="14" t="s">
        <v>2004</v>
      </c>
      <c r="K123" s="14" t="s">
        <v>1359</v>
      </c>
    </row>
    <row r="124" spans="1:11" x14ac:dyDescent="0.3">
      <c r="A124" s="14" t="s">
        <v>1358</v>
      </c>
      <c r="B124" s="14" t="s">
        <v>95</v>
      </c>
      <c r="C124" s="14" t="s">
        <v>1055</v>
      </c>
      <c r="D124" s="14" t="s">
        <v>1056</v>
      </c>
      <c r="E124" s="363">
        <v>0.68013461331149905</v>
      </c>
      <c r="F124" s="363">
        <v>10.3120887771823</v>
      </c>
      <c r="G124" s="363">
        <v>13.282506616536899</v>
      </c>
      <c r="H124" s="363">
        <v>5.31732235425796E-3</v>
      </c>
      <c r="I124" s="363">
        <v>3.9194695704066397E-2</v>
      </c>
      <c r="J124" s="14" t="s">
        <v>2004</v>
      </c>
      <c r="K124" s="14" t="s">
        <v>1359</v>
      </c>
    </row>
    <row r="125" spans="1:11" x14ac:dyDescent="0.3">
      <c r="A125" s="14" t="s">
        <v>1360</v>
      </c>
      <c r="B125" s="14" t="s">
        <v>95</v>
      </c>
      <c r="C125" s="14" t="s">
        <v>1051</v>
      </c>
      <c r="D125" s="14" t="s">
        <v>1052</v>
      </c>
      <c r="E125" s="363">
        <v>0.40933114475068799</v>
      </c>
      <c r="F125" s="363">
        <v>10.413113352716</v>
      </c>
      <c r="G125" s="363">
        <v>10.3803462903455</v>
      </c>
      <c r="H125" s="363">
        <v>1.0389470780842101E-2</v>
      </c>
      <c r="I125" s="363">
        <v>5.26320832286555E-2</v>
      </c>
      <c r="J125" s="14" t="s">
        <v>1674</v>
      </c>
      <c r="K125" s="14" t="s">
        <v>1361</v>
      </c>
    </row>
    <row r="126" spans="1:11" x14ac:dyDescent="0.3">
      <c r="A126" s="14" t="s">
        <v>1360</v>
      </c>
      <c r="B126" s="14" t="s">
        <v>95</v>
      </c>
      <c r="C126" s="14" t="s">
        <v>1030</v>
      </c>
      <c r="D126" s="14" t="s">
        <v>1058</v>
      </c>
      <c r="E126" s="363">
        <v>0.40933114475068799</v>
      </c>
      <c r="F126" s="363">
        <v>10.413113352716</v>
      </c>
      <c r="G126" s="363">
        <v>10.3803462903455</v>
      </c>
      <c r="H126" s="363">
        <v>1.0389470780842101E-2</v>
      </c>
      <c r="I126" s="363">
        <v>5.26320832286555E-2</v>
      </c>
      <c r="J126" s="14" t="s">
        <v>1674</v>
      </c>
      <c r="K126" s="14" t="s">
        <v>1361</v>
      </c>
    </row>
    <row r="127" spans="1:11" x14ac:dyDescent="0.3">
      <c r="A127" s="14" t="s">
        <v>1360</v>
      </c>
      <c r="B127" s="14" t="s">
        <v>95</v>
      </c>
      <c r="C127" s="14" t="s">
        <v>546</v>
      </c>
      <c r="D127" s="14" t="s">
        <v>1057</v>
      </c>
      <c r="E127" s="363">
        <v>0.40933114475068799</v>
      </c>
      <c r="F127" s="363">
        <v>10.413113352716</v>
      </c>
      <c r="G127" s="363">
        <v>10.3803462903455</v>
      </c>
      <c r="H127" s="363">
        <v>1.0389470780842101E-2</v>
      </c>
      <c r="I127" s="363">
        <v>5.26320832286555E-2</v>
      </c>
      <c r="J127" s="14" t="s">
        <v>1674</v>
      </c>
      <c r="K127" s="14" t="s">
        <v>1361</v>
      </c>
    </row>
    <row r="128" spans="1:11" x14ac:dyDescent="0.3">
      <c r="A128" s="14" t="s">
        <v>1360</v>
      </c>
      <c r="B128" s="14" t="s">
        <v>95</v>
      </c>
      <c r="C128" s="14" t="s">
        <v>1055</v>
      </c>
      <c r="D128" s="14" t="s">
        <v>1056</v>
      </c>
      <c r="E128" s="363">
        <v>0.40933114475068799</v>
      </c>
      <c r="F128" s="363">
        <v>10.413113352716</v>
      </c>
      <c r="G128" s="363">
        <v>10.3803462903455</v>
      </c>
      <c r="H128" s="363">
        <v>1.0389470780842101E-2</v>
      </c>
      <c r="I128" s="363">
        <v>5.26320832286555E-2</v>
      </c>
      <c r="J128" s="14" t="s">
        <v>1674</v>
      </c>
      <c r="K128" s="14" t="s">
        <v>1361</v>
      </c>
    </row>
    <row r="129" spans="1:11" x14ac:dyDescent="0.3">
      <c r="A129" s="14" t="s">
        <v>234</v>
      </c>
      <c r="B129" s="14" t="s">
        <v>95</v>
      </c>
      <c r="C129" s="14" t="s">
        <v>1055</v>
      </c>
      <c r="D129" s="14" t="s">
        <v>1056</v>
      </c>
      <c r="E129" s="363">
        <v>0.56851444121724504</v>
      </c>
      <c r="F129" s="363">
        <v>9.2315706531973891</v>
      </c>
      <c r="G129" s="363">
        <v>42.989647812339904</v>
      </c>
      <c r="H129" s="363">
        <v>1.0195878006322901E-4</v>
      </c>
      <c r="I129" s="363">
        <v>6.6273207041098597E-3</v>
      </c>
      <c r="J129" s="14" t="s">
        <v>1102</v>
      </c>
      <c r="K129" s="14" t="s">
        <v>990</v>
      </c>
    </row>
    <row r="130" spans="1:11" x14ac:dyDescent="0.3">
      <c r="A130" s="14" t="s">
        <v>234</v>
      </c>
      <c r="B130" s="14" t="s">
        <v>95</v>
      </c>
      <c r="C130" s="14" t="s">
        <v>1030</v>
      </c>
      <c r="D130" s="14" t="s">
        <v>1058</v>
      </c>
      <c r="E130" s="363">
        <v>0.56851444121724504</v>
      </c>
      <c r="F130" s="363">
        <v>9.2315706531973891</v>
      </c>
      <c r="G130" s="363">
        <v>42.989647812339904</v>
      </c>
      <c r="H130" s="363">
        <v>1.0195878006322901E-4</v>
      </c>
      <c r="I130" s="363">
        <v>6.6273207041098597E-3</v>
      </c>
      <c r="J130" s="14" t="s">
        <v>1102</v>
      </c>
      <c r="K130" s="14" t="s">
        <v>990</v>
      </c>
    </row>
    <row r="131" spans="1:11" x14ac:dyDescent="0.3">
      <c r="A131" s="14" t="s">
        <v>234</v>
      </c>
      <c r="B131" s="14" t="s">
        <v>95</v>
      </c>
      <c r="C131" s="14" t="s">
        <v>546</v>
      </c>
      <c r="D131" s="14" t="s">
        <v>1057</v>
      </c>
      <c r="E131" s="363">
        <v>0.56851444121724504</v>
      </c>
      <c r="F131" s="363">
        <v>9.2315706531973891</v>
      </c>
      <c r="G131" s="363">
        <v>42.989647812339904</v>
      </c>
      <c r="H131" s="363">
        <v>1.0195878006322901E-4</v>
      </c>
      <c r="I131" s="363">
        <v>6.6273207041098597E-3</v>
      </c>
      <c r="J131" s="14" t="s">
        <v>1102</v>
      </c>
      <c r="K131" s="14" t="s">
        <v>990</v>
      </c>
    </row>
    <row r="132" spans="1:11" x14ac:dyDescent="0.3">
      <c r="A132" s="14" t="s">
        <v>234</v>
      </c>
      <c r="B132" s="14" t="s">
        <v>95</v>
      </c>
      <c r="C132" s="14" t="s">
        <v>1051</v>
      </c>
      <c r="D132" s="14" t="s">
        <v>1052</v>
      </c>
      <c r="E132" s="363">
        <v>0.56851444121724504</v>
      </c>
      <c r="F132" s="363">
        <v>9.2315706531973891</v>
      </c>
      <c r="G132" s="363">
        <v>42.989647812339904</v>
      </c>
      <c r="H132" s="363">
        <v>1.0195878006322901E-4</v>
      </c>
      <c r="I132" s="363">
        <v>6.6273207041098597E-3</v>
      </c>
      <c r="J132" s="14" t="s">
        <v>1102</v>
      </c>
      <c r="K132" s="14" t="s">
        <v>990</v>
      </c>
    </row>
    <row r="133" spans="1:11" x14ac:dyDescent="0.3">
      <c r="A133" s="14" t="s">
        <v>1362</v>
      </c>
      <c r="B133" s="14" t="s">
        <v>95</v>
      </c>
      <c r="C133" s="14" t="s">
        <v>1009</v>
      </c>
      <c r="D133" s="14" t="s">
        <v>1067</v>
      </c>
      <c r="E133" s="363">
        <v>-0.331000206690164</v>
      </c>
      <c r="F133" s="363">
        <v>9.9956037745091102</v>
      </c>
      <c r="G133" s="363">
        <v>13.2066835635866</v>
      </c>
      <c r="H133" s="363">
        <v>5.4044952689483502E-3</v>
      </c>
      <c r="I133" s="363">
        <v>3.9294801586631303E-2</v>
      </c>
      <c r="J133" s="14" t="s">
        <v>1675</v>
      </c>
      <c r="K133" s="14" t="s">
        <v>1363</v>
      </c>
    </row>
    <row r="134" spans="1:11" x14ac:dyDescent="0.3">
      <c r="A134" s="14" t="s">
        <v>1362</v>
      </c>
      <c r="B134" s="14" t="s">
        <v>95</v>
      </c>
      <c r="C134" s="14" t="s">
        <v>1009</v>
      </c>
      <c r="D134" s="14" t="s">
        <v>1066</v>
      </c>
      <c r="E134" s="363">
        <v>-0.331000206690164</v>
      </c>
      <c r="F134" s="363">
        <v>9.9956037745091102</v>
      </c>
      <c r="G134" s="363">
        <v>13.2066835635866</v>
      </c>
      <c r="H134" s="363">
        <v>5.4044952689483502E-3</v>
      </c>
      <c r="I134" s="363">
        <v>3.9294801586631303E-2</v>
      </c>
      <c r="J134" s="14" t="s">
        <v>1675</v>
      </c>
      <c r="K134" s="14" t="s">
        <v>1363</v>
      </c>
    </row>
    <row r="135" spans="1:11" x14ac:dyDescent="0.3">
      <c r="A135" s="14" t="s">
        <v>1362</v>
      </c>
      <c r="B135" s="14" t="s">
        <v>1068</v>
      </c>
      <c r="C135" s="14" t="s">
        <v>122</v>
      </c>
      <c r="D135" s="14" t="s">
        <v>420</v>
      </c>
      <c r="E135" s="363">
        <v>-0.331000206690164</v>
      </c>
      <c r="F135" s="363">
        <v>9.9956037745091102</v>
      </c>
      <c r="G135" s="363">
        <v>13.2066835635866</v>
      </c>
      <c r="H135" s="363">
        <v>5.4044952689483502E-3</v>
      </c>
      <c r="I135" s="363">
        <v>3.9294801586631303E-2</v>
      </c>
      <c r="J135" s="14" t="s">
        <v>1675</v>
      </c>
      <c r="K135" s="14" t="s">
        <v>1363</v>
      </c>
    </row>
    <row r="136" spans="1:11" x14ac:dyDescent="0.3">
      <c r="A136" s="14" t="s">
        <v>280</v>
      </c>
      <c r="B136" s="14" t="s">
        <v>95</v>
      </c>
      <c r="C136" s="14" t="s">
        <v>1020</v>
      </c>
      <c r="D136" s="14" t="s">
        <v>1050</v>
      </c>
      <c r="E136" s="363">
        <v>0.42097771355246899</v>
      </c>
      <c r="F136" s="363">
        <v>10.613910250908001</v>
      </c>
      <c r="G136" s="363">
        <v>23.5968577303668</v>
      </c>
      <c r="H136" s="363">
        <v>8.85632556972542E-4</v>
      </c>
      <c r="I136" s="363">
        <v>1.731024632096E-2</v>
      </c>
      <c r="J136" s="14" t="s">
        <v>1984</v>
      </c>
      <c r="K136" s="14" t="s">
        <v>991</v>
      </c>
    </row>
    <row r="137" spans="1:11" x14ac:dyDescent="0.3">
      <c r="A137" s="14" t="s">
        <v>280</v>
      </c>
      <c r="B137" s="14" t="s">
        <v>95</v>
      </c>
      <c r="C137" s="14" t="s">
        <v>546</v>
      </c>
      <c r="D137" s="14" t="s">
        <v>1057</v>
      </c>
      <c r="E137" s="363">
        <v>0.42097771355246899</v>
      </c>
      <c r="F137" s="363">
        <v>10.613910250908001</v>
      </c>
      <c r="G137" s="363">
        <v>23.5968577303668</v>
      </c>
      <c r="H137" s="363">
        <v>8.85632556972542E-4</v>
      </c>
      <c r="I137" s="363">
        <v>1.731024632096E-2</v>
      </c>
      <c r="J137" s="14" t="s">
        <v>1984</v>
      </c>
      <c r="K137" s="14" t="s">
        <v>991</v>
      </c>
    </row>
    <row r="138" spans="1:11" x14ac:dyDescent="0.3">
      <c r="A138" s="14" t="s">
        <v>280</v>
      </c>
      <c r="B138" s="14" t="s">
        <v>1053</v>
      </c>
      <c r="C138" s="14" t="s">
        <v>904</v>
      </c>
      <c r="D138" s="14" t="s">
        <v>438</v>
      </c>
      <c r="E138" s="363">
        <v>0.42097771355246899</v>
      </c>
      <c r="F138" s="363">
        <v>10.613910250908001</v>
      </c>
      <c r="G138" s="363">
        <v>23.5968577303668</v>
      </c>
      <c r="H138" s="363">
        <v>8.85632556972542E-4</v>
      </c>
      <c r="I138" s="363">
        <v>1.731024632096E-2</v>
      </c>
      <c r="J138" s="14" t="s">
        <v>1984</v>
      </c>
      <c r="K138" s="14" t="s">
        <v>991</v>
      </c>
    </row>
    <row r="139" spans="1:11" x14ac:dyDescent="0.3">
      <c r="A139" s="14" t="s">
        <v>1364</v>
      </c>
      <c r="B139" s="14" t="s">
        <v>95</v>
      </c>
      <c r="C139" s="14" t="s">
        <v>1009</v>
      </c>
      <c r="D139" s="14" t="s">
        <v>1042</v>
      </c>
      <c r="E139" s="363">
        <v>-0.31461922068234399</v>
      </c>
      <c r="F139" s="363">
        <v>10.9465708858684</v>
      </c>
      <c r="G139" s="363">
        <v>11.415145292126599</v>
      </c>
      <c r="H139" s="363">
        <v>8.0853197655133303E-3</v>
      </c>
      <c r="I139" s="363">
        <v>4.7052229491651103E-2</v>
      </c>
      <c r="J139" s="14" t="s">
        <v>1676</v>
      </c>
      <c r="K139" s="14" t="s">
        <v>1365</v>
      </c>
    </row>
    <row r="140" spans="1:11" x14ac:dyDescent="0.3">
      <c r="A140" s="14" t="s">
        <v>1364</v>
      </c>
      <c r="B140" s="14" t="s">
        <v>95</v>
      </c>
      <c r="C140" s="14" t="s">
        <v>1010</v>
      </c>
      <c r="D140" s="14" t="s">
        <v>1627</v>
      </c>
      <c r="E140" s="363">
        <v>-0.31461922068234399</v>
      </c>
      <c r="F140" s="363">
        <v>10.9465708858684</v>
      </c>
      <c r="G140" s="363">
        <v>11.415145292126599</v>
      </c>
      <c r="H140" s="363">
        <v>8.0853197655133303E-3</v>
      </c>
      <c r="I140" s="363">
        <v>4.7052229491651103E-2</v>
      </c>
      <c r="J140" s="14" t="s">
        <v>1676</v>
      </c>
      <c r="K140" s="14" t="s">
        <v>1365</v>
      </c>
    </row>
    <row r="141" spans="1:11" x14ac:dyDescent="0.3">
      <c r="A141" s="14" t="s">
        <v>1364</v>
      </c>
      <c r="B141" s="14" t="s">
        <v>95</v>
      </c>
      <c r="C141" s="14" t="s">
        <v>1009</v>
      </c>
      <c r="D141" s="14" t="s">
        <v>1628</v>
      </c>
      <c r="E141" s="363">
        <v>-0.31461922068234399</v>
      </c>
      <c r="F141" s="363">
        <v>10.9465708858684</v>
      </c>
      <c r="G141" s="363">
        <v>11.415145292126599</v>
      </c>
      <c r="H141" s="363">
        <v>8.0853197655133303E-3</v>
      </c>
      <c r="I141" s="363">
        <v>4.7052229491651103E-2</v>
      </c>
      <c r="J141" s="14" t="s">
        <v>1676</v>
      </c>
      <c r="K141" s="14" t="s">
        <v>1365</v>
      </c>
    </row>
    <row r="142" spans="1:11" x14ac:dyDescent="0.3">
      <c r="A142" s="14" t="s">
        <v>1366</v>
      </c>
      <c r="B142" s="14" t="s">
        <v>95</v>
      </c>
      <c r="C142" s="14" t="s">
        <v>1010</v>
      </c>
      <c r="D142" s="14" t="s">
        <v>1629</v>
      </c>
      <c r="E142" s="363">
        <v>-0.57575011996353598</v>
      </c>
      <c r="F142" s="363">
        <v>11.274989550307801</v>
      </c>
      <c r="G142" s="363">
        <v>31.506125398821698</v>
      </c>
      <c r="H142" s="363">
        <v>3.2269170497577503E-4</v>
      </c>
      <c r="I142" s="363">
        <v>1.0986884240841901E-2</v>
      </c>
      <c r="J142" s="14" t="s">
        <v>1677</v>
      </c>
      <c r="K142" s="14" t="s">
        <v>1367</v>
      </c>
    </row>
    <row r="143" spans="1:11" x14ac:dyDescent="0.3">
      <c r="A143" s="14" t="s">
        <v>1366</v>
      </c>
      <c r="B143" s="14" t="s">
        <v>95</v>
      </c>
      <c r="C143" s="14" t="s">
        <v>1010</v>
      </c>
      <c r="D143" s="14" t="s">
        <v>1630</v>
      </c>
      <c r="E143" s="363">
        <v>-0.57575011996353598</v>
      </c>
      <c r="F143" s="363">
        <v>11.274989550307801</v>
      </c>
      <c r="G143" s="363">
        <v>31.506125398821698</v>
      </c>
      <c r="H143" s="363">
        <v>3.2269170497577503E-4</v>
      </c>
      <c r="I143" s="363">
        <v>1.0986884240841901E-2</v>
      </c>
      <c r="J143" s="14" t="s">
        <v>1677</v>
      </c>
      <c r="K143" s="14" t="s">
        <v>1367</v>
      </c>
    </row>
    <row r="144" spans="1:11" x14ac:dyDescent="0.3">
      <c r="A144" s="14" t="s">
        <v>1366</v>
      </c>
      <c r="B144" s="14" t="s">
        <v>95</v>
      </c>
      <c r="C144" s="14" t="s">
        <v>1010</v>
      </c>
      <c r="D144" s="14" t="s">
        <v>1631</v>
      </c>
      <c r="E144" s="363">
        <v>-0.57575011996353598</v>
      </c>
      <c r="F144" s="363">
        <v>11.274989550307801</v>
      </c>
      <c r="G144" s="363">
        <v>31.506125398821698</v>
      </c>
      <c r="H144" s="363">
        <v>3.2269170497577503E-4</v>
      </c>
      <c r="I144" s="363">
        <v>1.0986884240841901E-2</v>
      </c>
      <c r="J144" s="14" t="s">
        <v>1677</v>
      </c>
      <c r="K144" s="14" t="s">
        <v>1367</v>
      </c>
    </row>
    <row r="145" spans="1:11" x14ac:dyDescent="0.3">
      <c r="A145" s="14" t="s">
        <v>1368</v>
      </c>
      <c r="B145" s="14" t="s">
        <v>1024</v>
      </c>
      <c r="C145" s="14" t="s">
        <v>119</v>
      </c>
      <c r="D145" s="14" t="s">
        <v>150</v>
      </c>
      <c r="E145" s="363">
        <v>0.19170657587847501</v>
      </c>
      <c r="F145" s="363">
        <v>9.5326867917398292</v>
      </c>
      <c r="G145" s="363">
        <v>7.8572213274289702</v>
      </c>
      <c r="H145" s="363">
        <v>2.0509768164248099E-2</v>
      </c>
      <c r="I145" s="363">
        <v>7.2957633022076696E-2</v>
      </c>
      <c r="J145" s="14" t="s">
        <v>1678</v>
      </c>
      <c r="K145" s="14" t="s">
        <v>1369</v>
      </c>
    </row>
    <row r="146" spans="1:11" x14ac:dyDescent="0.3">
      <c r="A146" s="14" t="s">
        <v>1368</v>
      </c>
      <c r="B146" s="14" t="s">
        <v>95</v>
      </c>
      <c r="C146" s="14" t="s">
        <v>1009</v>
      </c>
      <c r="D146" s="14" t="s">
        <v>1623</v>
      </c>
      <c r="E146" s="363">
        <v>0.19170657587847501</v>
      </c>
      <c r="F146" s="363">
        <v>9.5326867917398292</v>
      </c>
      <c r="G146" s="363">
        <v>7.8572213274289702</v>
      </c>
      <c r="H146" s="363">
        <v>2.0509768164248099E-2</v>
      </c>
      <c r="I146" s="363">
        <v>7.2957633022076696E-2</v>
      </c>
      <c r="J146" s="14" t="s">
        <v>1678</v>
      </c>
      <c r="K146" s="14" t="s">
        <v>1369</v>
      </c>
    </row>
    <row r="147" spans="1:11" x14ac:dyDescent="0.3">
      <c r="A147" s="14" t="s">
        <v>1368</v>
      </c>
      <c r="B147" s="14" t="s">
        <v>95</v>
      </c>
      <c r="C147" s="14" t="s">
        <v>1055</v>
      </c>
      <c r="D147" s="14" t="s">
        <v>1632</v>
      </c>
      <c r="E147" s="363">
        <v>0.19170657587847501</v>
      </c>
      <c r="F147" s="363">
        <v>9.5326867917398292</v>
      </c>
      <c r="G147" s="363">
        <v>7.8572213274289702</v>
      </c>
      <c r="H147" s="363">
        <v>2.0509768164248099E-2</v>
      </c>
      <c r="I147" s="363">
        <v>7.2957633022076696E-2</v>
      </c>
      <c r="J147" s="14" t="s">
        <v>1678</v>
      </c>
      <c r="K147" s="14" t="s">
        <v>1369</v>
      </c>
    </row>
    <row r="148" spans="1:11" x14ac:dyDescent="0.3">
      <c r="A148" s="14" t="s">
        <v>1370</v>
      </c>
      <c r="B148" s="14" t="s">
        <v>95</v>
      </c>
      <c r="C148" s="14" t="s">
        <v>1013</v>
      </c>
      <c r="D148" s="14" t="s">
        <v>1633</v>
      </c>
      <c r="E148" s="363">
        <v>-0.33028148855053102</v>
      </c>
      <c r="F148" s="363">
        <v>8.8239616406777994</v>
      </c>
      <c r="G148" s="363">
        <v>6.7023657256252802</v>
      </c>
      <c r="H148" s="363">
        <v>2.9149793181983599E-2</v>
      </c>
      <c r="I148" s="363">
        <v>9.2631565000525704E-2</v>
      </c>
      <c r="J148" s="14" t="s">
        <v>1679</v>
      </c>
      <c r="K148" s="14" t="s">
        <v>1371</v>
      </c>
    </row>
    <row r="149" spans="1:11" x14ac:dyDescent="0.3">
      <c r="A149" s="14" t="s">
        <v>1372</v>
      </c>
      <c r="B149" s="14" t="s">
        <v>95</v>
      </c>
      <c r="C149" s="14" t="s">
        <v>1013</v>
      </c>
      <c r="D149" s="14" t="s">
        <v>1634</v>
      </c>
      <c r="E149" s="363">
        <v>-0.87296172934183303</v>
      </c>
      <c r="F149" s="363">
        <v>11.6469212415298</v>
      </c>
      <c r="G149" s="363">
        <v>15.719994594070601</v>
      </c>
      <c r="H149" s="363">
        <v>3.2470526046555902E-3</v>
      </c>
      <c r="I149" s="363">
        <v>3.3726253180177697E-2</v>
      </c>
      <c r="J149" s="14" t="s">
        <v>1680</v>
      </c>
      <c r="K149" s="14" t="s">
        <v>1373</v>
      </c>
    </row>
    <row r="150" spans="1:11" x14ac:dyDescent="0.3">
      <c r="A150" s="14" t="s">
        <v>1372</v>
      </c>
      <c r="B150" s="14" t="s">
        <v>95</v>
      </c>
      <c r="C150" s="14" t="s">
        <v>1013</v>
      </c>
      <c r="D150" s="14" t="s">
        <v>1635</v>
      </c>
      <c r="E150" s="363">
        <v>-0.87296172934183303</v>
      </c>
      <c r="F150" s="363">
        <v>11.6469212415298</v>
      </c>
      <c r="G150" s="363">
        <v>15.719994594070601</v>
      </c>
      <c r="H150" s="363">
        <v>3.2470526046555902E-3</v>
      </c>
      <c r="I150" s="363">
        <v>3.3726253180177697E-2</v>
      </c>
      <c r="J150" s="14" t="s">
        <v>1680</v>
      </c>
      <c r="K150" s="14" t="s">
        <v>1373</v>
      </c>
    </row>
    <row r="151" spans="1:11" x14ac:dyDescent="0.3">
      <c r="A151" s="14" t="s">
        <v>1374</v>
      </c>
      <c r="B151" s="14" t="s">
        <v>95</v>
      </c>
      <c r="C151" s="14" t="s">
        <v>1009</v>
      </c>
      <c r="D151" s="14" t="s">
        <v>1067</v>
      </c>
      <c r="E151" s="363">
        <v>-0.58878297959830295</v>
      </c>
      <c r="F151" s="363">
        <v>9.0673254311693405</v>
      </c>
      <c r="G151" s="363">
        <v>9.0049110112041095</v>
      </c>
      <c r="H151" s="363">
        <v>1.48525863029004E-2</v>
      </c>
      <c r="I151" s="363">
        <v>6.1032179348125298E-2</v>
      </c>
      <c r="J151" s="14" t="s">
        <v>1681</v>
      </c>
      <c r="K151" s="14" t="s">
        <v>1375</v>
      </c>
    </row>
    <row r="152" spans="1:11" x14ac:dyDescent="0.3">
      <c r="A152" s="14" t="s">
        <v>1376</v>
      </c>
      <c r="B152" s="14" t="s">
        <v>95</v>
      </c>
      <c r="C152" s="14" t="s">
        <v>1048</v>
      </c>
      <c r="D152" s="14" t="s">
        <v>1636</v>
      </c>
      <c r="E152" s="363">
        <v>0.26525660059113199</v>
      </c>
      <c r="F152" s="363">
        <v>9.1932539736862804</v>
      </c>
      <c r="G152" s="363">
        <v>9.4330855984266293</v>
      </c>
      <c r="H152" s="363">
        <v>1.3246377984380799E-2</v>
      </c>
      <c r="I152" s="363">
        <v>5.7400971265650302E-2</v>
      </c>
      <c r="J152" s="14" t="s">
        <v>1682</v>
      </c>
      <c r="K152" s="14" t="s">
        <v>1377</v>
      </c>
    </row>
    <row r="153" spans="1:11" x14ac:dyDescent="0.3">
      <c r="A153" s="14" t="s">
        <v>1376</v>
      </c>
      <c r="B153" s="14" t="s">
        <v>95</v>
      </c>
      <c r="C153" s="14" t="s">
        <v>1009</v>
      </c>
      <c r="D153" s="14" t="s">
        <v>1066</v>
      </c>
      <c r="E153" s="363">
        <v>0.26525660059113199</v>
      </c>
      <c r="F153" s="363">
        <v>9.1932539736862804</v>
      </c>
      <c r="G153" s="363">
        <v>9.4330855984266293</v>
      </c>
      <c r="H153" s="363">
        <v>1.3246377984380799E-2</v>
      </c>
      <c r="I153" s="363">
        <v>5.7400971265650302E-2</v>
      </c>
      <c r="J153" s="14" t="s">
        <v>1682</v>
      </c>
      <c r="K153" s="14" t="s">
        <v>1377</v>
      </c>
    </row>
    <row r="154" spans="1:11" x14ac:dyDescent="0.3">
      <c r="A154" s="14" t="s">
        <v>1378</v>
      </c>
      <c r="B154" s="14" t="s">
        <v>95</v>
      </c>
      <c r="C154" s="14" t="s">
        <v>1018</v>
      </c>
      <c r="D154" s="14" t="s">
        <v>1038</v>
      </c>
      <c r="E154" s="363">
        <v>0.45956117098441401</v>
      </c>
      <c r="F154" s="363">
        <v>10.406073223156</v>
      </c>
      <c r="G154" s="363">
        <v>22.752226178804801</v>
      </c>
      <c r="H154" s="363">
        <v>1.0011083529436499E-3</v>
      </c>
      <c r="I154" s="363">
        <v>1.731024632096E-2</v>
      </c>
      <c r="J154" s="14" t="s">
        <v>1683</v>
      </c>
      <c r="K154" s="14" t="s">
        <v>1379</v>
      </c>
    </row>
    <row r="155" spans="1:11" x14ac:dyDescent="0.3">
      <c r="A155" s="14" t="s">
        <v>266</v>
      </c>
      <c r="B155" s="14" t="s">
        <v>95</v>
      </c>
      <c r="C155" s="14" t="s">
        <v>546</v>
      </c>
      <c r="D155" s="14" t="s">
        <v>148</v>
      </c>
      <c r="E155" s="363">
        <v>0.59869686564431801</v>
      </c>
      <c r="F155" s="363">
        <v>8.82398080614335</v>
      </c>
      <c r="G155" s="363">
        <v>10.495903157721999</v>
      </c>
      <c r="H155" s="363">
        <v>1.00952641128823E-2</v>
      </c>
      <c r="I155" s="363">
        <v>5.26320832286555E-2</v>
      </c>
      <c r="J155" s="14" t="s">
        <v>1106</v>
      </c>
      <c r="K155" s="14" t="s">
        <v>378</v>
      </c>
    </row>
    <row r="156" spans="1:11" x14ac:dyDescent="0.3">
      <c r="A156" s="14" t="s">
        <v>253</v>
      </c>
      <c r="B156" s="14" t="s">
        <v>1024</v>
      </c>
      <c r="C156" s="14" t="s">
        <v>119</v>
      </c>
      <c r="D156" s="14" t="s">
        <v>440</v>
      </c>
      <c r="E156" s="363">
        <v>2.5459016503651402</v>
      </c>
      <c r="F156" s="363">
        <v>9.79789434651296</v>
      </c>
      <c r="G156" s="363">
        <v>15.4386054736131</v>
      </c>
      <c r="H156" s="363">
        <v>3.56669493505211E-3</v>
      </c>
      <c r="I156" s="363">
        <v>3.3726253180177697E-2</v>
      </c>
      <c r="J156" s="14" t="s">
        <v>1107</v>
      </c>
      <c r="K156" s="14" t="s">
        <v>364</v>
      </c>
    </row>
    <row r="157" spans="1:11" x14ac:dyDescent="0.3">
      <c r="A157" s="14" t="s">
        <v>254</v>
      </c>
      <c r="B157" s="14" t="s">
        <v>1024</v>
      </c>
      <c r="C157" s="14" t="s">
        <v>119</v>
      </c>
      <c r="D157" s="14" t="s">
        <v>440</v>
      </c>
      <c r="E157" s="363">
        <v>2.6032734817484302</v>
      </c>
      <c r="F157" s="363">
        <v>9.8130019656995096</v>
      </c>
      <c r="G157" s="363">
        <v>16.4516483017089</v>
      </c>
      <c r="H157" s="363">
        <v>2.95057509561715E-3</v>
      </c>
      <c r="I157" s="363">
        <v>3.3049420519172201E-2</v>
      </c>
      <c r="J157" s="14" t="s">
        <v>1108</v>
      </c>
      <c r="K157" s="14" t="s">
        <v>365</v>
      </c>
    </row>
    <row r="158" spans="1:11" x14ac:dyDescent="0.3">
      <c r="A158" s="14" t="s">
        <v>255</v>
      </c>
      <c r="B158" s="14" t="s">
        <v>1024</v>
      </c>
      <c r="C158" s="14" t="s">
        <v>119</v>
      </c>
      <c r="D158" s="14" t="s">
        <v>440</v>
      </c>
      <c r="E158" s="363">
        <v>2.1906432447841002</v>
      </c>
      <c r="F158" s="363">
        <v>8.2278314752033204</v>
      </c>
      <c r="G158" s="363">
        <v>11.917980969445299</v>
      </c>
      <c r="H158" s="363">
        <v>7.1937355443371497E-3</v>
      </c>
      <c r="I158" s="363">
        <v>4.5924293876795197E-2</v>
      </c>
      <c r="J158" s="14" t="s">
        <v>1107</v>
      </c>
      <c r="K158" s="14" t="s">
        <v>366</v>
      </c>
    </row>
    <row r="159" spans="1:11" x14ac:dyDescent="0.3">
      <c r="A159" s="14" t="s">
        <v>1380</v>
      </c>
      <c r="B159" s="14" t="s">
        <v>95</v>
      </c>
      <c r="C159" s="14" t="s">
        <v>1020</v>
      </c>
      <c r="D159" s="14" t="s">
        <v>1034</v>
      </c>
      <c r="E159" s="363">
        <v>-1.1857433827491399</v>
      </c>
      <c r="F159" s="363">
        <v>8.9874074730392604</v>
      </c>
      <c r="G159" s="363">
        <v>29.807579785027301</v>
      </c>
      <c r="H159" s="363">
        <v>3.9354926331216399E-4</v>
      </c>
      <c r="I159" s="363">
        <v>1.27903510576453E-2</v>
      </c>
      <c r="J159" s="14" t="s">
        <v>1684</v>
      </c>
      <c r="K159" s="14" t="s">
        <v>1381</v>
      </c>
    </row>
    <row r="160" spans="1:11" x14ac:dyDescent="0.3">
      <c r="A160" s="14" t="s">
        <v>1382</v>
      </c>
      <c r="B160" s="14" t="s">
        <v>95</v>
      </c>
      <c r="C160" s="14" t="s">
        <v>1020</v>
      </c>
      <c r="D160" s="14" t="s">
        <v>1034</v>
      </c>
      <c r="E160" s="363">
        <v>-0.55901656653677001</v>
      </c>
      <c r="F160" s="363">
        <v>9.6893340331702493</v>
      </c>
      <c r="G160" s="363">
        <v>44.266159917125599</v>
      </c>
      <c r="H160" s="363">
        <v>9.1190295795450402E-5</v>
      </c>
      <c r="I160" s="363">
        <v>6.6273207041098597E-3</v>
      </c>
      <c r="J160" s="14" t="s">
        <v>1684</v>
      </c>
      <c r="K160" s="14" t="s">
        <v>1383</v>
      </c>
    </row>
    <row r="161" spans="1:11" x14ac:dyDescent="0.3">
      <c r="A161" s="14" t="s">
        <v>250</v>
      </c>
      <c r="B161" s="14" t="s">
        <v>95</v>
      </c>
      <c r="C161" s="14" t="s">
        <v>546</v>
      </c>
      <c r="D161" s="14" t="s">
        <v>423</v>
      </c>
      <c r="E161" s="363">
        <v>1.22861038432636</v>
      </c>
      <c r="F161" s="363">
        <v>8.6648309905788103</v>
      </c>
      <c r="G161" s="363">
        <v>15.329091404973701</v>
      </c>
      <c r="H161" s="363">
        <v>3.5016738510407798E-3</v>
      </c>
      <c r="I161" s="363">
        <v>3.3726253180177697E-2</v>
      </c>
      <c r="J161" s="14" t="s">
        <v>1109</v>
      </c>
      <c r="K161" s="14" t="s">
        <v>992</v>
      </c>
    </row>
    <row r="162" spans="1:11" x14ac:dyDescent="0.3">
      <c r="A162" s="14" t="s">
        <v>250</v>
      </c>
      <c r="B162" s="14" t="s">
        <v>95</v>
      </c>
      <c r="C162" s="14" t="s">
        <v>1009</v>
      </c>
      <c r="D162" s="14" t="s">
        <v>1022</v>
      </c>
      <c r="E162" s="363">
        <v>1.22861038432636</v>
      </c>
      <c r="F162" s="363">
        <v>8.6648309905788103</v>
      </c>
      <c r="G162" s="363">
        <v>15.329091404973701</v>
      </c>
      <c r="H162" s="363">
        <v>3.5016738510407798E-3</v>
      </c>
      <c r="I162" s="363">
        <v>3.3726253180177697E-2</v>
      </c>
      <c r="J162" s="14" t="s">
        <v>1109</v>
      </c>
      <c r="K162" s="14" t="s">
        <v>992</v>
      </c>
    </row>
    <row r="163" spans="1:11" x14ac:dyDescent="0.3">
      <c r="A163" s="14" t="s">
        <v>1384</v>
      </c>
      <c r="B163" s="14" t="s">
        <v>95</v>
      </c>
      <c r="C163" s="14" t="s">
        <v>1010</v>
      </c>
      <c r="D163" s="14" t="s">
        <v>1624</v>
      </c>
      <c r="E163" s="363">
        <v>-0.27140338481639198</v>
      </c>
      <c r="F163" s="363">
        <v>9.22751337881793</v>
      </c>
      <c r="G163" s="363">
        <v>11.052401917695899</v>
      </c>
      <c r="H163" s="363">
        <v>8.8137839235113095E-3</v>
      </c>
      <c r="I163" s="363">
        <v>4.8851593064423098E-2</v>
      </c>
      <c r="J163" s="14" t="s">
        <v>1685</v>
      </c>
      <c r="K163" s="14" t="s">
        <v>1385</v>
      </c>
    </row>
    <row r="164" spans="1:11" x14ac:dyDescent="0.3">
      <c r="A164" s="14" t="s">
        <v>1386</v>
      </c>
      <c r="B164" s="14" t="s">
        <v>95</v>
      </c>
      <c r="C164" s="14" t="s">
        <v>1009</v>
      </c>
      <c r="D164" s="14" t="s">
        <v>1023</v>
      </c>
      <c r="E164" s="363">
        <v>-0.31383197874267299</v>
      </c>
      <c r="F164" s="363">
        <v>9.9622346123514198</v>
      </c>
      <c r="G164" s="363">
        <v>7.8578654894752598</v>
      </c>
      <c r="H164" s="363">
        <v>2.0505909565389498E-2</v>
      </c>
      <c r="I164" s="363">
        <v>7.2957633022076696E-2</v>
      </c>
      <c r="J164" s="14" t="s">
        <v>1686</v>
      </c>
      <c r="K164" s="14" t="s">
        <v>1387</v>
      </c>
    </row>
    <row r="165" spans="1:11" x14ac:dyDescent="0.3">
      <c r="A165" s="14" t="s">
        <v>1386</v>
      </c>
      <c r="B165" s="14" t="s">
        <v>95</v>
      </c>
      <c r="C165" s="14" t="s">
        <v>1009</v>
      </c>
      <c r="D165" s="14" t="s">
        <v>147</v>
      </c>
      <c r="E165" s="363">
        <v>-0.31383197874267299</v>
      </c>
      <c r="F165" s="363">
        <v>9.9622346123514198</v>
      </c>
      <c r="G165" s="363">
        <v>7.8578654894752598</v>
      </c>
      <c r="H165" s="363">
        <v>2.0505909565389498E-2</v>
      </c>
      <c r="I165" s="363">
        <v>7.2957633022076696E-2</v>
      </c>
      <c r="J165" s="14" t="s">
        <v>1686</v>
      </c>
      <c r="K165" s="14" t="s">
        <v>1387</v>
      </c>
    </row>
    <row r="166" spans="1:11" x14ac:dyDescent="0.3">
      <c r="A166" s="14" t="s">
        <v>1386</v>
      </c>
      <c r="B166" s="14" t="s">
        <v>95</v>
      </c>
      <c r="C166" s="14" t="s">
        <v>1009</v>
      </c>
      <c r="D166" s="14" t="s">
        <v>425</v>
      </c>
      <c r="E166" s="363">
        <v>-0.31383197874267299</v>
      </c>
      <c r="F166" s="363">
        <v>9.9622346123514198</v>
      </c>
      <c r="G166" s="363">
        <v>7.8578654894752598</v>
      </c>
      <c r="H166" s="363">
        <v>2.0505909565389498E-2</v>
      </c>
      <c r="I166" s="363">
        <v>7.2957633022076696E-2</v>
      </c>
      <c r="J166" s="14" t="s">
        <v>1686</v>
      </c>
      <c r="K166" s="14" t="s">
        <v>1387</v>
      </c>
    </row>
    <row r="167" spans="1:11" x14ac:dyDescent="0.3">
      <c r="A167" s="14" t="s">
        <v>1386</v>
      </c>
      <c r="B167" s="14" t="s">
        <v>95</v>
      </c>
      <c r="C167" s="14" t="s">
        <v>546</v>
      </c>
      <c r="D167" s="14" t="s">
        <v>423</v>
      </c>
      <c r="E167" s="363">
        <v>-0.31383197874267299</v>
      </c>
      <c r="F167" s="363">
        <v>9.9622346123514198</v>
      </c>
      <c r="G167" s="363">
        <v>7.8578654894752598</v>
      </c>
      <c r="H167" s="363">
        <v>2.0505909565389498E-2</v>
      </c>
      <c r="I167" s="363">
        <v>7.2957633022076696E-2</v>
      </c>
      <c r="J167" s="14" t="s">
        <v>1686</v>
      </c>
      <c r="K167" s="14" t="s">
        <v>1387</v>
      </c>
    </row>
    <row r="168" spans="1:11" x14ac:dyDescent="0.3">
      <c r="A168" s="14" t="s">
        <v>285</v>
      </c>
      <c r="B168" s="14" t="s">
        <v>95</v>
      </c>
      <c r="C168" s="14" t="s">
        <v>1020</v>
      </c>
      <c r="D168" s="14" t="s">
        <v>1063</v>
      </c>
      <c r="E168" s="363">
        <v>-0.24596878251992199</v>
      </c>
      <c r="F168" s="363">
        <v>9.3854509126444494</v>
      </c>
      <c r="G168" s="363">
        <v>11.670642550768999</v>
      </c>
      <c r="H168" s="363">
        <v>7.6163189124079499E-3</v>
      </c>
      <c r="I168" s="363">
        <v>4.7052229491651103E-2</v>
      </c>
      <c r="J168" s="14" t="s">
        <v>1111</v>
      </c>
      <c r="K168" s="14" t="s">
        <v>379</v>
      </c>
    </row>
    <row r="169" spans="1:11" x14ac:dyDescent="0.3">
      <c r="A169" s="14" t="s">
        <v>1388</v>
      </c>
      <c r="B169" s="14" t="s">
        <v>95</v>
      </c>
      <c r="C169" s="14" t="s">
        <v>546</v>
      </c>
      <c r="D169" s="14" t="s">
        <v>423</v>
      </c>
      <c r="E169" s="363">
        <v>-0.37181222056138202</v>
      </c>
      <c r="F169" s="363">
        <v>10.1177757796669</v>
      </c>
      <c r="G169" s="363">
        <v>8.76375118600523</v>
      </c>
      <c r="H169" s="363">
        <v>1.5863165013689499E-2</v>
      </c>
      <c r="I169" s="363">
        <v>6.2858900427591E-2</v>
      </c>
      <c r="J169" s="14" t="s">
        <v>2005</v>
      </c>
      <c r="K169" s="14" t="s">
        <v>1389</v>
      </c>
    </row>
    <row r="170" spans="1:11" x14ac:dyDescent="0.3">
      <c r="A170" s="14" t="s">
        <v>1388</v>
      </c>
      <c r="B170" s="14" t="s">
        <v>95</v>
      </c>
      <c r="C170" s="14" t="s">
        <v>1009</v>
      </c>
      <c r="D170" s="14" t="s">
        <v>1042</v>
      </c>
      <c r="E170" s="363">
        <v>-0.37181222056138202</v>
      </c>
      <c r="F170" s="363">
        <v>10.1177757796669</v>
      </c>
      <c r="G170" s="363">
        <v>8.76375118600523</v>
      </c>
      <c r="H170" s="363">
        <v>1.5863165013689499E-2</v>
      </c>
      <c r="I170" s="363">
        <v>6.2858900427591E-2</v>
      </c>
      <c r="J170" s="14" t="s">
        <v>2005</v>
      </c>
      <c r="K170" s="14" t="s">
        <v>1389</v>
      </c>
    </row>
    <row r="171" spans="1:11" x14ac:dyDescent="0.3">
      <c r="A171" s="14" t="s">
        <v>282</v>
      </c>
      <c r="B171" s="14" t="s">
        <v>95</v>
      </c>
      <c r="C171" s="14" t="s">
        <v>546</v>
      </c>
      <c r="D171" s="14" t="s">
        <v>1033</v>
      </c>
      <c r="E171" s="363">
        <v>-0.42537033242792999</v>
      </c>
      <c r="F171" s="363">
        <v>9.6859940113163905</v>
      </c>
      <c r="G171" s="363">
        <v>22.287926908185401</v>
      </c>
      <c r="H171" s="363">
        <v>1.07243955993892E-3</v>
      </c>
      <c r="I171" s="363">
        <v>1.731024632096E-2</v>
      </c>
      <c r="J171" s="14" t="s">
        <v>1114</v>
      </c>
      <c r="K171" s="14" t="s">
        <v>996</v>
      </c>
    </row>
    <row r="172" spans="1:11" x14ac:dyDescent="0.3">
      <c r="A172" s="14" t="s">
        <v>1390</v>
      </c>
      <c r="B172" s="14" t="s">
        <v>95</v>
      </c>
      <c r="C172" s="14" t="s">
        <v>1009</v>
      </c>
      <c r="D172" s="14" t="s">
        <v>1065</v>
      </c>
      <c r="E172" s="363">
        <v>-0.38519789692953799</v>
      </c>
      <c r="F172" s="363">
        <v>9.0982402690875208</v>
      </c>
      <c r="G172" s="363">
        <v>11.331689417851999</v>
      </c>
      <c r="H172" s="363">
        <v>8.2461559934391901E-3</v>
      </c>
      <c r="I172" s="363">
        <v>4.7052229491651103E-2</v>
      </c>
      <c r="J172" s="14" t="s">
        <v>1687</v>
      </c>
      <c r="K172" s="14" t="s">
        <v>1391</v>
      </c>
    </row>
    <row r="173" spans="1:11" x14ac:dyDescent="0.3">
      <c r="A173" s="14" t="s">
        <v>1392</v>
      </c>
      <c r="B173" s="14" t="s">
        <v>95</v>
      </c>
      <c r="C173" s="14" t="s">
        <v>1009</v>
      </c>
      <c r="D173" s="14" t="s">
        <v>434</v>
      </c>
      <c r="E173" s="363">
        <v>-0.29473104065664002</v>
      </c>
      <c r="F173" s="363">
        <v>9.0787327122415107</v>
      </c>
      <c r="G173" s="363">
        <v>15.192634647059601</v>
      </c>
      <c r="H173" s="363">
        <v>3.5962794455374498E-3</v>
      </c>
      <c r="I173" s="363">
        <v>3.3726253180177697E-2</v>
      </c>
      <c r="J173" s="14" t="s">
        <v>1688</v>
      </c>
      <c r="K173" s="14" t="s">
        <v>1393</v>
      </c>
    </row>
    <row r="174" spans="1:11" x14ac:dyDescent="0.3">
      <c r="A174" s="14" t="s">
        <v>1394</v>
      </c>
      <c r="B174" s="14" t="s">
        <v>95</v>
      </c>
      <c r="C174" s="14" t="s">
        <v>1020</v>
      </c>
      <c r="D174" s="14" t="s">
        <v>1241</v>
      </c>
      <c r="E174" s="363">
        <v>-0.19919951061830801</v>
      </c>
      <c r="F174" s="363">
        <v>11.158767379997</v>
      </c>
      <c r="G174" s="363">
        <v>6.3335972356622499</v>
      </c>
      <c r="H174" s="363">
        <v>3.2825650875149701E-2</v>
      </c>
      <c r="I174" s="363">
        <v>9.79491588987524E-2</v>
      </c>
      <c r="J174" s="14" t="s">
        <v>1689</v>
      </c>
      <c r="K174" s="14" t="s">
        <v>1395</v>
      </c>
    </row>
    <row r="175" spans="1:11" x14ac:dyDescent="0.3">
      <c r="A175" s="14" t="s">
        <v>1394</v>
      </c>
      <c r="B175" s="14" t="s">
        <v>95</v>
      </c>
      <c r="C175" s="14" t="s">
        <v>1018</v>
      </c>
      <c r="D175" s="14" t="s">
        <v>1041</v>
      </c>
      <c r="E175" s="363">
        <v>-0.19919951061830801</v>
      </c>
      <c r="F175" s="363">
        <v>11.158767379997</v>
      </c>
      <c r="G175" s="363">
        <v>6.3335972356622499</v>
      </c>
      <c r="H175" s="363">
        <v>3.2825650875149701E-2</v>
      </c>
      <c r="I175" s="363">
        <v>9.79491588987524E-2</v>
      </c>
      <c r="J175" s="14" t="s">
        <v>1689</v>
      </c>
      <c r="K175" s="14" t="s">
        <v>1395</v>
      </c>
    </row>
    <row r="176" spans="1:11" x14ac:dyDescent="0.3">
      <c r="A176" s="14" t="s">
        <v>1396</v>
      </c>
      <c r="B176" s="14" t="s">
        <v>95</v>
      </c>
      <c r="C176" s="14" t="s">
        <v>1018</v>
      </c>
      <c r="D176" s="14" t="s">
        <v>1069</v>
      </c>
      <c r="E176" s="363">
        <v>0.20841386987625601</v>
      </c>
      <c r="F176" s="363">
        <v>9.9223748361473998</v>
      </c>
      <c r="G176" s="363">
        <v>7.2921689791446802</v>
      </c>
      <c r="H176" s="363">
        <v>2.42701724211924E-2</v>
      </c>
      <c r="I176" s="363">
        <v>8.3321177084986806E-2</v>
      </c>
      <c r="J176" s="14" t="s">
        <v>1690</v>
      </c>
      <c r="K176" s="14" t="s">
        <v>1397</v>
      </c>
    </row>
    <row r="177" spans="1:11" x14ac:dyDescent="0.3">
      <c r="A177" s="14" t="s">
        <v>1398</v>
      </c>
      <c r="B177" s="14" t="s">
        <v>95</v>
      </c>
      <c r="C177" s="14" t="s">
        <v>1009</v>
      </c>
      <c r="D177" s="14" t="s">
        <v>1066</v>
      </c>
      <c r="E177" s="363">
        <v>-0.263809262850495</v>
      </c>
      <c r="F177" s="363">
        <v>9.8162312341281304</v>
      </c>
      <c r="G177" s="363">
        <v>10.2503220452985</v>
      </c>
      <c r="H177" s="363">
        <v>1.0733226297311001E-2</v>
      </c>
      <c r="I177" s="363">
        <v>5.26320832286555E-2</v>
      </c>
      <c r="J177" s="14" t="s">
        <v>1691</v>
      </c>
      <c r="K177" s="14" t="s">
        <v>1399</v>
      </c>
    </row>
    <row r="178" spans="1:11" x14ac:dyDescent="0.3">
      <c r="A178" s="14" t="s">
        <v>1398</v>
      </c>
      <c r="B178" s="14" t="s">
        <v>95</v>
      </c>
      <c r="C178" s="14" t="s">
        <v>1009</v>
      </c>
      <c r="D178" s="14" t="s">
        <v>1064</v>
      </c>
      <c r="E178" s="363">
        <v>-0.263809262850495</v>
      </c>
      <c r="F178" s="363">
        <v>9.8162312341281304</v>
      </c>
      <c r="G178" s="363">
        <v>10.2503220452985</v>
      </c>
      <c r="H178" s="363">
        <v>1.0733226297311001E-2</v>
      </c>
      <c r="I178" s="363">
        <v>5.26320832286555E-2</v>
      </c>
      <c r="J178" s="14" t="s">
        <v>1691</v>
      </c>
      <c r="K178" s="14" t="s">
        <v>1399</v>
      </c>
    </row>
    <row r="179" spans="1:11" x14ac:dyDescent="0.3">
      <c r="A179" s="14" t="s">
        <v>1400</v>
      </c>
      <c r="B179" s="14" t="s">
        <v>95</v>
      </c>
      <c r="C179" s="14" t="s">
        <v>1055</v>
      </c>
      <c r="D179" s="14" t="s">
        <v>1056</v>
      </c>
      <c r="E179" s="363">
        <v>-0.22784680212354799</v>
      </c>
      <c r="F179" s="363">
        <v>10.9062943558928</v>
      </c>
      <c r="G179" s="363">
        <v>8.8553155222505602</v>
      </c>
      <c r="H179" s="363">
        <v>1.5469773345668E-2</v>
      </c>
      <c r="I179" s="363">
        <v>6.2164494394958601E-2</v>
      </c>
      <c r="J179" s="14" t="s">
        <v>1692</v>
      </c>
      <c r="K179" s="14" t="s">
        <v>1401</v>
      </c>
    </row>
    <row r="180" spans="1:11" x14ac:dyDescent="0.3">
      <c r="A180" s="14" t="s">
        <v>1400</v>
      </c>
      <c r="B180" s="14" t="s">
        <v>95</v>
      </c>
      <c r="C180" s="14" t="s">
        <v>1020</v>
      </c>
      <c r="D180" s="14" t="s">
        <v>1637</v>
      </c>
      <c r="E180" s="363">
        <v>-0.22784680212354799</v>
      </c>
      <c r="F180" s="363">
        <v>10.9062943558928</v>
      </c>
      <c r="G180" s="363">
        <v>8.8553155222505602</v>
      </c>
      <c r="H180" s="363">
        <v>1.5469773345668E-2</v>
      </c>
      <c r="I180" s="363">
        <v>6.2164494394958601E-2</v>
      </c>
      <c r="J180" s="14" t="s">
        <v>1692</v>
      </c>
      <c r="K180" s="14" t="s">
        <v>1401</v>
      </c>
    </row>
    <row r="181" spans="1:11" x14ac:dyDescent="0.3">
      <c r="A181" s="14" t="s">
        <v>261</v>
      </c>
      <c r="B181" s="14" t="s">
        <v>95</v>
      </c>
      <c r="C181" s="14" t="s">
        <v>1020</v>
      </c>
      <c r="D181" s="14" t="s">
        <v>1032</v>
      </c>
      <c r="E181" s="363">
        <v>-1.60942060844608</v>
      </c>
      <c r="F181" s="363">
        <v>8.3520779905154896</v>
      </c>
      <c r="G181" s="363">
        <v>25.148462751674401</v>
      </c>
      <c r="H181" s="363">
        <v>7.1303467249276599E-4</v>
      </c>
      <c r="I181" s="363">
        <v>1.7297926368637199E-2</v>
      </c>
      <c r="J181" s="14" t="s">
        <v>1116</v>
      </c>
      <c r="K181" s="14" t="s">
        <v>380</v>
      </c>
    </row>
    <row r="182" spans="1:11" x14ac:dyDescent="0.3">
      <c r="A182" s="14" t="s">
        <v>1402</v>
      </c>
      <c r="B182" s="14" t="s">
        <v>95</v>
      </c>
      <c r="C182" s="14" t="s">
        <v>1018</v>
      </c>
      <c r="D182" s="14" t="s">
        <v>1069</v>
      </c>
      <c r="E182" s="363">
        <v>0.374231166964757</v>
      </c>
      <c r="F182" s="363">
        <v>9.5236913855488208</v>
      </c>
      <c r="G182" s="363">
        <v>18.037341086184401</v>
      </c>
      <c r="H182" s="363">
        <v>2.1271173282261398E-3</v>
      </c>
      <c r="I182" s="363">
        <v>2.6682261222485799E-2</v>
      </c>
      <c r="J182" s="14" t="s">
        <v>1693</v>
      </c>
      <c r="K182" s="14" t="s">
        <v>1403</v>
      </c>
    </row>
    <row r="183" spans="1:11" x14ac:dyDescent="0.3">
      <c r="A183" s="14" t="s">
        <v>1404</v>
      </c>
      <c r="B183" s="14" t="s">
        <v>95</v>
      </c>
      <c r="C183" s="14" t="s">
        <v>1020</v>
      </c>
      <c r="D183" s="14" t="s">
        <v>1050</v>
      </c>
      <c r="E183" s="363">
        <v>-1.25399919003619</v>
      </c>
      <c r="F183" s="363">
        <v>9.2429319064251807</v>
      </c>
      <c r="G183" s="363">
        <v>67.789964468621605</v>
      </c>
      <c r="H183" s="363">
        <v>1.7037873800922301E-5</v>
      </c>
      <c r="I183" s="363">
        <v>2.3602618027448201E-3</v>
      </c>
      <c r="J183" s="14" t="s">
        <v>1694</v>
      </c>
      <c r="K183" s="14" t="s">
        <v>1405</v>
      </c>
    </row>
    <row r="184" spans="1:11" x14ac:dyDescent="0.3">
      <c r="A184" s="14" t="s">
        <v>1404</v>
      </c>
      <c r="B184" s="14" t="s">
        <v>95</v>
      </c>
      <c r="C184" s="14" t="s">
        <v>1020</v>
      </c>
      <c r="D184" s="14" t="s">
        <v>1063</v>
      </c>
      <c r="E184" s="363">
        <v>-1.25399919003619</v>
      </c>
      <c r="F184" s="363">
        <v>9.2429319064251807</v>
      </c>
      <c r="G184" s="363">
        <v>67.789964468621605</v>
      </c>
      <c r="H184" s="363">
        <v>1.7037873800922301E-5</v>
      </c>
      <c r="I184" s="363">
        <v>2.3602618027448201E-3</v>
      </c>
      <c r="J184" s="14" t="s">
        <v>1694</v>
      </c>
      <c r="K184" s="14" t="s">
        <v>1405</v>
      </c>
    </row>
    <row r="185" spans="1:11" x14ac:dyDescent="0.3">
      <c r="A185" s="14" t="s">
        <v>231</v>
      </c>
      <c r="B185" s="14" t="s">
        <v>95</v>
      </c>
      <c r="C185" s="14" t="s">
        <v>1020</v>
      </c>
      <c r="D185" s="14" t="s">
        <v>1032</v>
      </c>
      <c r="E185" s="363">
        <v>-0.24699771335469201</v>
      </c>
      <c r="F185" s="363">
        <v>9.9890446623969993</v>
      </c>
      <c r="G185" s="363">
        <v>8.6537738866993905</v>
      </c>
      <c r="H185" s="363">
        <v>1.6352105565778902E-2</v>
      </c>
      <c r="I185" s="363">
        <v>6.2858900427591E-2</v>
      </c>
      <c r="J185" s="14" t="s">
        <v>1118</v>
      </c>
      <c r="K185" s="14" t="s">
        <v>998</v>
      </c>
    </row>
    <row r="186" spans="1:11" x14ac:dyDescent="0.3">
      <c r="A186" s="14" t="s">
        <v>231</v>
      </c>
      <c r="B186" s="14" t="s">
        <v>95</v>
      </c>
      <c r="C186" s="14" t="s">
        <v>1051</v>
      </c>
      <c r="D186" s="14" t="s">
        <v>1052</v>
      </c>
      <c r="E186" s="363">
        <v>-0.24699771335469201</v>
      </c>
      <c r="F186" s="363">
        <v>9.9890446623969993</v>
      </c>
      <c r="G186" s="363">
        <v>8.6537738866993905</v>
      </c>
      <c r="H186" s="363">
        <v>1.6352105565778902E-2</v>
      </c>
      <c r="I186" s="363">
        <v>6.2858900427591E-2</v>
      </c>
      <c r="J186" s="14" t="s">
        <v>1118</v>
      </c>
      <c r="K186" s="14" t="s">
        <v>998</v>
      </c>
    </row>
    <row r="187" spans="1:11" x14ac:dyDescent="0.3">
      <c r="A187" s="14" t="s">
        <v>1406</v>
      </c>
      <c r="B187" s="14" t="s">
        <v>1068</v>
      </c>
      <c r="C187" s="14" t="s">
        <v>122</v>
      </c>
      <c r="D187" s="14" t="s">
        <v>421</v>
      </c>
      <c r="E187" s="363">
        <v>-0.23554671842609901</v>
      </c>
      <c r="F187" s="363">
        <v>11.2361144654729</v>
      </c>
      <c r="G187" s="363">
        <v>8.5203254064802607</v>
      </c>
      <c r="H187" s="363">
        <v>1.6970611557186401E-2</v>
      </c>
      <c r="I187" s="363">
        <v>6.4358568006038896E-2</v>
      </c>
      <c r="J187" s="14" t="s">
        <v>1695</v>
      </c>
      <c r="K187" s="14" t="s">
        <v>1407</v>
      </c>
    </row>
    <row r="188" spans="1:11" x14ac:dyDescent="0.3">
      <c r="A188" s="14" t="s">
        <v>1406</v>
      </c>
      <c r="B188" s="14" t="s">
        <v>1068</v>
      </c>
      <c r="C188" s="14" t="s">
        <v>1074</v>
      </c>
      <c r="D188" s="14" t="s">
        <v>429</v>
      </c>
      <c r="E188" s="363">
        <v>-0.23554671842609901</v>
      </c>
      <c r="F188" s="363">
        <v>11.2361144654729</v>
      </c>
      <c r="G188" s="363">
        <v>8.5203254064802607</v>
      </c>
      <c r="H188" s="363">
        <v>1.6970611557186401E-2</v>
      </c>
      <c r="I188" s="363">
        <v>6.4358568006038896E-2</v>
      </c>
      <c r="J188" s="14" t="s">
        <v>1695</v>
      </c>
      <c r="K188" s="14" t="s">
        <v>1407</v>
      </c>
    </row>
    <row r="189" spans="1:11" x14ac:dyDescent="0.3">
      <c r="A189" s="14" t="s">
        <v>1406</v>
      </c>
      <c r="B189" s="14" t="s">
        <v>95</v>
      </c>
      <c r="C189" s="14" t="s">
        <v>1051</v>
      </c>
      <c r="D189" s="14" t="s">
        <v>1052</v>
      </c>
      <c r="E189" s="363">
        <v>-0.23554671842609901</v>
      </c>
      <c r="F189" s="363">
        <v>11.2361144654729</v>
      </c>
      <c r="G189" s="363">
        <v>8.5203254064802607</v>
      </c>
      <c r="H189" s="363">
        <v>1.6970611557186401E-2</v>
      </c>
      <c r="I189" s="363">
        <v>6.4358568006038896E-2</v>
      </c>
      <c r="J189" s="14" t="s">
        <v>1695</v>
      </c>
      <c r="K189" s="14" t="s">
        <v>1407</v>
      </c>
    </row>
    <row r="190" spans="1:11" x14ac:dyDescent="0.3">
      <c r="A190" s="14" t="s">
        <v>1408</v>
      </c>
      <c r="B190" s="14" t="s">
        <v>95</v>
      </c>
      <c r="C190" s="14" t="s">
        <v>1030</v>
      </c>
      <c r="D190" s="14" t="s">
        <v>1031</v>
      </c>
      <c r="E190" s="363">
        <v>0.42501753745592002</v>
      </c>
      <c r="F190" s="363">
        <v>9.7553970562665295</v>
      </c>
      <c r="G190" s="363">
        <v>14.4375191869778</v>
      </c>
      <c r="H190" s="363">
        <v>4.1803423244668502E-3</v>
      </c>
      <c r="I190" s="363">
        <v>3.6011382674623997E-2</v>
      </c>
      <c r="J190" s="14" t="s">
        <v>2006</v>
      </c>
      <c r="K190" s="14" t="s">
        <v>1409</v>
      </c>
    </row>
    <row r="191" spans="1:11" x14ac:dyDescent="0.3">
      <c r="A191" s="14" t="s">
        <v>1408</v>
      </c>
      <c r="B191" s="14" t="s">
        <v>95</v>
      </c>
      <c r="C191" s="14" t="s">
        <v>1010</v>
      </c>
      <c r="D191" s="14" t="s">
        <v>1627</v>
      </c>
      <c r="E191" s="363">
        <v>0.42501753745592002</v>
      </c>
      <c r="F191" s="363">
        <v>9.7553970562665295</v>
      </c>
      <c r="G191" s="363">
        <v>14.4375191869778</v>
      </c>
      <c r="H191" s="363">
        <v>4.1803423244668502E-3</v>
      </c>
      <c r="I191" s="363">
        <v>3.6011382674623997E-2</v>
      </c>
      <c r="J191" s="14" t="s">
        <v>2006</v>
      </c>
      <c r="K191" s="14" t="s">
        <v>1409</v>
      </c>
    </row>
    <row r="192" spans="1:11" x14ac:dyDescent="0.3">
      <c r="A192" s="14" t="s">
        <v>1408</v>
      </c>
      <c r="B192" s="14" t="s">
        <v>95</v>
      </c>
      <c r="C192" s="14" t="s">
        <v>1059</v>
      </c>
      <c r="D192" s="14" t="s">
        <v>1638</v>
      </c>
      <c r="E192" s="363">
        <v>0.42501753745592002</v>
      </c>
      <c r="F192" s="363">
        <v>9.7553970562665295</v>
      </c>
      <c r="G192" s="363">
        <v>14.4375191869778</v>
      </c>
      <c r="H192" s="363">
        <v>4.1803423244668502E-3</v>
      </c>
      <c r="I192" s="363">
        <v>3.6011382674623997E-2</v>
      </c>
      <c r="J192" s="14" t="s">
        <v>2006</v>
      </c>
      <c r="K192" s="14" t="s">
        <v>1409</v>
      </c>
    </row>
    <row r="193" spans="1:11" x14ac:dyDescent="0.3">
      <c r="A193" s="14" t="s">
        <v>1408</v>
      </c>
      <c r="B193" s="14" t="s">
        <v>95</v>
      </c>
      <c r="C193" s="14" t="s">
        <v>1013</v>
      </c>
      <c r="D193" s="14" t="s">
        <v>1014</v>
      </c>
      <c r="E193" s="363">
        <v>0.42501753745592002</v>
      </c>
      <c r="F193" s="363">
        <v>9.7553970562665295</v>
      </c>
      <c r="G193" s="363">
        <v>14.4375191869778</v>
      </c>
      <c r="H193" s="363">
        <v>4.1803423244668502E-3</v>
      </c>
      <c r="I193" s="363">
        <v>3.6011382674623997E-2</v>
      </c>
      <c r="J193" s="14" t="s">
        <v>2006</v>
      </c>
      <c r="K193" s="14" t="s">
        <v>1409</v>
      </c>
    </row>
    <row r="194" spans="1:11" x14ac:dyDescent="0.3">
      <c r="A194" s="14" t="s">
        <v>1408</v>
      </c>
      <c r="B194" s="14" t="s">
        <v>95</v>
      </c>
      <c r="C194" s="14" t="s">
        <v>1020</v>
      </c>
      <c r="D194" s="14" t="s">
        <v>1075</v>
      </c>
      <c r="E194" s="363">
        <v>0.42501753745592002</v>
      </c>
      <c r="F194" s="363">
        <v>9.7553970562665295</v>
      </c>
      <c r="G194" s="363">
        <v>14.4375191869778</v>
      </c>
      <c r="H194" s="363">
        <v>4.1803423244668502E-3</v>
      </c>
      <c r="I194" s="363">
        <v>3.6011382674623997E-2</v>
      </c>
      <c r="J194" s="14" t="s">
        <v>2006</v>
      </c>
      <c r="K194" s="14" t="s">
        <v>1409</v>
      </c>
    </row>
    <row r="195" spans="1:11" x14ac:dyDescent="0.3">
      <c r="A195" s="14" t="s">
        <v>1408</v>
      </c>
      <c r="B195" s="14" t="s">
        <v>95</v>
      </c>
      <c r="C195" s="14" t="s">
        <v>1059</v>
      </c>
      <c r="D195" s="14" t="s">
        <v>1639</v>
      </c>
      <c r="E195" s="363">
        <v>0.42501753745592002</v>
      </c>
      <c r="F195" s="363">
        <v>9.7553970562665295</v>
      </c>
      <c r="G195" s="363">
        <v>14.4375191869778</v>
      </c>
      <c r="H195" s="363">
        <v>4.1803423244668502E-3</v>
      </c>
      <c r="I195" s="363">
        <v>3.6011382674623997E-2</v>
      </c>
      <c r="J195" s="14" t="s">
        <v>2006</v>
      </c>
      <c r="K195" s="14" t="s">
        <v>1409</v>
      </c>
    </row>
    <row r="196" spans="1:11" x14ac:dyDescent="0.3">
      <c r="A196" s="14" t="s">
        <v>1408</v>
      </c>
      <c r="B196" s="14" t="s">
        <v>95</v>
      </c>
      <c r="C196" s="14" t="s">
        <v>1010</v>
      </c>
      <c r="D196" s="14" t="s">
        <v>1624</v>
      </c>
      <c r="E196" s="363">
        <v>0.42501753745592002</v>
      </c>
      <c r="F196" s="363">
        <v>9.7553970562665295</v>
      </c>
      <c r="G196" s="363">
        <v>14.4375191869778</v>
      </c>
      <c r="H196" s="363">
        <v>4.1803423244668502E-3</v>
      </c>
      <c r="I196" s="363">
        <v>3.6011382674623997E-2</v>
      </c>
      <c r="J196" s="14" t="s">
        <v>2006</v>
      </c>
      <c r="K196" s="14" t="s">
        <v>1409</v>
      </c>
    </row>
    <row r="197" spans="1:11" x14ac:dyDescent="0.3">
      <c r="A197" s="14" t="s">
        <v>1408</v>
      </c>
      <c r="B197" s="14" t="s">
        <v>95</v>
      </c>
      <c r="C197" s="14" t="s">
        <v>1009</v>
      </c>
      <c r="D197" s="14" t="s">
        <v>1027</v>
      </c>
      <c r="E197" s="363">
        <v>0.42501753745592002</v>
      </c>
      <c r="F197" s="363">
        <v>9.7553970562665295</v>
      </c>
      <c r="G197" s="363">
        <v>14.4375191869778</v>
      </c>
      <c r="H197" s="363">
        <v>4.1803423244668502E-3</v>
      </c>
      <c r="I197" s="363">
        <v>3.6011382674623997E-2</v>
      </c>
      <c r="J197" s="14" t="s">
        <v>2006</v>
      </c>
      <c r="K197" s="14" t="s">
        <v>1409</v>
      </c>
    </row>
    <row r="198" spans="1:11" x14ac:dyDescent="0.3">
      <c r="A198" s="14" t="s">
        <v>1408</v>
      </c>
      <c r="B198" s="14" t="s">
        <v>95</v>
      </c>
      <c r="C198" s="14" t="s">
        <v>1009</v>
      </c>
      <c r="D198" s="14" t="s">
        <v>1028</v>
      </c>
      <c r="E198" s="363">
        <v>0.42501753745592002</v>
      </c>
      <c r="F198" s="363">
        <v>9.7553970562665295</v>
      </c>
      <c r="G198" s="363">
        <v>14.4375191869778</v>
      </c>
      <c r="H198" s="363">
        <v>4.1803423244668502E-3</v>
      </c>
      <c r="I198" s="363">
        <v>3.6011382674623997E-2</v>
      </c>
      <c r="J198" s="14" t="s">
        <v>2006</v>
      </c>
      <c r="K198" s="14" t="s">
        <v>1409</v>
      </c>
    </row>
    <row r="199" spans="1:11" x14ac:dyDescent="0.3">
      <c r="A199" s="14" t="s">
        <v>1408</v>
      </c>
      <c r="B199" s="14" t="s">
        <v>95</v>
      </c>
      <c r="C199" s="14" t="s">
        <v>1020</v>
      </c>
      <c r="D199" s="14" t="s">
        <v>1029</v>
      </c>
      <c r="E199" s="363">
        <v>0.42501753745592002</v>
      </c>
      <c r="F199" s="363">
        <v>9.7553970562665295</v>
      </c>
      <c r="G199" s="363">
        <v>14.4375191869778</v>
      </c>
      <c r="H199" s="363">
        <v>4.1803423244668502E-3</v>
      </c>
      <c r="I199" s="363">
        <v>3.6011382674623997E-2</v>
      </c>
      <c r="J199" s="14" t="s">
        <v>2006</v>
      </c>
      <c r="K199" s="14" t="s">
        <v>1409</v>
      </c>
    </row>
    <row r="200" spans="1:11" x14ac:dyDescent="0.3">
      <c r="A200" s="14" t="s">
        <v>1408</v>
      </c>
      <c r="B200" s="14" t="s">
        <v>95</v>
      </c>
      <c r="C200" s="14" t="s">
        <v>1020</v>
      </c>
      <c r="D200" s="14" t="s">
        <v>1249</v>
      </c>
      <c r="E200" s="363">
        <v>0.42501753745592002</v>
      </c>
      <c r="F200" s="363">
        <v>9.7553970562665295</v>
      </c>
      <c r="G200" s="363">
        <v>14.4375191869778</v>
      </c>
      <c r="H200" s="363">
        <v>4.1803423244668502E-3</v>
      </c>
      <c r="I200" s="363">
        <v>3.6011382674623997E-2</v>
      </c>
      <c r="J200" s="14" t="s">
        <v>2006</v>
      </c>
      <c r="K200" s="14" t="s">
        <v>1409</v>
      </c>
    </row>
    <row r="201" spans="1:11" x14ac:dyDescent="0.3">
      <c r="A201" s="14" t="s">
        <v>223</v>
      </c>
      <c r="B201" s="14" t="s">
        <v>95</v>
      </c>
      <c r="C201" s="14" t="s">
        <v>1009</v>
      </c>
      <c r="D201" s="14" t="s">
        <v>1065</v>
      </c>
      <c r="E201" s="363">
        <v>-0.495816260112385</v>
      </c>
      <c r="F201" s="363">
        <v>9.0964695143091703</v>
      </c>
      <c r="G201" s="363">
        <v>22.319499697350398</v>
      </c>
      <c r="H201" s="363">
        <v>1.0673959232196601E-3</v>
      </c>
      <c r="I201" s="363">
        <v>1.731024632096E-2</v>
      </c>
      <c r="J201" s="14" t="s">
        <v>1119</v>
      </c>
      <c r="K201" s="14" t="s">
        <v>999</v>
      </c>
    </row>
    <row r="202" spans="1:11" x14ac:dyDescent="0.3">
      <c r="A202" s="14" t="s">
        <v>223</v>
      </c>
      <c r="B202" s="14" t="s">
        <v>95</v>
      </c>
      <c r="C202" s="14" t="s">
        <v>1009</v>
      </c>
      <c r="D202" s="14" t="s">
        <v>147</v>
      </c>
      <c r="E202" s="363">
        <v>-0.495816260112385</v>
      </c>
      <c r="F202" s="363">
        <v>9.0964695143091703</v>
      </c>
      <c r="G202" s="363">
        <v>22.319499697350398</v>
      </c>
      <c r="H202" s="363">
        <v>1.0673959232196601E-3</v>
      </c>
      <c r="I202" s="363">
        <v>1.731024632096E-2</v>
      </c>
      <c r="J202" s="14" t="s">
        <v>1119</v>
      </c>
      <c r="K202" s="14" t="s">
        <v>999</v>
      </c>
    </row>
    <row r="203" spans="1:11" x14ac:dyDescent="0.3">
      <c r="A203" s="14" t="s">
        <v>1410</v>
      </c>
      <c r="B203" s="14" t="s">
        <v>95</v>
      </c>
      <c r="C203" s="14" t="s">
        <v>1009</v>
      </c>
      <c r="D203" s="14" t="s">
        <v>434</v>
      </c>
      <c r="E203" s="363">
        <v>-0.439454947941678</v>
      </c>
      <c r="F203" s="363">
        <v>9.0440767190220299</v>
      </c>
      <c r="G203" s="363">
        <v>22.3258353848727</v>
      </c>
      <c r="H203" s="363">
        <v>1.06638731868407E-3</v>
      </c>
      <c r="I203" s="363">
        <v>1.731024632096E-2</v>
      </c>
      <c r="J203" s="14" t="s">
        <v>1696</v>
      </c>
      <c r="K203" s="14" t="s">
        <v>1411</v>
      </c>
    </row>
    <row r="204" spans="1:11" x14ac:dyDescent="0.3">
      <c r="A204" s="14" t="s">
        <v>1410</v>
      </c>
      <c r="B204" s="14" t="s">
        <v>95</v>
      </c>
      <c r="C204" s="14" t="s">
        <v>1009</v>
      </c>
      <c r="D204" s="14" t="s">
        <v>1064</v>
      </c>
      <c r="E204" s="363">
        <v>-0.439454947941678</v>
      </c>
      <c r="F204" s="363">
        <v>9.0440767190220299</v>
      </c>
      <c r="G204" s="363">
        <v>22.3258353848727</v>
      </c>
      <c r="H204" s="363">
        <v>1.06638731868407E-3</v>
      </c>
      <c r="I204" s="363">
        <v>1.731024632096E-2</v>
      </c>
      <c r="J204" s="14" t="s">
        <v>1696</v>
      </c>
      <c r="K204" s="14" t="s">
        <v>1411</v>
      </c>
    </row>
    <row r="205" spans="1:11" x14ac:dyDescent="0.3">
      <c r="A205" s="14" t="s">
        <v>224</v>
      </c>
      <c r="B205" s="14" t="s">
        <v>95</v>
      </c>
      <c r="C205" s="14" t="s">
        <v>1009</v>
      </c>
      <c r="D205" s="14" t="s">
        <v>1067</v>
      </c>
      <c r="E205" s="363">
        <v>-0.31745936954351101</v>
      </c>
      <c r="F205" s="363">
        <v>10.0311580577049</v>
      </c>
      <c r="G205" s="363">
        <v>15.488546490137001</v>
      </c>
      <c r="H205" s="363">
        <v>3.3949566166268101E-3</v>
      </c>
      <c r="I205" s="363">
        <v>3.3726253180177697E-2</v>
      </c>
      <c r="J205" s="14" t="s">
        <v>1120</v>
      </c>
      <c r="K205" s="14" t="s">
        <v>1000</v>
      </c>
    </row>
    <row r="206" spans="1:11" x14ac:dyDescent="0.3">
      <c r="A206" s="14" t="s">
        <v>224</v>
      </c>
      <c r="B206" s="14" t="s">
        <v>95</v>
      </c>
      <c r="C206" s="14" t="s">
        <v>1009</v>
      </c>
      <c r="D206" s="14" t="s">
        <v>147</v>
      </c>
      <c r="E206" s="363">
        <v>-0.31745936954351101</v>
      </c>
      <c r="F206" s="363">
        <v>10.0311580577049</v>
      </c>
      <c r="G206" s="363">
        <v>15.488546490137001</v>
      </c>
      <c r="H206" s="363">
        <v>3.3949566166268101E-3</v>
      </c>
      <c r="I206" s="363">
        <v>3.3726253180177697E-2</v>
      </c>
      <c r="J206" s="14" t="s">
        <v>1120</v>
      </c>
      <c r="K206" s="14" t="s">
        <v>1000</v>
      </c>
    </row>
    <row r="207" spans="1:11" x14ac:dyDescent="0.3">
      <c r="A207" s="14" t="s">
        <v>224</v>
      </c>
      <c r="B207" s="14" t="s">
        <v>95</v>
      </c>
      <c r="C207" s="14" t="s">
        <v>1009</v>
      </c>
      <c r="D207" s="14" t="s">
        <v>1042</v>
      </c>
      <c r="E207" s="363">
        <v>-0.31745936954351101</v>
      </c>
      <c r="F207" s="363">
        <v>10.0311580577049</v>
      </c>
      <c r="G207" s="363">
        <v>15.488546490137001</v>
      </c>
      <c r="H207" s="363">
        <v>3.3949566166268101E-3</v>
      </c>
      <c r="I207" s="363">
        <v>3.3726253180177697E-2</v>
      </c>
      <c r="J207" s="14" t="s">
        <v>1120</v>
      </c>
      <c r="K207" s="14" t="s">
        <v>1000</v>
      </c>
    </row>
    <row r="208" spans="1:11" x14ac:dyDescent="0.3">
      <c r="A208" s="14" t="s">
        <v>224</v>
      </c>
      <c r="B208" s="14" t="s">
        <v>95</v>
      </c>
      <c r="C208" s="14" t="s">
        <v>1009</v>
      </c>
      <c r="D208" s="14" t="s">
        <v>1066</v>
      </c>
      <c r="E208" s="363">
        <v>-0.31745936954351101</v>
      </c>
      <c r="F208" s="363">
        <v>10.0311580577049</v>
      </c>
      <c r="G208" s="363">
        <v>15.488546490137001</v>
      </c>
      <c r="H208" s="363">
        <v>3.3949566166268101E-3</v>
      </c>
      <c r="I208" s="363">
        <v>3.3726253180177697E-2</v>
      </c>
      <c r="J208" s="14" t="s">
        <v>1120</v>
      </c>
      <c r="K208" s="14" t="s">
        <v>1000</v>
      </c>
    </row>
    <row r="209" spans="1:11" x14ac:dyDescent="0.3">
      <c r="A209" s="14" t="s">
        <v>1412</v>
      </c>
      <c r="B209" s="14" t="s">
        <v>1053</v>
      </c>
      <c r="C209" s="14" t="s">
        <v>93</v>
      </c>
      <c r="D209" s="14" t="s">
        <v>1061</v>
      </c>
      <c r="E209" s="363">
        <v>0.16187308360526201</v>
      </c>
      <c r="F209" s="363">
        <v>10.8437484552143</v>
      </c>
      <c r="G209" s="363">
        <v>7.0123947872791303</v>
      </c>
      <c r="H209" s="363">
        <v>2.6447275225540599E-2</v>
      </c>
      <c r="I209" s="363">
        <v>8.7430379837743294E-2</v>
      </c>
      <c r="J209" s="14" t="s">
        <v>1697</v>
      </c>
      <c r="K209" s="14" t="s">
        <v>1413</v>
      </c>
    </row>
    <row r="210" spans="1:11" x14ac:dyDescent="0.3">
      <c r="A210" s="14" t="s">
        <v>1414</v>
      </c>
      <c r="B210" s="14" t="s">
        <v>1053</v>
      </c>
      <c r="C210" s="14" t="s">
        <v>93</v>
      </c>
      <c r="D210" s="14" t="s">
        <v>1061</v>
      </c>
      <c r="E210" s="363">
        <v>0.25099564094603699</v>
      </c>
      <c r="F210" s="363">
        <v>11.0478382087367</v>
      </c>
      <c r="G210" s="363">
        <v>9.5762554092877004</v>
      </c>
      <c r="H210" s="363">
        <v>1.27575367858992E-2</v>
      </c>
      <c r="I210" s="363">
        <v>5.7010242511987101E-2</v>
      </c>
      <c r="J210" s="14" t="s">
        <v>1698</v>
      </c>
      <c r="K210" s="14" t="s">
        <v>1415</v>
      </c>
    </row>
    <row r="211" spans="1:11" x14ac:dyDescent="0.3">
      <c r="A211" s="14" t="s">
        <v>245</v>
      </c>
      <c r="B211" s="14" t="s">
        <v>1053</v>
      </c>
      <c r="C211" s="14" t="s">
        <v>93</v>
      </c>
      <c r="D211" s="14" t="s">
        <v>1061</v>
      </c>
      <c r="E211" s="363">
        <v>0.48365040094720102</v>
      </c>
      <c r="F211" s="363">
        <v>10.6265777568708</v>
      </c>
      <c r="G211" s="363">
        <v>18.071727878099999</v>
      </c>
      <c r="H211" s="363">
        <v>2.11442753105647E-3</v>
      </c>
      <c r="I211" s="363">
        <v>2.6682261222485799E-2</v>
      </c>
      <c r="J211" s="14" t="s">
        <v>1123</v>
      </c>
      <c r="K211" s="14" t="s">
        <v>1002</v>
      </c>
    </row>
    <row r="212" spans="1:11" x14ac:dyDescent="0.3">
      <c r="A212" s="14" t="s">
        <v>1416</v>
      </c>
      <c r="B212" s="14" t="s">
        <v>1068</v>
      </c>
      <c r="C212" s="14" t="s">
        <v>1074</v>
      </c>
      <c r="D212" s="14" t="s">
        <v>409</v>
      </c>
      <c r="E212" s="363">
        <v>0.384014169410063</v>
      </c>
      <c r="F212" s="363">
        <v>11.849026685896</v>
      </c>
      <c r="G212" s="363">
        <v>8.3444295061883906</v>
      </c>
      <c r="H212" s="363">
        <v>1.78305904053019E-2</v>
      </c>
      <c r="I212" s="363">
        <v>6.5511764428975605E-2</v>
      </c>
      <c r="J212" s="14" t="s">
        <v>1699</v>
      </c>
      <c r="K212" s="14" t="s">
        <v>1417</v>
      </c>
    </row>
    <row r="213" spans="1:11" x14ac:dyDescent="0.3">
      <c r="A213" s="14" t="s">
        <v>1416</v>
      </c>
      <c r="B213" s="14" t="s">
        <v>95</v>
      </c>
      <c r="C213" s="14" t="s">
        <v>1013</v>
      </c>
      <c r="D213" s="14" t="s">
        <v>1014</v>
      </c>
      <c r="E213" s="363">
        <v>0.384014169410063</v>
      </c>
      <c r="F213" s="363">
        <v>11.849026685896</v>
      </c>
      <c r="G213" s="363">
        <v>8.3444295061883906</v>
      </c>
      <c r="H213" s="363">
        <v>1.78305904053019E-2</v>
      </c>
      <c r="I213" s="363">
        <v>6.5511764428975605E-2</v>
      </c>
      <c r="J213" s="14" t="s">
        <v>1699</v>
      </c>
      <c r="K213" s="14" t="s">
        <v>1417</v>
      </c>
    </row>
    <row r="214" spans="1:11" x14ac:dyDescent="0.3">
      <c r="A214" s="14" t="s">
        <v>1416</v>
      </c>
      <c r="B214" s="14" t="s">
        <v>1068</v>
      </c>
      <c r="C214" s="14" t="s">
        <v>1079</v>
      </c>
      <c r="D214" s="14" t="s">
        <v>410</v>
      </c>
      <c r="E214" s="363">
        <v>0.384014169410063</v>
      </c>
      <c r="F214" s="363">
        <v>11.849026685896</v>
      </c>
      <c r="G214" s="363">
        <v>8.3444295061883906</v>
      </c>
      <c r="H214" s="363">
        <v>1.78305904053019E-2</v>
      </c>
      <c r="I214" s="363">
        <v>6.5511764428975605E-2</v>
      </c>
      <c r="J214" s="14" t="s">
        <v>1699</v>
      </c>
      <c r="K214" s="14" t="s">
        <v>1417</v>
      </c>
    </row>
    <row r="215" spans="1:11" x14ac:dyDescent="0.3">
      <c r="A215" s="14" t="s">
        <v>1416</v>
      </c>
      <c r="B215" s="14" t="s">
        <v>1068</v>
      </c>
      <c r="C215" s="14" t="s">
        <v>122</v>
      </c>
      <c r="D215" s="14" t="s">
        <v>435</v>
      </c>
      <c r="E215" s="363">
        <v>0.384014169410063</v>
      </c>
      <c r="F215" s="363">
        <v>11.849026685896</v>
      </c>
      <c r="G215" s="363">
        <v>8.3444295061883906</v>
      </c>
      <c r="H215" s="363">
        <v>1.78305904053019E-2</v>
      </c>
      <c r="I215" s="363">
        <v>6.5511764428975605E-2</v>
      </c>
      <c r="J215" s="14" t="s">
        <v>1699</v>
      </c>
      <c r="K215" s="14" t="s">
        <v>1417</v>
      </c>
    </row>
    <row r="216" spans="1:11" x14ac:dyDescent="0.3">
      <c r="A216" s="14" t="s">
        <v>1416</v>
      </c>
      <c r="B216" s="14" t="s">
        <v>95</v>
      </c>
      <c r="C216" s="14" t="s">
        <v>1013</v>
      </c>
      <c r="D216" s="14" t="s">
        <v>1078</v>
      </c>
      <c r="E216" s="363">
        <v>0.384014169410063</v>
      </c>
      <c r="F216" s="363">
        <v>11.849026685896</v>
      </c>
      <c r="G216" s="363">
        <v>8.3444295061883906</v>
      </c>
      <c r="H216" s="363">
        <v>1.78305904053019E-2</v>
      </c>
      <c r="I216" s="363">
        <v>6.5511764428975605E-2</v>
      </c>
      <c r="J216" s="14" t="s">
        <v>1699</v>
      </c>
      <c r="K216" s="14" t="s">
        <v>1417</v>
      </c>
    </row>
    <row r="217" spans="1:11" x14ac:dyDescent="0.3">
      <c r="A217" s="14" t="s">
        <v>1418</v>
      </c>
      <c r="B217" s="14" t="s">
        <v>95</v>
      </c>
      <c r="C217" s="14" t="s">
        <v>1030</v>
      </c>
      <c r="D217" s="14" t="s">
        <v>1047</v>
      </c>
      <c r="E217" s="363">
        <v>0.58668753404504204</v>
      </c>
      <c r="F217" s="363">
        <v>9.3729623260175892</v>
      </c>
      <c r="G217" s="363">
        <v>8.8538637795322295</v>
      </c>
      <c r="H217" s="363">
        <v>1.5475916087136599E-2</v>
      </c>
      <c r="I217" s="363">
        <v>6.2164494394958601E-2</v>
      </c>
      <c r="J217" s="14" t="s">
        <v>1700</v>
      </c>
      <c r="K217" s="14" t="s">
        <v>1419</v>
      </c>
    </row>
    <row r="218" spans="1:11" x14ac:dyDescent="0.3">
      <c r="A218" s="14" t="s">
        <v>1418</v>
      </c>
      <c r="B218" s="14" t="s">
        <v>95</v>
      </c>
      <c r="C218" s="14" t="s">
        <v>1020</v>
      </c>
      <c r="D218" s="14" t="s">
        <v>1050</v>
      </c>
      <c r="E218" s="363">
        <v>0.58668753404504204</v>
      </c>
      <c r="F218" s="363">
        <v>9.3729623260175892</v>
      </c>
      <c r="G218" s="363">
        <v>8.8538637795322295</v>
      </c>
      <c r="H218" s="363">
        <v>1.5475916087136599E-2</v>
      </c>
      <c r="I218" s="363">
        <v>6.2164494394958601E-2</v>
      </c>
      <c r="J218" s="14" t="s">
        <v>1700</v>
      </c>
      <c r="K218" s="14" t="s">
        <v>1419</v>
      </c>
    </row>
    <row r="219" spans="1:11" x14ac:dyDescent="0.3">
      <c r="A219" s="14" t="s">
        <v>1420</v>
      </c>
      <c r="B219" s="14" t="s">
        <v>95</v>
      </c>
      <c r="C219" s="14" t="s">
        <v>1020</v>
      </c>
      <c r="D219" s="14" t="s">
        <v>1637</v>
      </c>
      <c r="E219" s="363">
        <v>-0.199833622122077</v>
      </c>
      <c r="F219" s="363">
        <v>9.2546364611092695</v>
      </c>
      <c r="G219" s="363">
        <v>6.4261149586773101</v>
      </c>
      <c r="H219" s="363">
        <v>3.1851816715250302E-2</v>
      </c>
      <c r="I219" s="363">
        <v>9.6910846601719003E-2</v>
      </c>
      <c r="J219" s="14" t="s">
        <v>1701</v>
      </c>
      <c r="K219" s="14" t="s">
        <v>1421</v>
      </c>
    </row>
    <row r="220" spans="1:11" x14ac:dyDescent="0.3">
      <c r="A220" s="14" t="s">
        <v>1420</v>
      </c>
      <c r="B220" s="14" t="s">
        <v>95</v>
      </c>
      <c r="C220" s="14" t="s">
        <v>1048</v>
      </c>
      <c r="D220" s="14" t="s">
        <v>1640</v>
      </c>
      <c r="E220" s="363">
        <v>-0.199833622122077</v>
      </c>
      <c r="F220" s="363">
        <v>9.2546364611092695</v>
      </c>
      <c r="G220" s="363">
        <v>6.4261149586773101</v>
      </c>
      <c r="H220" s="363">
        <v>3.1851816715250302E-2</v>
      </c>
      <c r="I220" s="363">
        <v>9.6910846601719003E-2</v>
      </c>
      <c r="J220" s="14" t="s">
        <v>1701</v>
      </c>
      <c r="K220" s="14" t="s">
        <v>1421</v>
      </c>
    </row>
    <row r="221" spans="1:11" x14ac:dyDescent="0.3">
      <c r="A221" s="14" t="s">
        <v>1422</v>
      </c>
      <c r="B221" s="14" t="s">
        <v>95</v>
      </c>
      <c r="C221" s="14" t="s">
        <v>1020</v>
      </c>
      <c r="D221" s="14" t="s">
        <v>1032</v>
      </c>
      <c r="E221" s="363">
        <v>-0.183489784750032</v>
      </c>
      <c r="F221" s="363">
        <v>11.560531201712999</v>
      </c>
      <c r="G221" s="363">
        <v>6.5919851880857196</v>
      </c>
      <c r="H221" s="363">
        <v>3.0193962349244499E-2</v>
      </c>
      <c r="I221" s="363">
        <v>9.3457502509566207E-2</v>
      </c>
      <c r="J221" s="14" t="s">
        <v>1702</v>
      </c>
      <c r="K221" s="14" t="s">
        <v>1423</v>
      </c>
    </row>
    <row r="222" spans="1:11" x14ac:dyDescent="0.3">
      <c r="A222" s="14" t="s">
        <v>1424</v>
      </c>
      <c r="B222" s="14" t="s">
        <v>95</v>
      </c>
      <c r="C222" s="14" t="s">
        <v>1009</v>
      </c>
      <c r="D222" s="14" t="s">
        <v>1028</v>
      </c>
      <c r="E222" s="363">
        <v>-0.185880309647074</v>
      </c>
      <c r="F222" s="363">
        <v>9.51714980994916</v>
      </c>
      <c r="G222" s="363">
        <v>6.7395251813464903</v>
      </c>
      <c r="H222" s="363">
        <v>2.88083773011465E-2</v>
      </c>
      <c r="I222" s="363">
        <v>9.2214992075772703E-2</v>
      </c>
      <c r="J222" s="14" t="s">
        <v>1703</v>
      </c>
      <c r="K222" s="14" t="s">
        <v>1425</v>
      </c>
    </row>
    <row r="223" spans="1:11" x14ac:dyDescent="0.3">
      <c r="A223" s="14" t="s">
        <v>1424</v>
      </c>
      <c r="B223" s="14" t="s">
        <v>95</v>
      </c>
      <c r="C223" s="14" t="s">
        <v>546</v>
      </c>
      <c r="D223" s="14" t="s">
        <v>1026</v>
      </c>
      <c r="E223" s="363">
        <v>-0.185880309647074</v>
      </c>
      <c r="F223" s="363">
        <v>9.51714980994916</v>
      </c>
      <c r="G223" s="363">
        <v>6.7395251813464903</v>
      </c>
      <c r="H223" s="363">
        <v>2.88083773011465E-2</v>
      </c>
      <c r="I223" s="363">
        <v>9.2214992075772703E-2</v>
      </c>
      <c r="J223" s="14" t="s">
        <v>1703</v>
      </c>
      <c r="K223" s="14" t="s">
        <v>1425</v>
      </c>
    </row>
    <row r="224" spans="1:11" x14ac:dyDescent="0.3">
      <c r="A224" s="14" t="s">
        <v>1424</v>
      </c>
      <c r="B224" s="14" t="s">
        <v>95</v>
      </c>
      <c r="C224" s="14" t="s">
        <v>1009</v>
      </c>
      <c r="D224" s="14" t="s">
        <v>1023</v>
      </c>
      <c r="E224" s="363">
        <v>-0.185880309647074</v>
      </c>
      <c r="F224" s="363">
        <v>9.51714980994916</v>
      </c>
      <c r="G224" s="363">
        <v>6.7395251813464903</v>
      </c>
      <c r="H224" s="363">
        <v>2.88083773011465E-2</v>
      </c>
      <c r="I224" s="363">
        <v>9.2214992075772703E-2</v>
      </c>
      <c r="J224" s="14" t="s">
        <v>1703</v>
      </c>
      <c r="K224" s="14" t="s">
        <v>1425</v>
      </c>
    </row>
    <row r="225" spans="1:11" x14ac:dyDescent="0.3">
      <c r="A225" s="14" t="s">
        <v>1424</v>
      </c>
      <c r="B225" s="14" t="s">
        <v>95</v>
      </c>
      <c r="C225" s="14" t="s">
        <v>1013</v>
      </c>
      <c r="D225" s="14" t="s">
        <v>1078</v>
      </c>
      <c r="E225" s="363">
        <v>-0.185880309647074</v>
      </c>
      <c r="F225" s="363">
        <v>9.51714980994916</v>
      </c>
      <c r="G225" s="363">
        <v>6.7395251813464903</v>
      </c>
      <c r="H225" s="363">
        <v>2.88083773011465E-2</v>
      </c>
      <c r="I225" s="363">
        <v>9.2214992075772703E-2</v>
      </c>
      <c r="J225" s="14" t="s">
        <v>1703</v>
      </c>
      <c r="K225" s="14" t="s">
        <v>1425</v>
      </c>
    </row>
    <row r="226" spans="1:11" x14ac:dyDescent="0.3">
      <c r="A226" s="14" t="s">
        <v>1426</v>
      </c>
      <c r="B226" s="14" t="s">
        <v>1068</v>
      </c>
      <c r="C226" s="14" t="s">
        <v>122</v>
      </c>
      <c r="D226" s="14" t="s">
        <v>420</v>
      </c>
      <c r="E226" s="363">
        <v>-0.20400028046627999</v>
      </c>
      <c r="F226" s="363">
        <v>10.053124566462801</v>
      </c>
      <c r="G226" s="363">
        <v>9.6774815764368807</v>
      </c>
      <c r="H226" s="363">
        <v>1.24252685218098E-2</v>
      </c>
      <c r="I226" s="363">
        <v>5.6013003457146202E-2</v>
      </c>
      <c r="J226" s="14" t="s">
        <v>1427</v>
      </c>
      <c r="K226" s="14" t="s">
        <v>1428</v>
      </c>
    </row>
    <row r="227" spans="1:11" x14ac:dyDescent="0.3">
      <c r="A227" s="14" t="s">
        <v>1429</v>
      </c>
      <c r="B227" s="14" t="s">
        <v>1024</v>
      </c>
      <c r="C227" s="14" t="s">
        <v>118</v>
      </c>
      <c r="D227" s="14" t="s">
        <v>413</v>
      </c>
      <c r="E227" s="363">
        <v>-0.442578129639981</v>
      </c>
      <c r="F227" s="363">
        <v>12.5453405825766</v>
      </c>
      <c r="G227" s="363">
        <v>14.5181503469923</v>
      </c>
      <c r="H227" s="363">
        <v>4.1126904690853301E-3</v>
      </c>
      <c r="I227" s="363">
        <v>3.6011382674623997E-2</v>
      </c>
      <c r="J227" s="14" t="s">
        <v>1430</v>
      </c>
      <c r="K227" s="14" t="s">
        <v>1431</v>
      </c>
    </row>
    <row r="228" spans="1:11" x14ac:dyDescent="0.3">
      <c r="A228" s="14" t="s">
        <v>1429</v>
      </c>
      <c r="B228" s="14" t="s">
        <v>1068</v>
      </c>
      <c r="C228" s="14" t="s">
        <v>122</v>
      </c>
      <c r="D228" s="14" t="s">
        <v>435</v>
      </c>
      <c r="E228" s="363">
        <v>-0.442578129639981</v>
      </c>
      <c r="F228" s="363">
        <v>12.5453405825766</v>
      </c>
      <c r="G228" s="363">
        <v>14.5181503469923</v>
      </c>
      <c r="H228" s="363">
        <v>4.1126904690853301E-3</v>
      </c>
      <c r="I228" s="363">
        <v>3.6011382674623997E-2</v>
      </c>
      <c r="J228" s="14" t="s">
        <v>1430</v>
      </c>
      <c r="K228" s="14" t="s">
        <v>1431</v>
      </c>
    </row>
    <row r="229" spans="1:11" x14ac:dyDescent="0.3">
      <c r="A229" s="14" t="s">
        <v>1432</v>
      </c>
      <c r="B229" s="14" t="s">
        <v>1024</v>
      </c>
      <c r="C229" s="14" t="s">
        <v>118</v>
      </c>
      <c r="D229" s="14" t="s">
        <v>413</v>
      </c>
      <c r="E229" s="363">
        <v>-0.49535127674219998</v>
      </c>
      <c r="F229" s="363">
        <v>9.4441325118655293</v>
      </c>
      <c r="G229" s="363">
        <v>24.644016446603601</v>
      </c>
      <c r="H229" s="363">
        <v>7.6422533663350405E-4</v>
      </c>
      <c r="I229" s="363">
        <v>1.731024632096E-2</v>
      </c>
      <c r="J229" s="14" t="s">
        <v>1433</v>
      </c>
      <c r="K229" s="14" t="s">
        <v>1434</v>
      </c>
    </row>
    <row r="230" spans="1:11" x14ac:dyDescent="0.3">
      <c r="A230" s="14" t="s">
        <v>1435</v>
      </c>
      <c r="B230" s="14" t="s">
        <v>1068</v>
      </c>
      <c r="C230" s="14" t="s">
        <v>122</v>
      </c>
      <c r="D230" s="14" t="s">
        <v>435</v>
      </c>
      <c r="E230" s="363">
        <v>-0.39075381886872801</v>
      </c>
      <c r="F230" s="363">
        <v>13.026237708380201</v>
      </c>
      <c r="G230" s="363">
        <v>8.3489171323398601</v>
      </c>
      <c r="H230" s="363">
        <v>1.78079903403776E-2</v>
      </c>
      <c r="I230" s="363">
        <v>6.5511764428975605E-2</v>
      </c>
      <c r="J230" s="14" t="s">
        <v>1436</v>
      </c>
      <c r="K230" s="14" t="s">
        <v>1437</v>
      </c>
    </row>
    <row r="231" spans="1:11" x14ac:dyDescent="0.3">
      <c r="A231" s="14" t="s">
        <v>1438</v>
      </c>
      <c r="B231" s="14" t="s">
        <v>1024</v>
      </c>
      <c r="C231" s="14" t="s">
        <v>118</v>
      </c>
      <c r="D231" s="14" t="s">
        <v>413</v>
      </c>
      <c r="E231" s="363">
        <v>0.39245776443178398</v>
      </c>
      <c r="F231" s="363">
        <v>9.7379403900379895</v>
      </c>
      <c r="G231" s="363">
        <v>12.7446546884619</v>
      </c>
      <c r="H231" s="363">
        <v>5.9753163829177301E-3</v>
      </c>
      <c r="I231" s="363">
        <v>4.1479137997924097E-2</v>
      </c>
      <c r="J231" s="14" t="s">
        <v>1704</v>
      </c>
      <c r="K231" s="14" t="s">
        <v>1439</v>
      </c>
    </row>
    <row r="232" spans="1:11" x14ac:dyDescent="0.3">
      <c r="A232" s="14" t="s">
        <v>269</v>
      </c>
      <c r="B232" s="14" t="s">
        <v>1024</v>
      </c>
      <c r="C232" s="14" t="s">
        <v>118</v>
      </c>
      <c r="D232" s="14" t="s">
        <v>413</v>
      </c>
      <c r="E232" s="363">
        <v>0.48041741895182299</v>
      </c>
      <c r="F232" s="363">
        <v>9.2194638354468204</v>
      </c>
      <c r="G232" s="363">
        <v>8.2760396080582801</v>
      </c>
      <c r="H232" s="363">
        <v>1.8179427350989499E-2</v>
      </c>
      <c r="I232" s="363">
        <v>6.6317808958966801E-2</v>
      </c>
      <c r="J232" s="14" t="s">
        <v>384</v>
      </c>
      <c r="K232" s="14" t="s">
        <v>385</v>
      </c>
    </row>
    <row r="233" spans="1:11" x14ac:dyDescent="0.3">
      <c r="A233" s="14" t="s">
        <v>1440</v>
      </c>
      <c r="B233" s="14" t="s">
        <v>1024</v>
      </c>
      <c r="C233" s="14" t="s">
        <v>118</v>
      </c>
      <c r="D233" s="14" t="s">
        <v>413</v>
      </c>
      <c r="E233" s="363">
        <v>0.54656178178881698</v>
      </c>
      <c r="F233" s="363">
        <v>8.74163730205861</v>
      </c>
      <c r="G233" s="363">
        <v>6.32531917133681</v>
      </c>
      <c r="H233" s="363">
        <v>3.2914574999465603E-2</v>
      </c>
      <c r="I233" s="363">
        <v>9.79491588987524E-2</v>
      </c>
      <c r="J233" s="14" t="s">
        <v>2007</v>
      </c>
      <c r="K233" s="14" t="s">
        <v>1441</v>
      </c>
    </row>
    <row r="234" spans="1:11" x14ac:dyDescent="0.3">
      <c r="A234" s="14" t="s">
        <v>1440</v>
      </c>
      <c r="B234" s="14" t="s">
        <v>95</v>
      </c>
      <c r="C234" s="14" t="s">
        <v>546</v>
      </c>
      <c r="D234" s="14" t="s">
        <v>1057</v>
      </c>
      <c r="E234" s="363">
        <v>0.54656178178881698</v>
      </c>
      <c r="F234" s="363">
        <v>8.74163730205861</v>
      </c>
      <c r="G234" s="363">
        <v>6.32531917133681</v>
      </c>
      <c r="H234" s="363">
        <v>3.2914574999465603E-2</v>
      </c>
      <c r="I234" s="363">
        <v>9.79491588987524E-2</v>
      </c>
      <c r="J234" s="14" t="s">
        <v>2007</v>
      </c>
      <c r="K234" s="14" t="s">
        <v>1441</v>
      </c>
    </row>
    <row r="235" spans="1:11" x14ac:dyDescent="0.3">
      <c r="A235" s="14" t="s">
        <v>1442</v>
      </c>
      <c r="B235" s="14" t="s">
        <v>1068</v>
      </c>
      <c r="C235" s="14" t="s">
        <v>122</v>
      </c>
      <c r="D235" s="14" t="s">
        <v>435</v>
      </c>
      <c r="E235" s="363">
        <v>-0.42892866422397902</v>
      </c>
      <c r="F235" s="363">
        <v>10.1266007538172</v>
      </c>
      <c r="G235" s="363">
        <v>10.391946962579199</v>
      </c>
      <c r="H235" s="363">
        <v>1.03594636383688E-2</v>
      </c>
      <c r="I235" s="363">
        <v>5.26320832286555E-2</v>
      </c>
      <c r="J235" s="14" t="s">
        <v>1443</v>
      </c>
      <c r="K235" s="14" t="s">
        <v>1444</v>
      </c>
    </row>
    <row r="236" spans="1:11" x14ac:dyDescent="0.3">
      <c r="A236" s="14" t="s">
        <v>1445</v>
      </c>
      <c r="B236" s="14" t="s">
        <v>95</v>
      </c>
      <c r="C236" s="14" t="s">
        <v>1055</v>
      </c>
      <c r="D236" s="14" t="s">
        <v>1641</v>
      </c>
      <c r="E236" s="363">
        <v>-0.32643474049982801</v>
      </c>
      <c r="F236" s="363">
        <v>10.961026793787299</v>
      </c>
      <c r="G236" s="363">
        <v>12.819276090703699</v>
      </c>
      <c r="H236" s="363">
        <v>5.8782841066328303E-3</v>
      </c>
      <c r="I236" s="363">
        <v>4.1205618982769303E-2</v>
      </c>
      <c r="J236" s="14" t="s">
        <v>1446</v>
      </c>
      <c r="K236" s="14" t="s">
        <v>1447</v>
      </c>
    </row>
    <row r="237" spans="1:11" x14ac:dyDescent="0.3">
      <c r="A237" s="14" t="s">
        <v>190</v>
      </c>
      <c r="B237" s="14" t="s">
        <v>95</v>
      </c>
      <c r="C237" s="14" t="s">
        <v>546</v>
      </c>
      <c r="D237" s="14" t="s">
        <v>292</v>
      </c>
      <c r="E237" s="363">
        <v>0.44877636280493</v>
      </c>
      <c r="F237" s="363">
        <v>11.4889972912448</v>
      </c>
      <c r="G237" s="363">
        <v>9.7692247150280398</v>
      </c>
      <c r="H237" s="363">
        <v>1.21332859182312E-2</v>
      </c>
      <c r="I237" s="363">
        <v>5.5256684277294903E-2</v>
      </c>
      <c r="J237" s="14" t="s">
        <v>1987</v>
      </c>
      <c r="K237" s="14" t="s">
        <v>721</v>
      </c>
    </row>
    <row r="238" spans="1:11" x14ac:dyDescent="0.3">
      <c r="A238" s="14" t="s">
        <v>190</v>
      </c>
      <c r="B238" s="14" t="s">
        <v>95</v>
      </c>
      <c r="C238" s="14" t="s">
        <v>546</v>
      </c>
      <c r="D238" s="14" t="s">
        <v>148</v>
      </c>
      <c r="E238" s="363">
        <v>0.44877636280493</v>
      </c>
      <c r="F238" s="363">
        <v>11.4889972912448</v>
      </c>
      <c r="G238" s="363">
        <v>9.7692247150280398</v>
      </c>
      <c r="H238" s="363">
        <v>1.21332859182312E-2</v>
      </c>
      <c r="I238" s="363">
        <v>5.5256684277294903E-2</v>
      </c>
      <c r="J238" s="14" t="s">
        <v>1987</v>
      </c>
      <c r="K238" s="14" t="s">
        <v>721</v>
      </c>
    </row>
    <row r="239" spans="1:11" x14ac:dyDescent="0.3">
      <c r="A239" s="14" t="s">
        <v>722</v>
      </c>
      <c r="B239" s="14" t="s">
        <v>95</v>
      </c>
      <c r="C239" s="14" t="s">
        <v>546</v>
      </c>
      <c r="D239" s="14" t="s">
        <v>148</v>
      </c>
      <c r="E239" s="363">
        <v>0.43849143748219399</v>
      </c>
      <c r="F239" s="363">
        <v>10.078156553466201</v>
      </c>
      <c r="G239" s="363">
        <v>9.8797696084054003</v>
      </c>
      <c r="H239" s="363">
        <v>1.1792596213991501E-2</v>
      </c>
      <c r="I239" s="363">
        <v>5.4049399314127597E-2</v>
      </c>
      <c r="J239" s="14" t="s">
        <v>1705</v>
      </c>
      <c r="K239" s="14" t="s">
        <v>724</v>
      </c>
    </row>
    <row r="240" spans="1:11" x14ac:dyDescent="0.3">
      <c r="A240" s="14" t="s">
        <v>722</v>
      </c>
      <c r="B240" s="14" t="s">
        <v>95</v>
      </c>
      <c r="C240" s="14" t="s">
        <v>546</v>
      </c>
      <c r="D240" s="14" t="s">
        <v>292</v>
      </c>
      <c r="E240" s="363">
        <v>0.43849143748219399</v>
      </c>
      <c r="F240" s="363">
        <v>10.078156553466201</v>
      </c>
      <c r="G240" s="363">
        <v>9.8797696084054003</v>
      </c>
      <c r="H240" s="363">
        <v>1.1792596213991501E-2</v>
      </c>
      <c r="I240" s="363">
        <v>5.4049399314127597E-2</v>
      </c>
      <c r="J240" s="14" t="s">
        <v>1705</v>
      </c>
      <c r="K240" s="14" t="s">
        <v>724</v>
      </c>
    </row>
    <row r="241" spans="1:11" x14ac:dyDescent="0.3">
      <c r="A241" s="14" t="s">
        <v>725</v>
      </c>
      <c r="B241" s="14" t="s">
        <v>95</v>
      </c>
      <c r="C241" s="14" t="s">
        <v>546</v>
      </c>
      <c r="D241" s="14" t="s">
        <v>148</v>
      </c>
      <c r="E241" s="363">
        <v>0.474479447336562</v>
      </c>
      <c r="F241" s="363">
        <v>9.6264261273554208</v>
      </c>
      <c r="G241" s="363">
        <v>12.836724293847</v>
      </c>
      <c r="H241" s="363">
        <v>5.8558752959991002E-3</v>
      </c>
      <c r="I241" s="363">
        <v>4.1205618982769303E-2</v>
      </c>
      <c r="J241" s="14" t="s">
        <v>1706</v>
      </c>
      <c r="K241" s="14" t="s">
        <v>727</v>
      </c>
    </row>
    <row r="242" spans="1:11" x14ac:dyDescent="0.3">
      <c r="A242" s="14" t="s">
        <v>725</v>
      </c>
      <c r="B242" s="14" t="s">
        <v>95</v>
      </c>
      <c r="C242" s="14" t="s">
        <v>546</v>
      </c>
      <c r="D242" s="14" t="s">
        <v>292</v>
      </c>
      <c r="E242" s="363">
        <v>0.474479447336562</v>
      </c>
      <c r="F242" s="363">
        <v>9.6264261273554208</v>
      </c>
      <c r="G242" s="363">
        <v>12.836724293847</v>
      </c>
      <c r="H242" s="363">
        <v>5.8558752959991002E-3</v>
      </c>
      <c r="I242" s="363">
        <v>4.1205618982769303E-2</v>
      </c>
      <c r="J242" s="14" t="s">
        <v>1706</v>
      </c>
      <c r="K242" s="14" t="s">
        <v>727</v>
      </c>
    </row>
    <row r="243" spans="1:11" x14ac:dyDescent="0.3">
      <c r="A243" s="14" t="s">
        <v>728</v>
      </c>
      <c r="B243" s="14" t="s">
        <v>95</v>
      </c>
      <c r="C243" s="14" t="s">
        <v>546</v>
      </c>
      <c r="D243" s="14" t="s">
        <v>292</v>
      </c>
      <c r="E243" s="363">
        <v>0.41596875677366002</v>
      </c>
      <c r="F243" s="363">
        <v>10.5951556133833</v>
      </c>
      <c r="G243" s="363">
        <v>7.0172784996597004</v>
      </c>
      <c r="H243" s="363">
        <v>2.64072458680173E-2</v>
      </c>
      <c r="I243" s="363">
        <v>8.7430379837743294E-2</v>
      </c>
      <c r="J243" s="14" t="s">
        <v>1707</v>
      </c>
      <c r="K243" s="14" t="s">
        <v>730</v>
      </c>
    </row>
    <row r="244" spans="1:11" x14ac:dyDescent="0.3">
      <c r="A244" s="14" t="s">
        <v>728</v>
      </c>
      <c r="B244" s="14" t="s">
        <v>95</v>
      </c>
      <c r="C244" s="14" t="s">
        <v>546</v>
      </c>
      <c r="D244" s="14" t="s">
        <v>148</v>
      </c>
      <c r="E244" s="363">
        <v>0.41596875677366002</v>
      </c>
      <c r="F244" s="363">
        <v>10.5951556133833</v>
      </c>
      <c r="G244" s="363">
        <v>7.0172784996597004</v>
      </c>
      <c r="H244" s="363">
        <v>2.64072458680173E-2</v>
      </c>
      <c r="I244" s="363">
        <v>8.7430379837743294E-2</v>
      </c>
      <c r="J244" s="14" t="s">
        <v>1707</v>
      </c>
      <c r="K244" s="14" t="s">
        <v>730</v>
      </c>
    </row>
    <row r="245" spans="1:11" x14ac:dyDescent="0.3">
      <c r="A245" s="14" t="s">
        <v>189</v>
      </c>
      <c r="B245" s="14" t="s">
        <v>95</v>
      </c>
      <c r="C245" s="14" t="s">
        <v>546</v>
      </c>
      <c r="D245" s="14" t="s">
        <v>148</v>
      </c>
      <c r="E245" s="363">
        <v>0.29771401216475102</v>
      </c>
      <c r="F245" s="363">
        <v>10.1362672697928</v>
      </c>
      <c r="G245" s="363">
        <v>14.1384833156269</v>
      </c>
      <c r="H245" s="363">
        <v>4.4434620453389501E-3</v>
      </c>
      <c r="I245" s="363">
        <v>3.6389851065803003E-2</v>
      </c>
      <c r="J245" s="14" t="s">
        <v>1124</v>
      </c>
      <c r="K245" s="14" t="s">
        <v>703</v>
      </c>
    </row>
    <row r="246" spans="1:11" x14ac:dyDescent="0.3">
      <c r="A246" s="14" t="s">
        <v>189</v>
      </c>
      <c r="B246" s="14" t="s">
        <v>95</v>
      </c>
      <c r="C246" s="14" t="s">
        <v>1018</v>
      </c>
      <c r="D246" s="14" t="s">
        <v>1069</v>
      </c>
      <c r="E246" s="363">
        <v>0.29771401216475102</v>
      </c>
      <c r="F246" s="363">
        <v>10.1362672697928</v>
      </c>
      <c r="G246" s="363">
        <v>14.1384833156269</v>
      </c>
      <c r="H246" s="363">
        <v>4.4434620453389501E-3</v>
      </c>
      <c r="I246" s="363">
        <v>3.6389851065803003E-2</v>
      </c>
      <c r="J246" s="14" t="s">
        <v>1124</v>
      </c>
      <c r="K246" s="14" t="s">
        <v>703</v>
      </c>
    </row>
    <row r="247" spans="1:11" x14ac:dyDescent="0.3">
      <c r="A247" s="14" t="s">
        <v>1448</v>
      </c>
      <c r="B247" s="14" t="s">
        <v>95</v>
      </c>
      <c r="C247" s="14" t="s">
        <v>1018</v>
      </c>
      <c r="D247" s="14" t="s">
        <v>1069</v>
      </c>
      <c r="E247" s="363">
        <v>0.75499127699209101</v>
      </c>
      <c r="F247" s="363">
        <v>10.2457143799899</v>
      </c>
      <c r="G247" s="363">
        <v>13.936649227247999</v>
      </c>
      <c r="H247" s="363">
        <v>4.6325830778502896E-3</v>
      </c>
      <c r="I247" s="363">
        <v>3.6803298896254999E-2</v>
      </c>
      <c r="J247" s="14" t="s">
        <v>2008</v>
      </c>
      <c r="K247" s="14" t="s">
        <v>1449</v>
      </c>
    </row>
    <row r="248" spans="1:11" x14ac:dyDescent="0.3">
      <c r="A248" s="14" t="s">
        <v>1450</v>
      </c>
      <c r="B248" s="14" t="s">
        <v>1068</v>
      </c>
      <c r="C248" s="14" t="s">
        <v>1074</v>
      </c>
      <c r="D248" s="14" t="s">
        <v>424</v>
      </c>
      <c r="E248" s="363">
        <v>-0.25978727697570397</v>
      </c>
      <c r="F248" s="363">
        <v>10.455895908199899</v>
      </c>
      <c r="G248" s="363">
        <v>6.64206575970152</v>
      </c>
      <c r="H248" s="363">
        <v>2.97145634348834E-2</v>
      </c>
      <c r="I248" s="363">
        <v>9.3457502509566207E-2</v>
      </c>
      <c r="J248" s="14" t="s">
        <v>1451</v>
      </c>
      <c r="K248" s="14" t="s">
        <v>1452</v>
      </c>
    </row>
    <row r="249" spans="1:11" x14ac:dyDescent="0.3">
      <c r="A249" s="14" t="s">
        <v>1450</v>
      </c>
      <c r="B249" s="14" t="s">
        <v>1024</v>
      </c>
      <c r="C249" s="14" t="s">
        <v>119</v>
      </c>
      <c r="D249" s="14" t="s">
        <v>440</v>
      </c>
      <c r="E249" s="363">
        <v>-0.25978727697570397</v>
      </c>
      <c r="F249" s="363">
        <v>10.455895908199899</v>
      </c>
      <c r="G249" s="363">
        <v>6.64206575970152</v>
      </c>
      <c r="H249" s="363">
        <v>2.97145634348834E-2</v>
      </c>
      <c r="I249" s="363">
        <v>9.3457502509566207E-2</v>
      </c>
      <c r="J249" s="14" t="s">
        <v>1451</v>
      </c>
      <c r="K249" s="14" t="s">
        <v>1452</v>
      </c>
    </row>
    <row r="250" spans="1:11" x14ac:dyDescent="0.3">
      <c r="A250" s="14" t="s">
        <v>1450</v>
      </c>
      <c r="B250" s="14" t="s">
        <v>1053</v>
      </c>
      <c r="C250" s="14" t="s">
        <v>1070</v>
      </c>
      <c r="D250" s="14" t="s">
        <v>426</v>
      </c>
      <c r="E250" s="363">
        <v>-0.25978727697570397</v>
      </c>
      <c r="F250" s="363">
        <v>10.455895908199899</v>
      </c>
      <c r="G250" s="363">
        <v>6.64206575970152</v>
      </c>
      <c r="H250" s="363">
        <v>2.97145634348834E-2</v>
      </c>
      <c r="I250" s="363">
        <v>9.3457502509566207E-2</v>
      </c>
      <c r="J250" s="14" t="s">
        <v>1451</v>
      </c>
      <c r="K250" s="14" t="s">
        <v>1452</v>
      </c>
    </row>
    <row r="251" spans="1:11" x14ac:dyDescent="0.3">
      <c r="A251" s="14" t="s">
        <v>186</v>
      </c>
      <c r="B251" s="14" t="s">
        <v>1053</v>
      </c>
      <c r="C251" s="14" t="s">
        <v>1070</v>
      </c>
      <c r="D251" s="14" t="s">
        <v>426</v>
      </c>
      <c r="E251" s="363">
        <v>-0.18515856177189199</v>
      </c>
      <c r="F251" s="363">
        <v>10.893442083681199</v>
      </c>
      <c r="G251" s="363">
        <v>6.6201793918968397</v>
      </c>
      <c r="H251" s="363">
        <v>2.9922902112452798E-2</v>
      </c>
      <c r="I251" s="363">
        <v>9.3457502509566207E-2</v>
      </c>
      <c r="J251" s="14" t="s">
        <v>1125</v>
      </c>
      <c r="K251" s="14" t="s">
        <v>295</v>
      </c>
    </row>
    <row r="252" spans="1:11" x14ac:dyDescent="0.3">
      <c r="A252" s="14" t="s">
        <v>1453</v>
      </c>
      <c r="B252" s="14" t="s">
        <v>1053</v>
      </c>
      <c r="C252" s="14" t="s">
        <v>1070</v>
      </c>
      <c r="D252" s="14" t="s">
        <v>426</v>
      </c>
      <c r="E252" s="363">
        <v>-0.26352379161043399</v>
      </c>
      <c r="F252" s="363">
        <v>10.632236330884901</v>
      </c>
      <c r="G252" s="363">
        <v>10.3680381816182</v>
      </c>
      <c r="H252" s="363">
        <v>1.0421424789503701E-2</v>
      </c>
      <c r="I252" s="363">
        <v>5.26320832286555E-2</v>
      </c>
      <c r="J252" s="14" t="s">
        <v>1708</v>
      </c>
      <c r="K252" s="14" t="s">
        <v>1454</v>
      </c>
    </row>
    <row r="253" spans="1:11" x14ac:dyDescent="0.3">
      <c r="A253" s="14" t="s">
        <v>1453</v>
      </c>
      <c r="B253" s="14" t="s">
        <v>1053</v>
      </c>
      <c r="C253" s="14" t="s">
        <v>1070</v>
      </c>
      <c r="D253" s="14" t="s">
        <v>430</v>
      </c>
      <c r="E253" s="363">
        <v>-0.26352379161043399</v>
      </c>
      <c r="F253" s="363">
        <v>10.632236330884901</v>
      </c>
      <c r="G253" s="363">
        <v>10.3680381816182</v>
      </c>
      <c r="H253" s="363">
        <v>1.0421424789503701E-2</v>
      </c>
      <c r="I253" s="363">
        <v>5.26320832286555E-2</v>
      </c>
      <c r="J253" s="14" t="s">
        <v>1708</v>
      </c>
      <c r="K253" s="14" t="s">
        <v>1454</v>
      </c>
    </row>
    <row r="254" spans="1:11" x14ac:dyDescent="0.3">
      <c r="A254" s="14" t="s">
        <v>1453</v>
      </c>
      <c r="B254" s="14" t="s">
        <v>1053</v>
      </c>
      <c r="C254" s="14" t="s">
        <v>1070</v>
      </c>
      <c r="D254" s="14" t="s">
        <v>146</v>
      </c>
      <c r="E254" s="363">
        <v>-0.26352379161043399</v>
      </c>
      <c r="F254" s="363">
        <v>10.632236330884901</v>
      </c>
      <c r="G254" s="363">
        <v>10.3680381816182</v>
      </c>
      <c r="H254" s="363">
        <v>1.0421424789503701E-2</v>
      </c>
      <c r="I254" s="363">
        <v>5.26320832286555E-2</v>
      </c>
      <c r="J254" s="14" t="s">
        <v>1708</v>
      </c>
      <c r="K254" s="14" t="s">
        <v>1454</v>
      </c>
    </row>
    <row r="255" spans="1:11" x14ac:dyDescent="0.3">
      <c r="A255" s="14" t="s">
        <v>1455</v>
      </c>
      <c r="B255" s="14" t="s">
        <v>95</v>
      </c>
      <c r="C255" s="14" t="s">
        <v>1018</v>
      </c>
      <c r="D255" s="14" t="s">
        <v>1044</v>
      </c>
      <c r="E255" s="363">
        <v>-0.38652031634071299</v>
      </c>
      <c r="F255" s="363">
        <v>9.8305433521636907</v>
      </c>
      <c r="G255" s="363">
        <v>12.4906588299754</v>
      </c>
      <c r="H255" s="363">
        <v>6.3206711819454404E-3</v>
      </c>
      <c r="I255" s="363">
        <v>4.2236260701784899E-2</v>
      </c>
      <c r="J255" s="14" t="s">
        <v>1709</v>
      </c>
      <c r="K255" s="14" t="s">
        <v>1456</v>
      </c>
    </row>
    <row r="256" spans="1:11" x14ac:dyDescent="0.3">
      <c r="A256" s="14" t="s">
        <v>1455</v>
      </c>
      <c r="B256" s="14" t="s">
        <v>95</v>
      </c>
      <c r="C256" s="14" t="s">
        <v>1013</v>
      </c>
      <c r="D256" s="14" t="s">
        <v>1078</v>
      </c>
      <c r="E256" s="363">
        <v>-0.38652031634071299</v>
      </c>
      <c r="F256" s="363">
        <v>9.8305433521636907</v>
      </c>
      <c r="G256" s="363">
        <v>12.4906588299754</v>
      </c>
      <c r="H256" s="363">
        <v>6.3206711819454404E-3</v>
      </c>
      <c r="I256" s="363">
        <v>4.2236260701784899E-2</v>
      </c>
      <c r="J256" s="14" t="s">
        <v>1709</v>
      </c>
      <c r="K256" s="14" t="s">
        <v>1456</v>
      </c>
    </row>
    <row r="257" spans="1:11" x14ac:dyDescent="0.3">
      <c r="A257" s="14" t="s">
        <v>1457</v>
      </c>
      <c r="B257" s="14" t="s">
        <v>1068</v>
      </c>
      <c r="C257" s="14" t="s">
        <v>122</v>
      </c>
      <c r="D257" s="14" t="s">
        <v>420</v>
      </c>
      <c r="E257" s="363">
        <v>-0.75743939469687405</v>
      </c>
      <c r="F257" s="363">
        <v>9.7683878860201503</v>
      </c>
      <c r="G257" s="363">
        <v>39.100168826346099</v>
      </c>
      <c r="H257" s="363">
        <v>1.45878069166056E-4</v>
      </c>
      <c r="I257" s="363">
        <v>7.6323152861071698E-3</v>
      </c>
      <c r="J257" s="14" t="s">
        <v>1458</v>
      </c>
      <c r="K257" s="14" t="s">
        <v>1459</v>
      </c>
    </row>
    <row r="258" spans="1:11" x14ac:dyDescent="0.3">
      <c r="A258" s="14" t="s">
        <v>1457</v>
      </c>
      <c r="B258" s="14" t="s">
        <v>1068</v>
      </c>
      <c r="C258" s="14" t="s">
        <v>122</v>
      </c>
      <c r="D258" s="14" t="s">
        <v>421</v>
      </c>
      <c r="E258" s="363">
        <v>-0.75743939469687405</v>
      </c>
      <c r="F258" s="363">
        <v>9.7683878860201503</v>
      </c>
      <c r="G258" s="363">
        <v>39.100168826346099</v>
      </c>
      <c r="H258" s="363">
        <v>1.45878069166056E-4</v>
      </c>
      <c r="I258" s="363">
        <v>7.6323152861071698E-3</v>
      </c>
      <c r="J258" s="14" t="s">
        <v>1458</v>
      </c>
      <c r="K258" s="14" t="s">
        <v>1459</v>
      </c>
    </row>
    <row r="259" spans="1:11" x14ac:dyDescent="0.3">
      <c r="A259" s="14" t="s">
        <v>1457</v>
      </c>
      <c r="B259" s="14" t="s">
        <v>1024</v>
      </c>
      <c r="C259" s="14" t="s">
        <v>119</v>
      </c>
      <c r="D259" s="14" t="s">
        <v>440</v>
      </c>
      <c r="E259" s="363">
        <v>-0.75743939469687405</v>
      </c>
      <c r="F259" s="363">
        <v>9.7683878860201503</v>
      </c>
      <c r="G259" s="363">
        <v>39.100168826346099</v>
      </c>
      <c r="H259" s="363">
        <v>1.45878069166056E-4</v>
      </c>
      <c r="I259" s="363">
        <v>7.6323152861071698E-3</v>
      </c>
      <c r="J259" s="14" t="s">
        <v>1458</v>
      </c>
      <c r="K259" s="14" t="s">
        <v>1459</v>
      </c>
    </row>
    <row r="260" spans="1:11" x14ac:dyDescent="0.3">
      <c r="A260" s="14" t="s">
        <v>1457</v>
      </c>
      <c r="B260" s="14" t="s">
        <v>1068</v>
      </c>
      <c r="C260" s="14" t="s">
        <v>122</v>
      </c>
      <c r="D260" s="14" t="s">
        <v>422</v>
      </c>
      <c r="E260" s="363">
        <v>-0.75743939469687405</v>
      </c>
      <c r="F260" s="363">
        <v>9.7683878860201503</v>
      </c>
      <c r="G260" s="363">
        <v>39.100168826346099</v>
      </c>
      <c r="H260" s="363">
        <v>1.45878069166056E-4</v>
      </c>
      <c r="I260" s="363">
        <v>7.6323152861071698E-3</v>
      </c>
      <c r="J260" s="14" t="s">
        <v>1458</v>
      </c>
      <c r="K260" s="14" t="s">
        <v>1459</v>
      </c>
    </row>
    <row r="261" spans="1:11" x14ac:dyDescent="0.3">
      <c r="A261" s="14" t="s">
        <v>1457</v>
      </c>
      <c r="B261" s="14" t="s">
        <v>1068</v>
      </c>
      <c r="C261" s="14" t="s">
        <v>120</v>
      </c>
      <c r="D261" s="14" t="s">
        <v>427</v>
      </c>
      <c r="E261" s="363">
        <v>-0.75743939469687405</v>
      </c>
      <c r="F261" s="363">
        <v>9.7683878860201503</v>
      </c>
      <c r="G261" s="363">
        <v>39.100168826346099</v>
      </c>
      <c r="H261" s="363">
        <v>1.45878069166056E-4</v>
      </c>
      <c r="I261" s="363">
        <v>7.6323152861071698E-3</v>
      </c>
      <c r="J261" s="14" t="s">
        <v>1458</v>
      </c>
      <c r="K261" s="14" t="s">
        <v>1459</v>
      </c>
    </row>
    <row r="262" spans="1:11" x14ac:dyDescent="0.3">
      <c r="A262" s="14" t="s">
        <v>1460</v>
      </c>
      <c r="B262" s="14" t="s">
        <v>1053</v>
      </c>
      <c r="C262" s="14" t="s">
        <v>93</v>
      </c>
      <c r="D262" s="14" t="s">
        <v>1061</v>
      </c>
      <c r="E262" s="363">
        <v>0.26573869759194801</v>
      </c>
      <c r="F262" s="363">
        <v>9.7603703349119808</v>
      </c>
      <c r="G262" s="363">
        <v>12.6024223577586</v>
      </c>
      <c r="H262" s="363">
        <v>6.1657691743133803E-3</v>
      </c>
      <c r="I262" s="363">
        <v>4.1985951996514899E-2</v>
      </c>
      <c r="J262" s="14" t="s">
        <v>2009</v>
      </c>
      <c r="K262" s="14" t="s">
        <v>1461</v>
      </c>
    </row>
    <row r="263" spans="1:11" x14ac:dyDescent="0.3">
      <c r="A263" s="14" t="s">
        <v>1462</v>
      </c>
      <c r="B263" s="14" t="s">
        <v>1068</v>
      </c>
      <c r="C263" s="14" t="s">
        <v>122</v>
      </c>
      <c r="D263" s="14" t="s">
        <v>422</v>
      </c>
      <c r="E263" s="363">
        <v>-0.21366037784533501</v>
      </c>
      <c r="F263" s="363">
        <v>9.8492652175232198</v>
      </c>
      <c r="G263" s="363">
        <v>10.775283573996299</v>
      </c>
      <c r="H263" s="363">
        <v>9.4252065154387804E-3</v>
      </c>
      <c r="I263" s="363">
        <v>5.0291213869692E-2</v>
      </c>
      <c r="J263" s="14" t="s">
        <v>1710</v>
      </c>
      <c r="K263" s="14" t="s">
        <v>1463</v>
      </c>
    </row>
    <row r="264" spans="1:11" x14ac:dyDescent="0.3">
      <c r="A264" s="14" t="s">
        <v>1462</v>
      </c>
      <c r="B264" s="14" t="s">
        <v>1024</v>
      </c>
      <c r="C264" s="14" t="s">
        <v>118</v>
      </c>
      <c r="D264" s="14" t="s">
        <v>418</v>
      </c>
      <c r="E264" s="363">
        <v>-0.21366037784533501</v>
      </c>
      <c r="F264" s="363">
        <v>9.8492652175232198</v>
      </c>
      <c r="G264" s="363">
        <v>10.775283573996299</v>
      </c>
      <c r="H264" s="363">
        <v>9.4252065154387804E-3</v>
      </c>
      <c r="I264" s="363">
        <v>5.0291213869692E-2</v>
      </c>
      <c r="J264" s="14" t="s">
        <v>1710</v>
      </c>
      <c r="K264" s="14" t="s">
        <v>1463</v>
      </c>
    </row>
    <row r="265" spans="1:11" x14ac:dyDescent="0.3">
      <c r="A265" s="14" t="s">
        <v>1464</v>
      </c>
      <c r="B265" s="14" t="s">
        <v>1024</v>
      </c>
      <c r="C265" s="14" t="s">
        <v>118</v>
      </c>
      <c r="D265" s="14" t="s">
        <v>418</v>
      </c>
      <c r="E265" s="363">
        <v>-0.36368474126883199</v>
      </c>
      <c r="F265" s="363">
        <v>9.3345282721352696</v>
      </c>
      <c r="G265" s="363">
        <v>11.327449601787601</v>
      </c>
      <c r="H265" s="363">
        <v>8.2544314059394795E-3</v>
      </c>
      <c r="I265" s="363">
        <v>4.7052229491651103E-2</v>
      </c>
      <c r="J265" s="14" t="s">
        <v>1465</v>
      </c>
      <c r="K265" s="14" t="s">
        <v>1466</v>
      </c>
    </row>
    <row r="266" spans="1:11" x14ac:dyDescent="0.3">
      <c r="A266" s="14" t="s">
        <v>1464</v>
      </c>
      <c r="B266" s="14" t="s">
        <v>1068</v>
      </c>
      <c r="C266" s="14" t="s">
        <v>122</v>
      </c>
      <c r="D266" s="14" t="s">
        <v>422</v>
      </c>
      <c r="E266" s="363">
        <v>-0.36368474126883199</v>
      </c>
      <c r="F266" s="363">
        <v>9.3345282721352696</v>
      </c>
      <c r="G266" s="363">
        <v>11.327449601787601</v>
      </c>
      <c r="H266" s="363">
        <v>8.2544314059394795E-3</v>
      </c>
      <c r="I266" s="363">
        <v>4.7052229491651103E-2</v>
      </c>
      <c r="J266" s="14" t="s">
        <v>1465</v>
      </c>
      <c r="K266" s="14" t="s">
        <v>1466</v>
      </c>
    </row>
    <row r="267" spans="1:11" x14ac:dyDescent="0.3">
      <c r="A267" s="14" t="s">
        <v>1467</v>
      </c>
      <c r="B267" s="14" t="s">
        <v>95</v>
      </c>
      <c r="C267" s="14" t="s">
        <v>1018</v>
      </c>
      <c r="D267" s="14" t="s">
        <v>1069</v>
      </c>
      <c r="E267" s="363">
        <v>0.450838306801077</v>
      </c>
      <c r="F267" s="363">
        <v>10.2700485123008</v>
      </c>
      <c r="G267" s="363">
        <v>21.431471277090498</v>
      </c>
      <c r="H267" s="363">
        <v>1.2210876231470299E-3</v>
      </c>
      <c r="I267" s="363">
        <v>1.8576120224470801E-2</v>
      </c>
      <c r="J267" s="14" t="s">
        <v>1711</v>
      </c>
      <c r="K267" s="14" t="s">
        <v>1468</v>
      </c>
    </row>
    <row r="268" spans="1:11" x14ac:dyDescent="0.3">
      <c r="A268" s="14" t="s">
        <v>1469</v>
      </c>
      <c r="B268" s="14" t="s">
        <v>95</v>
      </c>
      <c r="C268" s="14" t="s">
        <v>1020</v>
      </c>
      <c r="D268" s="14" t="s">
        <v>1021</v>
      </c>
      <c r="E268" s="363">
        <v>-0.43607321220720902</v>
      </c>
      <c r="F268" s="363">
        <v>9.4866971979321608</v>
      </c>
      <c r="G268" s="363">
        <v>14.803611635536299</v>
      </c>
      <c r="H268" s="363">
        <v>3.8837176172657199E-3</v>
      </c>
      <c r="I268" s="363">
        <v>3.5600744824935797E-2</v>
      </c>
      <c r="J268" s="14" t="s">
        <v>1712</v>
      </c>
      <c r="K268" s="14" t="s">
        <v>1470</v>
      </c>
    </row>
    <row r="269" spans="1:11" x14ac:dyDescent="0.3">
      <c r="A269" s="14" t="s">
        <v>1471</v>
      </c>
      <c r="B269" s="14" t="s">
        <v>95</v>
      </c>
      <c r="C269" s="14" t="s">
        <v>1048</v>
      </c>
      <c r="D269" s="14" t="s">
        <v>1642</v>
      </c>
      <c r="E269" s="363">
        <v>-0.41835470905620997</v>
      </c>
      <c r="F269" s="363">
        <v>10.8008845214822</v>
      </c>
      <c r="G269" s="363">
        <v>15.5082488723847</v>
      </c>
      <c r="H269" s="363">
        <v>3.38204889508445E-3</v>
      </c>
      <c r="I269" s="363">
        <v>3.3726253180177697E-2</v>
      </c>
      <c r="J269" s="14" t="s">
        <v>1713</v>
      </c>
      <c r="K269" s="14" t="s">
        <v>1472</v>
      </c>
    </row>
    <row r="270" spans="1:11" x14ac:dyDescent="0.3">
      <c r="A270" s="14" t="s">
        <v>1473</v>
      </c>
      <c r="B270" s="14" t="s">
        <v>1068</v>
      </c>
      <c r="C270" s="14" t="s">
        <v>120</v>
      </c>
      <c r="D270" s="14" t="s">
        <v>427</v>
      </c>
      <c r="E270" s="363">
        <v>-0.77722476244340699</v>
      </c>
      <c r="F270" s="363">
        <v>9.03412703169991</v>
      </c>
      <c r="G270" s="363">
        <v>37.395856583040398</v>
      </c>
      <c r="H270" s="363">
        <v>1.7228806151005699E-4</v>
      </c>
      <c r="I270" s="363">
        <v>7.6991227487306904E-3</v>
      </c>
      <c r="J270" s="14" t="s">
        <v>1474</v>
      </c>
      <c r="K270" s="14" t="s">
        <v>1475</v>
      </c>
    </row>
    <row r="271" spans="1:11" x14ac:dyDescent="0.3">
      <c r="A271" s="14" t="s">
        <v>1473</v>
      </c>
      <c r="B271" s="14" t="s">
        <v>1068</v>
      </c>
      <c r="C271" s="14" t="s">
        <v>120</v>
      </c>
      <c r="D271" s="14" t="s">
        <v>417</v>
      </c>
      <c r="E271" s="363">
        <v>-0.77722476244340699</v>
      </c>
      <c r="F271" s="363">
        <v>9.03412703169991</v>
      </c>
      <c r="G271" s="363">
        <v>37.395856583040398</v>
      </c>
      <c r="H271" s="363">
        <v>1.7228806151005699E-4</v>
      </c>
      <c r="I271" s="363">
        <v>7.6991227487306904E-3</v>
      </c>
      <c r="J271" s="14" t="s">
        <v>1474</v>
      </c>
      <c r="K271" s="14" t="s">
        <v>1475</v>
      </c>
    </row>
    <row r="272" spans="1:11" x14ac:dyDescent="0.3">
      <c r="A272" s="14" t="s">
        <v>1476</v>
      </c>
      <c r="B272" s="14" t="s">
        <v>1024</v>
      </c>
      <c r="C272" s="14" t="s">
        <v>119</v>
      </c>
      <c r="D272" s="14" t="s">
        <v>440</v>
      </c>
      <c r="E272" s="363">
        <v>-1.0762261521791801</v>
      </c>
      <c r="F272" s="363">
        <v>9.7812977786704707</v>
      </c>
      <c r="G272" s="363">
        <v>25.523740234176799</v>
      </c>
      <c r="H272" s="363">
        <v>6.7765402007926104E-4</v>
      </c>
      <c r="I272" s="363">
        <v>1.7297926368637199E-2</v>
      </c>
      <c r="J272" s="14" t="s">
        <v>1477</v>
      </c>
      <c r="K272" s="14" t="s">
        <v>1478</v>
      </c>
    </row>
    <row r="273" spans="1:11" x14ac:dyDescent="0.3">
      <c r="A273" s="14" t="s">
        <v>1479</v>
      </c>
      <c r="B273" s="14" t="s">
        <v>1068</v>
      </c>
      <c r="C273" s="14" t="s">
        <v>1074</v>
      </c>
      <c r="D273" s="14" t="s">
        <v>424</v>
      </c>
      <c r="E273" s="363">
        <v>-1.06368593456956</v>
      </c>
      <c r="F273" s="363">
        <v>12.4078357757602</v>
      </c>
      <c r="G273" s="363">
        <v>8.9094030989646296</v>
      </c>
      <c r="H273" s="363">
        <v>1.52430398152622E-2</v>
      </c>
      <c r="I273" s="363">
        <v>6.1924849249502603E-2</v>
      </c>
      <c r="J273" s="14" t="s">
        <v>1480</v>
      </c>
      <c r="K273" s="14" t="s">
        <v>1481</v>
      </c>
    </row>
    <row r="274" spans="1:11" x14ac:dyDescent="0.3">
      <c r="A274" s="14" t="s">
        <v>1482</v>
      </c>
      <c r="B274" s="14" t="s">
        <v>1024</v>
      </c>
      <c r="C274" s="14" t="s">
        <v>118</v>
      </c>
      <c r="D274" s="14" t="s">
        <v>145</v>
      </c>
      <c r="E274" s="363">
        <v>-0.29136745320789398</v>
      </c>
      <c r="F274" s="363">
        <v>9.7033331502820293</v>
      </c>
      <c r="G274" s="363">
        <v>8.3372452119578693</v>
      </c>
      <c r="H274" s="363">
        <v>1.7866844844266101E-2</v>
      </c>
      <c r="I274" s="363">
        <v>6.5511764428975605E-2</v>
      </c>
      <c r="J274" s="14" t="s">
        <v>1714</v>
      </c>
      <c r="K274" s="14" t="s">
        <v>1483</v>
      </c>
    </row>
    <row r="275" spans="1:11" x14ac:dyDescent="0.3">
      <c r="A275" s="14" t="s">
        <v>771</v>
      </c>
      <c r="B275" s="14" t="s">
        <v>1053</v>
      </c>
      <c r="C275" s="14" t="s">
        <v>93</v>
      </c>
      <c r="D275" s="14" t="s">
        <v>144</v>
      </c>
      <c r="E275" s="363">
        <v>-0.255423400230747</v>
      </c>
      <c r="F275" s="363">
        <v>11.384209448919799</v>
      </c>
      <c r="G275" s="363">
        <v>10.0689433813855</v>
      </c>
      <c r="H275" s="363">
        <v>1.1236451280831001E-2</v>
      </c>
      <c r="I275" s="363">
        <v>5.3560417771961299E-2</v>
      </c>
      <c r="J275" s="14" t="s">
        <v>772</v>
      </c>
      <c r="K275" s="14" t="s">
        <v>773</v>
      </c>
    </row>
    <row r="276" spans="1:11" x14ac:dyDescent="0.3">
      <c r="A276" s="14" t="s">
        <v>206</v>
      </c>
      <c r="B276" s="14" t="s">
        <v>1053</v>
      </c>
      <c r="C276" s="14" t="s">
        <v>93</v>
      </c>
      <c r="D276" s="14" t="s">
        <v>144</v>
      </c>
      <c r="E276" s="363">
        <v>0.60742220921033596</v>
      </c>
      <c r="F276" s="363">
        <v>10.7959621896266</v>
      </c>
      <c r="G276" s="363">
        <v>14.040200594487001</v>
      </c>
      <c r="H276" s="363">
        <v>4.5343471438728401E-3</v>
      </c>
      <c r="I276" s="363">
        <v>3.6427620313135699E-2</v>
      </c>
      <c r="J276" s="14" t="s">
        <v>326</v>
      </c>
      <c r="K276" s="14" t="s">
        <v>327</v>
      </c>
    </row>
    <row r="277" spans="1:11" x14ac:dyDescent="0.3">
      <c r="A277" s="14" t="s">
        <v>207</v>
      </c>
      <c r="B277" s="14" t="s">
        <v>1053</v>
      </c>
      <c r="C277" s="14" t="s">
        <v>93</v>
      </c>
      <c r="D277" s="14" t="s">
        <v>144</v>
      </c>
      <c r="E277" s="363">
        <v>0.672588335813603</v>
      </c>
      <c r="F277" s="363">
        <v>10.9930682077444</v>
      </c>
      <c r="G277" s="363">
        <v>11.727740760564499</v>
      </c>
      <c r="H277" s="363">
        <v>7.5161157939366997E-3</v>
      </c>
      <c r="I277" s="363">
        <v>4.7052229491651103E-2</v>
      </c>
      <c r="J277" s="14" t="s">
        <v>328</v>
      </c>
      <c r="K277" s="14" t="s">
        <v>329</v>
      </c>
    </row>
    <row r="278" spans="1:11" x14ac:dyDescent="0.3">
      <c r="A278" s="14" t="s">
        <v>208</v>
      </c>
      <c r="B278" s="14" t="s">
        <v>1053</v>
      </c>
      <c r="C278" s="14" t="s">
        <v>93</v>
      </c>
      <c r="D278" s="14" t="s">
        <v>144</v>
      </c>
      <c r="E278" s="363">
        <v>0.645016601809144</v>
      </c>
      <c r="F278" s="363">
        <v>10.325974908026801</v>
      </c>
      <c r="G278" s="363">
        <v>19.270511788535</v>
      </c>
      <c r="H278" s="363">
        <v>1.72469469071967E-3</v>
      </c>
      <c r="I278" s="363">
        <v>2.37145519973955E-2</v>
      </c>
      <c r="J278" s="14" t="s">
        <v>330</v>
      </c>
      <c r="K278" s="14" t="s">
        <v>331</v>
      </c>
    </row>
    <row r="279" spans="1:11" x14ac:dyDescent="0.3">
      <c r="A279" s="14" t="s">
        <v>785</v>
      </c>
      <c r="B279" s="14" t="s">
        <v>1053</v>
      </c>
      <c r="C279" s="14" t="s">
        <v>93</v>
      </c>
      <c r="D279" s="14" t="s">
        <v>144</v>
      </c>
      <c r="E279" s="363">
        <v>-0.19213211079579701</v>
      </c>
      <c r="F279" s="363">
        <v>11.111456319671399</v>
      </c>
      <c r="G279" s="363">
        <v>6.6009213736375303</v>
      </c>
      <c r="H279" s="363">
        <v>3.0107721130460501E-2</v>
      </c>
      <c r="I279" s="363">
        <v>9.3457502509566207E-2</v>
      </c>
      <c r="J279" s="14" t="s">
        <v>786</v>
      </c>
      <c r="K279" s="14" t="s">
        <v>787</v>
      </c>
    </row>
    <row r="280" spans="1:11" x14ac:dyDescent="0.3">
      <c r="A280" s="14" t="s">
        <v>200</v>
      </c>
      <c r="B280" s="14" t="s">
        <v>1053</v>
      </c>
      <c r="C280" s="14" t="s">
        <v>93</v>
      </c>
      <c r="D280" s="14" t="s">
        <v>144</v>
      </c>
      <c r="E280" s="363">
        <v>0.49216024632253602</v>
      </c>
      <c r="F280" s="363">
        <v>11.8896433700607</v>
      </c>
      <c r="G280" s="363">
        <v>6.7996042394994198</v>
      </c>
      <c r="H280" s="363">
        <v>2.82667965532927E-2</v>
      </c>
      <c r="I280" s="363">
        <v>9.1451400613593997E-2</v>
      </c>
      <c r="J280" s="14" t="s">
        <v>314</v>
      </c>
      <c r="K280" s="14" t="s">
        <v>315</v>
      </c>
    </row>
    <row r="281" spans="1:11" x14ac:dyDescent="0.3">
      <c r="A281" s="14" t="s">
        <v>209</v>
      </c>
      <c r="B281" s="14" t="s">
        <v>1053</v>
      </c>
      <c r="C281" s="14" t="s">
        <v>93</v>
      </c>
      <c r="D281" s="14" t="s">
        <v>144</v>
      </c>
      <c r="E281" s="363">
        <v>0.57972918944774798</v>
      </c>
      <c r="F281" s="363">
        <v>10.467009438979</v>
      </c>
      <c r="G281" s="363">
        <v>10.4686450758861</v>
      </c>
      <c r="H281" s="363">
        <v>1.0163729753863201E-2</v>
      </c>
      <c r="I281" s="363">
        <v>5.26320832286555E-2</v>
      </c>
      <c r="J281" s="14" t="s">
        <v>332</v>
      </c>
      <c r="K281" s="14" t="s">
        <v>333</v>
      </c>
    </row>
    <row r="282" spans="1:11" x14ac:dyDescent="0.3">
      <c r="A282" s="14" t="s">
        <v>210</v>
      </c>
      <c r="B282" s="14" t="s">
        <v>1053</v>
      </c>
      <c r="C282" s="14" t="s">
        <v>93</v>
      </c>
      <c r="D282" s="14" t="s">
        <v>144</v>
      </c>
      <c r="E282" s="363">
        <v>0.52138009050491896</v>
      </c>
      <c r="F282" s="363">
        <v>10.211698662571299</v>
      </c>
      <c r="G282" s="363">
        <v>8.6888625306410301</v>
      </c>
      <c r="H282" s="363">
        <v>1.6194114109329801E-2</v>
      </c>
      <c r="I282" s="363">
        <v>6.2858900427591E-2</v>
      </c>
      <c r="J282" s="14" t="s">
        <v>334</v>
      </c>
      <c r="K282" s="14" t="s">
        <v>335</v>
      </c>
    </row>
    <row r="283" spans="1:11" x14ac:dyDescent="0.3">
      <c r="A283" s="14" t="s">
        <v>211</v>
      </c>
      <c r="B283" s="14" t="s">
        <v>1053</v>
      </c>
      <c r="C283" s="14" t="s">
        <v>93</v>
      </c>
      <c r="D283" s="14" t="s">
        <v>144</v>
      </c>
      <c r="E283" s="363">
        <v>0.54585763697532597</v>
      </c>
      <c r="F283" s="363">
        <v>10.253607291599</v>
      </c>
      <c r="G283" s="363">
        <v>8.63193225860946</v>
      </c>
      <c r="H283" s="363">
        <v>1.6451410714255901E-2</v>
      </c>
      <c r="I283" s="363">
        <v>6.2902452730978303E-2</v>
      </c>
      <c r="J283" s="14" t="s">
        <v>336</v>
      </c>
      <c r="K283" s="14" t="s">
        <v>337</v>
      </c>
    </row>
    <row r="284" spans="1:11" x14ac:dyDescent="0.3">
      <c r="A284" s="14" t="s">
        <v>805</v>
      </c>
      <c r="B284" s="14" t="s">
        <v>1053</v>
      </c>
      <c r="C284" s="14" t="s">
        <v>93</v>
      </c>
      <c r="D284" s="14" t="s">
        <v>144</v>
      </c>
      <c r="E284" s="363">
        <v>-0.40252063831670598</v>
      </c>
      <c r="F284" s="363">
        <v>11.518625391247101</v>
      </c>
      <c r="G284" s="363">
        <v>10.217195747494401</v>
      </c>
      <c r="H284" s="363">
        <v>1.08230313280909E-2</v>
      </c>
      <c r="I284" s="363">
        <v>5.26426353713264E-2</v>
      </c>
      <c r="J284" s="14" t="s">
        <v>806</v>
      </c>
      <c r="K284" s="14" t="s">
        <v>807</v>
      </c>
    </row>
    <row r="285" spans="1:11" x14ac:dyDescent="0.3">
      <c r="A285" s="14" t="s">
        <v>212</v>
      </c>
      <c r="B285" s="14" t="s">
        <v>1053</v>
      </c>
      <c r="C285" s="14" t="s">
        <v>93</v>
      </c>
      <c r="D285" s="14" t="s">
        <v>144</v>
      </c>
      <c r="E285" s="363">
        <v>0.72526788913746698</v>
      </c>
      <c r="F285" s="363">
        <v>9.3800717830864002</v>
      </c>
      <c r="G285" s="363">
        <v>19.502970843635001</v>
      </c>
      <c r="H285" s="363">
        <v>1.65963501433586E-3</v>
      </c>
      <c r="I285" s="363">
        <v>2.37145519973955E-2</v>
      </c>
      <c r="J285" s="14" t="s">
        <v>338</v>
      </c>
      <c r="K285" s="14" t="s">
        <v>339</v>
      </c>
    </row>
    <row r="286" spans="1:11" x14ac:dyDescent="0.3">
      <c r="A286" s="14" t="s">
        <v>264</v>
      </c>
      <c r="B286" s="14" t="s">
        <v>1053</v>
      </c>
      <c r="C286" s="14" t="s">
        <v>93</v>
      </c>
      <c r="D286" s="14" t="s">
        <v>144</v>
      </c>
      <c r="E286" s="363">
        <v>0.73545961937570803</v>
      </c>
      <c r="F286" s="363">
        <v>9.0140060152366797</v>
      </c>
      <c r="G286" s="363">
        <v>19.3320259895806</v>
      </c>
      <c r="H286" s="363">
        <v>1.707179137176E-3</v>
      </c>
      <c r="I286" s="363">
        <v>2.37145519973955E-2</v>
      </c>
      <c r="J286" s="14" t="s">
        <v>388</v>
      </c>
      <c r="K286" s="14" t="s">
        <v>389</v>
      </c>
    </row>
    <row r="287" spans="1:11" x14ac:dyDescent="0.3">
      <c r="A287" s="14" t="s">
        <v>202</v>
      </c>
      <c r="B287" s="14" t="s">
        <v>1053</v>
      </c>
      <c r="C287" s="14" t="s">
        <v>93</v>
      </c>
      <c r="D287" s="14" t="s">
        <v>144</v>
      </c>
      <c r="E287" s="363">
        <v>0.49690033595372601</v>
      </c>
      <c r="F287" s="363">
        <v>11.4006033873011</v>
      </c>
      <c r="G287" s="363">
        <v>8.1582860040188496</v>
      </c>
      <c r="H287" s="363">
        <v>1.8800017240422202E-2</v>
      </c>
      <c r="I287" s="363">
        <v>6.7946051937115906E-2</v>
      </c>
      <c r="J287" s="14" t="s">
        <v>318</v>
      </c>
      <c r="K287" s="14" t="s">
        <v>319</v>
      </c>
    </row>
    <row r="288" spans="1:11" x14ac:dyDescent="0.3">
      <c r="A288" s="14" t="s">
        <v>203</v>
      </c>
      <c r="B288" s="14" t="s">
        <v>1053</v>
      </c>
      <c r="C288" s="14" t="s">
        <v>93</v>
      </c>
      <c r="D288" s="14" t="s">
        <v>144</v>
      </c>
      <c r="E288" s="363">
        <v>0.56573776599386005</v>
      </c>
      <c r="F288" s="363">
        <v>10.935053341948199</v>
      </c>
      <c r="G288" s="363">
        <v>9.8980831292208595</v>
      </c>
      <c r="H288" s="363">
        <v>1.1737297949249201E-2</v>
      </c>
      <c r="I288" s="363">
        <v>5.4049399314127597E-2</v>
      </c>
      <c r="J288" s="14" t="s">
        <v>320</v>
      </c>
      <c r="K288" s="14" t="s">
        <v>321</v>
      </c>
    </row>
    <row r="289" spans="1:11" x14ac:dyDescent="0.3">
      <c r="A289" s="14" t="s">
        <v>204</v>
      </c>
      <c r="B289" s="14" t="s">
        <v>1053</v>
      </c>
      <c r="C289" s="14" t="s">
        <v>93</v>
      </c>
      <c r="D289" s="14" t="s">
        <v>144</v>
      </c>
      <c r="E289" s="363">
        <v>0.57781094638506503</v>
      </c>
      <c r="F289" s="363">
        <v>11.0274952876652</v>
      </c>
      <c r="G289" s="363">
        <v>11.414229547034299</v>
      </c>
      <c r="H289" s="363">
        <v>8.0870635703241007E-3</v>
      </c>
      <c r="I289" s="363">
        <v>4.7052229491651103E-2</v>
      </c>
      <c r="J289" s="14" t="s">
        <v>322</v>
      </c>
      <c r="K289" s="14" t="s">
        <v>323</v>
      </c>
    </row>
    <row r="290" spans="1:11" x14ac:dyDescent="0.3">
      <c r="A290" s="14" t="s">
        <v>846</v>
      </c>
      <c r="B290" s="14" t="s">
        <v>1053</v>
      </c>
      <c r="C290" s="14" t="s">
        <v>93</v>
      </c>
      <c r="D290" s="14" t="s">
        <v>144</v>
      </c>
      <c r="E290" s="363">
        <v>-0.32924017358552699</v>
      </c>
      <c r="F290" s="363">
        <v>13.1124602558692</v>
      </c>
      <c r="G290" s="363">
        <v>10.1331519219429</v>
      </c>
      <c r="H290" s="363">
        <v>1.1055054608224899E-2</v>
      </c>
      <c r="I290" s="363">
        <v>5.3127280485484797E-2</v>
      </c>
      <c r="J290" s="14" t="s">
        <v>847</v>
      </c>
      <c r="K290" s="14" t="s">
        <v>848</v>
      </c>
    </row>
    <row r="291" spans="1:11" x14ac:dyDescent="0.3">
      <c r="A291" s="14" t="s">
        <v>864</v>
      </c>
      <c r="B291" s="14" t="s">
        <v>1053</v>
      </c>
      <c r="C291" s="14" t="s">
        <v>93</v>
      </c>
      <c r="D291" s="14" t="s">
        <v>144</v>
      </c>
      <c r="E291" s="363">
        <v>-0.52152224049404505</v>
      </c>
      <c r="F291" s="363">
        <v>11.4193468936903</v>
      </c>
      <c r="G291" s="363">
        <v>15.2525868294703</v>
      </c>
      <c r="H291" s="363">
        <v>3.5543335929095398E-3</v>
      </c>
      <c r="I291" s="363">
        <v>3.3726253180177697E-2</v>
      </c>
      <c r="J291" s="14" t="s">
        <v>865</v>
      </c>
      <c r="K291" s="14" t="s">
        <v>866</v>
      </c>
    </row>
    <row r="292" spans="1:11" x14ac:dyDescent="0.3">
      <c r="A292" s="14" t="s">
        <v>198</v>
      </c>
      <c r="B292" s="14" t="s">
        <v>1053</v>
      </c>
      <c r="C292" s="14" t="s">
        <v>93</v>
      </c>
      <c r="D292" s="14" t="s">
        <v>144</v>
      </c>
      <c r="E292" s="363">
        <v>0.47747302240228501</v>
      </c>
      <c r="F292" s="363">
        <v>10.0055728434498</v>
      </c>
      <c r="G292" s="363">
        <v>6.6446379173927701</v>
      </c>
      <c r="H292" s="363">
        <v>2.9690197052722699E-2</v>
      </c>
      <c r="I292" s="363">
        <v>9.3457502509566207E-2</v>
      </c>
      <c r="J292" s="14" t="s">
        <v>310</v>
      </c>
      <c r="K292" s="14" t="s">
        <v>311</v>
      </c>
    </row>
    <row r="293" spans="1:11" x14ac:dyDescent="0.3">
      <c r="A293" s="14" t="s">
        <v>199</v>
      </c>
      <c r="B293" s="14" t="s">
        <v>1053</v>
      </c>
      <c r="C293" s="14" t="s">
        <v>93</v>
      </c>
      <c r="D293" s="14" t="s">
        <v>144</v>
      </c>
      <c r="E293" s="363">
        <v>0.46308534025759102</v>
      </c>
      <c r="F293" s="363">
        <v>10.490057065421899</v>
      </c>
      <c r="G293" s="363">
        <v>6.3160009052710899</v>
      </c>
      <c r="H293" s="363">
        <v>3.3015031181257801E-2</v>
      </c>
      <c r="I293" s="363">
        <v>9.79491588987524E-2</v>
      </c>
      <c r="J293" s="14" t="s">
        <v>312</v>
      </c>
      <c r="K293" s="14" t="s">
        <v>313</v>
      </c>
    </row>
    <row r="294" spans="1:11" x14ac:dyDescent="0.3">
      <c r="A294" s="14" t="s">
        <v>880</v>
      </c>
      <c r="B294" s="14" t="s">
        <v>1053</v>
      </c>
      <c r="C294" s="14" t="s">
        <v>93</v>
      </c>
      <c r="D294" s="14" t="s">
        <v>144</v>
      </c>
      <c r="E294" s="363">
        <v>-0.39892772875638599</v>
      </c>
      <c r="F294" s="363">
        <v>10.4997164755945</v>
      </c>
      <c r="G294" s="363">
        <v>10.835632924379301</v>
      </c>
      <c r="H294" s="363">
        <v>9.2877217012454893E-3</v>
      </c>
      <c r="I294" s="363">
        <v>5.0291213869692E-2</v>
      </c>
      <c r="J294" s="14" t="s">
        <v>881</v>
      </c>
      <c r="K294" s="14" t="s">
        <v>882</v>
      </c>
    </row>
    <row r="295" spans="1:11" x14ac:dyDescent="0.3">
      <c r="A295" s="14" t="s">
        <v>883</v>
      </c>
      <c r="B295" s="14" t="s">
        <v>1053</v>
      </c>
      <c r="C295" s="14" t="s">
        <v>93</v>
      </c>
      <c r="D295" s="14" t="s">
        <v>144</v>
      </c>
      <c r="E295" s="363">
        <v>-0.849287407385656</v>
      </c>
      <c r="F295" s="363">
        <v>11.271518965357201</v>
      </c>
      <c r="G295" s="363">
        <v>39.311869855767497</v>
      </c>
      <c r="H295" s="363">
        <v>1.4295424080101299E-4</v>
      </c>
      <c r="I295" s="363">
        <v>7.6323152861071698E-3</v>
      </c>
      <c r="J295" s="14" t="s">
        <v>884</v>
      </c>
      <c r="K295" s="14" t="s">
        <v>885</v>
      </c>
    </row>
    <row r="296" spans="1:11" x14ac:dyDescent="0.3">
      <c r="A296" s="14" t="s">
        <v>194</v>
      </c>
      <c r="B296" s="14" t="s">
        <v>1053</v>
      </c>
      <c r="C296" s="14" t="s">
        <v>93</v>
      </c>
      <c r="D296" s="14" t="s">
        <v>144</v>
      </c>
      <c r="E296" s="363">
        <v>0.64992197163748899</v>
      </c>
      <c r="F296" s="363">
        <v>11.5594537790973</v>
      </c>
      <c r="G296" s="363">
        <v>10.2579316221615</v>
      </c>
      <c r="H296" s="363">
        <v>1.07127264327879E-2</v>
      </c>
      <c r="I296" s="363">
        <v>5.26320832286555E-2</v>
      </c>
      <c r="J296" s="14" t="s">
        <v>302</v>
      </c>
      <c r="K296" s="14" t="s">
        <v>303</v>
      </c>
    </row>
    <row r="297" spans="1:11" x14ac:dyDescent="0.3">
      <c r="A297" s="14" t="s">
        <v>195</v>
      </c>
      <c r="B297" s="14" t="s">
        <v>1053</v>
      </c>
      <c r="C297" s="14" t="s">
        <v>93</v>
      </c>
      <c r="D297" s="14" t="s">
        <v>144</v>
      </c>
      <c r="E297" s="363">
        <v>0.66232198725102698</v>
      </c>
      <c r="F297" s="363">
        <v>10.916995129704301</v>
      </c>
      <c r="G297" s="363">
        <v>14.4851208488528</v>
      </c>
      <c r="H297" s="363">
        <v>4.1402396628205896E-3</v>
      </c>
      <c r="I297" s="363">
        <v>3.6011382674623997E-2</v>
      </c>
      <c r="J297" s="14" t="s">
        <v>304</v>
      </c>
      <c r="K297" s="14" t="s">
        <v>305</v>
      </c>
    </row>
    <row r="298" spans="1:11" x14ac:dyDescent="0.3">
      <c r="A298" s="14" t="s">
        <v>196</v>
      </c>
      <c r="B298" s="14" t="s">
        <v>1053</v>
      </c>
      <c r="C298" s="14" t="s">
        <v>93</v>
      </c>
      <c r="D298" s="14" t="s">
        <v>144</v>
      </c>
      <c r="E298" s="363">
        <v>0.51288403623102996</v>
      </c>
      <c r="F298" s="363">
        <v>10.666880664407801</v>
      </c>
      <c r="G298" s="363">
        <v>8.37629157334122</v>
      </c>
      <c r="H298" s="363">
        <v>1.76708930442026E-2</v>
      </c>
      <c r="I298" s="363">
        <v>6.5511764428975605E-2</v>
      </c>
      <c r="J298" s="14" t="s">
        <v>306</v>
      </c>
      <c r="K298" s="14" t="s">
        <v>307</v>
      </c>
    </row>
    <row r="299" spans="1:11" x14ac:dyDescent="0.3">
      <c r="A299" s="14" t="s">
        <v>754</v>
      </c>
      <c r="B299" s="14" t="s">
        <v>1053</v>
      </c>
      <c r="C299" s="14" t="s">
        <v>92</v>
      </c>
      <c r="D299" s="14" t="s">
        <v>151</v>
      </c>
      <c r="E299" s="363">
        <v>0.40143114271038099</v>
      </c>
      <c r="F299" s="363">
        <v>14.105283655971499</v>
      </c>
      <c r="G299" s="363">
        <v>9.2484939281246206</v>
      </c>
      <c r="H299" s="363">
        <v>1.3911183632932299E-2</v>
      </c>
      <c r="I299" s="363">
        <v>5.8508801750274099E-2</v>
      </c>
      <c r="J299" s="14" t="s">
        <v>1127</v>
      </c>
      <c r="K299" s="14" t="s">
        <v>756</v>
      </c>
    </row>
    <row r="300" spans="1:11" x14ac:dyDescent="0.3">
      <c r="A300" s="14" t="s">
        <v>193</v>
      </c>
      <c r="B300" s="14" t="s">
        <v>1053</v>
      </c>
      <c r="C300" s="14" t="s">
        <v>92</v>
      </c>
      <c r="D300" s="14" t="s">
        <v>151</v>
      </c>
      <c r="E300" s="363">
        <v>0.64838221624765502</v>
      </c>
      <c r="F300" s="363">
        <v>13.8737136683686</v>
      </c>
      <c r="G300" s="363">
        <v>14.279277258771099</v>
      </c>
      <c r="H300" s="363">
        <v>4.3171234516561699E-3</v>
      </c>
      <c r="I300" s="363">
        <v>3.6110213035457597E-2</v>
      </c>
      <c r="J300" s="14" t="s">
        <v>1127</v>
      </c>
      <c r="K300" s="14" t="s">
        <v>301</v>
      </c>
    </row>
    <row r="301" spans="1:11" x14ac:dyDescent="0.3">
      <c r="A301" s="14" t="s">
        <v>758</v>
      </c>
      <c r="B301" s="14" t="s">
        <v>1053</v>
      </c>
      <c r="C301" s="14" t="s">
        <v>92</v>
      </c>
      <c r="D301" s="14" t="s">
        <v>151</v>
      </c>
      <c r="E301" s="363">
        <v>-0.25075964167502202</v>
      </c>
      <c r="F301" s="363">
        <v>10.417875066024701</v>
      </c>
      <c r="G301" s="363">
        <v>6.8319467438281096</v>
      </c>
      <c r="H301" s="363">
        <v>2.7980468923607699E-2</v>
      </c>
      <c r="I301" s="363">
        <v>9.0936524001725097E-2</v>
      </c>
      <c r="J301" s="14" t="s">
        <v>1715</v>
      </c>
      <c r="K301" s="14" t="s">
        <v>760</v>
      </c>
    </row>
    <row r="302" spans="1:11" x14ac:dyDescent="0.3">
      <c r="A302" s="14" t="s">
        <v>947</v>
      </c>
      <c r="B302" s="14" t="s">
        <v>1053</v>
      </c>
      <c r="C302" s="14" t="s">
        <v>904</v>
      </c>
      <c r="D302" s="14" t="s">
        <v>149</v>
      </c>
      <c r="E302" s="363">
        <v>0.39190893685141198</v>
      </c>
      <c r="F302" s="363">
        <v>12.5189253112363</v>
      </c>
      <c r="G302" s="363">
        <v>9.4763116472062094</v>
      </c>
      <c r="H302" s="363">
        <v>1.30963925933055E-2</v>
      </c>
      <c r="I302" s="363">
        <v>5.7400971265650302E-2</v>
      </c>
      <c r="J302" s="14" t="s">
        <v>1716</v>
      </c>
      <c r="K302" s="14" t="s">
        <v>949</v>
      </c>
    </row>
    <row r="303" spans="1:11" x14ac:dyDescent="0.3">
      <c r="A303" s="14" t="s">
        <v>947</v>
      </c>
      <c r="B303" s="14" t="s">
        <v>1068</v>
      </c>
      <c r="C303" s="14" t="s">
        <v>122</v>
      </c>
      <c r="D303" s="14" t="s">
        <v>435</v>
      </c>
      <c r="E303" s="363">
        <v>0.39190893685141198</v>
      </c>
      <c r="F303" s="363">
        <v>12.5189253112363</v>
      </c>
      <c r="G303" s="363">
        <v>9.4763116472062094</v>
      </c>
      <c r="H303" s="363">
        <v>1.30963925933055E-2</v>
      </c>
      <c r="I303" s="363">
        <v>5.7400971265650302E-2</v>
      </c>
      <c r="J303" s="14" t="s">
        <v>1716</v>
      </c>
      <c r="K303" s="14" t="s">
        <v>949</v>
      </c>
    </row>
    <row r="304" spans="1:11" x14ac:dyDescent="0.3">
      <c r="A304" s="14" t="s">
        <v>947</v>
      </c>
      <c r="B304" s="14" t="s">
        <v>1024</v>
      </c>
      <c r="C304" s="14" t="s">
        <v>118</v>
      </c>
      <c r="D304" s="14" t="s">
        <v>418</v>
      </c>
      <c r="E304" s="363">
        <v>0.39190893685141198</v>
      </c>
      <c r="F304" s="363">
        <v>12.5189253112363</v>
      </c>
      <c r="G304" s="363">
        <v>9.4763116472062094</v>
      </c>
      <c r="H304" s="363">
        <v>1.30963925933055E-2</v>
      </c>
      <c r="I304" s="363">
        <v>5.7400971265650302E-2</v>
      </c>
      <c r="J304" s="14" t="s">
        <v>1716</v>
      </c>
      <c r="K304" s="14" t="s">
        <v>949</v>
      </c>
    </row>
    <row r="305" spans="1:11" x14ac:dyDescent="0.3">
      <c r="A305" s="14" t="s">
        <v>218</v>
      </c>
      <c r="B305" s="14" t="s">
        <v>1024</v>
      </c>
      <c r="C305" s="14" t="s">
        <v>118</v>
      </c>
      <c r="D305" s="14" t="s">
        <v>418</v>
      </c>
      <c r="E305" s="363">
        <v>0.543134627566077</v>
      </c>
      <c r="F305" s="363">
        <v>11.861196523965299</v>
      </c>
      <c r="G305" s="363">
        <v>12.3398280121579</v>
      </c>
      <c r="H305" s="363">
        <v>6.5373685421224303E-3</v>
      </c>
      <c r="I305" s="363">
        <v>4.3279800996458603E-2</v>
      </c>
      <c r="J305" s="14" t="s">
        <v>390</v>
      </c>
      <c r="K305" s="14" t="s">
        <v>347</v>
      </c>
    </row>
    <row r="306" spans="1:11" x14ac:dyDescent="0.3">
      <c r="A306" s="14" t="s">
        <v>218</v>
      </c>
      <c r="B306" s="14" t="s">
        <v>1053</v>
      </c>
      <c r="C306" s="14" t="s">
        <v>904</v>
      </c>
      <c r="D306" s="14" t="s">
        <v>149</v>
      </c>
      <c r="E306" s="363">
        <v>0.543134627566077</v>
      </c>
      <c r="F306" s="363">
        <v>11.861196523965299</v>
      </c>
      <c r="G306" s="363">
        <v>12.3398280121579</v>
      </c>
      <c r="H306" s="363">
        <v>6.5373685421224303E-3</v>
      </c>
      <c r="I306" s="363">
        <v>4.3279800996458603E-2</v>
      </c>
      <c r="J306" s="14" t="s">
        <v>390</v>
      </c>
      <c r="K306" s="14" t="s">
        <v>347</v>
      </c>
    </row>
    <row r="307" spans="1:11" x14ac:dyDescent="0.3">
      <c r="A307" s="14" t="s">
        <v>218</v>
      </c>
      <c r="B307" s="14" t="s">
        <v>1068</v>
      </c>
      <c r="C307" s="14" t="s">
        <v>122</v>
      </c>
      <c r="D307" s="14" t="s">
        <v>435</v>
      </c>
      <c r="E307" s="363">
        <v>0.543134627566077</v>
      </c>
      <c r="F307" s="363">
        <v>11.861196523965299</v>
      </c>
      <c r="G307" s="363">
        <v>12.3398280121579</v>
      </c>
      <c r="H307" s="363">
        <v>6.5373685421224303E-3</v>
      </c>
      <c r="I307" s="363">
        <v>4.3279800996458603E-2</v>
      </c>
      <c r="J307" s="14" t="s">
        <v>390</v>
      </c>
      <c r="K307" s="14" t="s">
        <v>347</v>
      </c>
    </row>
    <row r="308" spans="1:11" x14ac:dyDescent="0.3">
      <c r="A308" s="14" t="s">
        <v>1484</v>
      </c>
      <c r="B308" s="14" t="s">
        <v>1024</v>
      </c>
      <c r="C308" s="14" t="s">
        <v>118</v>
      </c>
      <c r="D308" s="14" t="s">
        <v>418</v>
      </c>
      <c r="E308" s="363">
        <v>-0.50344468836056799</v>
      </c>
      <c r="F308" s="363">
        <v>10.981632712321099</v>
      </c>
      <c r="G308" s="363">
        <v>10.8044590166202</v>
      </c>
      <c r="H308" s="363">
        <v>9.35843039421283E-3</v>
      </c>
      <c r="I308" s="363">
        <v>5.0291213869692E-2</v>
      </c>
      <c r="J308" s="14" t="s">
        <v>1485</v>
      </c>
      <c r="K308" s="14" t="s">
        <v>1486</v>
      </c>
    </row>
    <row r="309" spans="1:11" x14ac:dyDescent="0.3">
      <c r="A309" s="14" t="s">
        <v>1484</v>
      </c>
      <c r="B309" s="14" t="s">
        <v>1053</v>
      </c>
      <c r="C309" s="14" t="s">
        <v>904</v>
      </c>
      <c r="D309" s="14" t="s">
        <v>149</v>
      </c>
      <c r="E309" s="363">
        <v>-0.50344468836056799</v>
      </c>
      <c r="F309" s="363">
        <v>10.981632712321099</v>
      </c>
      <c r="G309" s="363">
        <v>10.8044590166202</v>
      </c>
      <c r="H309" s="363">
        <v>9.35843039421283E-3</v>
      </c>
      <c r="I309" s="363">
        <v>5.0291213869692E-2</v>
      </c>
      <c r="J309" s="14" t="s">
        <v>1485</v>
      </c>
      <c r="K309" s="14" t="s">
        <v>1486</v>
      </c>
    </row>
    <row r="310" spans="1:11" x14ac:dyDescent="0.3">
      <c r="A310" s="14" t="s">
        <v>1487</v>
      </c>
      <c r="B310" s="14" t="s">
        <v>95</v>
      </c>
      <c r="C310" s="14" t="s">
        <v>1030</v>
      </c>
      <c r="D310" s="14" t="s">
        <v>1045</v>
      </c>
      <c r="E310" s="363">
        <v>-0.77131050512465604</v>
      </c>
      <c r="F310" s="363">
        <v>9.6576852112209703</v>
      </c>
      <c r="G310" s="363">
        <v>67.163008102923499</v>
      </c>
      <c r="H310" s="363">
        <v>1.7688921116772901E-5</v>
      </c>
      <c r="I310" s="363">
        <v>2.3602618027448201E-3</v>
      </c>
      <c r="J310" s="14" t="s">
        <v>1717</v>
      </c>
      <c r="K310" s="14" t="s">
        <v>1488</v>
      </c>
    </row>
    <row r="311" spans="1:11" x14ac:dyDescent="0.3">
      <c r="A311" s="14" t="s">
        <v>1487</v>
      </c>
      <c r="B311" s="14" t="s">
        <v>95</v>
      </c>
      <c r="C311" s="14" t="s">
        <v>546</v>
      </c>
      <c r="D311" s="14" t="s">
        <v>1057</v>
      </c>
      <c r="E311" s="363">
        <v>-0.77131050512465604</v>
      </c>
      <c r="F311" s="363">
        <v>9.6576852112209703</v>
      </c>
      <c r="G311" s="363">
        <v>67.163008102923499</v>
      </c>
      <c r="H311" s="363">
        <v>1.7688921116772901E-5</v>
      </c>
      <c r="I311" s="363">
        <v>2.3602618027448201E-3</v>
      </c>
      <c r="J311" s="14" t="s">
        <v>1717</v>
      </c>
      <c r="K311" s="14" t="s">
        <v>1488</v>
      </c>
    </row>
    <row r="312" spans="1:11" x14ac:dyDescent="0.3">
      <c r="A312" s="14" t="s">
        <v>1489</v>
      </c>
      <c r="B312" s="14" t="s">
        <v>95</v>
      </c>
      <c r="C312" s="14" t="s">
        <v>1018</v>
      </c>
      <c r="D312" s="14" t="s">
        <v>1054</v>
      </c>
      <c r="E312" s="363">
        <v>-0.39599429182398299</v>
      </c>
      <c r="F312" s="363">
        <v>10.264151189288601</v>
      </c>
      <c r="G312" s="363">
        <v>22.486054873689699</v>
      </c>
      <c r="H312" s="363">
        <v>1.04126449922163E-3</v>
      </c>
      <c r="I312" s="363">
        <v>1.731024632096E-2</v>
      </c>
      <c r="J312" s="14" t="s">
        <v>1718</v>
      </c>
      <c r="K312" s="14" t="s">
        <v>1490</v>
      </c>
    </row>
    <row r="313" spans="1:11" x14ac:dyDescent="0.3">
      <c r="A313" s="14" t="s">
        <v>966</v>
      </c>
      <c r="B313" s="14" t="s">
        <v>1053</v>
      </c>
      <c r="C313" s="14" t="s">
        <v>904</v>
      </c>
      <c r="D313" s="14" t="s">
        <v>149</v>
      </c>
      <c r="E313" s="363">
        <v>-0.22531878612631201</v>
      </c>
      <c r="F313" s="363">
        <v>9.1668050988691796</v>
      </c>
      <c r="G313" s="363">
        <v>6.3694513584901502</v>
      </c>
      <c r="H313" s="363">
        <v>3.2443926367766197E-2</v>
      </c>
      <c r="I313" s="363">
        <v>9.7468098121650595E-2</v>
      </c>
      <c r="J313" s="14" t="s">
        <v>967</v>
      </c>
      <c r="K313" s="14" t="s">
        <v>968</v>
      </c>
    </row>
    <row r="314" spans="1:11" x14ac:dyDescent="0.3">
      <c r="A314" s="14" t="s">
        <v>966</v>
      </c>
      <c r="B314" s="14" t="s">
        <v>1068</v>
      </c>
      <c r="C314" s="14" t="s">
        <v>122</v>
      </c>
      <c r="D314" s="14" t="s">
        <v>435</v>
      </c>
      <c r="E314" s="363">
        <v>-0.22531878612631201</v>
      </c>
      <c r="F314" s="363">
        <v>9.1668050988691796</v>
      </c>
      <c r="G314" s="363">
        <v>6.3694513584901502</v>
      </c>
      <c r="H314" s="363">
        <v>3.2443926367766197E-2</v>
      </c>
      <c r="I314" s="363">
        <v>9.7468098121650595E-2</v>
      </c>
      <c r="J314" s="14" t="s">
        <v>967</v>
      </c>
      <c r="K314" s="14" t="s">
        <v>968</v>
      </c>
    </row>
    <row r="315" spans="1:11" x14ac:dyDescent="0.3">
      <c r="A315" s="14" t="s">
        <v>966</v>
      </c>
      <c r="B315" s="14" t="s">
        <v>1024</v>
      </c>
      <c r="C315" s="14" t="s">
        <v>118</v>
      </c>
      <c r="D315" s="14" t="s">
        <v>418</v>
      </c>
      <c r="E315" s="363">
        <v>-0.22531878612631201</v>
      </c>
      <c r="F315" s="363">
        <v>9.1668050988691796</v>
      </c>
      <c r="G315" s="363">
        <v>6.3694513584901502</v>
      </c>
      <c r="H315" s="363">
        <v>3.2443926367766197E-2</v>
      </c>
      <c r="I315" s="363">
        <v>9.7468098121650595E-2</v>
      </c>
      <c r="J315" s="14" t="s">
        <v>967</v>
      </c>
      <c r="K315" s="14" t="s">
        <v>968</v>
      </c>
    </row>
    <row r="316" spans="1:11" x14ac:dyDescent="0.3">
      <c r="A316" s="14" t="s">
        <v>969</v>
      </c>
      <c r="B316" s="14" t="s">
        <v>1024</v>
      </c>
      <c r="C316" s="14" t="s">
        <v>118</v>
      </c>
      <c r="D316" s="14" t="s">
        <v>418</v>
      </c>
      <c r="E316" s="363">
        <v>0.252496310256415</v>
      </c>
      <c r="F316" s="363">
        <v>10.5917403489587</v>
      </c>
      <c r="G316" s="363">
        <v>10.307829870539299</v>
      </c>
      <c r="H316" s="363">
        <v>1.05794893533815E-2</v>
      </c>
      <c r="I316" s="363">
        <v>5.26320832286555E-2</v>
      </c>
      <c r="J316" s="14" t="s">
        <v>970</v>
      </c>
      <c r="K316" s="14" t="s">
        <v>971</v>
      </c>
    </row>
    <row r="317" spans="1:11" x14ac:dyDescent="0.3">
      <c r="A317" s="14" t="s">
        <v>969</v>
      </c>
      <c r="B317" s="14" t="s">
        <v>1068</v>
      </c>
      <c r="C317" s="14" t="s">
        <v>122</v>
      </c>
      <c r="D317" s="14" t="s">
        <v>435</v>
      </c>
      <c r="E317" s="363">
        <v>0.252496310256415</v>
      </c>
      <c r="F317" s="363">
        <v>10.5917403489587</v>
      </c>
      <c r="G317" s="363">
        <v>10.307829870539299</v>
      </c>
      <c r="H317" s="363">
        <v>1.05794893533815E-2</v>
      </c>
      <c r="I317" s="363">
        <v>5.26320832286555E-2</v>
      </c>
      <c r="J317" s="14" t="s">
        <v>970</v>
      </c>
      <c r="K317" s="14" t="s">
        <v>971</v>
      </c>
    </row>
    <row r="318" spans="1:11" x14ac:dyDescent="0.3">
      <c r="A318" s="14" t="s">
        <v>969</v>
      </c>
      <c r="B318" s="14" t="s">
        <v>1053</v>
      </c>
      <c r="C318" s="14" t="s">
        <v>904</v>
      </c>
      <c r="D318" s="14" t="s">
        <v>149</v>
      </c>
      <c r="E318" s="363">
        <v>0.252496310256415</v>
      </c>
      <c r="F318" s="363">
        <v>10.5917403489587</v>
      </c>
      <c r="G318" s="363">
        <v>10.307829870539299</v>
      </c>
      <c r="H318" s="363">
        <v>1.05794893533815E-2</v>
      </c>
      <c r="I318" s="363">
        <v>5.26320832286555E-2</v>
      </c>
      <c r="J318" s="14" t="s">
        <v>970</v>
      </c>
      <c r="K318" s="14" t="s">
        <v>971</v>
      </c>
    </row>
    <row r="319" spans="1:11" x14ac:dyDescent="0.3">
      <c r="A319" s="14" t="s">
        <v>1491</v>
      </c>
      <c r="B319" s="14" t="s">
        <v>95</v>
      </c>
      <c r="C319" s="14" t="s">
        <v>1020</v>
      </c>
      <c r="D319" s="14" t="s">
        <v>1075</v>
      </c>
      <c r="E319" s="363">
        <v>-0.40224753115677803</v>
      </c>
      <c r="F319" s="363">
        <v>9.0205679380313306</v>
      </c>
      <c r="G319" s="363">
        <v>8.6893366326616199</v>
      </c>
      <c r="H319" s="363">
        <v>1.61919923181553E-2</v>
      </c>
      <c r="I319" s="363">
        <v>6.2858900427591E-2</v>
      </c>
      <c r="J319" s="14" t="s">
        <v>1719</v>
      </c>
      <c r="K319" s="14" t="s">
        <v>1492</v>
      </c>
    </row>
    <row r="320" spans="1:11" x14ac:dyDescent="0.3">
      <c r="A320" s="14" t="s">
        <v>1493</v>
      </c>
      <c r="B320" s="14" t="s">
        <v>95</v>
      </c>
      <c r="C320" s="14" t="s">
        <v>1009</v>
      </c>
      <c r="D320" s="14" t="s">
        <v>1066</v>
      </c>
      <c r="E320" s="363">
        <v>0.26898405458289998</v>
      </c>
      <c r="F320" s="363">
        <v>10.526873519189399</v>
      </c>
      <c r="G320" s="363">
        <v>12.148476837568101</v>
      </c>
      <c r="H320" s="363">
        <v>6.8255672632065098E-3</v>
      </c>
      <c r="I320" s="363">
        <v>4.4358962901475001E-2</v>
      </c>
      <c r="J320" s="14" t="s">
        <v>1720</v>
      </c>
      <c r="K320" s="14" t="s">
        <v>1494</v>
      </c>
    </row>
    <row r="321" spans="1:11" x14ac:dyDescent="0.3">
      <c r="A321" s="14" t="s">
        <v>1495</v>
      </c>
      <c r="B321" s="14" t="s">
        <v>95</v>
      </c>
      <c r="C321" s="14" t="s">
        <v>1059</v>
      </c>
      <c r="D321" s="14" t="s">
        <v>1060</v>
      </c>
      <c r="E321" s="363">
        <v>0.25698856914578699</v>
      </c>
      <c r="F321" s="363">
        <v>10.836850182595599</v>
      </c>
      <c r="G321" s="363">
        <v>14.478102619329601</v>
      </c>
      <c r="H321" s="363">
        <v>4.1461225291179399E-3</v>
      </c>
      <c r="I321" s="363">
        <v>3.6011382674623997E-2</v>
      </c>
      <c r="J321" s="14" t="s">
        <v>1721</v>
      </c>
      <c r="K321" s="14" t="s">
        <v>1496</v>
      </c>
    </row>
    <row r="322" spans="1:11" x14ac:dyDescent="0.3">
      <c r="A322" s="14" t="s">
        <v>1497</v>
      </c>
      <c r="B322" s="14" t="s">
        <v>95</v>
      </c>
      <c r="C322" s="14" t="s">
        <v>1059</v>
      </c>
      <c r="D322" s="14" t="s">
        <v>1060</v>
      </c>
      <c r="E322" s="363">
        <v>0.25143638926919998</v>
      </c>
      <c r="F322" s="363">
        <v>11.0802371393188</v>
      </c>
      <c r="G322" s="363">
        <v>14.249664492487801</v>
      </c>
      <c r="H322" s="363">
        <v>4.3433263231459499E-3</v>
      </c>
      <c r="I322" s="363">
        <v>3.6110213035457597E-2</v>
      </c>
      <c r="J322" s="14" t="s">
        <v>1722</v>
      </c>
      <c r="K322" s="14" t="s">
        <v>1498</v>
      </c>
    </row>
    <row r="323" spans="1:11" x14ac:dyDescent="0.3">
      <c r="A323" s="14" t="s">
        <v>1499</v>
      </c>
      <c r="B323" s="14" t="s">
        <v>1068</v>
      </c>
      <c r="C323" s="14" t="s">
        <v>1074</v>
      </c>
      <c r="D323" s="14" t="s">
        <v>424</v>
      </c>
      <c r="E323" s="363">
        <v>-0.368441097987321</v>
      </c>
      <c r="F323" s="363">
        <v>10.487316018126601</v>
      </c>
      <c r="G323" s="363">
        <v>7.9166578668032797</v>
      </c>
      <c r="H323" s="363">
        <v>2.01574811266957E-2</v>
      </c>
      <c r="I323" s="363">
        <v>7.2425120631092701E-2</v>
      </c>
      <c r="J323" s="14" t="s">
        <v>1500</v>
      </c>
      <c r="K323" s="14" t="s">
        <v>1501</v>
      </c>
    </row>
    <row r="324" spans="1:11" x14ac:dyDescent="0.3">
      <c r="A324" s="14" t="s">
        <v>1502</v>
      </c>
      <c r="B324" s="14" t="s">
        <v>1053</v>
      </c>
      <c r="C324" s="14" t="s">
        <v>1070</v>
      </c>
      <c r="D324" s="14" t="s">
        <v>146</v>
      </c>
      <c r="E324" s="363">
        <v>-0.39163110220667302</v>
      </c>
      <c r="F324" s="363">
        <v>10.5586511514998</v>
      </c>
      <c r="G324" s="363">
        <v>23.241574540524301</v>
      </c>
      <c r="H324" s="363">
        <v>9.3210734323363796E-4</v>
      </c>
      <c r="I324" s="363">
        <v>1.731024632096E-2</v>
      </c>
      <c r="J324" s="14" t="s">
        <v>1503</v>
      </c>
      <c r="K324" s="14" t="s">
        <v>1504</v>
      </c>
    </row>
    <row r="325" spans="1:11" x14ac:dyDescent="0.3">
      <c r="A325" s="14" t="s">
        <v>257</v>
      </c>
      <c r="B325" s="14" t="s">
        <v>1068</v>
      </c>
      <c r="C325" s="14" t="s">
        <v>122</v>
      </c>
      <c r="D325" s="14" t="s">
        <v>422</v>
      </c>
      <c r="E325" s="363">
        <v>-0.96559044655852</v>
      </c>
      <c r="F325" s="363">
        <v>11.360089557497901</v>
      </c>
      <c r="G325" s="363">
        <v>22.133970582820101</v>
      </c>
      <c r="H325" s="363">
        <v>1.0974553582779199E-3</v>
      </c>
      <c r="I325" s="363">
        <v>1.731024632096E-2</v>
      </c>
      <c r="J325" s="14" t="s">
        <v>367</v>
      </c>
      <c r="K325" s="14" t="s">
        <v>368</v>
      </c>
    </row>
    <row r="326" spans="1:11" x14ac:dyDescent="0.3">
      <c r="A326" s="14" t="s">
        <v>257</v>
      </c>
      <c r="B326" s="14" t="s">
        <v>1024</v>
      </c>
      <c r="C326" s="14" t="s">
        <v>119</v>
      </c>
      <c r="D326" s="14" t="s">
        <v>440</v>
      </c>
      <c r="E326" s="363">
        <v>-0.96559044655852</v>
      </c>
      <c r="F326" s="363">
        <v>11.360089557497901</v>
      </c>
      <c r="G326" s="363">
        <v>22.133970582820101</v>
      </c>
      <c r="H326" s="363">
        <v>1.0974553582779199E-3</v>
      </c>
      <c r="I326" s="363">
        <v>1.731024632096E-2</v>
      </c>
      <c r="J326" s="14" t="s">
        <v>367</v>
      </c>
      <c r="K326" s="14" t="s">
        <v>368</v>
      </c>
    </row>
    <row r="327" spans="1:11" x14ac:dyDescent="0.3">
      <c r="A327" s="14" t="s">
        <v>257</v>
      </c>
      <c r="B327" s="14" t="s">
        <v>1068</v>
      </c>
      <c r="C327" s="14" t="s">
        <v>122</v>
      </c>
      <c r="D327" s="14" t="s">
        <v>420</v>
      </c>
      <c r="E327" s="363">
        <v>-0.96559044655852</v>
      </c>
      <c r="F327" s="363">
        <v>11.360089557497901</v>
      </c>
      <c r="G327" s="363">
        <v>22.133970582820101</v>
      </c>
      <c r="H327" s="363">
        <v>1.0974553582779199E-3</v>
      </c>
      <c r="I327" s="363">
        <v>1.731024632096E-2</v>
      </c>
      <c r="J327" s="14" t="s">
        <v>367</v>
      </c>
      <c r="K327" s="14" t="s">
        <v>368</v>
      </c>
    </row>
    <row r="328" spans="1:11" x14ac:dyDescent="0.3">
      <c r="A328" s="14" t="s">
        <v>257</v>
      </c>
      <c r="B328" s="14" t="s">
        <v>1068</v>
      </c>
      <c r="C328" s="14" t="s">
        <v>122</v>
      </c>
      <c r="D328" s="14" t="s">
        <v>421</v>
      </c>
      <c r="E328" s="363">
        <v>-0.96559044655852</v>
      </c>
      <c r="F328" s="363">
        <v>11.360089557497901</v>
      </c>
      <c r="G328" s="363">
        <v>22.133970582820101</v>
      </c>
      <c r="H328" s="363">
        <v>1.0974553582779199E-3</v>
      </c>
      <c r="I328" s="363">
        <v>1.731024632096E-2</v>
      </c>
      <c r="J328" s="14" t="s">
        <v>367</v>
      </c>
      <c r="K328" s="14" t="s">
        <v>368</v>
      </c>
    </row>
    <row r="329" spans="1:11" x14ac:dyDescent="0.3">
      <c r="A329" s="14" t="s">
        <v>1505</v>
      </c>
      <c r="B329" s="14" t="s">
        <v>1053</v>
      </c>
      <c r="C329" s="14" t="s">
        <v>904</v>
      </c>
      <c r="D329" s="14" t="s">
        <v>438</v>
      </c>
      <c r="E329" s="363">
        <v>0.44850084882662999</v>
      </c>
      <c r="F329" s="363">
        <v>10.066261533690099</v>
      </c>
      <c r="G329" s="363">
        <v>48.458348702989802</v>
      </c>
      <c r="H329" s="363">
        <v>6.4371505576362497E-5</v>
      </c>
      <c r="I329" s="363">
        <v>5.7532033108874002E-3</v>
      </c>
      <c r="J329" s="14" t="s">
        <v>1506</v>
      </c>
      <c r="K329" s="14" t="s">
        <v>1507</v>
      </c>
    </row>
    <row r="330" spans="1:11" x14ac:dyDescent="0.3">
      <c r="A330" s="14" t="s">
        <v>1508</v>
      </c>
      <c r="B330" s="14" t="s">
        <v>95</v>
      </c>
      <c r="C330" s="14" t="s">
        <v>1018</v>
      </c>
      <c r="D330" s="14" t="s">
        <v>1038</v>
      </c>
      <c r="E330" s="363">
        <v>0.198891769058717</v>
      </c>
      <c r="F330" s="363">
        <v>10.818335097921899</v>
      </c>
      <c r="G330" s="363">
        <v>6.5405081595160999</v>
      </c>
      <c r="H330" s="363">
        <v>3.06967658882287E-2</v>
      </c>
      <c r="I330" s="363">
        <v>9.4454455417917499E-2</v>
      </c>
      <c r="J330" s="14" t="s">
        <v>1723</v>
      </c>
      <c r="K330" s="14" t="s">
        <v>1509</v>
      </c>
    </row>
    <row r="331" spans="1:11" x14ac:dyDescent="0.3">
      <c r="A331" s="14" t="s">
        <v>1508</v>
      </c>
      <c r="B331" s="14" t="s">
        <v>1053</v>
      </c>
      <c r="C331" s="14" t="s">
        <v>904</v>
      </c>
      <c r="D331" s="14" t="s">
        <v>438</v>
      </c>
      <c r="E331" s="363">
        <v>0.198891769058717</v>
      </c>
      <c r="F331" s="363">
        <v>10.818335097921899</v>
      </c>
      <c r="G331" s="363">
        <v>6.5405081595160999</v>
      </c>
      <c r="H331" s="363">
        <v>3.06967658882287E-2</v>
      </c>
      <c r="I331" s="363">
        <v>9.4454455417917499E-2</v>
      </c>
      <c r="J331" s="14" t="s">
        <v>1723</v>
      </c>
      <c r="K331" s="14" t="s">
        <v>1509</v>
      </c>
    </row>
    <row r="332" spans="1:11" x14ac:dyDescent="0.3">
      <c r="A332" s="14" t="s">
        <v>1510</v>
      </c>
      <c r="B332" s="14" t="s">
        <v>1053</v>
      </c>
      <c r="C332" s="14" t="s">
        <v>93</v>
      </c>
      <c r="D332" s="14" t="s">
        <v>437</v>
      </c>
      <c r="E332" s="363">
        <v>0.24248410528359099</v>
      </c>
      <c r="F332" s="363">
        <v>9.8633920758950708</v>
      </c>
      <c r="G332" s="363">
        <v>9.4357602504211702</v>
      </c>
      <c r="H332" s="363">
        <v>1.3237036309840799E-2</v>
      </c>
      <c r="I332" s="363">
        <v>5.7400971265650302E-2</v>
      </c>
      <c r="J332" s="14" t="s">
        <v>1724</v>
      </c>
      <c r="K332" s="14" t="s">
        <v>1511</v>
      </c>
    </row>
    <row r="333" spans="1:11" x14ac:dyDescent="0.3">
      <c r="A333" s="14" t="s">
        <v>1512</v>
      </c>
      <c r="B333" s="14" t="s">
        <v>1053</v>
      </c>
      <c r="C333" s="14" t="s">
        <v>1070</v>
      </c>
      <c r="D333" s="14" t="s">
        <v>432</v>
      </c>
      <c r="E333" s="363">
        <v>0.37551177498896698</v>
      </c>
      <c r="F333" s="363">
        <v>11.6791276223898</v>
      </c>
      <c r="G333" s="363">
        <v>17.610021159533101</v>
      </c>
      <c r="H333" s="363">
        <v>2.2928670147490302E-3</v>
      </c>
      <c r="I333" s="363">
        <v>2.74844112594467E-2</v>
      </c>
      <c r="J333" s="14" t="s">
        <v>1513</v>
      </c>
      <c r="K333" s="14" t="s">
        <v>1514</v>
      </c>
    </row>
    <row r="334" spans="1:11" x14ac:dyDescent="0.3">
      <c r="A334" s="14" t="s">
        <v>1515</v>
      </c>
      <c r="B334" s="14" t="s">
        <v>1053</v>
      </c>
      <c r="C334" s="14" t="s">
        <v>1070</v>
      </c>
      <c r="D334" s="14" t="s">
        <v>432</v>
      </c>
      <c r="E334" s="363">
        <v>0.51455538969174397</v>
      </c>
      <c r="F334" s="363">
        <v>10.6762944567477</v>
      </c>
      <c r="G334" s="363">
        <v>24.243701348282201</v>
      </c>
      <c r="H334" s="363">
        <v>8.0807595904130796E-4</v>
      </c>
      <c r="I334" s="363">
        <v>1.731024632096E-2</v>
      </c>
      <c r="J334" s="14" t="s">
        <v>1516</v>
      </c>
      <c r="K334" s="14" t="s">
        <v>1517</v>
      </c>
    </row>
    <row r="335" spans="1:11" x14ac:dyDescent="0.3">
      <c r="A335" s="14" t="s">
        <v>1518</v>
      </c>
      <c r="B335" s="14" t="s">
        <v>1053</v>
      </c>
      <c r="C335" s="14" t="s">
        <v>1070</v>
      </c>
      <c r="D335" s="14" t="s">
        <v>432</v>
      </c>
      <c r="E335" s="363">
        <v>0.57059877814620397</v>
      </c>
      <c r="F335" s="363">
        <v>10.3700958607684</v>
      </c>
      <c r="G335" s="363">
        <v>34.637892244680103</v>
      </c>
      <c r="H335" s="363">
        <v>2.2864562744285299E-4</v>
      </c>
      <c r="I335" s="363">
        <v>8.6042959800863104E-3</v>
      </c>
      <c r="J335" s="14" t="s">
        <v>1725</v>
      </c>
      <c r="K335" s="14" t="s">
        <v>1519</v>
      </c>
    </row>
    <row r="336" spans="1:11" x14ac:dyDescent="0.3">
      <c r="A336" s="14" t="s">
        <v>1520</v>
      </c>
      <c r="B336" s="14" t="s">
        <v>95</v>
      </c>
      <c r="C336" s="14" t="s">
        <v>1009</v>
      </c>
      <c r="D336" s="14" t="s">
        <v>147</v>
      </c>
      <c r="E336" s="363">
        <v>-0.57258022042882295</v>
      </c>
      <c r="F336" s="363">
        <v>10.3676961111516</v>
      </c>
      <c r="G336" s="363">
        <v>11.711985392206801</v>
      </c>
      <c r="H336" s="363">
        <v>7.5436027134011098E-3</v>
      </c>
      <c r="I336" s="363">
        <v>4.7052229491651103E-2</v>
      </c>
      <c r="J336" s="14" t="s">
        <v>2010</v>
      </c>
      <c r="K336" s="14" t="s">
        <v>1521</v>
      </c>
    </row>
    <row r="337" spans="1:11" x14ac:dyDescent="0.3">
      <c r="A337" s="14" t="s">
        <v>1520</v>
      </c>
      <c r="B337" s="14" t="s">
        <v>95</v>
      </c>
      <c r="C337" s="14" t="s">
        <v>546</v>
      </c>
      <c r="D337" s="14" t="s">
        <v>1026</v>
      </c>
      <c r="E337" s="363">
        <v>-0.57258022042882295</v>
      </c>
      <c r="F337" s="363">
        <v>10.3676961111516</v>
      </c>
      <c r="G337" s="363">
        <v>11.711985392206801</v>
      </c>
      <c r="H337" s="363">
        <v>7.5436027134011098E-3</v>
      </c>
      <c r="I337" s="363">
        <v>4.7052229491651103E-2</v>
      </c>
      <c r="J337" s="14" t="s">
        <v>2010</v>
      </c>
      <c r="K337" s="14" t="s">
        <v>1521</v>
      </c>
    </row>
    <row r="338" spans="1:11" x14ac:dyDescent="0.3">
      <c r="A338" s="14" t="s">
        <v>1520</v>
      </c>
      <c r="B338" s="14" t="s">
        <v>95</v>
      </c>
      <c r="C338" s="14" t="s">
        <v>1009</v>
      </c>
      <c r="D338" s="14" t="s">
        <v>1023</v>
      </c>
      <c r="E338" s="363">
        <v>-0.57258022042882295</v>
      </c>
      <c r="F338" s="363">
        <v>10.3676961111516</v>
      </c>
      <c r="G338" s="363">
        <v>11.711985392206801</v>
      </c>
      <c r="H338" s="363">
        <v>7.5436027134011098E-3</v>
      </c>
      <c r="I338" s="363">
        <v>4.7052229491651103E-2</v>
      </c>
      <c r="J338" s="14" t="s">
        <v>2010</v>
      </c>
      <c r="K338" s="14" t="s">
        <v>1521</v>
      </c>
    </row>
    <row r="339" spans="1:11" x14ac:dyDescent="0.3">
      <c r="A339" s="14" t="s">
        <v>1520</v>
      </c>
      <c r="B339" s="14" t="s">
        <v>95</v>
      </c>
      <c r="C339" s="14" t="s">
        <v>1009</v>
      </c>
      <c r="D339" s="14" t="s">
        <v>1027</v>
      </c>
      <c r="E339" s="363">
        <v>-0.57258022042882295</v>
      </c>
      <c r="F339" s="363">
        <v>10.3676961111516</v>
      </c>
      <c r="G339" s="363">
        <v>11.711985392206801</v>
      </c>
      <c r="H339" s="363">
        <v>7.5436027134011098E-3</v>
      </c>
      <c r="I339" s="363">
        <v>4.7052229491651103E-2</v>
      </c>
      <c r="J339" s="14" t="s">
        <v>2010</v>
      </c>
      <c r="K339" s="14" t="s">
        <v>1521</v>
      </c>
    </row>
    <row r="340" spans="1:11" x14ac:dyDescent="0.3">
      <c r="A340" s="14" t="s">
        <v>1520</v>
      </c>
      <c r="B340" s="14" t="s">
        <v>95</v>
      </c>
      <c r="C340" s="14" t="s">
        <v>1009</v>
      </c>
      <c r="D340" s="14" t="s">
        <v>425</v>
      </c>
      <c r="E340" s="363">
        <v>-0.57258022042882295</v>
      </c>
      <c r="F340" s="363">
        <v>10.3676961111516</v>
      </c>
      <c r="G340" s="363">
        <v>11.711985392206801</v>
      </c>
      <c r="H340" s="363">
        <v>7.5436027134011098E-3</v>
      </c>
      <c r="I340" s="363">
        <v>4.7052229491651103E-2</v>
      </c>
      <c r="J340" s="14" t="s">
        <v>2010</v>
      </c>
      <c r="K340" s="14" t="s">
        <v>1521</v>
      </c>
    </row>
    <row r="341" spans="1:11" x14ac:dyDescent="0.3">
      <c r="A341" s="14" t="s">
        <v>1522</v>
      </c>
      <c r="B341" s="14" t="s">
        <v>95</v>
      </c>
      <c r="C341" s="14" t="s">
        <v>1009</v>
      </c>
      <c r="D341" s="14" t="s">
        <v>1027</v>
      </c>
      <c r="E341" s="363">
        <v>0.52886558035496201</v>
      </c>
      <c r="F341" s="363">
        <v>11.323289390285399</v>
      </c>
      <c r="G341" s="363">
        <v>6.3899830017959101</v>
      </c>
      <c r="H341" s="363">
        <v>3.2227814209505698E-2</v>
      </c>
      <c r="I341" s="363">
        <v>9.7227371982264096E-2</v>
      </c>
      <c r="J341" s="14" t="s">
        <v>1726</v>
      </c>
      <c r="K341" s="14" t="s">
        <v>1523</v>
      </c>
    </row>
    <row r="342" spans="1:11" x14ac:dyDescent="0.3">
      <c r="A342" s="14" t="s">
        <v>943</v>
      </c>
      <c r="B342" s="14" t="s">
        <v>1053</v>
      </c>
      <c r="C342" s="14" t="s">
        <v>904</v>
      </c>
      <c r="D342" s="14" t="s">
        <v>905</v>
      </c>
      <c r="E342" s="363">
        <v>0.80787411460286196</v>
      </c>
      <c r="F342" s="363">
        <v>13.410646039454599</v>
      </c>
      <c r="G342" s="363">
        <v>7.7683814973203704</v>
      </c>
      <c r="H342" s="363">
        <v>2.1050630102422599E-2</v>
      </c>
      <c r="I342" s="363">
        <v>7.4143844942030399E-2</v>
      </c>
      <c r="J342" s="14" t="s">
        <v>944</v>
      </c>
      <c r="K342" s="14" t="s">
        <v>945</v>
      </c>
    </row>
    <row r="343" spans="1:11" x14ac:dyDescent="0.3">
      <c r="A343" s="14" t="s">
        <v>259</v>
      </c>
      <c r="B343" s="14" t="s">
        <v>1053</v>
      </c>
      <c r="C343" s="14" t="s">
        <v>904</v>
      </c>
      <c r="D343" s="14" t="s">
        <v>1072</v>
      </c>
      <c r="E343" s="363">
        <v>0.83646593135559699</v>
      </c>
      <c r="F343" s="363">
        <v>10.311776446674401</v>
      </c>
      <c r="G343" s="363">
        <v>9.1223936767750899</v>
      </c>
      <c r="H343" s="363">
        <v>1.4389051961453301E-2</v>
      </c>
      <c r="I343" s="363">
        <v>5.9814954374645901E-2</v>
      </c>
      <c r="J343" s="14" t="s">
        <v>392</v>
      </c>
      <c r="K343" s="14" t="s">
        <v>393</v>
      </c>
    </row>
    <row r="344" spans="1:11" x14ac:dyDescent="0.3">
      <c r="A344" s="14" t="s">
        <v>259</v>
      </c>
      <c r="B344" s="14" t="s">
        <v>1024</v>
      </c>
      <c r="C344" s="14" t="s">
        <v>119</v>
      </c>
      <c r="D344" s="14" t="s">
        <v>1073</v>
      </c>
      <c r="E344" s="363">
        <v>0.83646593135559699</v>
      </c>
      <c r="F344" s="363">
        <v>10.311776446674401</v>
      </c>
      <c r="G344" s="363">
        <v>9.1223936767750899</v>
      </c>
      <c r="H344" s="363">
        <v>1.4389051961453301E-2</v>
      </c>
      <c r="I344" s="363">
        <v>5.9814954374645901E-2</v>
      </c>
      <c r="J344" s="14" t="s">
        <v>392</v>
      </c>
      <c r="K344" s="14" t="s">
        <v>393</v>
      </c>
    </row>
    <row r="345" spans="1:11" x14ac:dyDescent="0.3">
      <c r="A345" s="14" t="s">
        <v>259</v>
      </c>
      <c r="B345" s="14" t="s">
        <v>1068</v>
      </c>
      <c r="C345" s="14" t="s">
        <v>1074</v>
      </c>
      <c r="D345" s="14" t="s">
        <v>293</v>
      </c>
      <c r="E345" s="363">
        <v>0.83646593135559699</v>
      </c>
      <c r="F345" s="363">
        <v>10.311776446674401</v>
      </c>
      <c r="G345" s="363">
        <v>9.1223936767750899</v>
      </c>
      <c r="H345" s="363">
        <v>1.4389051961453301E-2</v>
      </c>
      <c r="I345" s="363">
        <v>5.9814954374645901E-2</v>
      </c>
      <c r="J345" s="14" t="s">
        <v>392</v>
      </c>
      <c r="K345" s="14" t="s">
        <v>393</v>
      </c>
    </row>
    <row r="346" spans="1:11" x14ac:dyDescent="0.3">
      <c r="A346" s="14" t="s">
        <v>1524</v>
      </c>
      <c r="B346" s="14" t="s">
        <v>1053</v>
      </c>
      <c r="C346" s="14" t="s">
        <v>93</v>
      </c>
      <c r="D346" s="14" t="s">
        <v>1061</v>
      </c>
      <c r="E346" s="363">
        <v>0.31817499327575599</v>
      </c>
      <c r="F346" s="363">
        <v>9.77035502770409</v>
      </c>
      <c r="G346" s="363">
        <v>22.2720881464376</v>
      </c>
      <c r="H346" s="363">
        <v>1.0749807237463401E-3</v>
      </c>
      <c r="I346" s="363">
        <v>1.731024632096E-2</v>
      </c>
      <c r="J346" s="14" t="s">
        <v>1727</v>
      </c>
      <c r="K346" s="14" t="s">
        <v>1525</v>
      </c>
    </row>
    <row r="347" spans="1:11" x14ac:dyDescent="0.3">
      <c r="A347" s="14" t="s">
        <v>1526</v>
      </c>
      <c r="B347" s="14" t="s">
        <v>1024</v>
      </c>
      <c r="C347" s="14" t="s">
        <v>119</v>
      </c>
      <c r="D347" s="14" t="s">
        <v>440</v>
      </c>
      <c r="E347" s="363">
        <v>-0.38081929268360398</v>
      </c>
      <c r="F347" s="363">
        <v>10.2637125449219</v>
      </c>
      <c r="G347" s="363">
        <v>12.5438770275052</v>
      </c>
      <c r="H347" s="363">
        <v>6.2463233465504297E-3</v>
      </c>
      <c r="I347" s="363">
        <v>4.2133218799844899E-2</v>
      </c>
      <c r="J347" s="14" t="s">
        <v>1527</v>
      </c>
      <c r="K347" s="14" t="s">
        <v>1528</v>
      </c>
    </row>
    <row r="348" spans="1:11" x14ac:dyDescent="0.3">
      <c r="A348" s="14" t="s">
        <v>1529</v>
      </c>
      <c r="B348" s="14" t="s">
        <v>95</v>
      </c>
      <c r="C348" s="14" t="s">
        <v>1048</v>
      </c>
      <c r="D348" s="14" t="s">
        <v>1640</v>
      </c>
      <c r="E348" s="363">
        <v>0.498751651928797</v>
      </c>
      <c r="F348" s="363">
        <v>9.0040077360827198</v>
      </c>
      <c r="G348" s="363">
        <v>6.2912004462863198</v>
      </c>
      <c r="H348" s="363">
        <v>3.3284254806595998E-2</v>
      </c>
      <c r="I348" s="363">
        <v>9.8339843746760996E-2</v>
      </c>
      <c r="J348" s="14" t="s">
        <v>1728</v>
      </c>
      <c r="K348" s="14" t="s">
        <v>1530</v>
      </c>
    </row>
    <row r="349" spans="1:11" x14ac:dyDescent="0.3">
      <c r="A349" s="14" t="s">
        <v>239</v>
      </c>
      <c r="B349" s="14" t="s">
        <v>95</v>
      </c>
      <c r="C349" s="14" t="s">
        <v>1010</v>
      </c>
      <c r="D349" s="14" t="s">
        <v>1076</v>
      </c>
      <c r="E349" s="363">
        <v>-0.72957760085629697</v>
      </c>
      <c r="F349" s="363">
        <v>9.7840056829955095</v>
      </c>
      <c r="G349" s="363">
        <v>6.8389389055401297</v>
      </c>
      <c r="H349" s="363">
        <v>2.7919040564775701E-2</v>
      </c>
      <c r="I349" s="363">
        <v>9.0936524001725097E-2</v>
      </c>
      <c r="J349" s="14" t="s">
        <v>1130</v>
      </c>
      <c r="K349" s="14" t="s">
        <v>1003</v>
      </c>
    </row>
    <row r="350" spans="1:11" x14ac:dyDescent="0.3">
      <c r="A350" s="14" t="s">
        <v>262</v>
      </c>
      <c r="B350" s="14" t="s">
        <v>95</v>
      </c>
      <c r="C350" s="14" t="s">
        <v>1010</v>
      </c>
      <c r="D350" s="14" t="s">
        <v>1076</v>
      </c>
      <c r="E350" s="363">
        <v>-0.72301393029466599</v>
      </c>
      <c r="F350" s="363">
        <v>9.2424443105002805</v>
      </c>
      <c r="G350" s="363">
        <v>6.7788203910513598</v>
      </c>
      <c r="H350" s="363">
        <v>2.8452712994224201E-2</v>
      </c>
      <c r="I350" s="363">
        <v>9.1638242301217504E-2</v>
      </c>
      <c r="J350" s="14" t="s">
        <v>1131</v>
      </c>
      <c r="K350" s="14" t="s">
        <v>1004</v>
      </c>
    </row>
    <row r="351" spans="1:11" x14ac:dyDescent="0.3">
      <c r="A351" s="14" t="s">
        <v>1531</v>
      </c>
      <c r="B351" s="14" t="s">
        <v>95</v>
      </c>
      <c r="C351" s="14" t="s">
        <v>1018</v>
      </c>
      <c r="D351" s="14" t="s">
        <v>1038</v>
      </c>
      <c r="E351" s="363">
        <v>0.58788792667675804</v>
      </c>
      <c r="F351" s="363">
        <v>8.7173716524605904</v>
      </c>
      <c r="G351" s="363">
        <v>7.16620382365653</v>
      </c>
      <c r="H351" s="363">
        <v>2.5221807679197801E-2</v>
      </c>
      <c r="I351" s="363">
        <v>8.5874249955363996E-2</v>
      </c>
      <c r="J351" s="14" t="s">
        <v>1729</v>
      </c>
      <c r="K351" s="14" t="s">
        <v>1532</v>
      </c>
    </row>
    <row r="352" spans="1:11" x14ac:dyDescent="0.3">
      <c r="A352" s="14" t="s">
        <v>1533</v>
      </c>
      <c r="B352" s="14" t="s">
        <v>95</v>
      </c>
      <c r="C352" s="14" t="s">
        <v>1009</v>
      </c>
      <c r="D352" s="14" t="s">
        <v>1042</v>
      </c>
      <c r="E352" s="363">
        <v>-0.51717789655575197</v>
      </c>
      <c r="F352" s="363">
        <v>8.7751178097521993</v>
      </c>
      <c r="G352" s="363">
        <v>11.6550217213831</v>
      </c>
      <c r="H352" s="363">
        <v>7.6440176677106501E-3</v>
      </c>
      <c r="I352" s="363">
        <v>4.7052229491651103E-2</v>
      </c>
      <c r="J352" s="14" t="s">
        <v>1730</v>
      </c>
      <c r="K352" s="14" t="s">
        <v>1534</v>
      </c>
    </row>
    <row r="353" spans="1:11" x14ac:dyDescent="0.3">
      <c r="A353" s="14" t="s">
        <v>1535</v>
      </c>
      <c r="B353" s="14" t="s">
        <v>1053</v>
      </c>
      <c r="C353" s="14" t="s">
        <v>1070</v>
      </c>
      <c r="D353" s="14" t="s">
        <v>146</v>
      </c>
      <c r="E353" s="363">
        <v>-0.22943930645722099</v>
      </c>
      <c r="F353" s="363">
        <v>9.1740515382944903</v>
      </c>
      <c r="G353" s="363">
        <v>11.3919062508623</v>
      </c>
      <c r="H353" s="363">
        <v>8.1297159088700097E-3</v>
      </c>
      <c r="I353" s="363">
        <v>4.7052229491651103E-2</v>
      </c>
      <c r="J353" s="14" t="s">
        <v>1731</v>
      </c>
      <c r="K353" s="14" t="s">
        <v>1536</v>
      </c>
    </row>
    <row r="354" spans="1:11" x14ac:dyDescent="0.3">
      <c r="A354" s="14" t="s">
        <v>1535</v>
      </c>
      <c r="B354" s="14" t="s">
        <v>1053</v>
      </c>
      <c r="C354" s="14" t="s">
        <v>1070</v>
      </c>
      <c r="D354" s="14" t="s">
        <v>430</v>
      </c>
      <c r="E354" s="363">
        <v>-0.22943930645722099</v>
      </c>
      <c r="F354" s="363">
        <v>9.1740515382944903</v>
      </c>
      <c r="G354" s="363">
        <v>11.3919062508623</v>
      </c>
      <c r="H354" s="363">
        <v>8.1297159088700097E-3</v>
      </c>
      <c r="I354" s="363">
        <v>4.7052229491651103E-2</v>
      </c>
      <c r="J354" s="14" t="s">
        <v>1731</v>
      </c>
      <c r="K354" s="14" t="s">
        <v>1536</v>
      </c>
    </row>
    <row r="355" spans="1:11" x14ac:dyDescent="0.3">
      <c r="A355" s="14" t="s">
        <v>1535</v>
      </c>
      <c r="B355" s="14" t="s">
        <v>1053</v>
      </c>
      <c r="C355" s="14" t="s">
        <v>1070</v>
      </c>
      <c r="D355" s="14" t="s">
        <v>419</v>
      </c>
      <c r="E355" s="363">
        <v>-0.22943930645722099</v>
      </c>
      <c r="F355" s="363">
        <v>9.1740515382944903</v>
      </c>
      <c r="G355" s="363">
        <v>11.3919062508623</v>
      </c>
      <c r="H355" s="363">
        <v>8.1297159088700097E-3</v>
      </c>
      <c r="I355" s="363">
        <v>4.7052229491651103E-2</v>
      </c>
      <c r="J355" s="14" t="s">
        <v>1731</v>
      </c>
      <c r="K355" s="14" t="s">
        <v>1536</v>
      </c>
    </row>
    <row r="356" spans="1:11" x14ac:dyDescent="0.3">
      <c r="A356" s="14" t="s">
        <v>256</v>
      </c>
      <c r="B356" s="14" t="s">
        <v>1024</v>
      </c>
      <c r="C356" s="14" t="s">
        <v>119</v>
      </c>
      <c r="D356" s="14" t="s">
        <v>440</v>
      </c>
      <c r="E356" s="363">
        <v>0.79816155532173405</v>
      </c>
      <c r="F356" s="363">
        <v>10.0760794777642</v>
      </c>
      <c r="G356" s="363">
        <v>8.9317129704207101</v>
      </c>
      <c r="H356" s="363">
        <v>1.51507115801283E-2</v>
      </c>
      <c r="I356" s="363">
        <v>6.1901478741667099E-2</v>
      </c>
      <c r="J356" s="14" t="s">
        <v>1132</v>
      </c>
      <c r="K356" s="14" t="s">
        <v>1005</v>
      </c>
    </row>
    <row r="357" spans="1:11" x14ac:dyDescent="0.3">
      <c r="A357" s="14" t="s">
        <v>1537</v>
      </c>
      <c r="B357" s="14" t="s">
        <v>1068</v>
      </c>
      <c r="C357" s="14" t="s">
        <v>122</v>
      </c>
      <c r="D357" s="14" t="s">
        <v>435</v>
      </c>
      <c r="E357" s="363">
        <v>0.44489709758492302</v>
      </c>
      <c r="F357" s="363">
        <v>9.90361245697488</v>
      </c>
      <c r="G357" s="363">
        <v>7.0327970569169702</v>
      </c>
      <c r="H357" s="363">
        <v>2.6280544912037299E-2</v>
      </c>
      <c r="I357" s="363">
        <v>8.7430379837743294E-2</v>
      </c>
      <c r="J357" s="14" t="s">
        <v>1538</v>
      </c>
      <c r="K357" s="14" t="s">
        <v>1539</v>
      </c>
    </row>
    <row r="358" spans="1:11" x14ac:dyDescent="0.3">
      <c r="A358" s="14" t="s">
        <v>1537</v>
      </c>
      <c r="B358" s="14" t="s">
        <v>1024</v>
      </c>
      <c r="C358" s="14" t="s">
        <v>119</v>
      </c>
      <c r="D358" s="14" t="s">
        <v>440</v>
      </c>
      <c r="E358" s="363">
        <v>0.44489709758492302</v>
      </c>
      <c r="F358" s="363">
        <v>9.90361245697488</v>
      </c>
      <c r="G358" s="363">
        <v>7.0327970569169702</v>
      </c>
      <c r="H358" s="363">
        <v>2.6280544912037299E-2</v>
      </c>
      <c r="I358" s="363">
        <v>8.7430379837743294E-2</v>
      </c>
      <c r="J358" s="14" t="s">
        <v>1538</v>
      </c>
      <c r="K358" s="14" t="s">
        <v>1539</v>
      </c>
    </row>
    <row r="359" spans="1:11" x14ac:dyDescent="0.3">
      <c r="A359" s="14" t="s">
        <v>1540</v>
      </c>
      <c r="B359" s="14" t="s">
        <v>1024</v>
      </c>
      <c r="C359" s="14" t="s">
        <v>119</v>
      </c>
      <c r="D359" s="14" t="s">
        <v>440</v>
      </c>
      <c r="E359" s="363">
        <v>-0.36350713406556501</v>
      </c>
      <c r="F359" s="363">
        <v>9.7902418235589508</v>
      </c>
      <c r="G359" s="363">
        <v>10.3663293621143</v>
      </c>
      <c r="H359" s="363">
        <v>1.04258707343137E-2</v>
      </c>
      <c r="I359" s="363">
        <v>5.26320832286555E-2</v>
      </c>
      <c r="J359" s="14" t="s">
        <v>1541</v>
      </c>
      <c r="K359" s="14" t="s">
        <v>1542</v>
      </c>
    </row>
    <row r="360" spans="1:11" x14ac:dyDescent="0.3">
      <c r="A360" s="14" t="s">
        <v>1543</v>
      </c>
      <c r="B360" s="14" t="s">
        <v>1024</v>
      </c>
      <c r="C360" s="14" t="s">
        <v>119</v>
      </c>
      <c r="D360" s="14" t="s">
        <v>440</v>
      </c>
      <c r="E360" s="363">
        <v>0.51248330284312105</v>
      </c>
      <c r="F360" s="363">
        <v>9.3347815540695507</v>
      </c>
      <c r="G360" s="363">
        <v>25.779785563880701</v>
      </c>
      <c r="H360" s="363">
        <v>6.54742195601804E-4</v>
      </c>
      <c r="I360" s="363">
        <v>1.7297926368637199E-2</v>
      </c>
      <c r="J360" s="14" t="s">
        <v>1544</v>
      </c>
      <c r="K360" s="14" t="s">
        <v>1545</v>
      </c>
    </row>
    <row r="361" spans="1:11" x14ac:dyDescent="0.3">
      <c r="A361" s="14" t="s">
        <v>1546</v>
      </c>
      <c r="B361" s="14" t="s">
        <v>1024</v>
      </c>
      <c r="C361" s="14" t="s">
        <v>119</v>
      </c>
      <c r="D361" s="14" t="s">
        <v>440</v>
      </c>
      <c r="E361" s="363">
        <v>0.32293361968789502</v>
      </c>
      <c r="F361" s="363">
        <v>10.125886626315401</v>
      </c>
      <c r="G361" s="363">
        <v>7.79942085665681</v>
      </c>
      <c r="H361" s="363">
        <v>2.0859680247962802E-2</v>
      </c>
      <c r="I361" s="363">
        <v>7.3835006818284199E-2</v>
      </c>
      <c r="J361" s="14" t="s">
        <v>1547</v>
      </c>
      <c r="K361" s="14" t="s">
        <v>1548</v>
      </c>
    </row>
    <row r="362" spans="1:11" x14ac:dyDescent="0.3">
      <c r="A362" s="14" t="s">
        <v>927</v>
      </c>
      <c r="B362" s="14" t="s">
        <v>1053</v>
      </c>
      <c r="C362" s="14" t="s">
        <v>904</v>
      </c>
      <c r="D362" s="14" t="s">
        <v>905</v>
      </c>
      <c r="E362" s="363">
        <v>-0.26368162257446898</v>
      </c>
      <c r="F362" s="363">
        <v>9.9149034175202804</v>
      </c>
      <c r="G362" s="363">
        <v>6.8484431693264902</v>
      </c>
      <c r="H362" s="363">
        <v>2.7835810253758999E-2</v>
      </c>
      <c r="I362" s="363">
        <v>9.0936524001725097E-2</v>
      </c>
      <c r="J362" s="14" t="s">
        <v>1732</v>
      </c>
      <c r="K362" s="14" t="s">
        <v>929</v>
      </c>
    </row>
    <row r="363" spans="1:11" x14ac:dyDescent="0.3">
      <c r="A363" s="14" t="s">
        <v>1549</v>
      </c>
      <c r="B363" s="14" t="s">
        <v>1024</v>
      </c>
      <c r="C363" s="14" t="s">
        <v>119</v>
      </c>
      <c r="D363" s="14" t="s">
        <v>440</v>
      </c>
      <c r="E363" s="363">
        <v>0.96066283566522603</v>
      </c>
      <c r="F363" s="363">
        <v>8.7299342024581907</v>
      </c>
      <c r="G363" s="363">
        <v>18.565019919756299</v>
      </c>
      <c r="H363" s="363">
        <v>1.94219614820505E-3</v>
      </c>
      <c r="I363" s="363">
        <v>2.5716115666048402E-2</v>
      </c>
      <c r="J363" s="14" t="s">
        <v>1733</v>
      </c>
      <c r="K363" s="14" t="s">
        <v>1550</v>
      </c>
    </row>
    <row r="364" spans="1:11" x14ac:dyDescent="0.3">
      <c r="A364" s="14" t="s">
        <v>1551</v>
      </c>
      <c r="B364" s="14" t="s">
        <v>95</v>
      </c>
      <c r="C364" s="14" t="s">
        <v>1018</v>
      </c>
      <c r="D364" s="14" t="s">
        <v>1248</v>
      </c>
      <c r="E364" s="363">
        <v>0.454898166446081</v>
      </c>
      <c r="F364" s="363">
        <v>8.8467350229919308</v>
      </c>
      <c r="G364" s="363">
        <v>13.8119271238296</v>
      </c>
      <c r="H364" s="363">
        <v>4.7543922925041802E-3</v>
      </c>
      <c r="I364" s="363">
        <v>3.6949896621092299E-2</v>
      </c>
      <c r="J364" s="14" t="s">
        <v>1734</v>
      </c>
      <c r="K364" s="14" t="s">
        <v>1552</v>
      </c>
    </row>
    <row r="365" spans="1:11" x14ac:dyDescent="0.3">
      <c r="A365" s="14" t="s">
        <v>237</v>
      </c>
      <c r="B365" s="14" t="s">
        <v>95</v>
      </c>
      <c r="C365" s="14" t="s">
        <v>1051</v>
      </c>
      <c r="D365" s="14" t="s">
        <v>1077</v>
      </c>
      <c r="E365" s="363">
        <v>0.34712073822668799</v>
      </c>
      <c r="F365" s="363">
        <v>10.415827373645101</v>
      </c>
      <c r="G365" s="363">
        <v>12.109291416042501</v>
      </c>
      <c r="H365" s="363">
        <v>6.8864963385506604E-3</v>
      </c>
      <c r="I365" s="363">
        <v>4.4358962901475001E-2</v>
      </c>
      <c r="J365" s="14" t="s">
        <v>1133</v>
      </c>
      <c r="K365" s="14" t="s">
        <v>357</v>
      </c>
    </row>
    <row r="366" spans="1:11" x14ac:dyDescent="0.3">
      <c r="A366" s="14" t="s">
        <v>1553</v>
      </c>
      <c r="B366" s="14" t="s">
        <v>1024</v>
      </c>
      <c r="C366" s="14" t="s">
        <v>118</v>
      </c>
      <c r="D366" s="14" t="s">
        <v>413</v>
      </c>
      <c r="E366" s="363">
        <v>-0.56787541266132202</v>
      </c>
      <c r="F366" s="363">
        <v>8.8595215257162501</v>
      </c>
      <c r="G366" s="363">
        <v>13.662104530713499</v>
      </c>
      <c r="H366" s="363">
        <v>4.9059533579417901E-3</v>
      </c>
      <c r="I366" s="363">
        <v>3.7717813450842803E-2</v>
      </c>
      <c r="J366" s="14" t="s">
        <v>1554</v>
      </c>
      <c r="K366" s="14" t="s">
        <v>1555</v>
      </c>
    </row>
    <row r="367" spans="1:11" x14ac:dyDescent="0.3">
      <c r="A367" s="14" t="s">
        <v>1556</v>
      </c>
      <c r="B367" s="14" t="s">
        <v>1024</v>
      </c>
      <c r="C367" s="14" t="s">
        <v>118</v>
      </c>
      <c r="D367" s="14" t="s">
        <v>413</v>
      </c>
      <c r="E367" s="363">
        <v>-0.57771728933855204</v>
      </c>
      <c r="F367" s="363">
        <v>9.3982676809352999</v>
      </c>
      <c r="G367" s="363">
        <v>16.102228143457701</v>
      </c>
      <c r="H367" s="363">
        <v>3.0196761592703601E-3</v>
      </c>
      <c r="I367" s="363">
        <v>3.3216437751973998E-2</v>
      </c>
      <c r="J367" s="14" t="s">
        <v>1557</v>
      </c>
      <c r="K367" s="14" t="s">
        <v>1558</v>
      </c>
    </row>
    <row r="368" spans="1:11" x14ac:dyDescent="0.3">
      <c r="A368" s="14" t="s">
        <v>1559</v>
      </c>
      <c r="B368" s="14" t="s">
        <v>1024</v>
      </c>
      <c r="C368" s="14" t="s">
        <v>118</v>
      </c>
      <c r="D368" s="14" t="s">
        <v>413</v>
      </c>
      <c r="E368" s="363">
        <v>-0.64787465082585804</v>
      </c>
      <c r="F368" s="363">
        <v>9.4661744976122897</v>
      </c>
      <c r="G368" s="363">
        <v>10.245126510717199</v>
      </c>
      <c r="H368" s="363">
        <v>1.07472505613758E-2</v>
      </c>
      <c r="I368" s="363">
        <v>5.26320832286555E-2</v>
      </c>
      <c r="J368" s="14" t="s">
        <v>1560</v>
      </c>
      <c r="K368" s="14" t="s">
        <v>1561</v>
      </c>
    </row>
    <row r="369" spans="1:11" x14ac:dyDescent="0.3">
      <c r="A369" s="14" t="s">
        <v>1562</v>
      </c>
      <c r="B369" s="14" t="s">
        <v>1024</v>
      </c>
      <c r="C369" s="14" t="s">
        <v>119</v>
      </c>
      <c r="D369" s="14" t="s">
        <v>440</v>
      </c>
      <c r="E369" s="363">
        <v>-0.61369856347402096</v>
      </c>
      <c r="F369" s="363">
        <v>8.6568657833724991</v>
      </c>
      <c r="G369" s="363">
        <v>13.4690777707044</v>
      </c>
      <c r="H369" s="363">
        <v>5.1100578579137898E-3</v>
      </c>
      <c r="I369" s="363">
        <v>3.8059285087586998E-2</v>
      </c>
      <c r="J369" s="14" t="s">
        <v>1735</v>
      </c>
      <c r="K369" s="14" t="s">
        <v>1563</v>
      </c>
    </row>
    <row r="370" spans="1:11" x14ac:dyDescent="0.3">
      <c r="A370" s="14" t="s">
        <v>1564</v>
      </c>
      <c r="B370" s="14" t="s">
        <v>1024</v>
      </c>
      <c r="C370" s="14" t="s">
        <v>118</v>
      </c>
      <c r="D370" s="14" t="s">
        <v>413</v>
      </c>
      <c r="E370" s="363">
        <v>-0.72506562252151596</v>
      </c>
      <c r="F370" s="363">
        <v>10.9213098767608</v>
      </c>
      <c r="G370" s="363">
        <v>35.2191046472078</v>
      </c>
      <c r="H370" s="363">
        <v>2.1508565296528699E-4</v>
      </c>
      <c r="I370" s="363">
        <v>8.6042959800863104E-3</v>
      </c>
      <c r="J370" s="14" t="s">
        <v>1565</v>
      </c>
      <c r="K370" s="14" t="s">
        <v>1566</v>
      </c>
    </row>
    <row r="371" spans="1:11" x14ac:dyDescent="0.3">
      <c r="A371" s="14" t="s">
        <v>1564</v>
      </c>
      <c r="B371" s="14" t="s">
        <v>1068</v>
      </c>
      <c r="C371" s="14" t="s">
        <v>120</v>
      </c>
      <c r="D371" s="14" t="s">
        <v>417</v>
      </c>
      <c r="E371" s="363">
        <v>-0.72506562252151596</v>
      </c>
      <c r="F371" s="363">
        <v>10.9213098767608</v>
      </c>
      <c r="G371" s="363">
        <v>35.2191046472078</v>
      </c>
      <c r="H371" s="363">
        <v>2.1508565296528699E-4</v>
      </c>
      <c r="I371" s="363">
        <v>8.6042959800863104E-3</v>
      </c>
      <c r="J371" s="14" t="s">
        <v>1565</v>
      </c>
      <c r="K371" s="14" t="s">
        <v>1566</v>
      </c>
    </row>
    <row r="372" spans="1:11" x14ac:dyDescent="0.3">
      <c r="A372" s="14" t="s">
        <v>251</v>
      </c>
      <c r="B372" s="14" t="s">
        <v>1024</v>
      </c>
      <c r="C372" s="14" t="s">
        <v>118</v>
      </c>
      <c r="D372" s="14" t="s">
        <v>413</v>
      </c>
      <c r="E372" s="363">
        <v>-0.45842385162018701</v>
      </c>
      <c r="F372" s="363">
        <v>10.6189755399762</v>
      </c>
      <c r="G372" s="363">
        <v>9.0765956568234305</v>
      </c>
      <c r="H372" s="363">
        <v>1.4567600606476499E-2</v>
      </c>
      <c r="I372" s="363">
        <v>6.0207135454512603E-2</v>
      </c>
      <c r="J372" s="14" t="s">
        <v>1134</v>
      </c>
      <c r="K372" s="14" t="s">
        <v>362</v>
      </c>
    </row>
    <row r="373" spans="1:11" x14ac:dyDescent="0.3">
      <c r="A373" s="14" t="s">
        <v>252</v>
      </c>
      <c r="B373" s="14" t="s">
        <v>1024</v>
      </c>
      <c r="C373" s="14" t="s">
        <v>118</v>
      </c>
      <c r="D373" s="14" t="s">
        <v>413</v>
      </c>
      <c r="E373" s="363">
        <v>-0.59650376459458898</v>
      </c>
      <c r="F373" s="363">
        <v>9.9753842143195399</v>
      </c>
      <c r="G373" s="363">
        <v>11.6065907764605</v>
      </c>
      <c r="H373" s="363">
        <v>7.7306851414394402E-3</v>
      </c>
      <c r="I373" s="363">
        <v>4.7052229491651103E-2</v>
      </c>
      <c r="J373" s="14" t="s">
        <v>1135</v>
      </c>
      <c r="K373" s="14" t="s">
        <v>363</v>
      </c>
    </row>
    <row r="374" spans="1:11" x14ac:dyDescent="0.3">
      <c r="A374" s="14" t="s">
        <v>1567</v>
      </c>
      <c r="B374" s="14" t="s">
        <v>1024</v>
      </c>
      <c r="C374" s="14" t="s">
        <v>118</v>
      </c>
      <c r="D374" s="14" t="s">
        <v>413</v>
      </c>
      <c r="E374" s="363">
        <v>0.48185174226773902</v>
      </c>
      <c r="F374" s="363">
        <v>10.6886942931152</v>
      </c>
      <c r="G374" s="363">
        <v>9.9911979326882605</v>
      </c>
      <c r="H374" s="363">
        <v>1.14610195910916E-2</v>
      </c>
      <c r="I374" s="363">
        <v>5.3689334048880599E-2</v>
      </c>
      <c r="J374" s="14" t="s">
        <v>1568</v>
      </c>
      <c r="K374" s="14" t="s">
        <v>1569</v>
      </c>
    </row>
    <row r="375" spans="1:11" x14ac:dyDescent="0.3">
      <c r="A375" s="14" t="s">
        <v>1570</v>
      </c>
      <c r="B375" s="14" t="s">
        <v>1024</v>
      </c>
      <c r="C375" s="14" t="s">
        <v>118</v>
      </c>
      <c r="D375" s="14" t="s">
        <v>413</v>
      </c>
      <c r="E375" s="363">
        <v>0.67646000216500601</v>
      </c>
      <c r="F375" s="363">
        <v>9.6813671756285498</v>
      </c>
      <c r="G375" s="363">
        <v>19.3574981064817</v>
      </c>
      <c r="H375" s="363">
        <v>1.6999899878562799E-3</v>
      </c>
      <c r="I375" s="363">
        <v>2.37145519973955E-2</v>
      </c>
      <c r="J375" s="14" t="s">
        <v>1571</v>
      </c>
      <c r="K375" s="14" t="s">
        <v>1572</v>
      </c>
    </row>
    <row r="376" spans="1:11" x14ac:dyDescent="0.3">
      <c r="A376" s="14" t="s">
        <v>1228</v>
      </c>
      <c r="B376" s="14" t="s">
        <v>1024</v>
      </c>
      <c r="C376" s="14" t="s">
        <v>118</v>
      </c>
      <c r="D376" s="14" t="s">
        <v>413</v>
      </c>
      <c r="E376" s="363">
        <v>0.97727852430362006</v>
      </c>
      <c r="F376" s="363">
        <v>9.4164383915480201</v>
      </c>
      <c r="G376" s="363">
        <v>83.431445199533698</v>
      </c>
      <c r="H376" s="363">
        <v>7.3035556718101197E-6</v>
      </c>
      <c r="I376" s="363">
        <v>1.84971235675002E-3</v>
      </c>
      <c r="J376" s="14" t="s">
        <v>1229</v>
      </c>
      <c r="K376" s="14" t="s">
        <v>1230</v>
      </c>
    </row>
    <row r="377" spans="1:11" x14ac:dyDescent="0.3">
      <c r="A377" s="14" t="s">
        <v>1573</v>
      </c>
      <c r="B377" s="14" t="s">
        <v>1053</v>
      </c>
      <c r="C377" s="14" t="s">
        <v>1070</v>
      </c>
      <c r="D377" s="14" t="s">
        <v>419</v>
      </c>
      <c r="E377" s="363">
        <v>0.19652646837579901</v>
      </c>
      <c r="F377" s="363">
        <v>9.5196231910141602</v>
      </c>
      <c r="G377" s="363">
        <v>7.0389015612069201</v>
      </c>
      <c r="H377" s="363">
        <v>2.6230911136641701E-2</v>
      </c>
      <c r="I377" s="363">
        <v>8.7430379837743294E-2</v>
      </c>
      <c r="J377" s="14" t="s">
        <v>1736</v>
      </c>
      <c r="K377" s="14" t="s">
        <v>1574</v>
      </c>
    </row>
    <row r="378" spans="1:11" x14ac:dyDescent="0.3">
      <c r="A378" s="14" t="s">
        <v>1575</v>
      </c>
      <c r="B378" s="14" t="s">
        <v>1068</v>
      </c>
      <c r="C378" s="14" t="s">
        <v>122</v>
      </c>
      <c r="D378" s="14" t="s">
        <v>421</v>
      </c>
      <c r="E378" s="363">
        <v>-0.308702401685849</v>
      </c>
      <c r="F378" s="363">
        <v>10.467637303425301</v>
      </c>
      <c r="G378" s="363">
        <v>12.6376680773845</v>
      </c>
      <c r="H378" s="363">
        <v>6.1178881535800898E-3</v>
      </c>
      <c r="I378" s="363">
        <v>4.1985951996514899E-2</v>
      </c>
      <c r="J378" s="14" t="s">
        <v>1576</v>
      </c>
      <c r="K378" s="14" t="s">
        <v>1577</v>
      </c>
    </row>
    <row r="379" spans="1:11" x14ac:dyDescent="0.3">
      <c r="A379" s="14" t="s">
        <v>1575</v>
      </c>
      <c r="B379" s="14" t="s">
        <v>1068</v>
      </c>
      <c r="C379" s="14" t="s">
        <v>122</v>
      </c>
      <c r="D379" s="14" t="s">
        <v>435</v>
      </c>
      <c r="E379" s="363">
        <v>-0.308702401685849</v>
      </c>
      <c r="F379" s="363">
        <v>10.467637303425301</v>
      </c>
      <c r="G379" s="363">
        <v>12.6376680773845</v>
      </c>
      <c r="H379" s="363">
        <v>6.1178881535800898E-3</v>
      </c>
      <c r="I379" s="363">
        <v>4.1985951996514899E-2</v>
      </c>
      <c r="J379" s="14" t="s">
        <v>1576</v>
      </c>
      <c r="K379" s="14" t="s">
        <v>1577</v>
      </c>
    </row>
    <row r="380" spans="1:11" x14ac:dyDescent="0.3">
      <c r="A380" s="14" t="s">
        <v>1575</v>
      </c>
      <c r="B380" s="14" t="s">
        <v>1068</v>
      </c>
      <c r="C380" s="14" t="s">
        <v>122</v>
      </c>
      <c r="D380" s="14" t="s">
        <v>422</v>
      </c>
      <c r="E380" s="363">
        <v>-0.308702401685849</v>
      </c>
      <c r="F380" s="363">
        <v>10.467637303425301</v>
      </c>
      <c r="G380" s="363">
        <v>12.6376680773845</v>
      </c>
      <c r="H380" s="363">
        <v>6.1178881535800898E-3</v>
      </c>
      <c r="I380" s="363">
        <v>4.1985951996514899E-2</v>
      </c>
      <c r="J380" s="14" t="s">
        <v>1576</v>
      </c>
      <c r="K380" s="14" t="s">
        <v>1577</v>
      </c>
    </row>
    <row r="381" spans="1:11" x14ac:dyDescent="0.3">
      <c r="A381" s="14" t="s">
        <v>1575</v>
      </c>
      <c r="B381" s="14" t="s">
        <v>1068</v>
      </c>
      <c r="C381" s="14" t="s">
        <v>122</v>
      </c>
      <c r="D381" s="14" t="s">
        <v>420</v>
      </c>
      <c r="E381" s="363">
        <v>-0.308702401685849</v>
      </c>
      <c r="F381" s="363">
        <v>10.467637303425301</v>
      </c>
      <c r="G381" s="363">
        <v>12.6376680773845</v>
      </c>
      <c r="H381" s="363">
        <v>6.1178881535800898E-3</v>
      </c>
      <c r="I381" s="363">
        <v>4.1985951996514899E-2</v>
      </c>
      <c r="J381" s="14" t="s">
        <v>1576</v>
      </c>
      <c r="K381" s="14" t="s">
        <v>1577</v>
      </c>
    </row>
    <row r="382" spans="1:11" x14ac:dyDescent="0.3">
      <c r="A382" s="14" t="s">
        <v>1575</v>
      </c>
      <c r="B382" s="14" t="s">
        <v>1024</v>
      </c>
      <c r="C382" s="14" t="s">
        <v>119</v>
      </c>
      <c r="D382" s="14" t="s">
        <v>440</v>
      </c>
      <c r="E382" s="363">
        <v>-0.308702401685849</v>
      </c>
      <c r="F382" s="363">
        <v>10.467637303425301</v>
      </c>
      <c r="G382" s="363">
        <v>12.6376680773845</v>
      </c>
      <c r="H382" s="363">
        <v>6.1178881535800898E-3</v>
      </c>
      <c r="I382" s="363">
        <v>4.1985951996514899E-2</v>
      </c>
      <c r="J382" s="14" t="s">
        <v>1576</v>
      </c>
      <c r="K382" s="14" t="s">
        <v>1577</v>
      </c>
    </row>
    <row r="383" spans="1:11" x14ac:dyDescent="0.3">
      <c r="A383" s="14" t="s">
        <v>1578</v>
      </c>
      <c r="B383" s="14" t="s">
        <v>1024</v>
      </c>
      <c r="C383" s="14" t="s">
        <v>118</v>
      </c>
      <c r="D383" s="14" t="s">
        <v>413</v>
      </c>
      <c r="E383" s="363">
        <v>0.32562084528525498</v>
      </c>
      <c r="F383" s="363">
        <v>10.1205378889593</v>
      </c>
      <c r="G383" s="363">
        <v>8.8188464284658998</v>
      </c>
      <c r="H383" s="363">
        <v>1.5624999672319E-2</v>
      </c>
      <c r="I383" s="363">
        <v>6.2412708188313203E-2</v>
      </c>
      <c r="J383" s="14" t="s">
        <v>1737</v>
      </c>
      <c r="K383" s="14" t="s">
        <v>1579</v>
      </c>
    </row>
    <row r="384" spans="1:11" x14ac:dyDescent="0.3">
      <c r="A384" s="14" t="s">
        <v>1580</v>
      </c>
      <c r="B384" s="14" t="s">
        <v>95</v>
      </c>
      <c r="C384" s="14" t="s">
        <v>1051</v>
      </c>
      <c r="D384" s="14" t="s">
        <v>1052</v>
      </c>
      <c r="E384" s="363">
        <v>-0.325658690681767</v>
      </c>
      <c r="F384" s="363">
        <v>10.458775983616899</v>
      </c>
      <c r="G384" s="363">
        <v>17.805334798025999</v>
      </c>
      <c r="H384" s="363">
        <v>2.2152162670701901E-3</v>
      </c>
      <c r="I384" s="363">
        <v>2.7308269499227399E-2</v>
      </c>
      <c r="J384" s="14" t="s">
        <v>1738</v>
      </c>
      <c r="K384" s="14" t="s">
        <v>1581</v>
      </c>
    </row>
    <row r="385" spans="1:11" x14ac:dyDescent="0.3">
      <c r="A385" s="14" t="s">
        <v>233</v>
      </c>
      <c r="B385" s="14" t="s">
        <v>95</v>
      </c>
      <c r="C385" s="14" t="s">
        <v>1051</v>
      </c>
      <c r="D385" s="14" t="s">
        <v>1052</v>
      </c>
      <c r="E385" s="363">
        <v>-0.53644785641755099</v>
      </c>
      <c r="F385" s="363">
        <v>10.1903537139957</v>
      </c>
      <c r="G385" s="363">
        <v>27.1372455067734</v>
      </c>
      <c r="H385" s="363">
        <v>5.4793965403279602E-4</v>
      </c>
      <c r="I385" s="363">
        <v>1.5671074105337999E-2</v>
      </c>
      <c r="J385" s="14" t="s">
        <v>1137</v>
      </c>
      <c r="K385" s="14" t="s">
        <v>356</v>
      </c>
    </row>
    <row r="386" spans="1:11" x14ac:dyDescent="0.3">
      <c r="A386" s="14" t="s">
        <v>240</v>
      </c>
      <c r="B386" s="14" t="s">
        <v>95</v>
      </c>
      <c r="C386" s="14" t="s">
        <v>1013</v>
      </c>
      <c r="D386" s="14" t="s">
        <v>1078</v>
      </c>
      <c r="E386" s="363">
        <v>-1.0366997912193401</v>
      </c>
      <c r="F386" s="363">
        <v>8.3044025328522295</v>
      </c>
      <c r="G386" s="363">
        <v>8.1553485683881206</v>
      </c>
      <c r="H386" s="363">
        <v>1.8815829767201302E-2</v>
      </c>
      <c r="I386" s="363">
        <v>6.7946051937115906E-2</v>
      </c>
      <c r="J386" s="14" t="s">
        <v>1138</v>
      </c>
      <c r="K386" s="14" t="s">
        <v>358</v>
      </c>
    </row>
    <row r="387" spans="1:11" x14ac:dyDescent="0.3">
      <c r="A387" s="14" t="s">
        <v>1582</v>
      </c>
      <c r="B387" s="14" t="s">
        <v>95</v>
      </c>
      <c r="C387" s="14" t="s">
        <v>546</v>
      </c>
      <c r="D387" s="14" t="s">
        <v>423</v>
      </c>
      <c r="E387" s="363">
        <v>-0.37978922779898699</v>
      </c>
      <c r="F387" s="363">
        <v>9.0835538147894503</v>
      </c>
      <c r="G387" s="363">
        <v>22.036477480776</v>
      </c>
      <c r="H387" s="363">
        <v>1.1136661968729499E-3</v>
      </c>
      <c r="I387" s="363">
        <v>1.731024632096E-2</v>
      </c>
      <c r="J387" s="14" t="s">
        <v>1739</v>
      </c>
      <c r="K387" s="14" t="s">
        <v>1583</v>
      </c>
    </row>
    <row r="388" spans="1:11" x14ac:dyDescent="0.3">
      <c r="A388" s="14" t="s">
        <v>1582</v>
      </c>
      <c r="B388" s="14" t="s">
        <v>95</v>
      </c>
      <c r="C388" s="14" t="s">
        <v>1009</v>
      </c>
      <c r="D388" s="14" t="s">
        <v>1064</v>
      </c>
      <c r="E388" s="363">
        <v>-0.37978922779898699</v>
      </c>
      <c r="F388" s="363">
        <v>9.0835538147894503</v>
      </c>
      <c r="G388" s="363">
        <v>22.036477480776</v>
      </c>
      <c r="H388" s="363">
        <v>1.1136661968729499E-3</v>
      </c>
      <c r="I388" s="363">
        <v>1.731024632096E-2</v>
      </c>
      <c r="J388" s="14" t="s">
        <v>1739</v>
      </c>
      <c r="K388" s="14" t="s">
        <v>1583</v>
      </c>
    </row>
    <row r="389" spans="1:11" x14ac:dyDescent="0.3">
      <c r="A389" s="14" t="s">
        <v>1582</v>
      </c>
      <c r="B389" s="14" t="s">
        <v>95</v>
      </c>
      <c r="C389" s="14" t="s">
        <v>1009</v>
      </c>
      <c r="D389" s="14" t="s">
        <v>1042</v>
      </c>
      <c r="E389" s="363">
        <v>-0.37978922779898699</v>
      </c>
      <c r="F389" s="363">
        <v>9.0835538147894503</v>
      </c>
      <c r="G389" s="363">
        <v>22.036477480776</v>
      </c>
      <c r="H389" s="363">
        <v>1.1136661968729499E-3</v>
      </c>
      <c r="I389" s="363">
        <v>1.731024632096E-2</v>
      </c>
      <c r="J389" s="14" t="s">
        <v>1739</v>
      </c>
      <c r="K389" s="14" t="s">
        <v>1583</v>
      </c>
    </row>
    <row r="390" spans="1:11" x14ac:dyDescent="0.3">
      <c r="A390" s="14" t="s">
        <v>1582</v>
      </c>
      <c r="B390" s="14" t="s">
        <v>95</v>
      </c>
      <c r="C390" s="14" t="s">
        <v>546</v>
      </c>
      <c r="D390" s="14" t="s">
        <v>1015</v>
      </c>
      <c r="E390" s="363">
        <v>-0.37978922779898699</v>
      </c>
      <c r="F390" s="363">
        <v>9.0835538147894503</v>
      </c>
      <c r="G390" s="363">
        <v>22.036477480776</v>
      </c>
      <c r="H390" s="363">
        <v>1.1136661968729499E-3</v>
      </c>
      <c r="I390" s="363">
        <v>1.731024632096E-2</v>
      </c>
      <c r="J390" s="14" t="s">
        <v>1739</v>
      </c>
      <c r="K390" s="14" t="s">
        <v>1583</v>
      </c>
    </row>
    <row r="391" spans="1:11" x14ac:dyDescent="0.3">
      <c r="A391" s="14" t="s">
        <v>1582</v>
      </c>
      <c r="B391" s="14" t="s">
        <v>95</v>
      </c>
      <c r="C391" s="14" t="s">
        <v>1009</v>
      </c>
      <c r="D391" s="14" t="s">
        <v>147</v>
      </c>
      <c r="E391" s="363">
        <v>-0.37978922779898699</v>
      </c>
      <c r="F391" s="363">
        <v>9.0835538147894503</v>
      </c>
      <c r="G391" s="363">
        <v>22.036477480776</v>
      </c>
      <c r="H391" s="363">
        <v>1.1136661968729499E-3</v>
      </c>
      <c r="I391" s="363">
        <v>1.731024632096E-2</v>
      </c>
      <c r="J391" s="14" t="s">
        <v>1739</v>
      </c>
      <c r="K391" s="14" t="s">
        <v>1583</v>
      </c>
    </row>
    <row r="392" spans="1:11" x14ac:dyDescent="0.3">
      <c r="A392" s="14" t="s">
        <v>1584</v>
      </c>
      <c r="B392" s="14" t="s">
        <v>95</v>
      </c>
      <c r="C392" s="14" t="s">
        <v>1030</v>
      </c>
      <c r="D392" s="14" t="s">
        <v>1058</v>
      </c>
      <c r="E392" s="363">
        <v>0.63514486367782796</v>
      </c>
      <c r="F392" s="363">
        <v>11.154105609313699</v>
      </c>
      <c r="G392" s="363">
        <v>38.140361335828601</v>
      </c>
      <c r="H392" s="363">
        <v>1.6008789273370499E-4</v>
      </c>
      <c r="I392" s="363">
        <v>7.6323152861071698E-3</v>
      </c>
      <c r="J392" s="14" t="s">
        <v>2011</v>
      </c>
      <c r="K392" s="14" t="s">
        <v>1585</v>
      </c>
    </row>
    <row r="393" spans="1:11" x14ac:dyDescent="0.3">
      <c r="A393" s="14" t="s">
        <v>1586</v>
      </c>
      <c r="B393" s="14" t="s">
        <v>1068</v>
      </c>
      <c r="C393" s="14" t="s">
        <v>122</v>
      </c>
      <c r="D393" s="14" t="s">
        <v>421</v>
      </c>
      <c r="E393" s="363">
        <v>-0.66819009058010803</v>
      </c>
      <c r="F393" s="363">
        <v>10.933793054697601</v>
      </c>
      <c r="G393" s="363">
        <v>14.291440320455999</v>
      </c>
      <c r="H393" s="363">
        <v>4.3064171321369697E-3</v>
      </c>
      <c r="I393" s="363">
        <v>3.6110213035457597E-2</v>
      </c>
      <c r="J393" s="14" t="s">
        <v>1587</v>
      </c>
      <c r="K393" s="14" t="s">
        <v>1588</v>
      </c>
    </row>
    <row r="394" spans="1:11" x14ac:dyDescent="0.3">
      <c r="A394" s="14" t="s">
        <v>1589</v>
      </c>
      <c r="B394" s="14" t="s">
        <v>1068</v>
      </c>
      <c r="C394" s="14" t="s">
        <v>122</v>
      </c>
      <c r="D394" s="14" t="s">
        <v>421</v>
      </c>
      <c r="E394" s="363">
        <v>-0.83644698771875903</v>
      </c>
      <c r="F394" s="363">
        <v>9.4648246250927297</v>
      </c>
      <c r="G394" s="363">
        <v>16.2115378809475</v>
      </c>
      <c r="H394" s="363">
        <v>2.95826980870912E-3</v>
      </c>
      <c r="I394" s="363">
        <v>3.3049420519172201E-2</v>
      </c>
      <c r="J394" s="14" t="s">
        <v>1590</v>
      </c>
      <c r="K394" s="14" t="s">
        <v>1591</v>
      </c>
    </row>
    <row r="395" spans="1:11" x14ac:dyDescent="0.3">
      <c r="A395" s="14" t="s">
        <v>1592</v>
      </c>
      <c r="B395" s="14" t="s">
        <v>1068</v>
      </c>
      <c r="C395" s="14" t="s">
        <v>122</v>
      </c>
      <c r="D395" s="14" t="s">
        <v>421</v>
      </c>
      <c r="E395" s="363">
        <v>-0.83079903456369297</v>
      </c>
      <c r="F395" s="363">
        <v>11.715069368538</v>
      </c>
      <c r="G395" s="363">
        <v>9.3311448965101302</v>
      </c>
      <c r="H395" s="363">
        <v>1.36085537959874E-2</v>
      </c>
      <c r="I395" s="363">
        <v>5.8264167449886203E-2</v>
      </c>
      <c r="J395" s="14" t="s">
        <v>1593</v>
      </c>
      <c r="K395" s="14" t="s">
        <v>1594</v>
      </c>
    </row>
    <row r="396" spans="1:11" x14ac:dyDescent="0.3">
      <c r="A396" s="14" t="s">
        <v>1592</v>
      </c>
      <c r="B396" s="14" t="s">
        <v>1024</v>
      </c>
      <c r="C396" s="14" t="s">
        <v>118</v>
      </c>
      <c r="D396" s="14" t="s">
        <v>418</v>
      </c>
      <c r="E396" s="363">
        <v>-0.83079903456369297</v>
      </c>
      <c r="F396" s="363">
        <v>11.715069368538</v>
      </c>
      <c r="G396" s="363">
        <v>9.3311448965101302</v>
      </c>
      <c r="H396" s="363">
        <v>1.36085537959874E-2</v>
      </c>
      <c r="I396" s="363">
        <v>5.8264167449886203E-2</v>
      </c>
      <c r="J396" s="14" t="s">
        <v>1593</v>
      </c>
      <c r="K396" s="14" t="s">
        <v>1594</v>
      </c>
    </row>
    <row r="397" spans="1:11" x14ac:dyDescent="0.3">
      <c r="A397" s="14" t="s">
        <v>214</v>
      </c>
      <c r="B397" s="14" t="s">
        <v>1053</v>
      </c>
      <c r="C397" s="14" t="s">
        <v>904</v>
      </c>
      <c r="D397" s="14" t="s">
        <v>905</v>
      </c>
      <c r="E397" s="363">
        <v>-0.50377963593191299</v>
      </c>
      <c r="F397" s="363">
        <v>10.061637939755199</v>
      </c>
      <c r="G397" s="363">
        <v>18.1633484400068</v>
      </c>
      <c r="H397" s="363">
        <v>2.0810663932075502E-3</v>
      </c>
      <c r="I397" s="363">
        <v>2.6682261222485799E-2</v>
      </c>
      <c r="J397" s="14" t="s">
        <v>1139</v>
      </c>
      <c r="K397" s="14" t="s">
        <v>342</v>
      </c>
    </row>
    <row r="398" spans="1:11" x14ac:dyDescent="0.3">
      <c r="A398" s="14" t="s">
        <v>1595</v>
      </c>
      <c r="B398" s="14" t="s">
        <v>1024</v>
      </c>
      <c r="C398" s="14" t="s">
        <v>118</v>
      </c>
      <c r="D398" s="14" t="s">
        <v>413</v>
      </c>
      <c r="E398" s="363">
        <v>-0.75015637303257499</v>
      </c>
      <c r="F398" s="363">
        <v>10.2123222876118</v>
      </c>
      <c r="G398" s="363">
        <v>26.819870810138099</v>
      </c>
      <c r="H398" s="363">
        <v>5.7087570872556195E-4</v>
      </c>
      <c r="I398" s="363">
        <v>1.5699081989952901E-2</v>
      </c>
      <c r="J398" s="14" t="s">
        <v>1596</v>
      </c>
      <c r="K398" s="14" t="s">
        <v>1597</v>
      </c>
    </row>
    <row r="399" spans="1:11" x14ac:dyDescent="0.3">
      <c r="A399" s="14" t="s">
        <v>963</v>
      </c>
      <c r="B399" s="14" t="s">
        <v>1053</v>
      </c>
      <c r="C399" s="14" t="s">
        <v>904</v>
      </c>
      <c r="D399" s="14" t="s">
        <v>149</v>
      </c>
      <c r="E399" s="363">
        <v>-0.32969568954768202</v>
      </c>
      <c r="F399" s="363">
        <v>9.6204422864757007</v>
      </c>
      <c r="G399" s="363">
        <v>15.142170464789601</v>
      </c>
      <c r="H399" s="363">
        <v>3.6320580347883602E-3</v>
      </c>
      <c r="I399" s="363">
        <v>3.3726253180177697E-2</v>
      </c>
      <c r="J399" s="14" t="s">
        <v>964</v>
      </c>
      <c r="K399" s="14" t="s">
        <v>965</v>
      </c>
    </row>
    <row r="400" spans="1:11" x14ac:dyDescent="0.3">
      <c r="A400" s="14" t="s">
        <v>963</v>
      </c>
      <c r="B400" s="14" t="s">
        <v>1024</v>
      </c>
      <c r="C400" s="14" t="s">
        <v>118</v>
      </c>
      <c r="D400" s="14" t="s">
        <v>418</v>
      </c>
      <c r="E400" s="363">
        <v>-0.32969568954768202</v>
      </c>
      <c r="F400" s="363">
        <v>9.6204422864757007</v>
      </c>
      <c r="G400" s="363">
        <v>15.142170464789601</v>
      </c>
      <c r="H400" s="363">
        <v>3.6320580347883602E-3</v>
      </c>
      <c r="I400" s="363">
        <v>3.3726253180177697E-2</v>
      </c>
      <c r="J400" s="14" t="s">
        <v>964</v>
      </c>
      <c r="K400" s="14" t="s">
        <v>965</v>
      </c>
    </row>
    <row r="401" spans="1:11" x14ac:dyDescent="0.3">
      <c r="A401" s="14" t="s">
        <v>963</v>
      </c>
      <c r="B401" s="14" t="s">
        <v>1068</v>
      </c>
      <c r="C401" s="14" t="s">
        <v>122</v>
      </c>
      <c r="D401" s="14" t="s">
        <v>435</v>
      </c>
      <c r="E401" s="363">
        <v>-0.32969568954768202</v>
      </c>
      <c r="F401" s="363">
        <v>9.6204422864757007</v>
      </c>
      <c r="G401" s="363">
        <v>15.142170464789601</v>
      </c>
      <c r="H401" s="363">
        <v>3.6320580347883602E-3</v>
      </c>
      <c r="I401" s="363">
        <v>3.3726253180177697E-2</v>
      </c>
      <c r="J401" s="14" t="s">
        <v>964</v>
      </c>
      <c r="K401" s="14" t="s">
        <v>965</v>
      </c>
    </row>
    <row r="402" spans="1:11" x14ac:dyDescent="0.3">
      <c r="A402" s="14" t="s">
        <v>1598</v>
      </c>
      <c r="B402" s="14" t="s">
        <v>95</v>
      </c>
      <c r="C402" s="14" t="s">
        <v>1020</v>
      </c>
      <c r="D402" s="14" t="s">
        <v>1050</v>
      </c>
      <c r="E402" s="363">
        <v>0.50233786124575597</v>
      </c>
      <c r="F402" s="363">
        <v>9.6443255368589806</v>
      </c>
      <c r="G402" s="363">
        <v>9.2642074150333205</v>
      </c>
      <c r="H402" s="363">
        <v>1.38530147984985E-2</v>
      </c>
      <c r="I402" s="363">
        <v>5.8508801750274099E-2</v>
      </c>
      <c r="J402" s="14" t="s">
        <v>1740</v>
      </c>
      <c r="K402" s="14" t="s">
        <v>1599</v>
      </c>
    </row>
    <row r="403" spans="1:11" x14ac:dyDescent="0.3">
      <c r="A403" s="14" t="s">
        <v>1600</v>
      </c>
      <c r="B403" s="14" t="s">
        <v>95</v>
      </c>
      <c r="C403" s="14" t="s">
        <v>1009</v>
      </c>
      <c r="D403" s="14" t="s">
        <v>1066</v>
      </c>
      <c r="E403" s="363">
        <v>-0.32964888078050403</v>
      </c>
      <c r="F403" s="363">
        <v>9.7067063972024901</v>
      </c>
      <c r="G403" s="363">
        <v>13.175530997451901</v>
      </c>
      <c r="H403" s="363">
        <v>5.44081868122587E-3</v>
      </c>
      <c r="I403" s="363">
        <v>3.9294801586631303E-2</v>
      </c>
      <c r="J403" s="14" t="s">
        <v>1741</v>
      </c>
      <c r="K403" s="14" t="s">
        <v>1601</v>
      </c>
    </row>
    <row r="404" spans="1:11" x14ac:dyDescent="0.3">
      <c r="A404" s="14" t="s">
        <v>267</v>
      </c>
      <c r="B404" s="14" t="s">
        <v>1068</v>
      </c>
      <c r="C404" s="14" t="s">
        <v>1079</v>
      </c>
      <c r="D404" s="14" t="s">
        <v>294</v>
      </c>
      <c r="E404" s="363">
        <v>-0.86350530525681701</v>
      </c>
      <c r="F404" s="363">
        <v>9.49614617642818</v>
      </c>
      <c r="G404" s="363">
        <v>54.528386844715897</v>
      </c>
      <c r="H404" s="363">
        <v>4.0597904670408103E-5</v>
      </c>
      <c r="I404" s="363">
        <v>4.1467859770488299E-3</v>
      </c>
      <c r="J404" s="14" t="s">
        <v>1140</v>
      </c>
      <c r="K404" s="14" t="s">
        <v>1006</v>
      </c>
    </row>
    <row r="405" spans="1:11" x14ac:dyDescent="0.3">
      <c r="A405" s="14" t="s">
        <v>1602</v>
      </c>
      <c r="B405" s="14" t="s">
        <v>95</v>
      </c>
      <c r="C405" s="14" t="s">
        <v>1051</v>
      </c>
      <c r="D405" s="14" t="s">
        <v>1052</v>
      </c>
      <c r="E405" s="363">
        <v>-0.412605905578874</v>
      </c>
      <c r="F405" s="363">
        <v>8.8559045762809507</v>
      </c>
      <c r="G405" s="363">
        <v>12.1279586837294</v>
      </c>
      <c r="H405" s="363">
        <v>6.8573878432415698E-3</v>
      </c>
      <c r="I405" s="363">
        <v>4.4358962901475001E-2</v>
      </c>
      <c r="J405" s="14" t="s">
        <v>1603</v>
      </c>
      <c r="K405" s="14" t="s">
        <v>1604</v>
      </c>
    </row>
    <row r="406" spans="1:11" x14ac:dyDescent="0.3">
      <c r="A406" s="14" t="s">
        <v>1605</v>
      </c>
      <c r="B406" s="14" t="s">
        <v>95</v>
      </c>
      <c r="C406" s="14" t="s">
        <v>1018</v>
      </c>
      <c r="D406" s="14" t="s">
        <v>1069</v>
      </c>
      <c r="E406" s="363">
        <v>0.46308933108422601</v>
      </c>
      <c r="F406" s="363">
        <v>9.5054797825732091</v>
      </c>
      <c r="G406" s="363">
        <v>23.8252871214045</v>
      </c>
      <c r="H406" s="363">
        <v>8.5724473841672995E-4</v>
      </c>
      <c r="I406" s="363">
        <v>1.731024632096E-2</v>
      </c>
      <c r="J406" s="14" t="s">
        <v>2012</v>
      </c>
      <c r="K406" s="14" t="s">
        <v>1606</v>
      </c>
    </row>
    <row r="407" spans="1:11" x14ac:dyDescent="0.3">
      <c r="A407" s="14" t="s">
        <v>1607</v>
      </c>
      <c r="B407" s="14" t="s">
        <v>1024</v>
      </c>
      <c r="C407" s="14" t="s">
        <v>119</v>
      </c>
      <c r="D407" s="14" t="s">
        <v>440</v>
      </c>
      <c r="E407" s="363">
        <v>-0.21819016182866</v>
      </c>
      <c r="F407" s="363">
        <v>9.1178856311603091</v>
      </c>
      <c r="G407" s="363">
        <v>10.891460288034899</v>
      </c>
      <c r="H407" s="363">
        <v>9.1627274697650193E-3</v>
      </c>
      <c r="I407" s="363">
        <v>5.00103064189465E-2</v>
      </c>
      <c r="J407" s="14" t="s">
        <v>1608</v>
      </c>
      <c r="K407" s="14" t="s">
        <v>1609</v>
      </c>
    </row>
    <row r="408" spans="1:11" x14ac:dyDescent="0.3">
      <c r="A408" s="14" t="s">
        <v>1610</v>
      </c>
      <c r="B408" s="14" t="s">
        <v>95</v>
      </c>
      <c r="C408" s="14" t="s">
        <v>1020</v>
      </c>
      <c r="D408" s="14" t="s">
        <v>1036</v>
      </c>
      <c r="E408" s="363">
        <v>0.23014957392531199</v>
      </c>
      <c r="F408" s="363">
        <v>9.1436155787806008</v>
      </c>
      <c r="G408" s="363">
        <v>6.4891870212332696</v>
      </c>
      <c r="H408" s="363">
        <v>3.1208425783649501E-2</v>
      </c>
      <c r="I408" s="363">
        <v>9.5359078783373602E-2</v>
      </c>
      <c r="J408" s="14" t="s">
        <v>1742</v>
      </c>
      <c r="K408" s="14" t="s">
        <v>1611</v>
      </c>
    </row>
    <row r="409" spans="1:11" x14ac:dyDescent="0.3">
      <c r="A409" s="14" t="s">
        <v>1612</v>
      </c>
      <c r="B409" s="14" t="s">
        <v>95</v>
      </c>
      <c r="C409" s="14" t="s">
        <v>546</v>
      </c>
      <c r="D409" s="14" t="s">
        <v>1057</v>
      </c>
      <c r="E409" s="363">
        <v>-0.91782399199590303</v>
      </c>
      <c r="F409" s="363">
        <v>9.90511733294184</v>
      </c>
      <c r="G409" s="363">
        <v>29.3849085564479</v>
      </c>
      <c r="H409" s="363">
        <v>4.1405372046574799E-4</v>
      </c>
      <c r="I409" s="363">
        <v>1.2871670005783001E-2</v>
      </c>
      <c r="J409" s="14" t="s">
        <v>1613</v>
      </c>
      <c r="K409" s="14" t="s">
        <v>1614</v>
      </c>
    </row>
    <row r="410" spans="1:11" x14ac:dyDescent="0.3">
      <c r="A410" s="14" t="s">
        <v>1615</v>
      </c>
      <c r="B410" s="14" t="s">
        <v>1024</v>
      </c>
      <c r="C410" s="14" t="s">
        <v>119</v>
      </c>
      <c r="D410" s="14" t="s">
        <v>1643</v>
      </c>
      <c r="E410" s="363">
        <v>0.57995571768155496</v>
      </c>
      <c r="F410" s="363">
        <v>10.806000210742299</v>
      </c>
      <c r="G410" s="363">
        <v>25.018745268729099</v>
      </c>
      <c r="H410" s="363">
        <v>7.2578712036240199E-4</v>
      </c>
      <c r="I410" s="363">
        <v>1.7297926368637199E-2</v>
      </c>
      <c r="J410" s="14" t="s">
        <v>1743</v>
      </c>
      <c r="K410" s="14" t="s">
        <v>1616</v>
      </c>
    </row>
    <row r="411" spans="1:11" x14ac:dyDescent="0.3">
      <c r="A411" s="14" t="s">
        <v>258</v>
      </c>
      <c r="B411" s="14" t="s">
        <v>1068</v>
      </c>
      <c r="C411" s="14" t="s">
        <v>122</v>
      </c>
      <c r="D411" s="14" t="s">
        <v>435</v>
      </c>
      <c r="E411" s="363">
        <v>1.49394160481343</v>
      </c>
      <c r="F411" s="363">
        <v>9.6598603719129699</v>
      </c>
      <c r="G411" s="363">
        <v>23.093005555956498</v>
      </c>
      <c r="H411" s="363">
        <v>9.5242364333470505E-4</v>
      </c>
      <c r="I411" s="363">
        <v>1.731024632096E-2</v>
      </c>
      <c r="J411" s="14" t="s">
        <v>351</v>
      </c>
      <c r="K411" s="14" t="s">
        <v>352</v>
      </c>
    </row>
    <row r="412" spans="1:11" x14ac:dyDescent="0.3">
      <c r="A412" s="14" t="s">
        <v>1617</v>
      </c>
      <c r="B412" s="14" t="s">
        <v>95</v>
      </c>
      <c r="C412" s="14" t="s">
        <v>1009</v>
      </c>
      <c r="D412" s="14" t="s">
        <v>147</v>
      </c>
      <c r="E412" s="363">
        <v>-0.20393360140924099</v>
      </c>
      <c r="F412" s="363">
        <v>10.0730064429761</v>
      </c>
      <c r="G412" s="363">
        <v>7.4837425358718397</v>
      </c>
      <c r="H412" s="363">
        <v>2.2906461688290702E-2</v>
      </c>
      <c r="I412" s="363">
        <v>7.9505437413242105E-2</v>
      </c>
      <c r="J412" s="14" t="s">
        <v>1825</v>
      </c>
      <c r="K412" s="14" t="s">
        <v>1618</v>
      </c>
    </row>
    <row r="413" spans="1:11" x14ac:dyDescent="0.3">
      <c r="A413" s="14" t="s">
        <v>1617</v>
      </c>
      <c r="B413" s="14" t="s">
        <v>95</v>
      </c>
      <c r="C413" s="14" t="s">
        <v>546</v>
      </c>
      <c r="D413" s="14" t="s">
        <v>1015</v>
      </c>
      <c r="E413" s="363">
        <v>-0.20393360140924099</v>
      </c>
      <c r="F413" s="363">
        <v>10.0730064429761</v>
      </c>
      <c r="G413" s="363">
        <v>7.4837425358718397</v>
      </c>
      <c r="H413" s="363">
        <v>2.2906461688290702E-2</v>
      </c>
      <c r="I413" s="363">
        <v>7.9505437413242105E-2</v>
      </c>
      <c r="J413" s="14" t="s">
        <v>1825</v>
      </c>
      <c r="K413" s="14" t="s">
        <v>1618</v>
      </c>
    </row>
    <row r="414" spans="1:11" x14ac:dyDescent="0.3">
      <c r="A414" s="14" t="s">
        <v>1617</v>
      </c>
      <c r="B414" s="14" t="s">
        <v>95</v>
      </c>
      <c r="C414" s="14" t="s">
        <v>1009</v>
      </c>
      <c r="D414" s="14" t="s">
        <v>1065</v>
      </c>
      <c r="E414" s="363">
        <v>-0.20393360140924099</v>
      </c>
      <c r="F414" s="363">
        <v>10.0730064429761</v>
      </c>
      <c r="G414" s="363">
        <v>7.4837425358718397</v>
      </c>
      <c r="H414" s="363">
        <v>2.2906461688290702E-2</v>
      </c>
      <c r="I414" s="363">
        <v>7.9505437413242105E-2</v>
      </c>
      <c r="J414" s="14" t="s">
        <v>1825</v>
      </c>
      <c r="K414" s="14" t="s">
        <v>1618</v>
      </c>
    </row>
    <row r="415" spans="1:11" x14ac:dyDescent="0.3">
      <c r="A415" s="14" t="s">
        <v>1617</v>
      </c>
      <c r="B415" s="14" t="s">
        <v>95</v>
      </c>
      <c r="C415" s="14" t="s">
        <v>1009</v>
      </c>
      <c r="D415" s="14" t="s">
        <v>1042</v>
      </c>
      <c r="E415" s="363">
        <v>-0.20393360140924099</v>
      </c>
      <c r="F415" s="363">
        <v>10.0730064429761</v>
      </c>
      <c r="G415" s="363">
        <v>7.4837425358718397</v>
      </c>
      <c r="H415" s="363">
        <v>2.2906461688290702E-2</v>
      </c>
      <c r="I415" s="363">
        <v>7.9505437413242105E-2</v>
      </c>
      <c r="J415" s="14" t="s">
        <v>1825</v>
      </c>
      <c r="K415" s="14" t="s">
        <v>1618</v>
      </c>
    </row>
    <row r="416" spans="1:11" x14ac:dyDescent="0.3">
      <c r="A416" s="14" t="s">
        <v>1617</v>
      </c>
      <c r="B416" s="14" t="s">
        <v>95</v>
      </c>
      <c r="C416" s="14" t="s">
        <v>1009</v>
      </c>
      <c r="D416" s="14" t="s">
        <v>1064</v>
      </c>
      <c r="E416" s="363">
        <v>-0.20393360140924099</v>
      </c>
      <c r="F416" s="363">
        <v>10.0730064429761</v>
      </c>
      <c r="G416" s="363">
        <v>7.4837425358718397</v>
      </c>
      <c r="H416" s="363">
        <v>2.2906461688290702E-2</v>
      </c>
      <c r="I416" s="363">
        <v>7.9505437413242105E-2</v>
      </c>
      <c r="J416" s="14" t="s">
        <v>1825</v>
      </c>
      <c r="K416" s="14" t="s">
        <v>1618</v>
      </c>
    </row>
    <row r="417" spans="1:11" x14ac:dyDescent="0.3">
      <c r="A417" s="14" t="s">
        <v>244</v>
      </c>
      <c r="B417" s="14" t="s">
        <v>1053</v>
      </c>
      <c r="C417" s="14" t="s">
        <v>904</v>
      </c>
      <c r="D417" s="14" t="s">
        <v>438</v>
      </c>
      <c r="E417" s="363">
        <v>1.0457361812503301</v>
      </c>
      <c r="F417" s="363">
        <v>11.060713523996199</v>
      </c>
      <c r="G417" s="363">
        <v>82.209417387349404</v>
      </c>
      <c r="H417" s="363">
        <v>7.7610308674826006E-6</v>
      </c>
      <c r="I417" s="363">
        <v>1.84971235675002E-3</v>
      </c>
      <c r="J417" s="14" t="s">
        <v>1988</v>
      </c>
      <c r="K417" s="14" t="s">
        <v>1007</v>
      </c>
    </row>
    <row r="418" spans="1:11" x14ac:dyDescent="0.3">
      <c r="A418" s="14" t="s">
        <v>1619</v>
      </c>
      <c r="B418" s="14" t="s">
        <v>1053</v>
      </c>
      <c r="C418" s="14" t="s">
        <v>904</v>
      </c>
      <c r="D418" s="14" t="s">
        <v>438</v>
      </c>
      <c r="E418" s="363">
        <v>1.29243034300014</v>
      </c>
      <c r="F418" s="363">
        <v>9.8110165138173606</v>
      </c>
      <c r="G418" s="363">
        <v>162.519612880278</v>
      </c>
      <c r="H418" s="363">
        <v>4.3751455195277198E-7</v>
      </c>
      <c r="I418" s="363">
        <v>3.1282290464623198E-4</v>
      </c>
      <c r="J418" s="14" t="s">
        <v>1744</v>
      </c>
      <c r="K418" s="14" t="s">
        <v>1599</v>
      </c>
    </row>
    <row r="419" spans="1:11" x14ac:dyDescent="0.3">
      <c r="A419" s="14" t="s">
        <v>1620</v>
      </c>
      <c r="B419" s="14" t="s">
        <v>95</v>
      </c>
      <c r="C419" s="14" t="s">
        <v>1009</v>
      </c>
      <c r="D419" s="14" t="s">
        <v>434</v>
      </c>
      <c r="E419" s="363">
        <v>0.250155158374471</v>
      </c>
      <c r="F419" s="363">
        <v>9.4601337493525204</v>
      </c>
      <c r="G419" s="363">
        <v>11.2420372580027</v>
      </c>
      <c r="H419" s="363">
        <v>8.4233361887151598E-3</v>
      </c>
      <c r="I419" s="363">
        <v>4.7052229491651103E-2</v>
      </c>
      <c r="J419" s="14" t="s">
        <v>1745</v>
      </c>
      <c r="K419" s="14" t="s">
        <v>1411</v>
      </c>
    </row>
    <row r="420" spans="1:11" x14ac:dyDescent="0.3">
      <c r="A420" s="14" t="s">
        <v>743</v>
      </c>
      <c r="B420" s="14" t="s">
        <v>1053</v>
      </c>
      <c r="C420" s="14" t="s">
        <v>904</v>
      </c>
      <c r="D420" s="14" t="s">
        <v>905</v>
      </c>
      <c r="E420" s="363">
        <v>-0.78182542049134496</v>
      </c>
      <c r="F420" s="363">
        <v>9.2566430088790703</v>
      </c>
      <c r="G420" s="363">
        <v>17.4838025924631</v>
      </c>
      <c r="H420" s="363">
        <v>2.3448238976590901E-3</v>
      </c>
      <c r="I420" s="363">
        <v>2.74844112594467E-2</v>
      </c>
      <c r="J420" s="14" t="s">
        <v>1100</v>
      </c>
      <c r="K420" s="14" t="s">
        <v>744</v>
      </c>
    </row>
    <row r="421" spans="1:11" x14ac:dyDescent="0.3">
      <c r="A421" s="14" t="s">
        <v>743</v>
      </c>
      <c r="B421" s="14" t="s">
        <v>95</v>
      </c>
      <c r="C421" s="14" t="s">
        <v>546</v>
      </c>
      <c r="D421" s="14" t="s">
        <v>148</v>
      </c>
      <c r="E421" s="363">
        <v>-0.78182542049134496</v>
      </c>
      <c r="F421" s="363">
        <v>9.2566430088790703</v>
      </c>
      <c r="G421" s="363">
        <v>17.4838025924631</v>
      </c>
      <c r="H421" s="363">
        <v>2.3448238976590901E-3</v>
      </c>
      <c r="I421" s="363">
        <v>2.74844112594467E-2</v>
      </c>
      <c r="J421" s="14" t="s">
        <v>1100</v>
      </c>
      <c r="K421" s="14" t="s">
        <v>744</v>
      </c>
    </row>
    <row r="422" spans="1:11" x14ac:dyDescent="0.3">
      <c r="A422" s="232" t="s">
        <v>1621</v>
      </c>
      <c r="B422" s="232" t="s">
        <v>95</v>
      </c>
      <c r="C422" s="232" t="s">
        <v>546</v>
      </c>
      <c r="D422" s="232" t="s">
        <v>1057</v>
      </c>
      <c r="E422" s="364">
        <v>-1.1320149857753199</v>
      </c>
      <c r="F422" s="364">
        <v>9.2637802830544995</v>
      </c>
      <c r="G422" s="364">
        <v>44.053762770609403</v>
      </c>
      <c r="H422" s="364">
        <v>9.2882040220745906E-5</v>
      </c>
      <c r="I422" s="364">
        <v>6.6273207041098597E-3</v>
      </c>
      <c r="J422" s="232" t="s">
        <v>1746</v>
      </c>
      <c r="K422" s="232" t="s">
        <v>1622</v>
      </c>
    </row>
    <row r="423" spans="1:11" ht="15" x14ac:dyDescent="0.35">
      <c r="A423" s="359" t="s">
        <v>2273</v>
      </c>
    </row>
    <row r="424" spans="1:11" x14ac:dyDescent="0.3">
      <c r="A424" s="359" t="s">
        <v>2380</v>
      </c>
    </row>
    <row r="425" spans="1:11" x14ac:dyDescent="0.3">
      <c r="A425" s="22" t="s">
        <v>57</v>
      </c>
    </row>
    <row r="426" spans="1:11" x14ac:dyDescent="0.3">
      <c r="A426" s="22" t="s">
        <v>397</v>
      </c>
    </row>
    <row r="427" spans="1:11" x14ac:dyDescent="0.3">
      <c r="A427" s="106" t="s">
        <v>89</v>
      </c>
    </row>
    <row r="428" spans="1:11" x14ac:dyDescent="0.3">
      <c r="A428" s="106" t="s">
        <v>1991</v>
      </c>
    </row>
    <row r="429" spans="1:11" x14ac:dyDescent="0.3">
      <c r="A429" s="60" t="s">
        <v>68</v>
      </c>
    </row>
    <row r="430" spans="1:11" x14ac:dyDescent="0.3">
      <c r="A430" s="60" t="s">
        <v>1992</v>
      </c>
    </row>
    <row r="431" spans="1:11" x14ac:dyDescent="0.3">
      <c r="A431" s="447" t="s">
        <v>2381</v>
      </c>
    </row>
    <row r="432" spans="1:11" ht="15" x14ac:dyDescent="0.35">
      <c r="A432" s="20" t="s">
        <v>1990</v>
      </c>
    </row>
  </sheetData>
  <mergeCells count="3">
    <mergeCell ref="A2:D2"/>
    <mergeCell ref="E2:I2"/>
    <mergeCell ref="J2:K2"/>
  </mergeCells>
  <conditionalFormatting sqref="E4:E249 E251:E422">
    <cfRule type="cellIs" dxfId="24" priority="11" operator="lessThan">
      <formula>0</formula>
    </cfRule>
    <cfRule type="cellIs" dxfId="23" priority="12" operator="greaterThan">
      <formula>0</formula>
    </cfRule>
  </conditionalFormatting>
  <conditionalFormatting sqref="H4:I249 H251:I422">
    <cfRule type="cellIs" dxfId="22" priority="7" operator="greaterThan">
      <formula>0.05</formula>
    </cfRule>
    <cfRule type="cellIs" dxfId="21" priority="8" operator="lessThan">
      <formula>0.001</formula>
    </cfRule>
    <cfRule type="cellIs" dxfId="20" priority="9" operator="lessThan">
      <formula>0.01</formula>
    </cfRule>
    <cfRule type="cellIs" dxfId="19" priority="10" operator="lessThan">
      <formula>0.05</formula>
    </cfRule>
  </conditionalFormatting>
  <conditionalFormatting sqref="E250">
    <cfRule type="cellIs" dxfId="18" priority="5" operator="lessThan">
      <formula>0</formula>
    </cfRule>
    <cfRule type="cellIs" dxfId="17" priority="6" operator="greaterThan">
      <formula>0</formula>
    </cfRule>
  </conditionalFormatting>
  <conditionalFormatting sqref="H250:I250">
    <cfRule type="cellIs" dxfId="16" priority="1" operator="greaterThan">
      <formula>0.05</formula>
    </cfRule>
    <cfRule type="cellIs" dxfId="15" priority="2" operator="lessThan">
      <formula>0.001</formula>
    </cfRule>
    <cfRule type="cellIs" dxfId="14" priority="3" operator="lessThan">
      <formula>0.01</formula>
    </cfRule>
    <cfRule type="cellIs" dxfId="13" priority="4" operator="lessThan">
      <formula>0.05</formula>
    </cfRule>
  </conditionalFormatting>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E171"/>
  <sheetViews>
    <sheetView topLeftCell="B1" zoomScale="80" zoomScaleNormal="80" workbookViewId="0">
      <selection activeCell="X3" sqref="X3:AA3"/>
    </sheetView>
  </sheetViews>
  <sheetFormatPr defaultColWidth="8.88671875" defaultRowHeight="14.4" x14ac:dyDescent="0.3"/>
  <cols>
    <col min="1" max="1" width="25.44140625" style="24" customWidth="1"/>
    <col min="2" max="2" width="20.109375" style="24" customWidth="1"/>
    <col min="3" max="3" width="30" style="24" customWidth="1"/>
    <col min="4" max="4" width="10.5546875" style="29" bestFit="1" customWidth="1"/>
    <col min="5" max="7" width="8.33203125" style="29" customWidth="1"/>
    <col min="8" max="8" width="42.6640625" style="24" bestFit="1" customWidth="1"/>
    <col min="9" max="9" width="21.5546875" style="24" bestFit="1" customWidth="1"/>
    <col min="10" max="10" width="36.88671875" style="24" bestFit="1" customWidth="1"/>
    <col min="11" max="11" width="39.88671875" style="24" bestFit="1" customWidth="1"/>
    <col min="12" max="14" width="12.6640625" style="24" bestFit="1" customWidth="1"/>
    <col min="15" max="16" width="11.6640625" style="24" bestFit="1" customWidth="1"/>
    <col min="17" max="19" width="12.6640625" style="24" bestFit="1" customWidth="1"/>
    <col min="20" max="23" width="11.6640625" style="24" bestFit="1" customWidth="1"/>
    <col min="24" max="24" width="12.6640625" style="24" bestFit="1" customWidth="1"/>
    <col min="25" max="25" width="9.5546875" style="24" bestFit="1" customWidth="1"/>
    <col min="26" max="26" width="12.6640625" style="24" bestFit="1" customWidth="1"/>
    <col min="27" max="27" width="11.6640625" style="24" bestFit="1" customWidth="1"/>
    <col min="28" max="31" width="8.77734375" customWidth="1"/>
    <col min="32" max="16384" width="8.88671875" style="24"/>
  </cols>
  <sheetData>
    <row r="1" spans="1:27" x14ac:dyDescent="0.3">
      <c r="A1" s="4" t="s">
        <v>2056</v>
      </c>
      <c r="B1" s="12"/>
      <c r="C1" s="12"/>
      <c r="D1" s="8"/>
      <c r="E1" s="8"/>
      <c r="F1" s="8"/>
      <c r="G1" s="8"/>
      <c r="H1" s="12"/>
      <c r="I1" s="12"/>
      <c r="J1" s="12"/>
      <c r="K1" s="12"/>
      <c r="L1" s="273"/>
      <c r="M1" s="273"/>
      <c r="N1" s="273"/>
      <c r="O1" s="273"/>
      <c r="P1" s="273"/>
      <c r="Q1" s="273"/>
      <c r="R1" s="273"/>
      <c r="S1" s="273"/>
      <c r="T1" s="273"/>
      <c r="U1" s="273"/>
      <c r="V1" s="273"/>
      <c r="W1" s="273"/>
      <c r="X1" s="273"/>
      <c r="Y1" s="273"/>
      <c r="Z1" s="273"/>
      <c r="AA1" s="273"/>
    </row>
    <row r="2" spans="1:27" ht="16.2" x14ac:dyDescent="0.3">
      <c r="A2" s="515" t="s">
        <v>972</v>
      </c>
      <c r="B2" s="515"/>
      <c r="C2" s="515"/>
      <c r="D2" s="517"/>
      <c r="E2" s="515" t="s">
        <v>1977</v>
      </c>
      <c r="F2" s="515"/>
      <c r="G2" s="517"/>
      <c r="H2" s="515" t="s">
        <v>973</v>
      </c>
      <c r="I2" s="515"/>
      <c r="J2" s="515"/>
      <c r="K2" s="517"/>
      <c r="L2" s="531" t="s">
        <v>2057</v>
      </c>
      <c r="M2" s="531"/>
      <c r="N2" s="531"/>
      <c r="O2" s="531"/>
      <c r="P2" s="531"/>
      <c r="Q2" s="531"/>
      <c r="R2" s="531"/>
      <c r="S2" s="531"/>
      <c r="T2" s="531"/>
      <c r="U2" s="531"/>
      <c r="V2" s="531"/>
      <c r="W2" s="531"/>
      <c r="X2" s="531"/>
      <c r="Y2" s="531"/>
      <c r="Z2" s="531"/>
      <c r="AA2" s="531"/>
    </row>
    <row r="3" spans="1:27" s="1" customFormat="1" ht="15.6" x14ac:dyDescent="0.35">
      <c r="A3" s="2" t="s">
        <v>142</v>
      </c>
      <c r="B3" s="2" t="s">
        <v>91</v>
      </c>
      <c r="C3" s="2" t="s">
        <v>94</v>
      </c>
      <c r="D3" s="349" t="s">
        <v>545</v>
      </c>
      <c r="E3" s="348" t="s">
        <v>974</v>
      </c>
      <c r="F3" s="348" t="s">
        <v>9</v>
      </c>
      <c r="G3" s="349" t="s">
        <v>10</v>
      </c>
      <c r="H3" s="2" t="s">
        <v>2382</v>
      </c>
      <c r="I3" s="2" t="s">
        <v>2385</v>
      </c>
      <c r="J3" s="2" t="s">
        <v>2383</v>
      </c>
      <c r="K3" s="276" t="s">
        <v>2384</v>
      </c>
      <c r="L3" s="139" t="s">
        <v>101</v>
      </c>
      <c r="M3" s="150" t="s">
        <v>102</v>
      </c>
      <c r="N3" s="150" t="s">
        <v>103</v>
      </c>
      <c r="O3" s="150" t="s">
        <v>104</v>
      </c>
      <c r="P3" s="139" t="s">
        <v>109</v>
      </c>
      <c r="Q3" s="139" t="s">
        <v>110</v>
      </c>
      <c r="R3" s="139" t="s">
        <v>111</v>
      </c>
      <c r="S3" s="139" t="s">
        <v>112</v>
      </c>
      <c r="T3" s="139" t="s">
        <v>105</v>
      </c>
      <c r="U3" s="139" t="s">
        <v>106</v>
      </c>
      <c r="V3" s="139" t="s">
        <v>107</v>
      </c>
      <c r="W3" s="139" t="s">
        <v>108</v>
      </c>
      <c r="X3" s="139" t="s">
        <v>113</v>
      </c>
      <c r="Y3" s="139" t="s">
        <v>114</v>
      </c>
      <c r="Z3" s="139" t="s">
        <v>115</v>
      </c>
      <c r="AA3" s="140" t="s">
        <v>116</v>
      </c>
    </row>
    <row r="4" spans="1:27" x14ac:dyDescent="0.3">
      <c r="A4" s="45" t="s">
        <v>151</v>
      </c>
      <c r="B4" s="45" t="s">
        <v>92</v>
      </c>
      <c r="C4" s="45" t="s">
        <v>96</v>
      </c>
      <c r="D4" s="341" t="s">
        <v>192</v>
      </c>
      <c r="E4" s="340" t="s">
        <v>976</v>
      </c>
      <c r="F4" s="339" t="s">
        <v>975</v>
      </c>
      <c r="G4" s="274"/>
      <c r="H4" s="45" t="s">
        <v>752</v>
      </c>
      <c r="I4" s="45" t="s">
        <v>300</v>
      </c>
      <c r="J4" s="45" t="s">
        <v>753</v>
      </c>
      <c r="K4" s="277" t="s">
        <v>151</v>
      </c>
      <c r="L4" s="272">
        <v>2.7190102879321398</v>
      </c>
      <c r="M4" s="272">
        <v>2.9383362002823401</v>
      </c>
      <c r="N4" s="272">
        <v>2.91782594709015</v>
      </c>
      <c r="O4" s="272">
        <v>2.8902858529951199</v>
      </c>
      <c r="P4" s="272">
        <v>2.0214722538746401</v>
      </c>
      <c r="Q4" s="272">
        <v>2.3794994537732301</v>
      </c>
      <c r="R4" s="272">
        <v>2.5765484135094199</v>
      </c>
      <c r="S4" s="272">
        <v>2.9293370934540701</v>
      </c>
      <c r="T4" s="272">
        <v>2.4814151180147901</v>
      </c>
      <c r="U4" s="272">
        <v>2.2399669046829001</v>
      </c>
      <c r="V4" s="272">
        <v>2.1645468315409202</v>
      </c>
      <c r="W4" s="272">
        <v>2.38891420024241</v>
      </c>
      <c r="X4" s="272">
        <v>2.1358754393080801</v>
      </c>
      <c r="Y4" s="272">
        <v>2.0074797851217299</v>
      </c>
      <c r="Z4" s="272">
        <v>2.55139455606413</v>
      </c>
      <c r="AA4" s="272">
        <v>1.95903747455015</v>
      </c>
    </row>
    <row r="5" spans="1:27" x14ac:dyDescent="0.3">
      <c r="A5" s="45" t="s">
        <v>151</v>
      </c>
      <c r="B5" s="45" t="s">
        <v>92</v>
      </c>
      <c r="C5" s="45" t="s">
        <v>96</v>
      </c>
      <c r="D5" s="274" t="s">
        <v>754</v>
      </c>
      <c r="E5" s="10"/>
      <c r="F5" s="10"/>
      <c r="G5" s="379" t="s">
        <v>976</v>
      </c>
      <c r="H5" s="45" t="s">
        <v>755</v>
      </c>
      <c r="I5" s="45" t="s">
        <v>756</v>
      </c>
      <c r="J5" s="45" t="s">
        <v>753</v>
      </c>
      <c r="K5" s="277" t="s">
        <v>151</v>
      </c>
      <c r="L5" s="272">
        <v>8.8523429632414192</v>
      </c>
      <c r="M5" s="272">
        <v>9.1824234249545498</v>
      </c>
      <c r="N5" s="272">
        <v>13.905471476176301</v>
      </c>
      <c r="O5" s="272">
        <v>11.3533168291316</v>
      </c>
      <c r="P5" s="272">
        <v>8.1271107749128593</v>
      </c>
      <c r="Q5" s="272">
        <v>8.4498683005126107</v>
      </c>
      <c r="R5" s="272">
        <v>8.8190275170293493</v>
      </c>
      <c r="S5" s="272">
        <v>10.5290233622641</v>
      </c>
      <c r="T5" s="272">
        <v>9.6268735107952104</v>
      </c>
      <c r="U5" s="272">
        <v>8.0893918304554404</v>
      </c>
      <c r="V5" s="272">
        <v>10.6707768918398</v>
      </c>
      <c r="W5" s="272">
        <v>9.3946192838128493</v>
      </c>
      <c r="X5" s="272">
        <v>6.8573089845096398</v>
      </c>
      <c r="Y5" s="272">
        <v>6.4100800852504003</v>
      </c>
      <c r="Z5" s="272">
        <v>7.8114468980145899</v>
      </c>
      <c r="AA5" s="272">
        <v>6.3695055228184003</v>
      </c>
    </row>
    <row r="6" spans="1:27" x14ac:dyDescent="0.3">
      <c r="A6" s="45" t="s">
        <v>151</v>
      </c>
      <c r="B6" s="45" t="s">
        <v>92</v>
      </c>
      <c r="C6" s="45" t="s">
        <v>96</v>
      </c>
      <c r="D6" s="274" t="s">
        <v>193</v>
      </c>
      <c r="E6" s="339" t="s">
        <v>975</v>
      </c>
      <c r="F6" s="339" t="s">
        <v>975</v>
      </c>
      <c r="G6" s="380" t="s">
        <v>975</v>
      </c>
      <c r="H6" s="45" t="s">
        <v>757</v>
      </c>
      <c r="I6" s="45" t="s">
        <v>301</v>
      </c>
      <c r="J6" s="45" t="s">
        <v>753</v>
      </c>
      <c r="K6" s="277" t="s">
        <v>151</v>
      </c>
      <c r="L6" s="272">
        <v>9.0922475716855597</v>
      </c>
      <c r="M6" s="272">
        <v>10.206076491050901</v>
      </c>
      <c r="N6" s="272">
        <v>13.0823312157281</v>
      </c>
      <c r="O6" s="272">
        <v>11.4936413378712</v>
      </c>
      <c r="P6" s="272">
        <v>6.4107866102089099</v>
      </c>
      <c r="Q6" s="272">
        <v>7.2634631294644203</v>
      </c>
      <c r="R6" s="272">
        <v>8.6051478038442095</v>
      </c>
      <c r="S6" s="272">
        <v>10.440574306888101</v>
      </c>
      <c r="T6" s="272">
        <v>6.8294162574617197</v>
      </c>
      <c r="U6" s="272">
        <v>6.9659609492495296</v>
      </c>
      <c r="V6" s="272">
        <v>7.69729212152229</v>
      </c>
      <c r="W6" s="272">
        <v>7.3555748494929496</v>
      </c>
      <c r="X6" s="272">
        <v>5.5185769583352</v>
      </c>
      <c r="Y6" s="272">
        <v>4.7387933115928602</v>
      </c>
      <c r="Z6" s="272">
        <v>5.7852521849415597</v>
      </c>
      <c r="AA6" s="272">
        <v>5.0535563377862402</v>
      </c>
    </row>
    <row r="7" spans="1:27" s="45" customFormat="1" x14ac:dyDescent="0.3">
      <c r="A7" s="12" t="s">
        <v>151</v>
      </c>
      <c r="B7" s="12" t="s">
        <v>92</v>
      </c>
      <c r="C7" s="12" t="s">
        <v>96</v>
      </c>
      <c r="D7" s="275" t="s">
        <v>758</v>
      </c>
      <c r="E7" s="8"/>
      <c r="F7" s="8"/>
      <c r="G7" s="345" t="s">
        <v>976</v>
      </c>
      <c r="H7" s="12" t="s">
        <v>759</v>
      </c>
      <c r="I7" s="12" t="s">
        <v>760</v>
      </c>
      <c r="J7" s="12" t="s">
        <v>753</v>
      </c>
      <c r="K7" s="278" t="s">
        <v>151</v>
      </c>
      <c r="L7" s="273">
        <v>0.51874230763009199</v>
      </c>
      <c r="M7" s="273">
        <v>0.63020483867640398</v>
      </c>
      <c r="N7" s="273">
        <v>0.84573241556795897</v>
      </c>
      <c r="O7" s="273">
        <v>0.647088848358088</v>
      </c>
      <c r="P7" s="273">
        <v>0.55140795060669501</v>
      </c>
      <c r="Q7" s="273">
        <v>0.53421678255552696</v>
      </c>
      <c r="R7" s="273">
        <v>0.55441294339532898</v>
      </c>
      <c r="S7" s="273">
        <v>0.59954116454894801</v>
      </c>
      <c r="T7" s="273">
        <v>0.671740898728171</v>
      </c>
      <c r="U7" s="273">
        <v>0.64682384069431098</v>
      </c>
      <c r="V7" s="273">
        <v>0.67011278230752103</v>
      </c>
      <c r="W7" s="273">
        <v>0.65045402837354904</v>
      </c>
      <c r="X7" s="273">
        <v>0.59926428352046701</v>
      </c>
      <c r="Y7" s="273">
        <v>0.62603213801436297</v>
      </c>
      <c r="Z7" s="273">
        <v>0.68670197388667398</v>
      </c>
      <c r="AA7" s="273">
        <v>0.76996539507103001</v>
      </c>
    </row>
    <row r="8" spans="1:27" x14ac:dyDescent="0.3">
      <c r="A8" s="45" t="s">
        <v>144</v>
      </c>
      <c r="B8" s="45" t="s">
        <v>93</v>
      </c>
      <c r="C8" s="45" t="s">
        <v>96</v>
      </c>
      <c r="D8" s="274" t="s">
        <v>761</v>
      </c>
      <c r="E8" s="10"/>
      <c r="F8" s="340" t="s">
        <v>976</v>
      </c>
      <c r="G8" s="274"/>
      <c r="H8" s="45" t="s">
        <v>762</v>
      </c>
      <c r="I8" s="45" t="s">
        <v>763</v>
      </c>
      <c r="J8" s="45" t="s">
        <v>764</v>
      </c>
      <c r="K8" s="277" t="s">
        <v>2055</v>
      </c>
      <c r="L8" s="272">
        <v>2.0881297118978699</v>
      </c>
      <c r="M8" s="272">
        <v>2.28651872489373</v>
      </c>
      <c r="N8" s="272">
        <v>2.1418345321091001</v>
      </c>
      <c r="O8" s="272">
        <v>1.9266355536417099</v>
      </c>
      <c r="P8" s="272">
        <v>1.38414102552778</v>
      </c>
      <c r="Q8" s="272">
        <v>1.7376487833266001</v>
      </c>
      <c r="R8" s="272">
        <v>1.7426335722016799</v>
      </c>
      <c r="S8" s="272">
        <v>2.0144869990645899</v>
      </c>
      <c r="T8" s="272">
        <v>1.79605171345392</v>
      </c>
      <c r="U8" s="272">
        <v>1.8697992303615001</v>
      </c>
      <c r="V8" s="272">
        <v>1.6902900807924901</v>
      </c>
      <c r="W8" s="272">
        <v>1.6659646347858199</v>
      </c>
      <c r="X8" s="272">
        <v>1.52582627431581</v>
      </c>
      <c r="Y8" s="272">
        <v>1.46193021651849</v>
      </c>
      <c r="Z8" s="272">
        <v>1.7214177258973999</v>
      </c>
      <c r="AA8" s="272">
        <v>1.3493861117663599</v>
      </c>
    </row>
    <row r="9" spans="1:27" x14ac:dyDescent="0.3">
      <c r="A9" s="45" t="s">
        <v>144</v>
      </c>
      <c r="B9" s="45" t="s">
        <v>93</v>
      </c>
      <c r="C9" s="45" t="s">
        <v>96</v>
      </c>
      <c r="D9" s="274" t="s">
        <v>765</v>
      </c>
      <c r="E9" s="10"/>
      <c r="F9" s="10"/>
      <c r="G9" s="274"/>
      <c r="H9" s="45" t="s">
        <v>766</v>
      </c>
      <c r="I9" s="45" t="s">
        <v>767</v>
      </c>
      <c r="J9" s="45" t="s">
        <v>764</v>
      </c>
      <c r="K9" s="277" t="s">
        <v>2055</v>
      </c>
      <c r="L9" s="272">
        <v>1.5367603775193801</v>
      </c>
      <c r="M9" s="272">
        <v>1.9721530999889001</v>
      </c>
      <c r="N9" s="272">
        <v>1.3732101242323</v>
      </c>
      <c r="O9" s="272">
        <v>1.59976590413708</v>
      </c>
      <c r="P9" s="272">
        <v>1.00109987148983</v>
      </c>
      <c r="Q9" s="272">
        <v>1.1006629213722301</v>
      </c>
      <c r="R9" s="272">
        <v>1.3175746472605001</v>
      </c>
      <c r="S9" s="272">
        <v>1.61694435287444</v>
      </c>
      <c r="T9" s="272">
        <v>1.23631808490575</v>
      </c>
      <c r="U9" s="272">
        <v>1.6457163541716</v>
      </c>
      <c r="V9" s="272">
        <v>1.1725097674753699</v>
      </c>
      <c r="W9" s="272">
        <v>1.1857175195637599</v>
      </c>
      <c r="X9" s="272">
        <v>1.23322775090675</v>
      </c>
      <c r="Y9" s="272">
        <v>1.0462734023445901</v>
      </c>
      <c r="Z9" s="272">
        <v>1.28269146480313</v>
      </c>
      <c r="AA9" s="272">
        <v>1.00493996239491</v>
      </c>
    </row>
    <row r="10" spans="1:27" x14ac:dyDescent="0.3">
      <c r="A10" s="45" t="s">
        <v>144</v>
      </c>
      <c r="B10" s="45" t="s">
        <v>93</v>
      </c>
      <c r="C10" s="45" t="s">
        <v>96</v>
      </c>
      <c r="D10" s="274" t="s">
        <v>768</v>
      </c>
      <c r="E10" s="10"/>
      <c r="F10" s="340" t="s">
        <v>976</v>
      </c>
      <c r="G10" s="274"/>
      <c r="H10" s="45" t="s">
        <v>769</v>
      </c>
      <c r="I10" s="45" t="s">
        <v>770</v>
      </c>
      <c r="J10" s="45" t="s">
        <v>764</v>
      </c>
      <c r="K10" s="277" t="s">
        <v>2055</v>
      </c>
      <c r="L10" s="272">
        <v>1.3640290594395901</v>
      </c>
      <c r="M10" s="272">
        <v>1.3738760200919</v>
      </c>
      <c r="N10" s="272">
        <v>0.89435466245601203</v>
      </c>
      <c r="O10" s="272">
        <v>1.1019796728975899</v>
      </c>
      <c r="P10" s="272">
        <v>0.89188897641820797</v>
      </c>
      <c r="Q10" s="272">
        <v>0.99059662923500702</v>
      </c>
      <c r="R10" s="272">
        <v>0.99486472648241198</v>
      </c>
      <c r="S10" s="272">
        <v>1.02505283635801</v>
      </c>
      <c r="T10" s="272">
        <v>0.94328284832671605</v>
      </c>
      <c r="U10" s="272">
        <v>0.82781385607846203</v>
      </c>
      <c r="V10" s="272">
        <v>0.85921515760594802</v>
      </c>
      <c r="W10" s="272">
        <v>0.95906151231994297</v>
      </c>
      <c r="X10" s="272">
        <v>0.91390147776321695</v>
      </c>
      <c r="Y10" s="272">
        <v>0.83487931180271902</v>
      </c>
      <c r="Z10" s="272">
        <v>1.1292432459469699</v>
      </c>
      <c r="AA10" s="272">
        <v>0.86615381444337702</v>
      </c>
    </row>
    <row r="11" spans="1:27" x14ac:dyDescent="0.3">
      <c r="A11" s="45" t="s">
        <v>144</v>
      </c>
      <c r="B11" s="45" t="s">
        <v>93</v>
      </c>
      <c r="C11" s="45" t="s">
        <v>96</v>
      </c>
      <c r="D11" s="274" t="s">
        <v>771</v>
      </c>
      <c r="E11" s="10"/>
      <c r="F11" s="340" t="s">
        <v>976</v>
      </c>
      <c r="G11" s="381" t="s">
        <v>976</v>
      </c>
      <c r="H11" s="45" t="s">
        <v>772</v>
      </c>
      <c r="I11" s="45" t="s">
        <v>773</v>
      </c>
      <c r="J11" s="45" t="s">
        <v>764</v>
      </c>
      <c r="K11" s="277" t="s">
        <v>2055</v>
      </c>
      <c r="L11" s="272">
        <v>1.6220293297778099</v>
      </c>
      <c r="M11" s="272">
        <v>1.5924583686585401</v>
      </c>
      <c r="N11" s="272">
        <v>1.2902085108577399</v>
      </c>
      <c r="O11" s="272">
        <v>1.25128229001618</v>
      </c>
      <c r="P11" s="272">
        <v>1.1025482274509599</v>
      </c>
      <c r="Q11" s="272">
        <v>1.04532572477285</v>
      </c>
      <c r="R11" s="272">
        <v>1.0299712450607801</v>
      </c>
      <c r="S11" s="272">
        <v>1.16896183996984</v>
      </c>
      <c r="T11" s="272">
        <v>1.16336199811283</v>
      </c>
      <c r="U11" s="272">
        <v>1.24064346259755</v>
      </c>
      <c r="V11" s="272">
        <v>1.10947564237589</v>
      </c>
      <c r="W11" s="272">
        <v>1.1295549690962701</v>
      </c>
      <c r="X11" s="272">
        <v>1.2102512642929</v>
      </c>
      <c r="Y11" s="272">
        <v>1.25002674262591</v>
      </c>
      <c r="Z11" s="272">
        <v>1.47683313396369</v>
      </c>
      <c r="AA11" s="272">
        <v>1.2925891403274501</v>
      </c>
    </row>
    <row r="12" spans="1:27" x14ac:dyDescent="0.3">
      <c r="A12" s="45" t="s">
        <v>144</v>
      </c>
      <c r="B12" s="45" t="s">
        <v>93</v>
      </c>
      <c r="C12" s="45" t="s">
        <v>96</v>
      </c>
      <c r="D12" s="274" t="s">
        <v>205</v>
      </c>
      <c r="E12" s="339" t="s">
        <v>975</v>
      </c>
      <c r="F12" s="339" t="s">
        <v>975</v>
      </c>
      <c r="G12" s="274"/>
      <c r="H12" s="45" t="s">
        <v>774</v>
      </c>
      <c r="I12" s="45" t="s">
        <v>775</v>
      </c>
      <c r="J12" s="45" t="s">
        <v>764</v>
      </c>
      <c r="K12" s="277" t="s">
        <v>2055</v>
      </c>
      <c r="L12" s="272">
        <v>1.34017568694286</v>
      </c>
      <c r="M12" s="272">
        <v>1.43625794878395</v>
      </c>
      <c r="N12" s="272">
        <v>0.86439550023206102</v>
      </c>
      <c r="O12" s="272">
        <v>0.98825696676271102</v>
      </c>
      <c r="P12" s="272">
        <v>0.65339165409268996</v>
      </c>
      <c r="Q12" s="272">
        <v>0.73306582967636702</v>
      </c>
      <c r="R12" s="272">
        <v>1.0210595903447299</v>
      </c>
      <c r="S12" s="272">
        <v>0.99923527424824699</v>
      </c>
      <c r="T12" s="272">
        <v>0.71170024917076702</v>
      </c>
      <c r="U12" s="272">
        <v>0.59985262241604398</v>
      </c>
      <c r="V12" s="272">
        <v>0.620961172854954</v>
      </c>
      <c r="W12" s="272">
        <v>0.76048678030986805</v>
      </c>
      <c r="X12" s="272">
        <v>0.71414671658972695</v>
      </c>
      <c r="Y12" s="272">
        <v>0.62908843811858295</v>
      </c>
      <c r="Z12" s="272">
        <v>0.76300219320741602</v>
      </c>
      <c r="AA12" s="272">
        <v>0.50796646230444498</v>
      </c>
    </row>
    <row r="13" spans="1:27" x14ac:dyDescent="0.3">
      <c r="A13" s="45" t="s">
        <v>144</v>
      </c>
      <c r="B13" s="45" t="s">
        <v>93</v>
      </c>
      <c r="C13" s="45" t="s">
        <v>96</v>
      </c>
      <c r="D13" s="274" t="s">
        <v>206</v>
      </c>
      <c r="E13" s="339" t="s">
        <v>975</v>
      </c>
      <c r="F13" s="339" t="s">
        <v>975</v>
      </c>
      <c r="G13" s="380" t="s">
        <v>975</v>
      </c>
      <c r="H13" s="45" t="s">
        <v>776</v>
      </c>
      <c r="I13" s="45" t="s">
        <v>777</v>
      </c>
      <c r="J13" s="45" t="s">
        <v>764</v>
      </c>
      <c r="K13" s="277" t="s">
        <v>2055</v>
      </c>
      <c r="L13" s="272">
        <v>1.3409982170289501</v>
      </c>
      <c r="M13" s="272">
        <v>1.6008087055700699</v>
      </c>
      <c r="N13" s="272">
        <v>1.08638798097348</v>
      </c>
      <c r="O13" s="272">
        <v>1.1462051697278099</v>
      </c>
      <c r="P13" s="272">
        <v>0.74413305955660802</v>
      </c>
      <c r="Q13" s="272">
        <v>0.77198429761439002</v>
      </c>
      <c r="R13" s="272">
        <v>1.09370307878767</v>
      </c>
      <c r="S13" s="272">
        <v>1.1656151189556101</v>
      </c>
      <c r="T13" s="272">
        <v>0.78707811477838896</v>
      </c>
      <c r="U13" s="272">
        <v>0.87133764549227</v>
      </c>
      <c r="V13" s="272">
        <v>0.76991681371502396</v>
      </c>
      <c r="W13" s="272">
        <v>0.89487574035709005</v>
      </c>
      <c r="X13" s="272">
        <v>0.650844151429115</v>
      </c>
      <c r="Y13" s="272">
        <v>0.63571042167772596</v>
      </c>
      <c r="Z13" s="272">
        <v>0.68543030356466195</v>
      </c>
      <c r="AA13" s="272">
        <v>0.55148027106812603</v>
      </c>
    </row>
    <row r="14" spans="1:27" x14ac:dyDescent="0.3">
      <c r="A14" s="45" t="s">
        <v>144</v>
      </c>
      <c r="B14" s="45" t="s">
        <v>93</v>
      </c>
      <c r="C14" s="45" t="s">
        <v>96</v>
      </c>
      <c r="D14" s="274" t="s">
        <v>207</v>
      </c>
      <c r="E14" s="339" t="s">
        <v>975</v>
      </c>
      <c r="F14" s="339" t="s">
        <v>975</v>
      </c>
      <c r="G14" s="380" t="s">
        <v>975</v>
      </c>
      <c r="H14" s="45" t="s">
        <v>778</v>
      </c>
      <c r="I14" s="45" t="s">
        <v>779</v>
      </c>
      <c r="J14" s="45" t="s">
        <v>764</v>
      </c>
      <c r="K14" s="277" t="s">
        <v>2055</v>
      </c>
      <c r="L14" s="272">
        <v>1.5159229486716601</v>
      </c>
      <c r="M14" s="272">
        <v>1.4814480073640199</v>
      </c>
      <c r="N14" s="272">
        <v>1.0441504735757701</v>
      </c>
      <c r="O14" s="272">
        <v>1.2732287771650099</v>
      </c>
      <c r="P14" s="272">
        <v>0.82764727343490396</v>
      </c>
      <c r="Q14" s="272">
        <v>0.96140777828148904</v>
      </c>
      <c r="R14" s="272">
        <v>1.30137163868587</v>
      </c>
      <c r="S14" s="272">
        <v>1.2937467235003599</v>
      </c>
      <c r="T14" s="272">
        <v>0.90846977786536398</v>
      </c>
      <c r="U14" s="272">
        <v>0.75800342157314704</v>
      </c>
      <c r="V14" s="272">
        <v>0.76691518871028697</v>
      </c>
      <c r="W14" s="272">
        <v>1.0266858077808101</v>
      </c>
      <c r="X14" s="272">
        <v>0.73665429531350102</v>
      </c>
      <c r="Y14" s="272">
        <v>0.61176940419466996</v>
      </c>
      <c r="Z14" s="272">
        <v>0.89101700562332597</v>
      </c>
      <c r="AA14" s="272">
        <v>0.54460966968438695</v>
      </c>
    </row>
    <row r="15" spans="1:27" x14ac:dyDescent="0.3">
      <c r="A15" s="45" t="s">
        <v>144</v>
      </c>
      <c r="B15" s="45" t="s">
        <v>93</v>
      </c>
      <c r="C15" s="45" t="s">
        <v>96</v>
      </c>
      <c r="D15" s="274" t="s">
        <v>780</v>
      </c>
      <c r="E15" s="10"/>
      <c r="F15" s="340" t="s">
        <v>976</v>
      </c>
      <c r="G15" s="274"/>
      <c r="H15" s="45" t="s">
        <v>781</v>
      </c>
      <c r="I15" s="45" t="s">
        <v>782</v>
      </c>
      <c r="J15" s="45" t="s">
        <v>764</v>
      </c>
      <c r="K15" s="277" t="s">
        <v>2055</v>
      </c>
      <c r="L15" s="272">
        <v>1.29658159237986</v>
      </c>
      <c r="M15" s="272">
        <v>1.47113288529683</v>
      </c>
      <c r="N15" s="272">
        <v>1.32655241257204</v>
      </c>
      <c r="O15" s="272">
        <v>1.3114688684092</v>
      </c>
      <c r="P15" s="272">
        <v>0.94328233880485102</v>
      </c>
      <c r="Q15" s="272">
        <v>0.98177916384279795</v>
      </c>
      <c r="R15" s="272">
        <v>1.0815508223566901</v>
      </c>
      <c r="S15" s="272">
        <v>1.3253015216345201</v>
      </c>
      <c r="T15" s="272">
        <v>1.1461068240580701</v>
      </c>
      <c r="U15" s="272">
        <v>1.2647754646487701</v>
      </c>
      <c r="V15" s="272">
        <v>1.1387414861720799</v>
      </c>
      <c r="W15" s="272">
        <v>1.0602114118863999</v>
      </c>
      <c r="X15" s="272">
        <v>0.99174018751626702</v>
      </c>
      <c r="Y15" s="272">
        <v>0.80839137756614599</v>
      </c>
      <c r="Z15" s="272">
        <v>1.0529430266262301</v>
      </c>
      <c r="AA15" s="272">
        <v>0.78737091857650199</v>
      </c>
    </row>
    <row r="16" spans="1:27" x14ac:dyDescent="0.3">
      <c r="A16" s="45" t="s">
        <v>144</v>
      </c>
      <c r="B16" s="45" t="s">
        <v>93</v>
      </c>
      <c r="C16" s="45" t="s">
        <v>96</v>
      </c>
      <c r="D16" s="274" t="s">
        <v>208</v>
      </c>
      <c r="E16" s="339" t="s">
        <v>975</v>
      </c>
      <c r="F16" s="339" t="s">
        <v>975</v>
      </c>
      <c r="G16" s="380" t="s">
        <v>975</v>
      </c>
      <c r="H16" s="45" t="s">
        <v>783</v>
      </c>
      <c r="I16" s="45" t="s">
        <v>784</v>
      </c>
      <c r="J16" s="45" t="s">
        <v>764</v>
      </c>
      <c r="K16" s="277" t="s">
        <v>2055</v>
      </c>
      <c r="L16" s="272">
        <v>0.97579485880311601</v>
      </c>
      <c r="M16" s="272">
        <v>1.07817585416579</v>
      </c>
      <c r="N16" s="272">
        <v>0.65222569562964605</v>
      </c>
      <c r="O16" s="272">
        <v>0.83163885392783998</v>
      </c>
      <c r="P16" s="272">
        <v>0.546589822882948</v>
      </c>
      <c r="Q16" s="272">
        <v>0.60749296047008705</v>
      </c>
      <c r="R16" s="272">
        <v>0.80150882415846902</v>
      </c>
      <c r="S16" s="272">
        <v>0.77141919377968704</v>
      </c>
      <c r="T16" s="272">
        <v>0.51614160988352098</v>
      </c>
      <c r="U16" s="272">
        <v>0.452905967068435</v>
      </c>
      <c r="V16" s="272">
        <v>0.49977056328870001</v>
      </c>
      <c r="W16" s="272">
        <v>0.63268832363383098</v>
      </c>
      <c r="X16" s="272">
        <v>0.45155829814570397</v>
      </c>
      <c r="Y16" s="272">
        <v>0.42839139794148001</v>
      </c>
      <c r="Z16" s="272">
        <v>0.49934254644352</v>
      </c>
      <c r="AA16" s="272">
        <v>0.39849488025686902</v>
      </c>
    </row>
    <row r="17" spans="1:27" x14ac:dyDescent="0.3">
      <c r="A17" s="45" t="s">
        <v>144</v>
      </c>
      <c r="B17" s="45" t="s">
        <v>93</v>
      </c>
      <c r="C17" s="45" t="s">
        <v>96</v>
      </c>
      <c r="D17" s="274" t="s">
        <v>785</v>
      </c>
      <c r="E17" s="10"/>
      <c r="F17" s="10"/>
      <c r="G17" s="381" t="s">
        <v>976</v>
      </c>
      <c r="H17" s="45" t="s">
        <v>786</v>
      </c>
      <c r="I17" s="45" t="s">
        <v>787</v>
      </c>
      <c r="J17" s="45" t="s">
        <v>764</v>
      </c>
      <c r="K17" s="277" t="s">
        <v>2055</v>
      </c>
      <c r="L17" s="272">
        <v>1.27519581014141</v>
      </c>
      <c r="M17" s="272">
        <v>1.44067871538417</v>
      </c>
      <c r="N17" s="272">
        <v>1.1585846505951301</v>
      </c>
      <c r="O17" s="272">
        <v>1.0048830933906201</v>
      </c>
      <c r="P17" s="272">
        <v>0.900186863053552</v>
      </c>
      <c r="Q17" s="272">
        <v>0.89147615620535303</v>
      </c>
      <c r="R17" s="272">
        <v>0.862270106313339</v>
      </c>
      <c r="S17" s="272">
        <v>1.0032991497655199</v>
      </c>
      <c r="T17" s="272">
        <v>1.0785997395982301</v>
      </c>
      <c r="U17" s="272">
        <v>1.1298948103267701</v>
      </c>
      <c r="V17" s="272">
        <v>1.07158012669109</v>
      </c>
      <c r="W17" s="272">
        <v>1.0255396332814699</v>
      </c>
      <c r="X17" s="272">
        <v>0.993146911186502</v>
      </c>
      <c r="Y17" s="272">
        <v>1.0075602676911399</v>
      </c>
      <c r="Z17" s="272">
        <v>1.09617981757465</v>
      </c>
      <c r="AA17" s="272">
        <v>1.0676914550330601</v>
      </c>
    </row>
    <row r="18" spans="1:27" x14ac:dyDescent="0.3">
      <c r="A18" s="45" t="s">
        <v>144</v>
      </c>
      <c r="B18" s="45" t="s">
        <v>93</v>
      </c>
      <c r="C18" s="45" t="s">
        <v>96</v>
      </c>
      <c r="D18" s="274" t="s">
        <v>200</v>
      </c>
      <c r="E18" s="339" t="s">
        <v>975</v>
      </c>
      <c r="F18" s="339" t="s">
        <v>975</v>
      </c>
      <c r="G18" s="379" t="s">
        <v>976</v>
      </c>
      <c r="H18" s="45" t="s">
        <v>788</v>
      </c>
      <c r="I18" s="45" t="s">
        <v>789</v>
      </c>
      <c r="J18" s="45" t="s">
        <v>764</v>
      </c>
      <c r="K18" s="277" t="s">
        <v>2055</v>
      </c>
      <c r="L18" s="272">
        <v>2.5276349545675498</v>
      </c>
      <c r="M18" s="272">
        <v>2.4982243254155798</v>
      </c>
      <c r="N18" s="272">
        <v>2.1020526937461499</v>
      </c>
      <c r="O18" s="272">
        <v>2.2528401580812099</v>
      </c>
      <c r="P18" s="272">
        <v>1.5554522334832599</v>
      </c>
      <c r="Q18" s="272">
        <v>1.71788549882682</v>
      </c>
      <c r="R18" s="272">
        <v>2.1992883638634</v>
      </c>
      <c r="S18" s="272">
        <v>2.3943398341795299</v>
      </c>
      <c r="T18" s="272">
        <v>1.9056372048192201</v>
      </c>
      <c r="U18" s="272">
        <v>1.6254627095929</v>
      </c>
      <c r="V18" s="272">
        <v>1.5034389242476101</v>
      </c>
      <c r="W18" s="272">
        <v>1.8401831586849899</v>
      </c>
      <c r="X18" s="272">
        <v>1.5530229319403701</v>
      </c>
      <c r="Y18" s="272">
        <v>1.2449329091188801</v>
      </c>
      <c r="Z18" s="272">
        <v>1.77440398931458</v>
      </c>
      <c r="AA18" s="272">
        <v>1.0855550186307801</v>
      </c>
    </row>
    <row r="19" spans="1:27" x14ac:dyDescent="0.3">
      <c r="A19" s="45" t="s">
        <v>144</v>
      </c>
      <c r="B19" s="45" t="s">
        <v>93</v>
      </c>
      <c r="C19" s="45" t="s">
        <v>96</v>
      </c>
      <c r="D19" s="274" t="s">
        <v>790</v>
      </c>
      <c r="E19" s="10"/>
      <c r="F19" s="10"/>
      <c r="G19" s="274"/>
      <c r="H19" s="45" t="s">
        <v>791</v>
      </c>
      <c r="I19" s="45" t="s">
        <v>792</v>
      </c>
      <c r="J19" s="45" t="s">
        <v>764</v>
      </c>
      <c r="K19" s="277" t="s">
        <v>2055</v>
      </c>
      <c r="L19" s="272">
        <v>1.3239992619163401</v>
      </c>
      <c r="M19" s="272">
        <v>1.7088718891311101</v>
      </c>
      <c r="N19" s="272">
        <v>1.0019129661780699</v>
      </c>
      <c r="O19" s="272">
        <v>1.1006495827673499</v>
      </c>
      <c r="P19" s="272">
        <v>0.88091435215855995</v>
      </c>
      <c r="Q19" s="272">
        <v>0.93799588741252204</v>
      </c>
      <c r="R19" s="272">
        <v>0.89278577246223001</v>
      </c>
      <c r="S19" s="272">
        <v>1.2772521699302399</v>
      </c>
      <c r="T19" s="272">
        <v>1.17698450394553</v>
      </c>
      <c r="U19" s="272">
        <v>1.5776296340985201</v>
      </c>
      <c r="V19" s="272">
        <v>1.0659520798072</v>
      </c>
      <c r="W19" s="272">
        <v>0.98341772043084597</v>
      </c>
      <c r="X19" s="272">
        <v>1.24588826393887</v>
      </c>
      <c r="Y19" s="272">
        <v>1.13898117217259</v>
      </c>
      <c r="Z19" s="272">
        <v>1.27421366265638</v>
      </c>
      <c r="AA19" s="272">
        <v>1.2600682937777501</v>
      </c>
    </row>
    <row r="20" spans="1:27" x14ac:dyDescent="0.3">
      <c r="A20" s="45" t="s">
        <v>144</v>
      </c>
      <c r="B20" s="45" t="s">
        <v>93</v>
      </c>
      <c r="C20" s="45" t="s">
        <v>96</v>
      </c>
      <c r="D20" s="274" t="s">
        <v>793</v>
      </c>
      <c r="E20" s="10"/>
      <c r="F20" s="10"/>
      <c r="G20" s="274"/>
      <c r="H20" s="45" t="s">
        <v>794</v>
      </c>
      <c r="I20" s="45" t="s">
        <v>795</v>
      </c>
      <c r="J20" s="45" t="s">
        <v>764</v>
      </c>
      <c r="K20" s="277" t="s">
        <v>2055</v>
      </c>
      <c r="L20" s="272">
        <v>1.41667098494962</v>
      </c>
      <c r="M20" s="272">
        <v>1.5443211323449799</v>
      </c>
      <c r="N20" s="272">
        <v>1.09964859376113</v>
      </c>
      <c r="O20" s="272">
        <v>1.0880137265301499</v>
      </c>
      <c r="P20" s="272">
        <v>0.97165575762247802</v>
      </c>
      <c r="Q20" s="272">
        <v>0.949549807581623</v>
      </c>
      <c r="R20" s="272">
        <v>0.94274504890067901</v>
      </c>
      <c r="S20" s="272">
        <v>1.18378303303285</v>
      </c>
      <c r="T20" s="272">
        <v>0.98536125523217499</v>
      </c>
      <c r="U20" s="272">
        <v>1.1561814554182801</v>
      </c>
      <c r="V20" s="272">
        <v>0.96314642339496503</v>
      </c>
      <c r="W20" s="272">
        <v>1.0659422843830899</v>
      </c>
      <c r="X20" s="272">
        <v>1.11318733104663</v>
      </c>
      <c r="Y20" s="272">
        <v>1.0788739367896001</v>
      </c>
      <c r="Z20" s="272">
        <v>1.3221132447855199</v>
      </c>
      <c r="AA20" s="272">
        <v>1.2600682937777501</v>
      </c>
    </row>
    <row r="21" spans="1:27" x14ac:dyDescent="0.3">
      <c r="A21" s="45" t="s">
        <v>144</v>
      </c>
      <c r="B21" s="45" t="s">
        <v>93</v>
      </c>
      <c r="C21" s="45" t="s">
        <v>96</v>
      </c>
      <c r="D21" s="274" t="s">
        <v>209</v>
      </c>
      <c r="E21" s="339" t="s">
        <v>975</v>
      </c>
      <c r="F21" s="339" t="s">
        <v>975</v>
      </c>
      <c r="G21" s="379" t="s">
        <v>976</v>
      </c>
      <c r="H21" s="45" t="s">
        <v>796</v>
      </c>
      <c r="I21" s="45" t="s">
        <v>797</v>
      </c>
      <c r="J21" s="45" t="s">
        <v>764</v>
      </c>
      <c r="K21" s="277" t="s">
        <v>2055</v>
      </c>
      <c r="L21" s="272">
        <v>1.0092444156376099</v>
      </c>
      <c r="M21" s="272">
        <v>1.0133379440291701</v>
      </c>
      <c r="N21" s="272">
        <v>0.82166685902740699</v>
      </c>
      <c r="O21" s="272">
        <v>0.84360966509993196</v>
      </c>
      <c r="P21" s="272">
        <v>0.58299345457348695</v>
      </c>
      <c r="Q21" s="272">
        <v>0.66951926874631296</v>
      </c>
      <c r="R21" s="272">
        <v>0.83310469087900096</v>
      </c>
      <c r="S21" s="272">
        <v>0.92058733041387497</v>
      </c>
      <c r="T21" s="272">
        <v>0.65660478113627896</v>
      </c>
      <c r="U21" s="272">
        <v>0.524871044614038</v>
      </c>
      <c r="V21" s="272">
        <v>0.54517014148534604</v>
      </c>
      <c r="W21" s="272">
        <v>0.67882184723213101</v>
      </c>
      <c r="X21" s="272">
        <v>0.51954994220710304</v>
      </c>
      <c r="Y21" s="272">
        <v>0.44825734861890898</v>
      </c>
      <c r="Z21" s="272">
        <v>0.64558463347494099</v>
      </c>
      <c r="AA21" s="272">
        <v>0.418190604223587</v>
      </c>
    </row>
    <row r="22" spans="1:27" x14ac:dyDescent="0.3">
      <c r="A22" s="45" t="s">
        <v>144</v>
      </c>
      <c r="B22" s="45" t="s">
        <v>93</v>
      </c>
      <c r="C22" s="45" t="s">
        <v>96</v>
      </c>
      <c r="D22" s="274" t="s">
        <v>210</v>
      </c>
      <c r="E22" s="339" t="s">
        <v>975</v>
      </c>
      <c r="F22" s="339" t="s">
        <v>975</v>
      </c>
      <c r="G22" s="379" t="s">
        <v>976</v>
      </c>
      <c r="H22" s="45" t="s">
        <v>798</v>
      </c>
      <c r="I22" s="45" t="s">
        <v>799</v>
      </c>
      <c r="J22" s="45" t="s">
        <v>764</v>
      </c>
      <c r="K22" s="277" t="s">
        <v>2055</v>
      </c>
      <c r="L22" s="272">
        <v>0.88312313576983303</v>
      </c>
      <c r="M22" s="272">
        <v>0.83454249486454402</v>
      </c>
      <c r="N22" s="272">
        <v>0.82510479567605799</v>
      </c>
      <c r="O22" s="272">
        <v>0.71625353513017498</v>
      </c>
      <c r="P22" s="272">
        <v>0.50804480109296501</v>
      </c>
      <c r="Q22" s="272">
        <v>0.57161499783972203</v>
      </c>
      <c r="R22" s="272">
        <v>0.67917610941999595</v>
      </c>
      <c r="S22" s="272">
        <v>0.72623846008760096</v>
      </c>
      <c r="T22" s="272">
        <v>0.58152963788049405</v>
      </c>
      <c r="U22" s="272">
        <v>0.52056175853346298</v>
      </c>
      <c r="V22" s="272">
        <v>0.47275593824606799</v>
      </c>
      <c r="W22" s="272">
        <v>0.60947829002226395</v>
      </c>
      <c r="X22" s="272">
        <v>0.45577846915641201</v>
      </c>
      <c r="Y22" s="272">
        <v>0.36522786245427002</v>
      </c>
      <c r="Z22" s="272">
        <v>0.58157722726698602</v>
      </c>
      <c r="AA22" s="272">
        <v>0.35314891112419</v>
      </c>
    </row>
    <row r="23" spans="1:27" x14ac:dyDescent="0.3">
      <c r="A23" s="45" t="s">
        <v>144</v>
      </c>
      <c r="B23" s="45" t="s">
        <v>93</v>
      </c>
      <c r="C23" s="45" t="s">
        <v>96</v>
      </c>
      <c r="D23" s="274" t="s">
        <v>211</v>
      </c>
      <c r="E23" s="339" t="s">
        <v>975</v>
      </c>
      <c r="F23" s="339" t="s">
        <v>975</v>
      </c>
      <c r="G23" s="379" t="s">
        <v>976</v>
      </c>
      <c r="H23" s="45" t="s">
        <v>800</v>
      </c>
      <c r="I23" s="45" t="s">
        <v>801</v>
      </c>
      <c r="J23" s="45" t="s">
        <v>764</v>
      </c>
      <c r="K23" s="277" t="s">
        <v>2055</v>
      </c>
      <c r="L23" s="272">
        <v>0.99197128382963495</v>
      </c>
      <c r="M23" s="272">
        <v>1.02856502898549</v>
      </c>
      <c r="N23" s="272">
        <v>0.596727575444292</v>
      </c>
      <c r="O23" s="272">
        <v>0.73720245468133605</v>
      </c>
      <c r="P23" s="272">
        <v>0.49921156693275998</v>
      </c>
      <c r="Q23" s="272">
        <v>0.55945297660908899</v>
      </c>
      <c r="R23" s="272">
        <v>0.75641045029240905</v>
      </c>
      <c r="S23" s="272">
        <v>0.75707610371870804</v>
      </c>
      <c r="T23" s="272">
        <v>0.50554632756919604</v>
      </c>
      <c r="U23" s="272">
        <v>0.423171893112468</v>
      </c>
      <c r="V23" s="272">
        <v>0.45061895383613298</v>
      </c>
      <c r="W23" s="272">
        <v>0.58999332353354095</v>
      </c>
      <c r="X23" s="272">
        <v>0.45437174548617598</v>
      </c>
      <c r="Y23" s="272">
        <v>0.40241284705561198</v>
      </c>
      <c r="Z23" s="272">
        <v>0.56886052404686205</v>
      </c>
      <c r="AA23" s="272">
        <v>0.35223283093969199</v>
      </c>
    </row>
    <row r="24" spans="1:27" x14ac:dyDescent="0.3">
      <c r="A24" s="45" t="s">
        <v>144</v>
      </c>
      <c r="B24" s="45" t="s">
        <v>93</v>
      </c>
      <c r="C24" s="45" t="s">
        <v>96</v>
      </c>
      <c r="D24" s="274" t="s">
        <v>802</v>
      </c>
      <c r="E24" s="10"/>
      <c r="F24" s="10"/>
      <c r="G24" s="274"/>
      <c r="H24" s="45" t="s">
        <v>803</v>
      </c>
      <c r="I24" s="45" t="s">
        <v>804</v>
      </c>
      <c r="J24" s="45" t="s">
        <v>764</v>
      </c>
      <c r="K24" s="277" t="s">
        <v>2055</v>
      </c>
      <c r="L24" s="272">
        <v>1.0100669457237099</v>
      </c>
      <c r="M24" s="272">
        <v>1.15971443812548</v>
      </c>
      <c r="N24" s="272">
        <v>0.94641484599271697</v>
      </c>
      <c r="O24" s="272">
        <v>0.91277435187202005</v>
      </c>
      <c r="P24" s="272">
        <v>0.76501161302618204</v>
      </c>
      <c r="Q24" s="272">
        <v>0.76711948912213801</v>
      </c>
      <c r="R24" s="272">
        <v>0.78125506344017903</v>
      </c>
      <c r="S24" s="272">
        <v>0.88138288424719702</v>
      </c>
      <c r="T24" s="272">
        <v>0.930871231901364</v>
      </c>
      <c r="U24" s="272">
        <v>1.01871522944794</v>
      </c>
      <c r="V24" s="272">
        <v>0.89410904828601601</v>
      </c>
      <c r="W24" s="272">
        <v>0.91693959946932002</v>
      </c>
      <c r="X24" s="272">
        <v>0.86982413609582698</v>
      </c>
      <c r="Y24" s="272">
        <v>0.84659512886889399</v>
      </c>
      <c r="Z24" s="272">
        <v>0.93510157678642103</v>
      </c>
      <c r="AA24" s="272">
        <v>0.79882192088273396</v>
      </c>
    </row>
    <row r="25" spans="1:27" x14ac:dyDescent="0.3">
      <c r="A25" s="45" t="s">
        <v>144</v>
      </c>
      <c r="B25" s="45" t="s">
        <v>93</v>
      </c>
      <c r="C25" s="45" t="s">
        <v>96</v>
      </c>
      <c r="D25" s="274" t="s">
        <v>805</v>
      </c>
      <c r="E25" s="10"/>
      <c r="F25" s="10"/>
      <c r="G25" s="381" t="s">
        <v>976</v>
      </c>
      <c r="H25" s="45" t="s">
        <v>806</v>
      </c>
      <c r="I25" s="45" t="s">
        <v>807</v>
      </c>
      <c r="J25" s="45" t="s">
        <v>764</v>
      </c>
      <c r="K25" s="277" t="s">
        <v>2055</v>
      </c>
      <c r="L25" s="272">
        <v>1.7018147481289501</v>
      </c>
      <c r="M25" s="272">
        <v>2.0689187689049202</v>
      </c>
      <c r="N25" s="272">
        <v>1.31525633501219</v>
      </c>
      <c r="O25" s="272">
        <v>1.34771382445803</v>
      </c>
      <c r="P25" s="272">
        <v>1.03589746060578</v>
      </c>
      <c r="Q25" s="272">
        <v>1.02191383390389</v>
      </c>
      <c r="R25" s="272">
        <v>1.0086372837708499</v>
      </c>
      <c r="S25" s="272">
        <v>1.42044401903902</v>
      </c>
      <c r="T25" s="272">
        <v>1.2305663602208301</v>
      </c>
      <c r="U25" s="272">
        <v>1.7198360747574899</v>
      </c>
      <c r="V25" s="272">
        <v>1.32859426772169</v>
      </c>
      <c r="W25" s="272">
        <v>1.19316765380945</v>
      </c>
      <c r="X25" s="272">
        <v>1.4447052093322099</v>
      </c>
      <c r="Y25" s="272">
        <v>1.38501333056229</v>
      </c>
      <c r="Z25" s="272">
        <v>1.56924117736325</v>
      </c>
      <c r="AA25" s="272">
        <v>1.56970339613826</v>
      </c>
    </row>
    <row r="26" spans="1:27" x14ac:dyDescent="0.3">
      <c r="A26" s="45" t="s">
        <v>144</v>
      </c>
      <c r="B26" s="45" t="s">
        <v>93</v>
      </c>
      <c r="C26" s="45" t="s">
        <v>96</v>
      </c>
      <c r="D26" s="274" t="s">
        <v>808</v>
      </c>
      <c r="E26" s="10"/>
      <c r="F26" s="10"/>
      <c r="G26" s="274"/>
      <c r="H26" s="45" t="s">
        <v>809</v>
      </c>
      <c r="I26" s="45" t="s">
        <v>810</v>
      </c>
      <c r="J26" s="45" t="s">
        <v>764</v>
      </c>
      <c r="K26" s="277" t="s">
        <v>2055</v>
      </c>
      <c r="L26" s="272">
        <v>1.0100669457237099</v>
      </c>
      <c r="M26" s="272">
        <v>1.2343762740403801</v>
      </c>
      <c r="N26" s="272">
        <v>0.92627835990776497</v>
      </c>
      <c r="O26" s="272">
        <v>0.95799741629992297</v>
      </c>
      <c r="P26" s="272">
        <v>0.72539589618647804</v>
      </c>
      <c r="Q26" s="272">
        <v>0.75556556895303695</v>
      </c>
      <c r="R26" s="272">
        <v>0.64568989169908997</v>
      </c>
      <c r="S26" s="272">
        <v>0.95548884956225899</v>
      </c>
      <c r="T26" s="272">
        <v>0.91482694725395897</v>
      </c>
      <c r="U26" s="272">
        <v>1.0506039464441901</v>
      </c>
      <c r="V26" s="272">
        <v>0.67198879793548205</v>
      </c>
      <c r="W26" s="272">
        <v>0.70633003521621096</v>
      </c>
      <c r="X26" s="272">
        <v>0.88951826747912899</v>
      </c>
      <c r="Y26" s="272">
        <v>0.84710451221959704</v>
      </c>
      <c r="Z26" s="272">
        <v>1.08219144403252</v>
      </c>
      <c r="AA26" s="272">
        <v>1.02830000709962</v>
      </c>
    </row>
    <row r="27" spans="1:27" x14ac:dyDescent="0.3">
      <c r="A27" s="45" t="s">
        <v>144</v>
      </c>
      <c r="B27" s="45" t="s">
        <v>93</v>
      </c>
      <c r="C27" s="45" t="s">
        <v>96</v>
      </c>
      <c r="D27" s="274" t="s">
        <v>212</v>
      </c>
      <c r="E27" s="339" t="s">
        <v>975</v>
      </c>
      <c r="F27" s="339" t="s">
        <v>975</v>
      </c>
      <c r="G27" s="380" t="s">
        <v>975</v>
      </c>
      <c r="H27" s="45" t="s">
        <v>811</v>
      </c>
      <c r="I27" s="45" t="s">
        <v>812</v>
      </c>
      <c r="J27" s="45" t="s">
        <v>764</v>
      </c>
      <c r="K27" s="277" t="s">
        <v>2055</v>
      </c>
      <c r="L27" s="272">
        <v>0.49571146521945297</v>
      </c>
      <c r="M27" s="272">
        <v>0.51477371078166101</v>
      </c>
      <c r="N27" s="272">
        <v>0.38996024271832702</v>
      </c>
      <c r="O27" s="272">
        <v>0.41897839102322199</v>
      </c>
      <c r="P27" s="272">
        <v>0.30059763520937799</v>
      </c>
      <c r="Q27" s="272">
        <v>0.33445558384238999</v>
      </c>
      <c r="R27" s="272">
        <v>0.43235027879976701</v>
      </c>
      <c r="S27" s="272">
        <v>0.40208462470946199</v>
      </c>
      <c r="T27" s="272">
        <v>0.294246125986382</v>
      </c>
      <c r="U27" s="272">
        <v>0.218911732893211</v>
      </c>
      <c r="V27" s="272">
        <v>0.256263734779416</v>
      </c>
      <c r="W27" s="272">
        <v>0.33468295380630197</v>
      </c>
      <c r="X27" s="272">
        <v>0.23257831347899199</v>
      </c>
      <c r="Y27" s="272">
        <v>0.18592492300670699</v>
      </c>
      <c r="Z27" s="272">
        <v>0.28443026202343102</v>
      </c>
      <c r="AA27" s="272">
        <v>0.196499199574939</v>
      </c>
    </row>
    <row r="28" spans="1:27" x14ac:dyDescent="0.3">
      <c r="A28" s="45" t="s">
        <v>144</v>
      </c>
      <c r="B28" s="45" t="s">
        <v>93</v>
      </c>
      <c r="C28" s="45" t="s">
        <v>96</v>
      </c>
      <c r="D28" s="274" t="s">
        <v>201</v>
      </c>
      <c r="E28" s="340" t="s">
        <v>976</v>
      </c>
      <c r="F28" s="340" t="s">
        <v>976</v>
      </c>
      <c r="G28" s="274"/>
      <c r="H28" s="45" t="s">
        <v>813</v>
      </c>
      <c r="I28" s="45" t="s">
        <v>814</v>
      </c>
      <c r="J28" s="45" t="s">
        <v>764</v>
      </c>
      <c r="K28" s="277" t="s">
        <v>2055</v>
      </c>
      <c r="L28" s="272">
        <v>2.4423660023091198</v>
      </c>
      <c r="M28" s="272">
        <v>2.44222794847941</v>
      </c>
      <c r="N28" s="272">
        <v>2.1339763911978999</v>
      </c>
      <c r="O28" s="272">
        <v>2.0556542962742501</v>
      </c>
      <c r="P28" s="272">
        <v>1.5800782196268599</v>
      </c>
      <c r="Q28" s="272">
        <v>1.67592652558114</v>
      </c>
      <c r="R28" s="272">
        <v>2.0653434929797698</v>
      </c>
      <c r="S28" s="272">
        <v>2.29967543977707</v>
      </c>
      <c r="T28" s="272">
        <v>1.98676679511176</v>
      </c>
      <c r="U28" s="272">
        <v>1.77370215076468</v>
      </c>
      <c r="V28" s="272">
        <v>1.66402586200104</v>
      </c>
      <c r="W28" s="272">
        <v>1.9459177562487999</v>
      </c>
      <c r="X28" s="272">
        <v>1.6927574831837899</v>
      </c>
      <c r="Y28" s="272">
        <v>1.39061654742003</v>
      </c>
      <c r="Z28" s="272">
        <v>1.9286999883854099</v>
      </c>
      <c r="AA28" s="272">
        <v>1.30633034309493</v>
      </c>
    </row>
    <row r="29" spans="1:27" x14ac:dyDescent="0.3">
      <c r="A29" s="45" t="s">
        <v>144</v>
      </c>
      <c r="B29" s="45" t="s">
        <v>93</v>
      </c>
      <c r="C29" s="45" t="s">
        <v>96</v>
      </c>
      <c r="D29" s="274" t="s">
        <v>264</v>
      </c>
      <c r="E29" s="339" t="s">
        <v>975</v>
      </c>
      <c r="F29" s="339" t="s">
        <v>975</v>
      </c>
      <c r="G29" s="380" t="s">
        <v>975</v>
      </c>
      <c r="H29" s="45" t="s">
        <v>815</v>
      </c>
      <c r="I29" s="45" t="s">
        <v>816</v>
      </c>
      <c r="J29" s="45" t="s">
        <v>764</v>
      </c>
      <c r="K29" s="277" t="s">
        <v>2055</v>
      </c>
      <c r="L29" s="272">
        <v>0.38823420063647401</v>
      </c>
      <c r="M29" s="272">
        <v>0.44453264146698801</v>
      </c>
      <c r="N29" s="272">
        <v>0.29860935462562099</v>
      </c>
      <c r="O29" s="272">
        <v>0.34316325359997202</v>
      </c>
      <c r="P29" s="272">
        <v>0.22591665549128701</v>
      </c>
      <c r="Q29" s="272">
        <v>0.24293637408188201</v>
      </c>
      <c r="R29" s="272">
        <v>0.33999312992436398</v>
      </c>
      <c r="S29" s="272">
        <v>0.33849692543911902</v>
      </c>
      <c r="T29" s="272">
        <v>0.216749203915895</v>
      </c>
      <c r="U29" s="272">
        <v>0.20253644578702601</v>
      </c>
      <c r="V29" s="272">
        <v>0.21499139096428299</v>
      </c>
      <c r="W29" s="272">
        <v>0.25674308785140998</v>
      </c>
      <c r="X29" s="272">
        <v>0.17912281401003</v>
      </c>
      <c r="Y29" s="272">
        <v>0.17420910594053099</v>
      </c>
      <c r="Z29" s="272">
        <v>0.19371777905321599</v>
      </c>
      <c r="AA29" s="272">
        <v>0.15023715025776199</v>
      </c>
    </row>
    <row r="30" spans="1:27" x14ac:dyDescent="0.3">
      <c r="A30" s="45" t="s">
        <v>144</v>
      </c>
      <c r="B30" s="45" t="s">
        <v>93</v>
      </c>
      <c r="C30" s="45" t="s">
        <v>96</v>
      </c>
      <c r="D30" s="274" t="s">
        <v>817</v>
      </c>
      <c r="E30" s="10"/>
      <c r="F30" s="10"/>
      <c r="G30" s="274"/>
      <c r="H30" s="45" t="s">
        <v>818</v>
      </c>
      <c r="I30" s="45" t="s">
        <v>819</v>
      </c>
      <c r="J30" s="45" t="s">
        <v>764</v>
      </c>
      <c r="K30" s="277" t="s">
        <v>2055</v>
      </c>
      <c r="L30" s="272">
        <v>1.16991195912135</v>
      </c>
      <c r="M30" s="272">
        <v>1.2766191548869601</v>
      </c>
      <c r="N30" s="272">
        <v>1.90461690335223</v>
      </c>
      <c r="O30" s="272">
        <v>1.4717447291022101</v>
      </c>
      <c r="P30" s="272">
        <v>1.11914400072165</v>
      </c>
      <c r="Q30" s="272">
        <v>1.16299328017922</v>
      </c>
      <c r="R30" s="272">
        <v>1.0837112234999799</v>
      </c>
      <c r="S30" s="272">
        <v>1.5571814776203501</v>
      </c>
      <c r="T30" s="272">
        <v>1.1630592757609901</v>
      </c>
      <c r="U30" s="272">
        <v>1.3177796834398401</v>
      </c>
      <c r="V30" s="272">
        <v>1.1327382361625999</v>
      </c>
      <c r="W30" s="272">
        <v>1.04301879439635</v>
      </c>
      <c r="X30" s="272">
        <v>1.2168159747539999</v>
      </c>
      <c r="Y30" s="272">
        <v>1.0442358689417801</v>
      </c>
      <c r="Z30" s="272">
        <v>1.25768194847022</v>
      </c>
      <c r="AA30" s="272">
        <v>1.4616059343674299</v>
      </c>
    </row>
    <row r="31" spans="1:27" x14ac:dyDescent="0.3">
      <c r="A31" s="45" t="s">
        <v>144</v>
      </c>
      <c r="B31" s="45" t="s">
        <v>93</v>
      </c>
      <c r="C31" s="45" t="s">
        <v>96</v>
      </c>
      <c r="D31" s="274" t="s">
        <v>820</v>
      </c>
      <c r="E31" s="10"/>
      <c r="F31" s="10"/>
      <c r="G31" s="274"/>
      <c r="H31" s="45" t="s">
        <v>821</v>
      </c>
      <c r="I31" s="45" t="s">
        <v>822</v>
      </c>
      <c r="J31" s="45" t="s">
        <v>764</v>
      </c>
      <c r="K31" s="277" t="s">
        <v>2055</v>
      </c>
      <c r="L31" s="272">
        <v>0.85323787597507605</v>
      </c>
      <c r="M31" s="272">
        <v>0.96077994111539</v>
      </c>
      <c r="N31" s="272">
        <v>0.81184418288840698</v>
      </c>
      <c r="O31" s="272">
        <v>0.69430704798133902</v>
      </c>
      <c r="P31" s="272">
        <v>0.58379647586077799</v>
      </c>
      <c r="Q31" s="272">
        <v>0.65796534857721201</v>
      </c>
      <c r="R31" s="272">
        <v>0.64595994184200001</v>
      </c>
      <c r="S31" s="272">
        <v>0.72552130558455197</v>
      </c>
      <c r="T31" s="272">
        <v>0.72865270087368605</v>
      </c>
      <c r="U31" s="272">
        <v>0.82953757051069299</v>
      </c>
      <c r="V31" s="272">
        <v>0.63822051663219104</v>
      </c>
      <c r="W31" s="272">
        <v>0.68999704860066402</v>
      </c>
      <c r="X31" s="272">
        <v>0.70007947988736896</v>
      </c>
      <c r="Y31" s="272">
        <v>0.63774795508053905</v>
      </c>
      <c r="Z31" s="272">
        <v>0.85413856628496798</v>
      </c>
      <c r="AA31" s="272">
        <v>0.72736766649184703</v>
      </c>
    </row>
    <row r="32" spans="1:27" x14ac:dyDescent="0.3">
      <c r="A32" s="45" t="s">
        <v>144</v>
      </c>
      <c r="B32" s="45" t="s">
        <v>93</v>
      </c>
      <c r="C32" s="45" t="s">
        <v>96</v>
      </c>
      <c r="D32" s="274" t="s">
        <v>823</v>
      </c>
      <c r="E32" s="10"/>
      <c r="F32" s="339" t="s">
        <v>975</v>
      </c>
      <c r="G32" s="274"/>
      <c r="H32" s="45" t="s">
        <v>824</v>
      </c>
      <c r="I32" s="45" t="s">
        <v>825</v>
      </c>
      <c r="J32" s="45" t="s">
        <v>764</v>
      </c>
      <c r="K32" s="277" t="s">
        <v>2055</v>
      </c>
      <c r="L32" s="272">
        <v>0.92945899728647396</v>
      </c>
      <c r="M32" s="272">
        <v>0.89938040500116501</v>
      </c>
      <c r="N32" s="272">
        <v>0.72687803428605102</v>
      </c>
      <c r="O32" s="272">
        <v>0.705612814088315</v>
      </c>
      <c r="P32" s="272">
        <v>0.481009751087491</v>
      </c>
      <c r="Q32" s="272">
        <v>0.585297271724183</v>
      </c>
      <c r="R32" s="272">
        <v>0.49068110966844303</v>
      </c>
      <c r="S32" s="272">
        <v>0.64304853773392001</v>
      </c>
      <c r="T32" s="272">
        <v>0.61392092952714405</v>
      </c>
      <c r="U32" s="272">
        <v>0.606316551536906</v>
      </c>
      <c r="V32" s="272">
        <v>0.46487667260863302</v>
      </c>
      <c r="W32" s="272">
        <v>0.58569516916102804</v>
      </c>
      <c r="X32" s="272">
        <v>0.62692984903510496</v>
      </c>
      <c r="Y32" s="272">
        <v>0.56388736922855998</v>
      </c>
      <c r="Z32" s="272">
        <v>0.75240494052397899</v>
      </c>
      <c r="AA32" s="272">
        <v>0.71591666418561595</v>
      </c>
    </row>
    <row r="33" spans="1:27" x14ac:dyDescent="0.3">
      <c r="A33" s="45" t="s">
        <v>144</v>
      </c>
      <c r="B33" s="45" t="s">
        <v>93</v>
      </c>
      <c r="C33" s="45" t="s">
        <v>96</v>
      </c>
      <c r="D33" s="274" t="s">
        <v>826</v>
      </c>
      <c r="E33" s="10"/>
      <c r="F33" s="10"/>
      <c r="G33" s="274"/>
      <c r="H33" s="45" t="s">
        <v>827</v>
      </c>
      <c r="I33" s="45" t="s">
        <v>828</v>
      </c>
      <c r="J33" s="45" t="s">
        <v>764</v>
      </c>
      <c r="K33" s="277" t="s">
        <v>2055</v>
      </c>
      <c r="L33" s="272">
        <v>0.71669788168343496</v>
      </c>
      <c r="M33" s="272">
        <v>0.77707252906163005</v>
      </c>
      <c r="N33" s="272">
        <v>0.89042559200041205</v>
      </c>
      <c r="O33" s="272">
        <v>0.82731606100458499</v>
      </c>
      <c r="P33" s="272">
        <v>0.69782549865614296</v>
      </c>
      <c r="Q33" s="272">
        <v>0.65431674220802205</v>
      </c>
      <c r="R33" s="272">
        <v>0.67458525699051697</v>
      </c>
      <c r="S33" s="272">
        <v>0.745362580168907</v>
      </c>
      <c r="T33" s="272">
        <v>0.78495905831552404</v>
      </c>
      <c r="U33" s="272">
        <v>0.72783841900912205</v>
      </c>
      <c r="V33" s="272">
        <v>0.74027576679324703</v>
      </c>
      <c r="W33" s="272">
        <v>0.76679074005621894</v>
      </c>
      <c r="X33" s="272">
        <v>0.63724582261683504</v>
      </c>
      <c r="Y33" s="272">
        <v>0.67747985643539699</v>
      </c>
      <c r="Z33" s="272">
        <v>0.831672390596083</v>
      </c>
      <c r="AA33" s="272">
        <v>0.72187118538485595</v>
      </c>
    </row>
    <row r="34" spans="1:27" x14ac:dyDescent="0.3">
      <c r="A34" s="45" t="s">
        <v>144</v>
      </c>
      <c r="B34" s="45" t="s">
        <v>93</v>
      </c>
      <c r="C34" s="45" t="s">
        <v>96</v>
      </c>
      <c r="D34" s="274" t="s">
        <v>829</v>
      </c>
      <c r="E34" s="10"/>
      <c r="F34" s="10"/>
      <c r="G34" s="274"/>
      <c r="H34" s="45" t="s">
        <v>830</v>
      </c>
      <c r="I34" s="45" t="s">
        <v>831</v>
      </c>
      <c r="J34" s="45" t="s">
        <v>764</v>
      </c>
      <c r="K34" s="277" t="s">
        <v>2055</v>
      </c>
      <c r="L34" s="272">
        <v>0.63965423028594304</v>
      </c>
      <c r="M34" s="272">
        <v>0.65230867167752504</v>
      </c>
      <c r="N34" s="272">
        <v>0.44152929244808098</v>
      </c>
      <c r="O34" s="272">
        <v>0.51141965507437703</v>
      </c>
      <c r="P34" s="272">
        <v>0.50750945356810395</v>
      </c>
      <c r="Q34" s="272">
        <v>0.48952135453295298</v>
      </c>
      <c r="R34" s="272">
        <v>0.47825880309455798</v>
      </c>
      <c r="S34" s="272">
        <v>0.50224720363530295</v>
      </c>
      <c r="T34" s="272">
        <v>0.52703961454968296</v>
      </c>
      <c r="U34" s="272">
        <v>0.51625247245288797</v>
      </c>
      <c r="V34" s="272">
        <v>0.44649171945461902</v>
      </c>
      <c r="W34" s="272">
        <v>0.45675053798565501</v>
      </c>
      <c r="X34" s="272">
        <v>0.53033482367891105</v>
      </c>
      <c r="Y34" s="272">
        <v>0.50225198379345903</v>
      </c>
      <c r="Z34" s="272">
        <v>0.64770408401162805</v>
      </c>
      <c r="AA34" s="272">
        <v>0.61927020472101901</v>
      </c>
    </row>
    <row r="35" spans="1:27" x14ac:dyDescent="0.3">
      <c r="A35" s="45" t="s">
        <v>144</v>
      </c>
      <c r="B35" s="45" t="s">
        <v>93</v>
      </c>
      <c r="C35" s="45" t="s">
        <v>96</v>
      </c>
      <c r="D35" s="274" t="s">
        <v>213</v>
      </c>
      <c r="E35" s="340" t="s">
        <v>976</v>
      </c>
      <c r="F35" s="340" t="s">
        <v>976</v>
      </c>
      <c r="G35" s="274"/>
      <c r="H35" s="45" t="s">
        <v>832</v>
      </c>
      <c r="I35" s="45" t="s">
        <v>833</v>
      </c>
      <c r="J35" s="45" t="s">
        <v>764</v>
      </c>
      <c r="K35" s="277" t="s">
        <v>2055</v>
      </c>
      <c r="L35" s="272">
        <v>0.45897178804057798</v>
      </c>
      <c r="M35" s="272">
        <v>0.49905542953642001</v>
      </c>
      <c r="N35" s="272">
        <v>0.73522730900420097</v>
      </c>
      <c r="O35" s="272">
        <v>0.529375871832516</v>
      </c>
      <c r="P35" s="272">
        <v>0.387056260474408</v>
      </c>
      <c r="Q35" s="272">
        <v>0.48617679869453001</v>
      </c>
      <c r="R35" s="272">
        <v>0.41884777165423998</v>
      </c>
      <c r="S35" s="272">
        <v>0.55173086434568397</v>
      </c>
      <c r="T35" s="272">
        <v>0.457110751275142</v>
      </c>
      <c r="U35" s="272">
        <v>0.40808939183045601</v>
      </c>
      <c r="V35" s="272">
        <v>0.36732385995468197</v>
      </c>
      <c r="W35" s="272">
        <v>0.38052993377976801</v>
      </c>
      <c r="X35" s="272">
        <v>0.36340361481092498</v>
      </c>
      <c r="Y35" s="272">
        <v>0.38101874632607302</v>
      </c>
      <c r="Z35" s="272">
        <v>0.45441019506574898</v>
      </c>
      <c r="AA35" s="272">
        <v>0.44704713003529101</v>
      </c>
    </row>
    <row r="36" spans="1:27" x14ac:dyDescent="0.3">
      <c r="A36" s="45" t="s">
        <v>144</v>
      </c>
      <c r="B36" s="45" t="s">
        <v>93</v>
      </c>
      <c r="C36" s="45" t="s">
        <v>96</v>
      </c>
      <c r="D36" s="274" t="s">
        <v>202</v>
      </c>
      <c r="E36" s="339" t="s">
        <v>975</v>
      </c>
      <c r="F36" s="339" t="s">
        <v>975</v>
      </c>
      <c r="G36" s="379" t="s">
        <v>976</v>
      </c>
      <c r="H36" s="45" t="s">
        <v>834</v>
      </c>
      <c r="I36" s="45" t="s">
        <v>835</v>
      </c>
      <c r="J36" s="45" t="s">
        <v>764</v>
      </c>
      <c r="K36" s="277" t="s">
        <v>2055</v>
      </c>
      <c r="L36" s="272">
        <v>1.63409310437386</v>
      </c>
      <c r="M36" s="272">
        <v>1.59884392041442</v>
      </c>
      <c r="N36" s="272">
        <v>1.5843976612208099</v>
      </c>
      <c r="O36" s="272">
        <v>1.54955500172081</v>
      </c>
      <c r="P36" s="272">
        <v>1.14939113587629</v>
      </c>
      <c r="Q36" s="272">
        <v>1.2539043888782</v>
      </c>
      <c r="R36" s="272">
        <v>1.5546786727359501</v>
      </c>
      <c r="S36" s="272">
        <v>1.6869864426722201</v>
      </c>
      <c r="T36" s="272">
        <v>1.42370322069337</v>
      </c>
      <c r="U36" s="272">
        <v>1.26693010768906</v>
      </c>
      <c r="V36" s="272">
        <v>1.1908947206293801</v>
      </c>
      <c r="W36" s="272">
        <v>1.3779882918274899</v>
      </c>
      <c r="X36" s="272">
        <v>1.0934931996633299</v>
      </c>
      <c r="Y36" s="272">
        <v>0.94184981545041302</v>
      </c>
      <c r="Z36" s="272">
        <v>1.2458130254647699</v>
      </c>
      <c r="AA36" s="272">
        <v>0.76446891396403804</v>
      </c>
    </row>
    <row r="37" spans="1:27" x14ac:dyDescent="0.3">
      <c r="A37" s="45" t="s">
        <v>144</v>
      </c>
      <c r="B37" s="45" t="s">
        <v>93</v>
      </c>
      <c r="C37" s="45" t="s">
        <v>96</v>
      </c>
      <c r="D37" s="274" t="s">
        <v>203</v>
      </c>
      <c r="E37" s="339" t="s">
        <v>975</v>
      </c>
      <c r="F37" s="339" t="s">
        <v>975</v>
      </c>
      <c r="G37" s="379" t="s">
        <v>976</v>
      </c>
      <c r="H37" s="45" t="s">
        <v>836</v>
      </c>
      <c r="I37" s="45" t="s">
        <v>837</v>
      </c>
      <c r="J37" s="45" t="s">
        <v>764</v>
      </c>
      <c r="K37" s="277" t="s">
        <v>2055</v>
      </c>
      <c r="L37" s="272">
        <v>1.6198359162148901</v>
      </c>
      <c r="M37" s="272">
        <v>1.72851974068766</v>
      </c>
      <c r="N37" s="272">
        <v>0.95820205735951702</v>
      </c>
      <c r="O37" s="272">
        <v>1.2595953533301301</v>
      </c>
      <c r="P37" s="272">
        <v>0.80676871996532995</v>
      </c>
      <c r="Q37" s="272">
        <v>0.86806426533638603</v>
      </c>
      <c r="R37" s="272">
        <v>1.21387539238286</v>
      </c>
      <c r="S37" s="272">
        <v>1.21796739767819</v>
      </c>
      <c r="T37" s="272">
        <v>0.79040806064860503</v>
      </c>
      <c r="U37" s="272">
        <v>0.66449191362466897</v>
      </c>
      <c r="V37" s="272">
        <v>0.65210303227910005</v>
      </c>
      <c r="W37" s="272">
        <v>0.90117970010344195</v>
      </c>
      <c r="X37" s="272">
        <v>0.70664419034846904</v>
      </c>
      <c r="Y37" s="272">
        <v>0.66729218942133095</v>
      </c>
      <c r="Z37" s="272">
        <v>0.85244300585561805</v>
      </c>
      <c r="AA37" s="272">
        <v>0.56476343374335503</v>
      </c>
    </row>
    <row r="38" spans="1:27" x14ac:dyDescent="0.3">
      <c r="A38" s="45" t="s">
        <v>144</v>
      </c>
      <c r="B38" s="45" t="s">
        <v>93</v>
      </c>
      <c r="C38" s="45" t="s">
        <v>96</v>
      </c>
      <c r="D38" s="274" t="s">
        <v>204</v>
      </c>
      <c r="E38" s="339" t="s">
        <v>975</v>
      </c>
      <c r="F38" s="339" t="s">
        <v>975</v>
      </c>
      <c r="G38" s="380" t="s">
        <v>975</v>
      </c>
      <c r="H38" s="45" t="s">
        <v>838</v>
      </c>
      <c r="I38" s="45" t="s">
        <v>839</v>
      </c>
      <c r="J38" s="45" t="s">
        <v>764</v>
      </c>
      <c r="K38" s="277" t="s">
        <v>2055</v>
      </c>
      <c r="L38" s="272">
        <v>1.71634611298328</v>
      </c>
      <c r="M38" s="272">
        <v>1.98148582947826</v>
      </c>
      <c r="N38" s="272">
        <v>1.03973026931322</v>
      </c>
      <c r="O38" s="272">
        <v>1.3380706710138499</v>
      </c>
      <c r="P38" s="272">
        <v>0.86298021007572101</v>
      </c>
      <c r="Q38" s="272">
        <v>0.93525943263563005</v>
      </c>
      <c r="R38" s="272">
        <v>1.3270264022623699</v>
      </c>
      <c r="S38" s="272">
        <v>1.3126317920806501</v>
      </c>
      <c r="T38" s="272">
        <v>0.85882331216395802</v>
      </c>
      <c r="U38" s="272">
        <v>0.79635606769026501</v>
      </c>
      <c r="V38" s="272">
        <v>0.75265746993778704</v>
      </c>
      <c r="W38" s="272">
        <v>0.93012060621169201</v>
      </c>
      <c r="X38" s="272">
        <v>0.79057870267254104</v>
      </c>
      <c r="Y38" s="272">
        <v>0.69683642376212196</v>
      </c>
      <c r="Z38" s="272">
        <v>0.87109417057846605</v>
      </c>
      <c r="AA38" s="272">
        <v>0.64537848997922698</v>
      </c>
    </row>
    <row r="39" spans="1:27" x14ac:dyDescent="0.3">
      <c r="A39" s="45" t="s">
        <v>144</v>
      </c>
      <c r="B39" s="45" t="s">
        <v>93</v>
      </c>
      <c r="C39" s="45" t="s">
        <v>96</v>
      </c>
      <c r="D39" s="274" t="s">
        <v>840</v>
      </c>
      <c r="E39" s="10"/>
      <c r="F39" s="339" t="s">
        <v>975</v>
      </c>
      <c r="G39" s="274"/>
      <c r="H39" s="45" t="s">
        <v>841</v>
      </c>
      <c r="I39" s="45" t="s">
        <v>842</v>
      </c>
      <c r="J39" s="45" t="s">
        <v>764</v>
      </c>
      <c r="K39" s="277" t="s">
        <v>2055</v>
      </c>
      <c r="L39" s="272">
        <v>2.8053759469720401</v>
      </c>
      <c r="M39" s="272">
        <v>3.7768082654581998</v>
      </c>
      <c r="N39" s="272">
        <v>2.9870758138701099</v>
      </c>
      <c r="O39" s="272">
        <v>2.22524078787889</v>
      </c>
      <c r="P39" s="272">
        <v>1.13761349032935</v>
      </c>
      <c r="Q39" s="272">
        <v>1.6090354088126599</v>
      </c>
      <c r="R39" s="272">
        <v>1.6116592528900699</v>
      </c>
      <c r="S39" s="272">
        <v>2.2786389076876299</v>
      </c>
      <c r="T39" s="272">
        <v>1.4494346205995901</v>
      </c>
      <c r="U39" s="272">
        <v>2.2123874737672198</v>
      </c>
      <c r="V39" s="272">
        <v>1.47492348670261</v>
      </c>
      <c r="W39" s="272">
        <v>1.2610784928951499</v>
      </c>
      <c r="X39" s="272">
        <v>2.0219308220189798</v>
      </c>
      <c r="Y39" s="272">
        <v>1.5755227037253301</v>
      </c>
      <c r="Z39" s="272">
        <v>2.0533236799426202</v>
      </c>
      <c r="AA39" s="272">
        <v>1.69887070215256</v>
      </c>
    </row>
    <row r="40" spans="1:27" x14ac:dyDescent="0.3">
      <c r="A40" s="45" t="s">
        <v>144</v>
      </c>
      <c r="B40" s="45" t="s">
        <v>93</v>
      </c>
      <c r="C40" s="45" t="s">
        <v>96</v>
      </c>
      <c r="D40" s="274" t="s">
        <v>843</v>
      </c>
      <c r="E40" s="10"/>
      <c r="F40" s="10"/>
      <c r="G40" s="274"/>
      <c r="H40" s="45" t="s">
        <v>844</v>
      </c>
      <c r="I40" s="45" t="s">
        <v>845</v>
      </c>
      <c r="J40" s="45" t="s">
        <v>764</v>
      </c>
      <c r="K40" s="277" t="s">
        <v>2055</v>
      </c>
      <c r="L40" s="272">
        <v>1.18910432779688</v>
      </c>
      <c r="M40" s="272">
        <v>1.4657297261187801</v>
      </c>
      <c r="N40" s="272">
        <v>0.94052124030931605</v>
      </c>
      <c r="O40" s="272">
        <v>0.91144426174178705</v>
      </c>
      <c r="P40" s="272">
        <v>0.69220434964510402</v>
      </c>
      <c r="Q40" s="272">
        <v>0.71968760632267104</v>
      </c>
      <c r="R40" s="272">
        <v>0.73912724114613504</v>
      </c>
      <c r="S40" s="272">
        <v>0.90887380686407504</v>
      </c>
      <c r="T40" s="272">
        <v>0.80009517590741597</v>
      </c>
      <c r="U40" s="272">
        <v>1.5185924147946399</v>
      </c>
      <c r="V40" s="272">
        <v>0.83445175131686899</v>
      </c>
      <c r="W40" s="272">
        <v>0.76105986755953603</v>
      </c>
      <c r="X40" s="272">
        <v>0.93312670125644004</v>
      </c>
      <c r="Y40" s="272">
        <v>0.79973186060418999</v>
      </c>
      <c r="Z40" s="272">
        <v>0.85456245639230599</v>
      </c>
      <c r="AA40" s="272">
        <v>0.80752468263546995</v>
      </c>
    </row>
    <row r="41" spans="1:27" x14ac:dyDescent="0.3">
      <c r="A41" s="45" t="s">
        <v>144</v>
      </c>
      <c r="B41" s="45" t="s">
        <v>93</v>
      </c>
      <c r="C41" s="45" t="s">
        <v>96</v>
      </c>
      <c r="D41" s="274" t="s">
        <v>846</v>
      </c>
      <c r="E41" s="10"/>
      <c r="F41" s="10"/>
      <c r="G41" s="381" t="s">
        <v>976</v>
      </c>
      <c r="H41" s="45" t="s">
        <v>847</v>
      </c>
      <c r="I41" s="45" t="s">
        <v>848</v>
      </c>
      <c r="J41" s="45" t="s">
        <v>849</v>
      </c>
      <c r="K41" s="277" t="s">
        <v>2055</v>
      </c>
      <c r="L41" s="272">
        <v>4.3986167237365503</v>
      </c>
      <c r="M41" s="272">
        <v>4.8667728305579203</v>
      </c>
      <c r="N41" s="272">
        <v>4.4619506361410597</v>
      </c>
      <c r="O41" s="272">
        <v>4.0780563392926901</v>
      </c>
      <c r="P41" s="272">
        <v>3.3105890937396198</v>
      </c>
      <c r="Q41" s="272">
        <v>3.5631681700445199</v>
      </c>
      <c r="R41" s="272">
        <v>3.2189977034935802</v>
      </c>
      <c r="S41" s="272">
        <v>3.880044912996</v>
      </c>
      <c r="T41" s="272">
        <v>4.2057216340831403</v>
      </c>
      <c r="U41" s="272">
        <v>5.4939088241251</v>
      </c>
      <c r="V41" s="272">
        <v>4.3594851162548096</v>
      </c>
      <c r="W41" s="272">
        <v>4.0477152444073798</v>
      </c>
      <c r="X41" s="272">
        <v>4.38100641700448</v>
      </c>
      <c r="Y41" s="272">
        <v>4.1973188097952399</v>
      </c>
      <c r="Z41" s="272">
        <v>4.3690353363271299</v>
      </c>
      <c r="AA41" s="272">
        <v>4.7700295206839396</v>
      </c>
    </row>
    <row r="42" spans="1:27" x14ac:dyDescent="0.3">
      <c r="A42" s="45" t="s">
        <v>144</v>
      </c>
      <c r="B42" s="45" t="s">
        <v>93</v>
      </c>
      <c r="C42" s="45" t="s">
        <v>96</v>
      </c>
      <c r="D42" s="274" t="s">
        <v>850</v>
      </c>
      <c r="E42" s="10"/>
      <c r="F42" s="340" t="s">
        <v>976</v>
      </c>
      <c r="G42" s="274"/>
      <c r="H42" s="45" t="s">
        <v>851</v>
      </c>
      <c r="I42" s="45" t="s">
        <v>852</v>
      </c>
      <c r="J42" s="45" t="s">
        <v>849</v>
      </c>
      <c r="K42" s="277" t="s">
        <v>2055</v>
      </c>
      <c r="L42" s="272">
        <v>1.21240934690289</v>
      </c>
      <c r="M42" s="272">
        <v>1.2304467037290701</v>
      </c>
      <c r="N42" s="272">
        <v>0.86685116926681105</v>
      </c>
      <c r="O42" s="272">
        <v>1.0437882296999199</v>
      </c>
      <c r="P42" s="272">
        <v>0.70772942786606896</v>
      </c>
      <c r="Q42" s="272">
        <v>0.77320049973745297</v>
      </c>
      <c r="R42" s="272">
        <v>0.84255644588086998</v>
      </c>
      <c r="S42" s="272">
        <v>1.02481378485699</v>
      </c>
      <c r="T42" s="272">
        <v>0.83672458047979603</v>
      </c>
      <c r="U42" s="272">
        <v>0.77136220842293002</v>
      </c>
      <c r="V42" s="272">
        <v>0.67386481356344197</v>
      </c>
      <c r="W42" s="272">
        <v>0.82954379389490096</v>
      </c>
      <c r="X42" s="272">
        <v>0.81074174194592197</v>
      </c>
      <c r="Y42" s="272">
        <v>0.75388735904089199</v>
      </c>
      <c r="Z42" s="272">
        <v>1.0164884773952101</v>
      </c>
      <c r="AA42" s="272">
        <v>0.818517644849454</v>
      </c>
    </row>
    <row r="43" spans="1:27" x14ac:dyDescent="0.3">
      <c r="A43" s="45" t="s">
        <v>144</v>
      </c>
      <c r="B43" s="45" t="s">
        <v>93</v>
      </c>
      <c r="C43" s="45" t="s">
        <v>96</v>
      </c>
      <c r="D43" s="274" t="s">
        <v>853</v>
      </c>
      <c r="E43" s="10"/>
      <c r="F43" s="10"/>
      <c r="G43" s="274"/>
      <c r="H43" s="45" t="s">
        <v>854</v>
      </c>
      <c r="I43" s="45" t="s">
        <v>855</v>
      </c>
      <c r="J43" s="45" t="s">
        <v>849</v>
      </c>
      <c r="K43" s="277" t="s">
        <v>2055</v>
      </c>
      <c r="L43" s="272">
        <v>1.3585455255323</v>
      </c>
      <c r="M43" s="272">
        <v>1.4062949751602101</v>
      </c>
      <c r="N43" s="272">
        <v>1.5706459146262099</v>
      </c>
      <c r="O43" s="272">
        <v>1.4677544587115099</v>
      </c>
      <c r="P43" s="272">
        <v>1.24843042797555</v>
      </c>
      <c r="Q43" s="272">
        <v>1.3223157583005001</v>
      </c>
      <c r="R43" s="272">
        <v>1.3440395612657301</v>
      </c>
      <c r="S43" s="272">
        <v>1.46347328922195</v>
      </c>
      <c r="T43" s="272">
        <v>1.3619478609184501</v>
      </c>
      <c r="U43" s="272">
        <v>1.2721012509857501</v>
      </c>
      <c r="V43" s="272">
        <v>1.3844995334349099</v>
      </c>
      <c r="W43" s="272">
        <v>1.3330009427285201</v>
      </c>
      <c r="X43" s="272">
        <v>1.17180081730645</v>
      </c>
      <c r="Y43" s="272">
        <v>1.186353823788</v>
      </c>
      <c r="Z43" s="272">
        <v>1.3950223432475599</v>
      </c>
      <c r="AA43" s="272">
        <v>1.12861078730221</v>
      </c>
    </row>
    <row r="44" spans="1:27" x14ac:dyDescent="0.3">
      <c r="A44" s="45" t="s">
        <v>144</v>
      </c>
      <c r="B44" s="45" t="s">
        <v>93</v>
      </c>
      <c r="C44" s="45" t="s">
        <v>96</v>
      </c>
      <c r="D44" s="274" t="s">
        <v>856</v>
      </c>
      <c r="E44" s="10"/>
      <c r="F44" s="10"/>
      <c r="G44" s="274"/>
      <c r="H44" s="45" t="s">
        <v>857</v>
      </c>
      <c r="I44" s="45" t="s">
        <v>858</v>
      </c>
      <c r="J44" s="45" t="s">
        <v>849</v>
      </c>
      <c r="K44" s="277" t="s">
        <v>2055</v>
      </c>
      <c r="L44" s="272">
        <v>1.9598150184671701</v>
      </c>
      <c r="M44" s="272">
        <v>1.9166479193416399</v>
      </c>
      <c r="N44" s="272">
        <v>1.72387966239462</v>
      </c>
      <c r="O44" s="272">
        <v>1.7138211328045101</v>
      </c>
      <c r="P44" s="272">
        <v>1.3557676067101501</v>
      </c>
      <c r="Q44" s="272">
        <v>1.3974162393996601</v>
      </c>
      <c r="R44" s="272">
        <v>1.27436662439482</v>
      </c>
      <c r="S44" s="272">
        <v>1.6267454644161099</v>
      </c>
      <c r="T44" s="272">
        <v>1.6480204834052099</v>
      </c>
      <c r="U44" s="272">
        <v>1.6862236433290101</v>
      </c>
      <c r="V44" s="272">
        <v>1.60324295565512</v>
      </c>
      <c r="W44" s="272">
        <v>1.4427471510400101</v>
      </c>
      <c r="X44" s="272">
        <v>1.49769180091109</v>
      </c>
      <c r="Y44" s="272">
        <v>1.53222511891554</v>
      </c>
      <c r="Z44" s="272">
        <v>1.8354441647711699</v>
      </c>
      <c r="AA44" s="272">
        <v>1.4886302998101399</v>
      </c>
    </row>
    <row r="45" spans="1:27" x14ac:dyDescent="0.3">
      <c r="A45" s="45" t="s">
        <v>144</v>
      </c>
      <c r="B45" s="45" t="s">
        <v>93</v>
      </c>
      <c r="C45" s="45" t="s">
        <v>96</v>
      </c>
      <c r="D45" s="274" t="s">
        <v>859</v>
      </c>
      <c r="E45" s="10"/>
      <c r="F45" s="10"/>
      <c r="G45" s="274"/>
      <c r="H45" s="45" t="s">
        <v>860</v>
      </c>
      <c r="I45" s="45" t="s">
        <v>861</v>
      </c>
      <c r="J45" s="45" t="s">
        <v>849</v>
      </c>
      <c r="K45" s="277" t="s">
        <v>2055</v>
      </c>
      <c r="L45" s="272">
        <v>1.4361375303205199</v>
      </c>
      <c r="M45" s="272">
        <v>1.59540554639202</v>
      </c>
      <c r="N45" s="272">
        <v>1.7346846061475201</v>
      </c>
      <c r="O45" s="272">
        <v>1.4877058106650001</v>
      </c>
      <c r="P45" s="272">
        <v>1.26047574728492</v>
      </c>
      <c r="Q45" s="272">
        <v>1.3913352287843399</v>
      </c>
      <c r="R45" s="272">
        <v>1.3661836729843999</v>
      </c>
      <c r="S45" s="272">
        <v>1.4904861088368</v>
      </c>
      <c r="T45" s="272">
        <v>1.4016044890092101</v>
      </c>
      <c r="U45" s="272">
        <v>1.2104784600335201</v>
      </c>
      <c r="V45" s="272">
        <v>1.4066365178448501</v>
      </c>
      <c r="W45" s="272">
        <v>1.3662400032092901</v>
      </c>
      <c r="X45" s="272">
        <v>1.2247874088853401</v>
      </c>
      <c r="Y45" s="272">
        <v>1.2790615936159999</v>
      </c>
      <c r="Z45" s="272">
        <v>1.55143779285508</v>
      </c>
      <c r="AA45" s="272">
        <v>1.4226725265262501</v>
      </c>
    </row>
    <row r="46" spans="1:27" x14ac:dyDescent="0.3">
      <c r="A46" s="45" t="s">
        <v>144</v>
      </c>
      <c r="B46" s="45" t="s">
        <v>93</v>
      </c>
      <c r="C46" s="45" t="s">
        <v>96</v>
      </c>
      <c r="D46" s="274" t="s">
        <v>197</v>
      </c>
      <c r="E46" s="339" t="s">
        <v>975</v>
      </c>
      <c r="F46" s="339" t="s">
        <v>975</v>
      </c>
      <c r="G46" s="274"/>
      <c r="H46" s="45" t="s">
        <v>862</v>
      </c>
      <c r="I46" s="45" t="s">
        <v>863</v>
      </c>
      <c r="J46" s="45" t="s">
        <v>849</v>
      </c>
      <c r="K46" s="277" t="s">
        <v>2055</v>
      </c>
      <c r="L46" s="272">
        <v>0.82444932296177798</v>
      </c>
      <c r="M46" s="272">
        <v>0.923940219446856</v>
      </c>
      <c r="N46" s="272">
        <v>0.47738206035543401</v>
      </c>
      <c r="O46" s="272">
        <v>0.63212533439297303</v>
      </c>
      <c r="P46" s="272">
        <v>0.44781820454611698</v>
      </c>
      <c r="Q46" s="272">
        <v>0.50837248744043295</v>
      </c>
      <c r="R46" s="272">
        <v>0.67620555784797998</v>
      </c>
      <c r="S46" s="272">
        <v>0.63324742619225005</v>
      </c>
      <c r="T46" s="272">
        <v>0.44167191133141098</v>
      </c>
      <c r="U46" s="272">
        <v>0.30725209754499899</v>
      </c>
      <c r="V46" s="272">
        <v>0.35569256306132702</v>
      </c>
      <c r="W46" s="272">
        <v>0.46706610847968499</v>
      </c>
      <c r="X46" s="272">
        <v>0.43373979832271697</v>
      </c>
      <c r="Y46" s="272">
        <v>0.44367289846257901</v>
      </c>
      <c r="Z46" s="272">
        <v>0.51756982105903004</v>
      </c>
      <c r="AA46" s="272">
        <v>0.34994263047844498</v>
      </c>
    </row>
    <row r="47" spans="1:27" x14ac:dyDescent="0.3">
      <c r="A47" s="45" t="s">
        <v>144</v>
      </c>
      <c r="B47" s="45" t="s">
        <v>93</v>
      </c>
      <c r="C47" s="45" t="s">
        <v>96</v>
      </c>
      <c r="D47" s="274" t="s">
        <v>864</v>
      </c>
      <c r="E47" s="10"/>
      <c r="F47" s="10"/>
      <c r="G47" s="381" t="s">
        <v>975</v>
      </c>
      <c r="H47" s="45" t="s">
        <v>865</v>
      </c>
      <c r="I47" s="45" t="s">
        <v>866</v>
      </c>
      <c r="J47" s="45" t="s">
        <v>849</v>
      </c>
      <c r="K47" s="277" t="s">
        <v>2055</v>
      </c>
      <c r="L47" s="272">
        <v>1.4128325112145099</v>
      </c>
      <c r="M47" s="272">
        <v>1.7687978363785899</v>
      </c>
      <c r="N47" s="272">
        <v>1.26663408812414</v>
      </c>
      <c r="O47" s="272">
        <v>1.30082814736734</v>
      </c>
      <c r="P47" s="272">
        <v>1.0305439853571701</v>
      </c>
      <c r="Q47" s="272">
        <v>0.91488804707432103</v>
      </c>
      <c r="R47" s="272">
        <v>0.89548627389133495</v>
      </c>
      <c r="S47" s="272">
        <v>1.1813925180226901</v>
      </c>
      <c r="T47" s="272">
        <v>1.1439877675952099</v>
      </c>
      <c r="U47" s="272">
        <v>1.7077700737318799</v>
      </c>
      <c r="V47" s="272">
        <v>1.04081347039253</v>
      </c>
      <c r="W47" s="272">
        <v>1.05419399576488</v>
      </c>
      <c r="X47" s="272">
        <v>1.2974681318475201</v>
      </c>
      <c r="Y47" s="272">
        <v>1.2352546254555199</v>
      </c>
      <c r="Z47" s="272">
        <v>1.5815339904760399</v>
      </c>
      <c r="AA47" s="272">
        <v>1.6979546219680599</v>
      </c>
    </row>
    <row r="48" spans="1:27" x14ac:dyDescent="0.3">
      <c r="A48" s="45" t="s">
        <v>144</v>
      </c>
      <c r="B48" s="45" t="s">
        <v>93</v>
      </c>
      <c r="C48" s="45" t="s">
        <v>96</v>
      </c>
      <c r="D48" s="274" t="s">
        <v>867</v>
      </c>
      <c r="E48" s="10"/>
      <c r="F48" s="10"/>
      <c r="G48" s="274"/>
      <c r="H48" s="45" t="s">
        <v>868</v>
      </c>
      <c r="I48" s="45" t="s">
        <v>869</v>
      </c>
      <c r="J48" s="45" t="s">
        <v>849</v>
      </c>
      <c r="K48" s="277" t="s">
        <v>2055</v>
      </c>
      <c r="L48" s="272">
        <v>0.89436438027978804</v>
      </c>
      <c r="M48" s="272">
        <v>1.0388801510526799</v>
      </c>
      <c r="N48" s="272">
        <v>0.60753251919719298</v>
      </c>
      <c r="O48" s="272">
        <v>0.67734839882087605</v>
      </c>
      <c r="P48" s="272">
        <v>0.66409860458990799</v>
      </c>
      <c r="Q48" s="272">
        <v>0.64337092310045296</v>
      </c>
      <c r="R48" s="272">
        <v>0.63245743469647397</v>
      </c>
      <c r="S48" s="272">
        <v>0.65954309130404598</v>
      </c>
      <c r="T48" s="272">
        <v>0.65569661408076596</v>
      </c>
      <c r="U48" s="272">
        <v>0.66104448476020905</v>
      </c>
      <c r="V48" s="272">
        <v>0.63822051663219104</v>
      </c>
      <c r="W48" s="272">
        <v>0.70059916271952805</v>
      </c>
      <c r="X48" s="272">
        <v>0.70289292722784102</v>
      </c>
      <c r="Y48" s="272">
        <v>0.66067020586218705</v>
      </c>
      <c r="Z48" s="272">
        <v>0.83040072027407097</v>
      </c>
      <c r="AA48" s="272">
        <v>0.70446566187938398</v>
      </c>
    </row>
    <row r="49" spans="1:31" x14ac:dyDescent="0.3">
      <c r="A49" s="45" t="s">
        <v>144</v>
      </c>
      <c r="B49" s="45" t="s">
        <v>93</v>
      </c>
      <c r="C49" s="45" t="s">
        <v>96</v>
      </c>
      <c r="D49" s="274" t="s">
        <v>198</v>
      </c>
      <c r="E49" s="339" t="s">
        <v>975</v>
      </c>
      <c r="F49" s="339" t="s">
        <v>975</v>
      </c>
      <c r="G49" s="379" t="s">
        <v>976</v>
      </c>
      <c r="H49" s="45" t="s">
        <v>870</v>
      </c>
      <c r="I49" s="45" t="s">
        <v>871</v>
      </c>
      <c r="J49" s="45" t="s">
        <v>849</v>
      </c>
      <c r="K49" s="277" t="s">
        <v>2055</v>
      </c>
      <c r="L49" s="272">
        <v>0.85131863910752303</v>
      </c>
      <c r="M49" s="272">
        <v>0.88562690891157902</v>
      </c>
      <c r="N49" s="272">
        <v>0.48573133507358401</v>
      </c>
      <c r="O49" s="272">
        <v>0.62846758653483303</v>
      </c>
      <c r="P49" s="272">
        <v>0.41221759414286901</v>
      </c>
      <c r="Q49" s="272">
        <v>0.45303529084105598</v>
      </c>
      <c r="R49" s="272">
        <v>0.64460969112744804</v>
      </c>
      <c r="S49" s="272">
        <v>0.61316710010687903</v>
      </c>
      <c r="T49" s="272">
        <v>0.39959350442595098</v>
      </c>
      <c r="U49" s="272">
        <v>0.42187910728829497</v>
      </c>
      <c r="V49" s="272">
        <v>0.35231573493099799</v>
      </c>
      <c r="W49" s="272">
        <v>0.445861880241957</v>
      </c>
      <c r="X49" s="272">
        <v>0.425299456301302</v>
      </c>
      <c r="Y49" s="272">
        <v>0.330080411255742</v>
      </c>
      <c r="Z49" s="272">
        <v>0.47094190925191098</v>
      </c>
      <c r="AA49" s="272">
        <v>0.31513158346750098</v>
      </c>
    </row>
    <row r="50" spans="1:31" x14ac:dyDescent="0.3">
      <c r="A50" s="45" t="s">
        <v>144</v>
      </c>
      <c r="B50" s="45" t="s">
        <v>93</v>
      </c>
      <c r="C50" s="45" t="s">
        <v>96</v>
      </c>
      <c r="D50" s="274" t="s">
        <v>872</v>
      </c>
      <c r="E50" s="10"/>
      <c r="F50" s="10"/>
      <c r="G50" s="274"/>
      <c r="H50" s="45" t="s">
        <v>873</v>
      </c>
      <c r="I50" s="45" t="s">
        <v>874</v>
      </c>
      <c r="J50" s="45" t="s">
        <v>849</v>
      </c>
      <c r="K50" s="277" t="s">
        <v>2055</v>
      </c>
      <c r="L50" s="272">
        <v>0.65418559514027397</v>
      </c>
      <c r="M50" s="272">
        <v>0.69307796365736996</v>
      </c>
      <c r="N50" s="272">
        <v>0.49064267314308402</v>
      </c>
      <c r="O50" s="272">
        <v>0.59721046847437098</v>
      </c>
      <c r="P50" s="272">
        <v>0.40552575008210801</v>
      </c>
      <c r="Q50" s="272">
        <v>0.47614313117925799</v>
      </c>
      <c r="R50" s="272">
        <v>0.45827509251917797</v>
      </c>
      <c r="S50" s="272">
        <v>0.55627284286499301</v>
      </c>
      <c r="T50" s="272">
        <v>0.49949188053243898</v>
      </c>
      <c r="U50" s="272">
        <v>0.57141133428424795</v>
      </c>
      <c r="V50" s="272">
        <v>0.47425675074843598</v>
      </c>
      <c r="W50" s="272">
        <v>0.49199540384025697</v>
      </c>
      <c r="X50" s="272">
        <v>0.51626758697655295</v>
      </c>
      <c r="Y50" s="272">
        <v>0.53332436818636098</v>
      </c>
      <c r="Z50" s="272">
        <v>0.60107617220450904</v>
      </c>
      <c r="AA50" s="272">
        <v>0.568885794573598</v>
      </c>
    </row>
    <row r="51" spans="1:31" x14ac:dyDescent="0.3">
      <c r="A51" s="45" t="s">
        <v>144</v>
      </c>
      <c r="B51" s="45" t="s">
        <v>93</v>
      </c>
      <c r="C51" s="45" t="s">
        <v>96</v>
      </c>
      <c r="D51" s="274" t="s">
        <v>199</v>
      </c>
      <c r="E51" s="339" t="s">
        <v>975</v>
      </c>
      <c r="F51" s="339" t="s">
        <v>975</v>
      </c>
      <c r="G51" s="379" t="s">
        <v>976</v>
      </c>
      <c r="H51" s="45" t="s">
        <v>875</v>
      </c>
      <c r="I51" s="45" t="s">
        <v>876</v>
      </c>
      <c r="J51" s="45" t="s">
        <v>849</v>
      </c>
      <c r="K51" s="277" t="s">
        <v>2055</v>
      </c>
      <c r="L51" s="272">
        <v>1.0542093936774299</v>
      </c>
      <c r="M51" s="272">
        <v>1.0899645650997201</v>
      </c>
      <c r="N51" s="272">
        <v>0.77206234452545397</v>
      </c>
      <c r="O51" s="272">
        <v>0.81966804275574801</v>
      </c>
      <c r="P51" s="272">
        <v>0.54123634763433803</v>
      </c>
      <c r="Q51" s="272">
        <v>0.63759396301590299</v>
      </c>
      <c r="R51" s="272">
        <v>0.77234340872413099</v>
      </c>
      <c r="S51" s="272">
        <v>0.80058347690367904</v>
      </c>
      <c r="T51" s="272">
        <v>0.64267955295173895</v>
      </c>
      <c r="U51" s="272">
        <v>0.53736797424770599</v>
      </c>
      <c r="V51" s="272">
        <v>0.49751934453514701</v>
      </c>
      <c r="W51" s="272">
        <v>0.66564084048976002</v>
      </c>
      <c r="X51" s="272">
        <v>0.524239021107889</v>
      </c>
      <c r="Y51" s="272">
        <v>0.452841798775239</v>
      </c>
      <c r="Z51" s="272">
        <v>0.67949584206193803</v>
      </c>
      <c r="AA51" s="272">
        <v>0.431473766898816</v>
      </c>
    </row>
    <row r="52" spans="1:31" x14ac:dyDescent="0.3">
      <c r="A52" s="45" t="s">
        <v>144</v>
      </c>
      <c r="B52" s="45" t="s">
        <v>93</v>
      </c>
      <c r="C52" s="45" t="s">
        <v>96</v>
      </c>
      <c r="D52" s="274" t="s">
        <v>877</v>
      </c>
      <c r="E52" s="10"/>
      <c r="F52" s="340" t="s">
        <v>976</v>
      </c>
      <c r="G52" s="274"/>
      <c r="H52" s="45" t="s">
        <v>878</v>
      </c>
      <c r="I52" s="45" t="s">
        <v>879</v>
      </c>
      <c r="J52" s="45" t="s">
        <v>849</v>
      </c>
      <c r="K52" s="277" t="s">
        <v>2055</v>
      </c>
      <c r="L52" s="272">
        <v>1.9625567854208199</v>
      </c>
      <c r="M52" s="272">
        <v>2.0708835540605799</v>
      </c>
      <c r="N52" s="272">
        <v>1.7739753107035201</v>
      </c>
      <c r="O52" s="272">
        <v>1.82388609108125</v>
      </c>
      <c r="P52" s="272">
        <v>1.42937789137852</v>
      </c>
      <c r="Q52" s="272">
        <v>1.47494912474494</v>
      </c>
      <c r="R52" s="272">
        <v>1.4990483432963799</v>
      </c>
      <c r="S52" s="272">
        <v>1.85336628737958</v>
      </c>
      <c r="T52" s="272">
        <v>1.7182520690315899</v>
      </c>
      <c r="U52" s="272">
        <v>1.63839056783463</v>
      </c>
      <c r="V52" s="272">
        <v>1.6193766900555799</v>
      </c>
      <c r="W52" s="272">
        <v>1.63616409780307</v>
      </c>
      <c r="X52" s="272">
        <v>1.7818499822987299</v>
      </c>
      <c r="Y52" s="272">
        <v>1.69064334098427</v>
      </c>
      <c r="Z52" s="272">
        <v>1.9999135264181001</v>
      </c>
      <c r="AA52" s="272">
        <v>1.8459015717645699</v>
      </c>
    </row>
    <row r="53" spans="1:31" x14ac:dyDescent="0.3">
      <c r="A53" s="45" t="s">
        <v>144</v>
      </c>
      <c r="B53" s="45" t="s">
        <v>93</v>
      </c>
      <c r="C53" s="45" t="s">
        <v>96</v>
      </c>
      <c r="D53" s="274" t="s">
        <v>880</v>
      </c>
      <c r="E53" s="10"/>
      <c r="F53" s="10"/>
      <c r="G53" s="381" t="s">
        <v>976</v>
      </c>
      <c r="H53" s="45" t="s">
        <v>881</v>
      </c>
      <c r="I53" s="45" t="s">
        <v>882</v>
      </c>
      <c r="J53" s="45" t="s">
        <v>849</v>
      </c>
      <c r="K53" s="277" t="s">
        <v>2055</v>
      </c>
      <c r="L53" s="272">
        <v>0.70819840412712798</v>
      </c>
      <c r="M53" s="272">
        <v>0.869417431377424</v>
      </c>
      <c r="N53" s="272">
        <v>0.68660506211614802</v>
      </c>
      <c r="O53" s="272">
        <v>0.645758758227855</v>
      </c>
      <c r="P53" s="272">
        <v>0.55595840456801304</v>
      </c>
      <c r="Q53" s="272">
        <v>0.49712261780209799</v>
      </c>
      <c r="R53" s="272">
        <v>0.52713787896136499</v>
      </c>
      <c r="S53" s="272">
        <v>0.65667447329185002</v>
      </c>
      <c r="T53" s="272">
        <v>0.63057065887822505</v>
      </c>
      <c r="U53" s="272">
        <v>0.920463506810826</v>
      </c>
      <c r="V53" s="272">
        <v>0.57068395402561001</v>
      </c>
      <c r="W53" s="272">
        <v>0.60002235040273699</v>
      </c>
      <c r="X53" s="272">
        <v>0.69726603254689701</v>
      </c>
      <c r="Y53" s="272">
        <v>0.63316350492420903</v>
      </c>
      <c r="Z53" s="272">
        <v>0.78801170954032496</v>
      </c>
      <c r="AA53" s="272">
        <v>0.84737417066115694</v>
      </c>
    </row>
    <row r="54" spans="1:31" x14ac:dyDescent="0.3">
      <c r="A54" s="45" t="s">
        <v>144</v>
      </c>
      <c r="B54" s="45" t="s">
        <v>93</v>
      </c>
      <c r="C54" s="45" t="s">
        <v>96</v>
      </c>
      <c r="D54" s="274" t="s">
        <v>883</v>
      </c>
      <c r="E54" s="10"/>
      <c r="F54" s="10"/>
      <c r="G54" s="381" t="s">
        <v>975</v>
      </c>
      <c r="H54" s="45" t="s">
        <v>884</v>
      </c>
      <c r="I54" s="45" t="s">
        <v>885</v>
      </c>
      <c r="J54" s="45" t="s">
        <v>849</v>
      </c>
      <c r="K54" s="277" t="s">
        <v>2055</v>
      </c>
      <c r="L54" s="272">
        <v>1.3843181348965801</v>
      </c>
      <c r="M54" s="272">
        <v>1.56691616163502</v>
      </c>
      <c r="N54" s="272">
        <v>0.63798281522809497</v>
      </c>
      <c r="O54" s="272">
        <v>0.95267705577899298</v>
      </c>
      <c r="P54" s="272">
        <v>0.66918440607608698</v>
      </c>
      <c r="Q54" s="272">
        <v>0.82519314049840697</v>
      </c>
      <c r="R54" s="272">
        <v>0.66486345184573803</v>
      </c>
      <c r="S54" s="272">
        <v>0.86464927917605505</v>
      </c>
      <c r="T54" s="272">
        <v>0.67597901165390095</v>
      </c>
      <c r="U54" s="272">
        <v>0.82048806974148503</v>
      </c>
      <c r="V54" s="272">
        <v>0.57631200090949197</v>
      </c>
      <c r="W54" s="272">
        <v>0.65847724986890599</v>
      </c>
      <c r="X54" s="272">
        <v>1.1521066859231499</v>
      </c>
      <c r="Y54" s="272">
        <v>1.2062197744654299</v>
      </c>
      <c r="Z54" s="272">
        <v>1.59425069369616</v>
      </c>
      <c r="AA54" s="272">
        <v>1.5559621933707799</v>
      </c>
    </row>
    <row r="55" spans="1:31" x14ac:dyDescent="0.3">
      <c r="A55" s="45" t="s">
        <v>144</v>
      </c>
      <c r="B55" s="45" t="s">
        <v>93</v>
      </c>
      <c r="C55" s="45" t="s">
        <v>96</v>
      </c>
      <c r="D55" s="274" t="s">
        <v>194</v>
      </c>
      <c r="E55" s="339" t="s">
        <v>975</v>
      </c>
      <c r="F55" s="339" t="s">
        <v>975</v>
      </c>
      <c r="G55" s="379" t="s">
        <v>976</v>
      </c>
      <c r="H55" s="45" t="s">
        <v>886</v>
      </c>
      <c r="I55" s="45" t="s">
        <v>887</v>
      </c>
      <c r="J55" s="45" t="s">
        <v>849</v>
      </c>
      <c r="K55" s="277" t="s">
        <v>2055</v>
      </c>
      <c r="L55" s="272">
        <v>2.20438063073252</v>
      </c>
      <c r="M55" s="272">
        <v>2.2875011174715598</v>
      </c>
      <c r="N55" s="272">
        <v>1.6069898163405101</v>
      </c>
      <c r="O55" s="272">
        <v>1.7946241082161301</v>
      </c>
      <c r="P55" s="272">
        <v>1.2765361730307401</v>
      </c>
      <c r="Q55" s="272">
        <v>1.3478560028848301</v>
      </c>
      <c r="R55" s="272">
        <v>1.9251874688092101</v>
      </c>
      <c r="S55" s="272">
        <v>1.9461182697739201</v>
      </c>
      <c r="T55" s="272">
        <v>1.4473155641367199</v>
      </c>
      <c r="U55" s="272">
        <v>1.2165114605463301</v>
      </c>
      <c r="V55" s="272">
        <v>1.2561800644824099</v>
      </c>
      <c r="W55" s="272">
        <v>1.5642416479696899</v>
      </c>
      <c r="X55" s="272">
        <v>1.12584784407875</v>
      </c>
      <c r="Y55" s="272">
        <v>0.90262729744625803</v>
      </c>
      <c r="Z55" s="272">
        <v>1.34415553036706</v>
      </c>
      <c r="AA55" s="272">
        <v>0.80294428171297805</v>
      </c>
    </row>
    <row r="56" spans="1:31" x14ac:dyDescent="0.3">
      <c r="A56" s="45" t="s">
        <v>144</v>
      </c>
      <c r="B56" s="45" t="s">
        <v>93</v>
      </c>
      <c r="C56" s="45" t="s">
        <v>96</v>
      </c>
      <c r="D56" s="274" t="s">
        <v>888</v>
      </c>
      <c r="E56" s="10"/>
      <c r="F56" s="339" t="s">
        <v>975</v>
      </c>
      <c r="G56" s="274"/>
      <c r="H56" s="45" t="s">
        <v>889</v>
      </c>
      <c r="I56" s="45" t="s">
        <v>890</v>
      </c>
      <c r="J56" s="45" t="s">
        <v>849</v>
      </c>
      <c r="K56" s="277" t="s">
        <v>2055</v>
      </c>
      <c r="L56" s="272">
        <v>1.91128574338761</v>
      </c>
      <c r="M56" s="272">
        <v>2.06548039488252</v>
      </c>
      <c r="N56" s="272">
        <v>1.85648579027113</v>
      </c>
      <c r="O56" s="272">
        <v>1.8617936597928699</v>
      </c>
      <c r="P56" s="272">
        <v>1.3169549111577401</v>
      </c>
      <c r="Q56" s="272">
        <v>1.5378875846134601</v>
      </c>
      <c r="R56" s="272">
        <v>1.49040673872324</v>
      </c>
      <c r="S56" s="272">
        <v>1.82085528324136</v>
      </c>
      <c r="T56" s="272">
        <v>1.6849526103294299</v>
      </c>
      <c r="U56" s="272">
        <v>1.6862236433290101</v>
      </c>
      <c r="V56" s="272">
        <v>1.49255803360544</v>
      </c>
      <c r="W56" s="272">
        <v>1.51466960087338</v>
      </c>
      <c r="X56" s="272">
        <v>1.4789354853079499</v>
      </c>
      <c r="Y56" s="272">
        <v>1.41404818155238</v>
      </c>
      <c r="Z56" s="272">
        <v>1.66800757237288</v>
      </c>
      <c r="AA56" s="272">
        <v>1.45336121270695</v>
      </c>
    </row>
    <row r="57" spans="1:31" x14ac:dyDescent="0.3">
      <c r="A57" s="45" t="s">
        <v>144</v>
      </c>
      <c r="B57" s="45" t="s">
        <v>93</v>
      </c>
      <c r="C57" s="45" t="s">
        <v>96</v>
      </c>
      <c r="D57" s="274" t="s">
        <v>195</v>
      </c>
      <c r="E57" s="339" t="s">
        <v>975</v>
      </c>
      <c r="F57" s="339" t="s">
        <v>975</v>
      </c>
      <c r="G57" s="380" t="s">
        <v>975</v>
      </c>
      <c r="H57" s="45" t="s">
        <v>891</v>
      </c>
      <c r="I57" s="45" t="s">
        <v>892</v>
      </c>
      <c r="J57" s="45" t="s">
        <v>849</v>
      </c>
      <c r="K57" s="277" t="s">
        <v>2055</v>
      </c>
      <c r="L57" s="272">
        <v>1.5134553584133701</v>
      </c>
      <c r="M57" s="272">
        <v>1.68283848581867</v>
      </c>
      <c r="N57" s="272">
        <v>1.0549554173286699</v>
      </c>
      <c r="O57" s="272">
        <v>1.22534553247665</v>
      </c>
      <c r="P57" s="272">
        <v>0.79820315956755605</v>
      </c>
      <c r="Q57" s="272">
        <v>0.90242197531292301</v>
      </c>
      <c r="R57" s="272">
        <v>1.2219768966701701</v>
      </c>
      <c r="S57" s="272">
        <v>1.2834675089566601</v>
      </c>
      <c r="T57" s="272">
        <v>0.82461568640628202</v>
      </c>
      <c r="U57" s="272">
        <v>0.73688791977832901</v>
      </c>
      <c r="V57" s="272">
        <v>0.81794281379081502</v>
      </c>
      <c r="W57" s="272">
        <v>0.97281560631198205</v>
      </c>
      <c r="X57" s="272">
        <v>0.71320890080957</v>
      </c>
      <c r="Y57" s="272">
        <v>0.66882033947344</v>
      </c>
      <c r="Z57" s="272">
        <v>0.75028548998729205</v>
      </c>
      <c r="AA57" s="272">
        <v>0.55148027106812603</v>
      </c>
    </row>
    <row r="58" spans="1:31" x14ac:dyDescent="0.3">
      <c r="A58" s="45" t="s">
        <v>144</v>
      </c>
      <c r="B58" s="45" t="s">
        <v>93</v>
      </c>
      <c r="C58" s="45" t="s">
        <v>96</v>
      </c>
      <c r="D58" s="274" t="s">
        <v>893</v>
      </c>
      <c r="E58" s="10"/>
      <c r="F58" s="10"/>
      <c r="G58" s="274"/>
      <c r="H58" s="45" t="s">
        <v>894</v>
      </c>
      <c r="I58" s="45" t="s">
        <v>895</v>
      </c>
      <c r="J58" s="45" t="s">
        <v>849</v>
      </c>
      <c r="K58" s="277" t="s">
        <v>2055</v>
      </c>
      <c r="L58" s="272">
        <v>0.78990305934582095</v>
      </c>
      <c r="M58" s="272">
        <v>0.89987160129007904</v>
      </c>
      <c r="N58" s="272">
        <v>0.65271682943659604</v>
      </c>
      <c r="O58" s="272">
        <v>0.69630218317668802</v>
      </c>
      <c r="P58" s="272">
        <v>0.56425629120335596</v>
      </c>
      <c r="Q58" s="272">
        <v>0.57952031163963302</v>
      </c>
      <c r="R58" s="272">
        <v>0.65757209798715399</v>
      </c>
      <c r="S58" s="272">
        <v>0.73221474761300998</v>
      </c>
      <c r="T58" s="272">
        <v>0.63117610358190002</v>
      </c>
      <c r="U58" s="272">
        <v>0.71878891823991398</v>
      </c>
      <c r="V58" s="272">
        <v>0.66936237605633697</v>
      </c>
      <c r="W58" s="272">
        <v>0.63956537062985097</v>
      </c>
      <c r="X58" s="272">
        <v>0.68788787474532498</v>
      </c>
      <c r="Y58" s="272">
        <v>0.64589808869179199</v>
      </c>
      <c r="Z58" s="272">
        <v>0.72315652311769496</v>
      </c>
      <c r="AA58" s="272">
        <v>0.64629457016372605</v>
      </c>
    </row>
    <row r="59" spans="1:31" s="45" customFormat="1" x14ac:dyDescent="0.3">
      <c r="A59" s="45" t="s">
        <v>144</v>
      </c>
      <c r="B59" s="45" t="s">
        <v>93</v>
      </c>
      <c r="C59" s="45" t="s">
        <v>96</v>
      </c>
      <c r="D59" s="274" t="s">
        <v>896</v>
      </c>
      <c r="E59" s="10"/>
      <c r="F59" s="10"/>
      <c r="G59" s="274"/>
      <c r="H59" s="45" t="s">
        <v>897</v>
      </c>
      <c r="I59" s="45" t="s">
        <v>898</v>
      </c>
      <c r="J59" s="45" t="s">
        <v>849</v>
      </c>
      <c r="K59" s="277" t="s">
        <v>2055</v>
      </c>
      <c r="L59" s="372">
        <v>2.0867588284210501</v>
      </c>
      <c r="M59" s="372">
        <v>2.16814041926551</v>
      </c>
      <c r="N59" s="372">
        <v>1.73615800756837</v>
      </c>
      <c r="O59" s="372">
        <v>1.83585690225334</v>
      </c>
      <c r="P59" s="372">
        <v>1.4398171681133101</v>
      </c>
      <c r="Q59" s="372">
        <v>1.5178202495829201</v>
      </c>
      <c r="R59" s="372">
        <v>1.6016673976023801</v>
      </c>
      <c r="S59" s="372">
        <v>1.91097769912452</v>
      </c>
      <c r="T59" s="372">
        <v>1.81118783104581</v>
      </c>
      <c r="U59" s="372">
        <v>1.71940514614944</v>
      </c>
      <c r="V59" s="372">
        <v>1.7293112058540701</v>
      </c>
      <c r="W59" s="372">
        <v>1.6688300710341599</v>
      </c>
      <c r="X59" s="372">
        <v>1.5478649451494999</v>
      </c>
      <c r="Y59" s="372">
        <v>1.5826540706351699</v>
      </c>
      <c r="Z59" s="372">
        <v>1.88546319743699</v>
      </c>
      <c r="AA59" s="372">
        <v>1.5271056675590799</v>
      </c>
      <c r="AB59" s="149"/>
      <c r="AC59" s="149"/>
      <c r="AD59" s="149"/>
      <c r="AE59" s="149"/>
    </row>
    <row r="60" spans="1:31" s="45" customFormat="1" x14ac:dyDescent="0.3">
      <c r="A60" s="45" t="s">
        <v>144</v>
      </c>
      <c r="B60" s="45" t="s">
        <v>93</v>
      </c>
      <c r="C60" s="45" t="s">
        <v>96</v>
      </c>
      <c r="D60" s="274" t="s">
        <v>196</v>
      </c>
      <c r="E60" s="339" t="s">
        <v>975</v>
      </c>
      <c r="F60" s="339" t="s">
        <v>975</v>
      </c>
      <c r="G60" s="379" t="s">
        <v>976</v>
      </c>
      <c r="H60" s="45" t="s">
        <v>899</v>
      </c>
      <c r="I60" s="45" t="s">
        <v>900</v>
      </c>
      <c r="J60" s="45" t="s">
        <v>849</v>
      </c>
      <c r="K60" s="277" t="s">
        <v>2055</v>
      </c>
      <c r="L60" s="372">
        <v>1.4314765264993199</v>
      </c>
      <c r="M60" s="372">
        <v>1.4991310737649099</v>
      </c>
      <c r="N60" s="372">
        <v>0.80300377436330606</v>
      </c>
      <c r="O60" s="372">
        <v>1.0121985891069001</v>
      </c>
      <c r="P60" s="372">
        <v>0.64027563973360002</v>
      </c>
      <c r="Q60" s="372">
        <v>0.70326887766131696</v>
      </c>
      <c r="R60" s="372">
        <v>0.99729517776860699</v>
      </c>
      <c r="S60" s="372">
        <v>1.0319853298874799</v>
      </c>
      <c r="T60" s="372">
        <v>0.65811839289546803</v>
      </c>
      <c r="U60" s="372">
        <v>0.51625247245288797</v>
      </c>
      <c r="V60" s="372">
        <v>0.56355509463936004</v>
      </c>
      <c r="W60" s="372">
        <v>0.69687409559668401</v>
      </c>
      <c r="X60" s="372">
        <v>0.61802059912361196</v>
      </c>
      <c r="Y60" s="372">
        <v>0.576112569645439</v>
      </c>
      <c r="Z60" s="372">
        <v>0.69306032549673602</v>
      </c>
      <c r="AA60" s="372">
        <v>0.50246998119745401</v>
      </c>
      <c r="AB60" s="149"/>
      <c r="AC60" s="149"/>
      <c r="AD60" s="149"/>
      <c r="AE60" s="149"/>
    </row>
    <row r="61" spans="1:31" s="45" customFormat="1" x14ac:dyDescent="0.3">
      <c r="A61" s="12" t="s">
        <v>144</v>
      </c>
      <c r="B61" s="12" t="s">
        <v>93</v>
      </c>
      <c r="C61" s="12" t="s">
        <v>96</v>
      </c>
      <c r="D61" s="275" t="s">
        <v>901</v>
      </c>
      <c r="E61" s="8"/>
      <c r="F61" s="8"/>
      <c r="G61" s="275"/>
      <c r="H61" s="12" t="s">
        <v>902</v>
      </c>
      <c r="I61" s="12" t="s">
        <v>903</v>
      </c>
      <c r="J61" s="12" t="s">
        <v>849</v>
      </c>
      <c r="K61" s="278" t="s">
        <v>2055</v>
      </c>
      <c r="L61" s="273">
        <v>1.7454088426919401</v>
      </c>
      <c r="M61" s="273">
        <v>1.7923752582464501</v>
      </c>
      <c r="N61" s="273">
        <v>1.4581762728346499</v>
      </c>
      <c r="O61" s="273">
        <v>1.40258004233012</v>
      </c>
      <c r="P61" s="273">
        <v>1.2021228670750801</v>
      </c>
      <c r="Q61" s="273">
        <v>1.1468786020486299</v>
      </c>
      <c r="R61" s="273">
        <v>1.1301598480805899</v>
      </c>
      <c r="S61" s="273">
        <v>1.41638014352174</v>
      </c>
      <c r="T61" s="273">
        <v>1.42612499950807</v>
      </c>
      <c r="U61" s="273">
        <v>1.7112175025963401</v>
      </c>
      <c r="V61" s="273">
        <v>1.5349559867973499</v>
      </c>
      <c r="W61" s="273">
        <v>1.35592443271526</v>
      </c>
      <c r="X61" s="273">
        <v>1.3406076577347501</v>
      </c>
      <c r="Y61" s="273">
        <v>1.3595441630271199</v>
      </c>
      <c r="Z61" s="273">
        <v>1.45733418902616</v>
      </c>
      <c r="AA61" s="273">
        <v>1.2302956877815501</v>
      </c>
    </row>
    <row r="62" spans="1:31" s="45" customFormat="1" x14ac:dyDescent="0.3">
      <c r="A62" s="45" t="s">
        <v>905</v>
      </c>
      <c r="B62" s="45" t="s">
        <v>904</v>
      </c>
      <c r="C62" s="45" t="s">
        <v>96</v>
      </c>
      <c r="D62" s="274" t="s">
        <v>906</v>
      </c>
      <c r="E62" s="365"/>
      <c r="F62" s="365"/>
      <c r="G62" s="366"/>
      <c r="H62" s="45" t="s">
        <v>907</v>
      </c>
      <c r="I62" s="45" t="s">
        <v>908</v>
      </c>
      <c r="J62" s="45" t="s">
        <v>909</v>
      </c>
      <c r="K62" s="277" t="s">
        <v>905</v>
      </c>
      <c r="L62" s="372">
        <v>9.9800317112766004E-2</v>
      </c>
      <c r="M62" s="372">
        <v>9.9221650360587499E-2</v>
      </c>
      <c r="N62" s="372">
        <v>2.3574422733601601E-2</v>
      </c>
      <c r="O62" s="372">
        <v>5.2871082676739997E-2</v>
      </c>
      <c r="P62" s="372">
        <v>5.2196383673934699E-2</v>
      </c>
      <c r="Q62" s="372">
        <v>5.2904792353250803E-2</v>
      </c>
      <c r="R62" s="372">
        <v>4.7528825152254199E-2</v>
      </c>
      <c r="S62" s="372">
        <v>4.6136939696151097E-2</v>
      </c>
      <c r="T62" s="372">
        <v>7.5983310311298402E-2</v>
      </c>
      <c r="U62" s="372">
        <v>6.5501148424740405E-2</v>
      </c>
      <c r="V62" s="372">
        <v>4.3898765694277697E-2</v>
      </c>
      <c r="W62" s="372">
        <v>5.5876006842661703E-2</v>
      </c>
      <c r="X62" s="372">
        <v>7.3618538742342199E-2</v>
      </c>
      <c r="Y62" s="372">
        <v>7.2332435799869393E-2</v>
      </c>
      <c r="Z62" s="372">
        <v>7.9691340179441197E-2</v>
      </c>
      <c r="AA62" s="372">
        <v>9.4814299095599797E-2</v>
      </c>
      <c r="AB62" s="149"/>
      <c r="AC62" s="149"/>
      <c r="AD62" s="149"/>
      <c r="AE62" s="149"/>
    </row>
    <row r="63" spans="1:31" s="45" customFormat="1" x14ac:dyDescent="0.3">
      <c r="A63" s="45" t="s">
        <v>905</v>
      </c>
      <c r="B63" s="45" t="s">
        <v>904</v>
      </c>
      <c r="C63" s="45" t="s">
        <v>96</v>
      </c>
      <c r="D63" s="274" t="s">
        <v>910</v>
      </c>
      <c r="E63" s="10"/>
      <c r="F63" s="10"/>
      <c r="G63" s="274"/>
      <c r="H63" s="45" t="s">
        <v>911</v>
      </c>
      <c r="I63" s="45" t="s">
        <v>912</v>
      </c>
      <c r="J63" s="45" t="s">
        <v>909</v>
      </c>
      <c r="K63" s="277" t="s">
        <v>905</v>
      </c>
      <c r="L63" s="372">
        <v>2.9591890730716601</v>
      </c>
      <c r="M63" s="372">
        <v>2.8892165713909601</v>
      </c>
      <c r="N63" s="372">
        <v>2.8127233124028499</v>
      </c>
      <c r="O63" s="372">
        <v>2.9158900880020902</v>
      </c>
      <c r="P63" s="372">
        <v>2.3325091658188102</v>
      </c>
      <c r="Q63" s="372">
        <v>2.1949407815983801</v>
      </c>
      <c r="R63" s="372">
        <v>2.1903767091473498</v>
      </c>
      <c r="S63" s="372">
        <v>2.5542652883594501</v>
      </c>
      <c r="T63" s="372">
        <v>2.9872641679358201</v>
      </c>
      <c r="U63" s="372">
        <v>3.1824077705046601</v>
      </c>
      <c r="V63" s="372">
        <v>3.1730928331325399</v>
      </c>
      <c r="W63" s="372">
        <v>2.78864255688607</v>
      </c>
      <c r="X63" s="372">
        <v>2.4959966988884599</v>
      </c>
      <c r="Y63" s="372">
        <v>2.4526808336364199</v>
      </c>
      <c r="Z63" s="372">
        <v>2.76800240091357</v>
      </c>
      <c r="AA63" s="372">
        <v>2.366693156652</v>
      </c>
      <c r="AB63" s="149"/>
      <c r="AC63" s="149"/>
      <c r="AD63" s="149"/>
      <c r="AE63" s="149"/>
    </row>
    <row r="64" spans="1:31" s="45" customFormat="1" x14ac:dyDescent="0.3">
      <c r="A64" s="45" t="s">
        <v>905</v>
      </c>
      <c r="B64" s="45" t="s">
        <v>904</v>
      </c>
      <c r="C64" s="45" t="s">
        <v>96</v>
      </c>
      <c r="D64" s="274" t="s">
        <v>913</v>
      </c>
      <c r="E64" s="10"/>
      <c r="F64" s="10"/>
      <c r="G64" s="274"/>
      <c r="H64" s="45" t="s">
        <v>914</v>
      </c>
      <c r="I64" s="45" t="s">
        <v>915</v>
      </c>
      <c r="J64" s="45" t="s">
        <v>909</v>
      </c>
      <c r="K64" s="277" t="s">
        <v>905</v>
      </c>
      <c r="L64" s="372">
        <v>0.60702720353753803</v>
      </c>
      <c r="M64" s="372">
        <v>0.61546895000899005</v>
      </c>
      <c r="N64" s="372">
        <v>0.48818700410833399</v>
      </c>
      <c r="O64" s="372">
        <v>1.2758889574254799</v>
      </c>
      <c r="P64" s="372">
        <v>0.562650248628773</v>
      </c>
      <c r="Q64" s="372">
        <v>0.50137932523282003</v>
      </c>
      <c r="R64" s="372">
        <v>0.50472371709979102</v>
      </c>
      <c r="S64" s="372">
        <v>0.521132272215593</v>
      </c>
      <c r="T64" s="372">
        <v>0.71745197385568604</v>
      </c>
      <c r="U64" s="372">
        <v>0.55632883300223601</v>
      </c>
      <c r="V64" s="372">
        <v>1.24192234570991</v>
      </c>
      <c r="W64" s="372">
        <v>0.99860453254705694</v>
      </c>
      <c r="X64" s="372">
        <v>0.60723571765180395</v>
      </c>
      <c r="Y64" s="372">
        <v>0.59750667037497796</v>
      </c>
      <c r="Z64" s="372">
        <v>0.60616285349255805</v>
      </c>
      <c r="AA64" s="372">
        <v>0.92066058542104001</v>
      </c>
      <c r="AB64" s="149"/>
      <c r="AC64" s="149"/>
      <c r="AD64" s="149"/>
      <c r="AE64" s="149"/>
    </row>
    <row r="65" spans="1:31" s="45" customFormat="1" x14ac:dyDescent="0.3">
      <c r="A65" s="45" t="s">
        <v>905</v>
      </c>
      <c r="B65" s="45" t="s">
        <v>904</v>
      </c>
      <c r="C65" s="45" t="s">
        <v>96</v>
      </c>
      <c r="D65" s="274" t="s">
        <v>916</v>
      </c>
      <c r="E65" s="10"/>
      <c r="F65" s="10"/>
      <c r="G65" s="274"/>
      <c r="H65" s="45" t="s">
        <v>917</v>
      </c>
      <c r="I65" s="45" t="s">
        <v>21</v>
      </c>
      <c r="J65" s="45" t="s">
        <v>909</v>
      </c>
      <c r="K65" s="277" t="s">
        <v>905</v>
      </c>
      <c r="L65" s="372">
        <v>1.9381550595333601</v>
      </c>
      <c r="M65" s="372">
        <v>1.79826961371342</v>
      </c>
      <c r="N65" s="372">
        <v>2.31471363215551</v>
      </c>
      <c r="O65" s="372">
        <v>2.08691141433472</v>
      </c>
      <c r="P65" s="372">
        <v>1.6376280785494</v>
      </c>
      <c r="Q65" s="372">
        <v>1.8911943013633401</v>
      </c>
      <c r="R65" s="372">
        <v>1.6084186511751499</v>
      </c>
      <c r="S65" s="372">
        <v>1.9776730679080701</v>
      </c>
      <c r="T65" s="372">
        <v>2.0355050937576502</v>
      </c>
      <c r="U65" s="372">
        <v>1.81636408296237</v>
      </c>
      <c r="V65" s="372">
        <v>1.91466154989657</v>
      </c>
      <c r="W65" s="372">
        <v>1.8619604741723901</v>
      </c>
      <c r="X65" s="372">
        <v>1.7377726406313401</v>
      </c>
      <c r="Y65" s="372">
        <v>1.8577210800149599</v>
      </c>
      <c r="Z65" s="372">
        <v>1.9986418560960899</v>
      </c>
      <c r="AA65" s="372">
        <v>1.9814814390703599</v>
      </c>
      <c r="AB65" s="149"/>
      <c r="AC65" s="149"/>
      <c r="AD65" s="149"/>
      <c r="AE65" s="149"/>
    </row>
    <row r="66" spans="1:31" s="45" customFormat="1" x14ac:dyDescent="0.3">
      <c r="A66" s="45" t="s">
        <v>905</v>
      </c>
      <c r="B66" s="45" t="s">
        <v>904</v>
      </c>
      <c r="C66" s="45" t="s">
        <v>96</v>
      </c>
      <c r="D66" s="274" t="s">
        <v>918</v>
      </c>
      <c r="E66" s="10"/>
      <c r="F66" s="10"/>
      <c r="G66" s="274"/>
      <c r="H66" s="45" t="s">
        <v>919</v>
      </c>
      <c r="I66" s="45" t="s">
        <v>920</v>
      </c>
      <c r="J66" s="45" t="s">
        <v>909</v>
      </c>
      <c r="K66" s="277" t="s">
        <v>905</v>
      </c>
      <c r="L66" s="372">
        <v>0.32215761705357199</v>
      </c>
      <c r="M66" s="372">
        <v>0.29177059561479701</v>
      </c>
      <c r="N66" s="372">
        <v>0.400765186471228</v>
      </c>
      <c r="O66" s="372">
        <v>0.40035712919996802</v>
      </c>
      <c r="P66" s="372">
        <v>0.35332936640817397</v>
      </c>
      <c r="Q66" s="372">
        <v>0.331719129065498</v>
      </c>
      <c r="R66" s="372">
        <v>0.340533230210185</v>
      </c>
      <c r="S66" s="372">
        <v>0.35379622150416401</v>
      </c>
      <c r="T66" s="372">
        <v>0.38839277740795097</v>
      </c>
      <c r="U66" s="372">
        <v>0.43135953666555998</v>
      </c>
      <c r="V66" s="372">
        <v>0.393588078746131</v>
      </c>
      <c r="W66" s="372">
        <v>0.41720751775854098</v>
      </c>
      <c r="X66" s="372">
        <v>0.35355654911927398</v>
      </c>
      <c r="Y66" s="372">
        <v>0.40139408035420499</v>
      </c>
      <c r="Z66" s="372">
        <v>0.35818714070014801</v>
      </c>
      <c r="AA66" s="372">
        <v>0.382005436935895</v>
      </c>
      <c r="AB66" s="149"/>
      <c r="AC66" s="149"/>
      <c r="AD66" s="149"/>
      <c r="AE66" s="149"/>
    </row>
    <row r="67" spans="1:31" s="45" customFormat="1" x14ac:dyDescent="0.3">
      <c r="A67" s="45" t="s">
        <v>905</v>
      </c>
      <c r="B67" s="45" t="s">
        <v>904</v>
      </c>
      <c r="C67" s="45" t="s">
        <v>96</v>
      </c>
      <c r="D67" s="274" t="s">
        <v>921</v>
      </c>
      <c r="E67" s="365"/>
      <c r="F67" s="365"/>
      <c r="G67" s="366"/>
      <c r="H67" s="45" t="s">
        <v>922</v>
      </c>
      <c r="I67" s="45" t="s">
        <v>923</v>
      </c>
      <c r="J67" s="45" t="s">
        <v>909</v>
      </c>
      <c r="K67" s="277" t="s">
        <v>905</v>
      </c>
      <c r="L67" s="372">
        <v>4.6335861516641402E-2</v>
      </c>
      <c r="M67" s="372">
        <v>5.2066806624862703E-2</v>
      </c>
      <c r="N67" s="372">
        <v>2.1118753698851501E-2</v>
      </c>
      <c r="O67" s="372">
        <v>2.7931892734881499E-2</v>
      </c>
      <c r="P67" s="372">
        <v>3.8277348027552102E-2</v>
      </c>
      <c r="Q67" s="372">
        <v>3.3445558384239099E-2</v>
      </c>
      <c r="R67" s="372">
        <v>4.5908524294791003E-2</v>
      </c>
      <c r="S67" s="372">
        <v>2.6773768113828599E-2</v>
      </c>
      <c r="T67" s="372">
        <v>2.6942289313567899E-2</v>
      </c>
      <c r="U67" s="372">
        <v>2.2839216227047699E-2</v>
      </c>
      <c r="V67" s="372">
        <v>3.7895515684803899E-2</v>
      </c>
      <c r="W67" s="372">
        <v>2.3783120861235501E-2</v>
      </c>
      <c r="X67" s="372">
        <v>3.2354644415424301E-2</v>
      </c>
      <c r="Y67" s="372">
        <v>2.4959784184462E-2</v>
      </c>
      <c r="Z67" s="372">
        <v>2.88245272989468E-2</v>
      </c>
      <c r="AA67" s="372">
        <v>2.4276124889211499E-2</v>
      </c>
      <c r="AB67" s="149"/>
      <c r="AC67" s="149"/>
      <c r="AD67" s="149"/>
      <c r="AE67" s="149"/>
    </row>
    <row r="68" spans="1:31" s="45" customFormat="1" x14ac:dyDescent="0.3">
      <c r="A68" s="45" t="s">
        <v>905</v>
      </c>
      <c r="B68" s="45" t="s">
        <v>904</v>
      </c>
      <c r="C68" s="45" t="s">
        <v>96</v>
      </c>
      <c r="D68" s="274" t="s">
        <v>924</v>
      </c>
      <c r="E68" s="10"/>
      <c r="F68" s="10"/>
      <c r="G68" s="274"/>
      <c r="H68" s="45" t="s">
        <v>925</v>
      </c>
      <c r="I68" s="45" t="s">
        <v>926</v>
      </c>
      <c r="J68" s="45" t="s">
        <v>909</v>
      </c>
      <c r="K68" s="277" t="s">
        <v>905</v>
      </c>
      <c r="L68" s="372">
        <v>0.38521825698746198</v>
      </c>
      <c r="M68" s="372">
        <v>0.42439359362152201</v>
      </c>
      <c r="N68" s="372">
        <v>0.67530898455629695</v>
      </c>
      <c r="O68" s="372">
        <v>0.49047073552321702</v>
      </c>
      <c r="P68" s="372">
        <v>0.476726970888604</v>
      </c>
      <c r="Q68" s="372">
        <v>0.53968969210931195</v>
      </c>
      <c r="R68" s="372">
        <v>0.49581206238374298</v>
      </c>
      <c r="S68" s="372">
        <v>0.61866528463025405</v>
      </c>
      <c r="T68" s="372">
        <v>0.59061130843563003</v>
      </c>
      <c r="U68" s="372">
        <v>0.45333689567649299</v>
      </c>
      <c r="V68" s="372">
        <v>0.48213601638587</v>
      </c>
      <c r="W68" s="372">
        <v>0.54758486705808496</v>
      </c>
      <c r="X68" s="372">
        <v>0.45062048236554703</v>
      </c>
      <c r="Y68" s="372">
        <v>0.52211793447088894</v>
      </c>
      <c r="Z68" s="372">
        <v>0.53791654621122797</v>
      </c>
      <c r="AA68" s="372">
        <v>0.62110236509001604</v>
      </c>
      <c r="AB68" s="149"/>
      <c r="AC68" s="149"/>
      <c r="AD68" s="149"/>
      <c r="AE68" s="149"/>
    </row>
    <row r="69" spans="1:31" s="45" customFormat="1" x14ac:dyDescent="0.3">
      <c r="A69" s="45" t="s">
        <v>905</v>
      </c>
      <c r="B69" s="45" t="s">
        <v>904</v>
      </c>
      <c r="C69" s="45" t="s">
        <v>96</v>
      </c>
      <c r="D69" s="274" t="s">
        <v>927</v>
      </c>
      <c r="E69" s="10"/>
      <c r="F69" s="10"/>
      <c r="G69" s="381" t="s">
        <v>976</v>
      </c>
      <c r="H69" s="45" t="s">
        <v>928</v>
      </c>
      <c r="I69" s="45" t="s">
        <v>929</v>
      </c>
      <c r="J69" s="45" t="s">
        <v>909</v>
      </c>
      <c r="K69" s="277" t="s">
        <v>905</v>
      </c>
      <c r="L69" s="372">
        <v>0.42278046425243199</v>
      </c>
      <c r="M69" s="372">
        <v>0.41653445299890202</v>
      </c>
      <c r="N69" s="372">
        <v>0.35017840435537501</v>
      </c>
      <c r="O69" s="372">
        <v>0.42230361634880298</v>
      </c>
      <c r="P69" s="372">
        <v>0.362965621855669</v>
      </c>
      <c r="Q69" s="372">
        <v>0.34935405984991502</v>
      </c>
      <c r="R69" s="372">
        <v>0.44963348794604102</v>
      </c>
      <c r="S69" s="372">
        <v>0.38845868915153098</v>
      </c>
      <c r="T69" s="372">
        <v>0.45741347362697898</v>
      </c>
      <c r="U69" s="372">
        <v>0.37835531787448701</v>
      </c>
      <c r="V69" s="372">
        <v>0.40709539126744698</v>
      </c>
      <c r="W69" s="372">
        <v>0.49170886021542298</v>
      </c>
      <c r="X69" s="372">
        <v>0.459998640167119</v>
      </c>
      <c r="Y69" s="372">
        <v>0.47831096631040398</v>
      </c>
      <c r="Z69" s="372">
        <v>0.50230977719488201</v>
      </c>
      <c r="AA69" s="372">
        <v>0.44384084938954699</v>
      </c>
      <c r="AB69" s="149"/>
      <c r="AC69" s="149"/>
      <c r="AD69" s="149"/>
      <c r="AE69" s="149"/>
    </row>
    <row r="70" spans="1:31" s="45" customFormat="1" x14ac:dyDescent="0.3">
      <c r="A70" s="45" t="s">
        <v>905</v>
      </c>
      <c r="B70" s="45" t="s">
        <v>904</v>
      </c>
      <c r="C70" s="45" t="s">
        <v>96</v>
      </c>
      <c r="D70" s="274" t="s">
        <v>214</v>
      </c>
      <c r="E70" s="342" t="s">
        <v>975</v>
      </c>
      <c r="F70" s="10"/>
      <c r="G70" s="381" t="s">
        <v>975</v>
      </c>
      <c r="H70" s="45" t="s">
        <v>930</v>
      </c>
      <c r="I70" s="45" t="s">
        <v>342</v>
      </c>
      <c r="J70" s="45" t="s">
        <v>909</v>
      </c>
      <c r="K70" s="277" t="s">
        <v>905</v>
      </c>
      <c r="L70" s="372">
        <v>0.50393676608039495</v>
      </c>
      <c r="M70" s="372">
        <v>0.48333714829117802</v>
      </c>
      <c r="N70" s="372">
        <v>0.32218377735922299</v>
      </c>
      <c r="O70" s="372">
        <v>0.47650478915577599</v>
      </c>
      <c r="P70" s="372">
        <v>0.39267740948544699</v>
      </c>
      <c r="Q70" s="372">
        <v>0.32503001738865001</v>
      </c>
      <c r="R70" s="372">
        <v>0.390492506648634</v>
      </c>
      <c r="S70" s="372">
        <v>0.43531278335073198</v>
      </c>
      <c r="T70" s="372">
        <v>0.72834997852184802</v>
      </c>
      <c r="U70" s="372">
        <v>0.54727933223302805</v>
      </c>
      <c r="V70" s="372">
        <v>0.53654046959672697</v>
      </c>
      <c r="W70" s="372">
        <v>0.47881439709788598</v>
      </c>
      <c r="X70" s="372">
        <v>0.47641041631987102</v>
      </c>
      <c r="Y70" s="372">
        <v>0.56184983582574699</v>
      </c>
      <c r="Z70" s="372">
        <v>0.65109520487032801</v>
      </c>
      <c r="AA70" s="372">
        <v>0.50567626184319903</v>
      </c>
      <c r="AB70" s="149"/>
      <c r="AC70" s="149"/>
      <c r="AD70" s="149"/>
      <c r="AE70" s="149"/>
    </row>
    <row r="71" spans="1:31" s="45" customFormat="1" x14ac:dyDescent="0.3">
      <c r="A71" s="45" t="s">
        <v>905</v>
      </c>
      <c r="B71" s="45" t="s">
        <v>904</v>
      </c>
      <c r="C71" s="45" t="s">
        <v>96</v>
      </c>
      <c r="D71" s="274" t="s">
        <v>931</v>
      </c>
      <c r="E71" s="10"/>
      <c r="F71" s="10"/>
      <c r="G71" s="274"/>
      <c r="H71" s="45" t="s">
        <v>932</v>
      </c>
      <c r="I71" s="45" t="s">
        <v>933</v>
      </c>
      <c r="J71" s="45" t="s">
        <v>909</v>
      </c>
      <c r="K71" s="277" t="s">
        <v>905</v>
      </c>
      <c r="L71" s="372">
        <v>0.29528830090782698</v>
      </c>
      <c r="M71" s="372">
        <v>0.27114035148041699</v>
      </c>
      <c r="N71" s="372">
        <v>0.27847286854066899</v>
      </c>
      <c r="O71" s="372">
        <v>0.29661009904183699</v>
      </c>
      <c r="P71" s="372">
        <v>0.26740608866800403</v>
      </c>
      <c r="Q71" s="372">
        <v>0.29158445900441099</v>
      </c>
      <c r="R71" s="372">
        <v>0.37780014993183902</v>
      </c>
      <c r="S71" s="372">
        <v>0.32702245339033498</v>
      </c>
      <c r="T71" s="372">
        <v>0.28213723191286899</v>
      </c>
      <c r="U71" s="372">
        <v>0.224082876189901</v>
      </c>
      <c r="V71" s="372">
        <v>0.279151125440535</v>
      </c>
      <c r="W71" s="372">
        <v>0.32694627593578002</v>
      </c>
      <c r="X71" s="372">
        <v>0.26352623422417998</v>
      </c>
      <c r="Y71" s="372">
        <v>0.26233242561220199</v>
      </c>
      <c r="Z71" s="372">
        <v>0.28866916309680601</v>
      </c>
      <c r="AA71" s="372">
        <v>0.236348687600625</v>
      </c>
      <c r="AB71" s="149"/>
      <c r="AC71" s="149"/>
      <c r="AD71" s="149"/>
      <c r="AE71" s="149"/>
    </row>
    <row r="72" spans="1:31" s="45" customFormat="1" x14ac:dyDescent="0.3">
      <c r="A72" s="45" t="s">
        <v>905</v>
      </c>
      <c r="B72" s="45" t="s">
        <v>904</v>
      </c>
      <c r="C72" s="45" t="s">
        <v>96</v>
      </c>
      <c r="D72" s="274" t="s">
        <v>934</v>
      </c>
      <c r="E72" s="10"/>
      <c r="F72" s="342" t="s">
        <v>976</v>
      </c>
      <c r="G72" s="274"/>
      <c r="H72" s="45" t="s">
        <v>935</v>
      </c>
      <c r="I72" s="45" t="s">
        <v>936</v>
      </c>
      <c r="J72" s="45" t="s">
        <v>909</v>
      </c>
      <c r="K72" s="277" t="s">
        <v>905</v>
      </c>
      <c r="L72" s="372">
        <v>0.39015343750402698</v>
      </c>
      <c r="M72" s="372">
        <v>0.39393942370886698</v>
      </c>
      <c r="N72" s="372">
        <v>0.43072434869518</v>
      </c>
      <c r="O72" s="372">
        <v>0.43527199511857001</v>
      </c>
      <c r="P72" s="372">
        <v>0.48609555257366899</v>
      </c>
      <c r="Q72" s="372">
        <v>0.421414035641412</v>
      </c>
      <c r="R72" s="372">
        <v>0.34971493506914297</v>
      </c>
      <c r="S72" s="372">
        <v>0.38750248314746599</v>
      </c>
      <c r="T72" s="372">
        <v>0.49797826877325002</v>
      </c>
      <c r="U72" s="372">
        <v>0.51625247245288797</v>
      </c>
      <c r="V72" s="372">
        <v>0.55605103212751805</v>
      </c>
      <c r="W72" s="372">
        <v>0.481393289721393</v>
      </c>
      <c r="X72" s="372">
        <v>0.34792965443833102</v>
      </c>
      <c r="Y72" s="372">
        <v>0.41310989742038101</v>
      </c>
      <c r="Z72" s="372">
        <v>0.38870722842844402</v>
      </c>
      <c r="AA72" s="372">
        <v>0.419564724500335</v>
      </c>
      <c r="AB72" s="149"/>
      <c r="AC72" s="149"/>
      <c r="AD72" s="149"/>
      <c r="AE72" s="149"/>
    </row>
    <row r="73" spans="1:31" s="45" customFormat="1" x14ac:dyDescent="0.3">
      <c r="A73" s="12" t="s">
        <v>905</v>
      </c>
      <c r="B73" s="12" t="s">
        <v>904</v>
      </c>
      <c r="C73" s="12" t="s">
        <v>96</v>
      </c>
      <c r="D73" s="275" t="s">
        <v>937</v>
      </c>
      <c r="E73" s="8"/>
      <c r="F73" s="8"/>
      <c r="G73" s="275"/>
      <c r="H73" s="12" t="s">
        <v>938</v>
      </c>
      <c r="I73" s="12" t="s">
        <v>939</v>
      </c>
      <c r="J73" s="12" t="s">
        <v>909</v>
      </c>
      <c r="K73" s="278" t="s">
        <v>905</v>
      </c>
      <c r="L73" s="273">
        <v>0.36794512517948302</v>
      </c>
      <c r="M73" s="273">
        <v>0.32075117666071101</v>
      </c>
      <c r="N73" s="273">
        <v>0.25833638245571799</v>
      </c>
      <c r="O73" s="273">
        <v>0.293617396248814</v>
      </c>
      <c r="P73" s="273">
        <v>0.37554628868989998</v>
      </c>
      <c r="Q73" s="273">
        <v>0.34479330188842799</v>
      </c>
      <c r="R73" s="273">
        <v>0.23953447676164499</v>
      </c>
      <c r="S73" s="273">
        <v>0.24670114904884899</v>
      </c>
      <c r="T73" s="273">
        <v>0.36205593279805898</v>
      </c>
      <c r="U73" s="273">
        <v>0.35077588695880701</v>
      </c>
      <c r="V73" s="273">
        <v>0.41234823502573698</v>
      </c>
      <c r="W73" s="273">
        <v>0.34413889342582898</v>
      </c>
      <c r="X73" s="273">
        <v>0.28462708927771802</v>
      </c>
      <c r="Y73" s="273">
        <v>0.35096512863457802</v>
      </c>
      <c r="Z73" s="273">
        <v>0.341655426513987</v>
      </c>
      <c r="AA73" s="273">
        <v>0.34627830974045098</v>
      </c>
    </row>
    <row r="74" spans="1:31" s="45" customFormat="1" x14ac:dyDescent="0.3">
      <c r="A74" s="45" t="s">
        <v>905</v>
      </c>
      <c r="B74" s="45" t="s">
        <v>904</v>
      </c>
      <c r="C74" s="45" t="s">
        <v>96</v>
      </c>
      <c r="D74" s="274" t="s">
        <v>215</v>
      </c>
      <c r="E74" s="339" t="s">
        <v>975</v>
      </c>
      <c r="F74" s="340" t="s">
        <v>976</v>
      </c>
      <c r="G74" s="274"/>
      <c r="H74" s="45" t="s">
        <v>940</v>
      </c>
      <c r="I74" s="45" t="s">
        <v>941</v>
      </c>
      <c r="J74" s="45" t="s">
        <v>942</v>
      </c>
      <c r="K74" s="277" t="s">
        <v>2054</v>
      </c>
      <c r="L74" s="372">
        <v>7.5686476755437004</v>
      </c>
      <c r="M74" s="372">
        <v>9.7816828974293895</v>
      </c>
      <c r="N74" s="372">
        <v>8.2402430130076798</v>
      </c>
      <c r="O74" s="372">
        <v>7.7161853680110104</v>
      </c>
      <c r="P74" s="372">
        <v>3.21208514916521</v>
      </c>
      <c r="Q74" s="372">
        <v>5.32210049052473</v>
      </c>
      <c r="R74" s="372">
        <v>10.604599061953801</v>
      </c>
      <c r="S74" s="372">
        <v>10.0098035020567</v>
      </c>
      <c r="T74" s="372">
        <v>3.7374101557900001</v>
      </c>
      <c r="U74" s="372">
        <v>4.58206388947543</v>
      </c>
      <c r="V74" s="372">
        <v>6.8106871357481102</v>
      </c>
      <c r="W74" s="372">
        <v>5.7199838389395596</v>
      </c>
      <c r="X74" s="372">
        <v>4.8124016758768002</v>
      </c>
      <c r="Y74" s="372">
        <v>3.7877745958297799</v>
      </c>
      <c r="Z74" s="372">
        <v>4.2376294030525203</v>
      </c>
      <c r="AA74" s="372">
        <v>4.8634696995027902</v>
      </c>
      <c r="AB74" s="149"/>
      <c r="AC74" s="149"/>
      <c r="AD74" s="149"/>
      <c r="AE74" s="149"/>
    </row>
    <row r="75" spans="1:31" s="45" customFormat="1" x14ac:dyDescent="0.3">
      <c r="A75" s="12" t="s">
        <v>905</v>
      </c>
      <c r="B75" s="12" t="s">
        <v>904</v>
      </c>
      <c r="C75" s="12" t="s">
        <v>96</v>
      </c>
      <c r="D75" s="275" t="s">
        <v>943</v>
      </c>
      <c r="E75" s="8"/>
      <c r="F75" s="8"/>
      <c r="G75" s="346" t="s">
        <v>976</v>
      </c>
      <c r="H75" s="12" t="s">
        <v>944</v>
      </c>
      <c r="I75" s="12" t="s">
        <v>945</v>
      </c>
      <c r="J75" s="12" t="s">
        <v>946</v>
      </c>
      <c r="K75" s="278" t="s">
        <v>2054</v>
      </c>
      <c r="L75" s="273">
        <v>3.6739677178875398</v>
      </c>
      <c r="M75" s="273">
        <v>4.2188849254806202</v>
      </c>
      <c r="N75" s="273">
        <v>6.5531983861343104</v>
      </c>
      <c r="O75" s="273">
        <v>4.9190058241321601</v>
      </c>
      <c r="P75" s="273">
        <v>3.5164302170486201</v>
      </c>
      <c r="Q75" s="273">
        <v>4.8943013937372299</v>
      </c>
      <c r="R75" s="273">
        <v>9.1746835552425203</v>
      </c>
      <c r="S75" s="273">
        <v>6.4852281710719302</v>
      </c>
      <c r="T75" s="273">
        <v>3.5445760176692902</v>
      </c>
      <c r="U75" s="273">
        <v>3.0470961875746001</v>
      </c>
      <c r="V75" s="273">
        <v>6.5184039009118502</v>
      </c>
      <c r="W75" s="273">
        <v>5.4701177980841704</v>
      </c>
      <c r="X75" s="273">
        <v>3.7409471470471698</v>
      </c>
      <c r="Y75" s="273">
        <v>2.5418229200094999</v>
      </c>
      <c r="Z75" s="273">
        <v>3.76244859272723</v>
      </c>
      <c r="AA75" s="273">
        <v>3.8612779776613801</v>
      </c>
    </row>
    <row r="76" spans="1:31" s="45" customFormat="1" x14ac:dyDescent="0.3">
      <c r="A76" s="45" t="s">
        <v>149</v>
      </c>
      <c r="B76" s="45" t="s">
        <v>904</v>
      </c>
      <c r="C76" s="45" t="s">
        <v>96</v>
      </c>
      <c r="D76" s="274" t="s">
        <v>947</v>
      </c>
      <c r="E76" s="10"/>
      <c r="F76" s="10"/>
      <c r="G76" s="381" t="s">
        <v>976</v>
      </c>
      <c r="H76" s="45" t="s">
        <v>948</v>
      </c>
      <c r="I76" s="45" t="s">
        <v>949</v>
      </c>
      <c r="J76" s="45" t="s">
        <v>950</v>
      </c>
      <c r="K76" s="277" t="s">
        <v>149</v>
      </c>
      <c r="L76" s="372">
        <v>2.4511396565607901</v>
      </c>
      <c r="M76" s="372">
        <v>2.34005912038534</v>
      </c>
      <c r="N76" s="372">
        <v>3.17125099147637</v>
      </c>
      <c r="O76" s="372">
        <v>3.0964498231811501</v>
      </c>
      <c r="P76" s="372">
        <v>2.66549532628227</v>
      </c>
      <c r="Q76" s="372">
        <v>2.6802054287006101</v>
      </c>
      <c r="R76" s="372">
        <v>3.5706029895631</v>
      </c>
      <c r="S76" s="372">
        <v>2.9596966340831399</v>
      </c>
      <c r="T76" s="372">
        <v>2.7387291170769599</v>
      </c>
      <c r="U76" s="372">
        <v>2.3360639842797202</v>
      </c>
      <c r="V76" s="372">
        <v>3.11681236429372</v>
      </c>
      <c r="W76" s="372">
        <v>3.3379466856931601</v>
      </c>
      <c r="X76" s="372">
        <v>2.32203187166929</v>
      </c>
      <c r="Y76" s="372">
        <v>1.9896513678471099</v>
      </c>
      <c r="Z76" s="372">
        <v>2.4212602931115299</v>
      </c>
      <c r="AA76" s="372">
        <v>2.3914273216334601</v>
      </c>
      <c r="AB76" s="149"/>
      <c r="AC76" s="149"/>
      <c r="AD76" s="149"/>
      <c r="AE76" s="149"/>
    </row>
    <row r="77" spans="1:31" s="45" customFormat="1" x14ac:dyDescent="0.3">
      <c r="A77" s="45" t="s">
        <v>149</v>
      </c>
      <c r="B77" s="45" t="s">
        <v>904</v>
      </c>
      <c r="C77" s="45" t="s">
        <v>96</v>
      </c>
      <c r="D77" s="274" t="s">
        <v>951</v>
      </c>
      <c r="E77" s="365"/>
      <c r="F77" s="365"/>
      <c r="G77" s="366"/>
      <c r="H77" s="45" t="s">
        <v>952</v>
      </c>
      <c r="I77" s="45" t="s">
        <v>953</v>
      </c>
      <c r="J77" s="45" t="s">
        <v>950</v>
      </c>
      <c r="K77" s="277" t="s">
        <v>149</v>
      </c>
      <c r="L77" s="372">
        <v>0.104461320933967</v>
      </c>
      <c r="M77" s="372">
        <v>0.115431127894743</v>
      </c>
      <c r="N77" s="372">
        <v>8.8895219057956096E-2</v>
      </c>
      <c r="O77" s="372">
        <v>9.9091714702317604E-2</v>
      </c>
      <c r="P77" s="372">
        <v>8.6993972789891294E-2</v>
      </c>
      <c r="Q77" s="372">
        <v>0.11037034266798899</v>
      </c>
      <c r="R77" s="372">
        <v>0.12989411873996701</v>
      </c>
      <c r="S77" s="372">
        <v>0.119286699007147</v>
      </c>
      <c r="T77" s="372">
        <v>8.7486759681136297E-2</v>
      </c>
      <c r="U77" s="372">
        <v>7.1534148937545394E-2</v>
      </c>
      <c r="V77" s="372">
        <v>6.2658921973883605E-2</v>
      </c>
      <c r="W77" s="372">
        <v>9.7138288818781102E-2</v>
      </c>
      <c r="X77" s="372">
        <v>0.13785891968311201</v>
      </c>
      <c r="Y77" s="372">
        <v>0.12530830427301301</v>
      </c>
      <c r="Z77" s="372">
        <v>0.12589536187922401</v>
      </c>
      <c r="AA77" s="372">
        <v>0.11771630370806301</v>
      </c>
      <c r="AB77" s="149"/>
      <c r="AC77" s="149"/>
      <c r="AD77" s="149"/>
      <c r="AE77" s="149"/>
    </row>
    <row r="78" spans="1:31" s="45" customFormat="1" x14ac:dyDescent="0.3">
      <c r="A78" s="45" t="s">
        <v>149</v>
      </c>
      <c r="B78" s="45" t="s">
        <v>904</v>
      </c>
      <c r="C78" s="45" t="s">
        <v>96</v>
      </c>
      <c r="D78" s="274" t="s">
        <v>216</v>
      </c>
      <c r="E78" s="339" t="s">
        <v>975</v>
      </c>
      <c r="F78" s="339" t="s">
        <v>975</v>
      </c>
      <c r="G78" s="274"/>
      <c r="H78" s="45" t="s">
        <v>954</v>
      </c>
      <c r="I78" s="45" t="s">
        <v>345</v>
      </c>
      <c r="J78" s="45" t="s">
        <v>950</v>
      </c>
      <c r="K78" s="277" t="s">
        <v>149</v>
      </c>
      <c r="L78" s="372">
        <v>1.1378332857636799</v>
      </c>
      <c r="M78" s="372">
        <v>1.11648916470106</v>
      </c>
      <c r="N78" s="372">
        <v>0.95181731786916601</v>
      </c>
      <c r="O78" s="372">
        <v>1.00588066098829</v>
      </c>
      <c r="P78" s="372">
        <v>0.88760619621932102</v>
      </c>
      <c r="Q78" s="372">
        <v>0.93829993794328803</v>
      </c>
      <c r="R78" s="372">
        <v>0.86443050745662398</v>
      </c>
      <c r="S78" s="372">
        <v>0.96457280660087996</v>
      </c>
      <c r="T78" s="372">
        <v>0.87153765094114699</v>
      </c>
      <c r="U78" s="372">
        <v>0.74723020637171</v>
      </c>
      <c r="V78" s="372">
        <v>0.81831801691640804</v>
      </c>
      <c r="W78" s="372">
        <v>0.89258339135841702</v>
      </c>
      <c r="X78" s="372">
        <v>0.82058880763757203</v>
      </c>
      <c r="Y78" s="372">
        <v>0.81806966122950897</v>
      </c>
      <c r="Z78" s="372">
        <v>0.89398423637468905</v>
      </c>
      <c r="AA78" s="372">
        <v>0.77500383608577195</v>
      </c>
      <c r="AB78" s="149"/>
      <c r="AC78" s="149"/>
      <c r="AD78" s="149"/>
      <c r="AE78" s="149"/>
    </row>
    <row r="79" spans="1:31" s="45" customFormat="1" x14ac:dyDescent="0.3">
      <c r="A79" s="45" t="s">
        <v>149</v>
      </c>
      <c r="B79" s="45" t="s">
        <v>904</v>
      </c>
      <c r="C79" s="45" t="s">
        <v>96</v>
      </c>
      <c r="D79" s="274" t="s">
        <v>955</v>
      </c>
      <c r="E79" s="10"/>
      <c r="F79" s="340" t="s">
        <v>976</v>
      </c>
      <c r="G79" s="274"/>
      <c r="H79" s="45" t="s">
        <v>956</v>
      </c>
      <c r="I79" s="45" t="s">
        <v>957</v>
      </c>
      <c r="J79" s="45" t="s">
        <v>950</v>
      </c>
      <c r="K79" s="277" t="s">
        <v>149</v>
      </c>
      <c r="L79" s="372">
        <v>0.69311868588206704</v>
      </c>
      <c r="M79" s="372">
        <v>0.70093710427999101</v>
      </c>
      <c r="N79" s="372">
        <v>0.66253950557559604</v>
      </c>
      <c r="O79" s="372">
        <v>0.62913263159994903</v>
      </c>
      <c r="P79" s="372">
        <v>0.54551912783322598</v>
      </c>
      <c r="Q79" s="372">
        <v>0.54607475325539401</v>
      </c>
      <c r="R79" s="372">
        <v>0.56953575139831902</v>
      </c>
      <c r="S79" s="372">
        <v>0.56655205740869496</v>
      </c>
      <c r="T79" s="372">
        <v>0.606958315434873</v>
      </c>
      <c r="U79" s="372">
        <v>0.43609975135419299</v>
      </c>
      <c r="V79" s="372">
        <v>0.49564332890718699</v>
      </c>
      <c r="W79" s="372">
        <v>0.57595268591666704</v>
      </c>
      <c r="X79" s="372">
        <v>0.55143567873244903</v>
      </c>
      <c r="Y79" s="372">
        <v>0.56184983582574599</v>
      </c>
      <c r="Z79" s="372">
        <v>0.61252120510261998</v>
      </c>
      <c r="AA79" s="372">
        <v>0.497889580274961</v>
      </c>
      <c r="AB79" s="149"/>
      <c r="AC79" s="149"/>
      <c r="AD79" s="149"/>
      <c r="AE79" s="149"/>
    </row>
    <row r="80" spans="1:31" s="45" customFormat="1" x14ac:dyDescent="0.3">
      <c r="A80" s="45" t="s">
        <v>149</v>
      </c>
      <c r="B80" s="45" t="s">
        <v>904</v>
      </c>
      <c r="C80" s="45" t="s">
        <v>96</v>
      </c>
      <c r="D80" s="274" t="s">
        <v>217</v>
      </c>
      <c r="E80" s="339" t="s">
        <v>975</v>
      </c>
      <c r="F80" s="339" t="s">
        <v>975</v>
      </c>
      <c r="G80" s="274"/>
      <c r="H80" s="45" t="s">
        <v>958</v>
      </c>
      <c r="I80" s="45" t="s">
        <v>346</v>
      </c>
      <c r="J80" s="45" t="s">
        <v>950</v>
      </c>
      <c r="K80" s="277" t="s">
        <v>149</v>
      </c>
      <c r="L80" s="372">
        <v>0.75096996860402798</v>
      </c>
      <c r="M80" s="372">
        <v>0.77854611792837103</v>
      </c>
      <c r="N80" s="372">
        <v>0.653699097050496</v>
      </c>
      <c r="O80" s="372">
        <v>0.65274173141157499</v>
      </c>
      <c r="P80" s="372">
        <v>0.60815478824194802</v>
      </c>
      <c r="Q80" s="372">
        <v>0.64185067044662403</v>
      </c>
      <c r="R80" s="372">
        <v>0.56116419696809205</v>
      </c>
      <c r="S80" s="372">
        <v>0.60647365807842102</v>
      </c>
      <c r="T80" s="372">
        <v>0.50857355108757496</v>
      </c>
      <c r="U80" s="372">
        <v>0.38955946168398198</v>
      </c>
      <c r="V80" s="372">
        <v>0.43448521943567198</v>
      </c>
      <c r="W80" s="372">
        <v>0.52064976632367299</v>
      </c>
      <c r="X80" s="372">
        <v>0.48719529779167903</v>
      </c>
      <c r="Y80" s="372">
        <v>0.47423589950477801</v>
      </c>
      <c r="Z80" s="372">
        <v>0.67568083109590005</v>
      </c>
      <c r="AA80" s="372">
        <v>0.46628481390976101</v>
      </c>
      <c r="AB80" s="149"/>
      <c r="AC80" s="149"/>
      <c r="AD80" s="149"/>
      <c r="AE80" s="149"/>
    </row>
    <row r="81" spans="1:31" s="45" customFormat="1" x14ac:dyDescent="0.3">
      <c r="A81" s="45" t="s">
        <v>149</v>
      </c>
      <c r="B81" s="45" t="s">
        <v>904</v>
      </c>
      <c r="C81" s="45" t="s">
        <v>96</v>
      </c>
      <c r="D81" s="274" t="s">
        <v>959</v>
      </c>
      <c r="E81" s="10"/>
      <c r="F81" s="10"/>
      <c r="G81" s="274"/>
      <c r="H81" s="45" t="s">
        <v>960</v>
      </c>
      <c r="I81" s="45" t="s">
        <v>961</v>
      </c>
      <c r="J81" s="45" t="s">
        <v>950</v>
      </c>
      <c r="K81" s="277" t="s">
        <v>149</v>
      </c>
      <c r="L81" s="372">
        <v>0.39892709175569901</v>
      </c>
      <c r="M81" s="372">
        <v>0.43765589342219502</v>
      </c>
      <c r="N81" s="372">
        <v>0.46412144756778201</v>
      </c>
      <c r="O81" s="372">
        <v>0.42330118394647798</v>
      </c>
      <c r="P81" s="372">
        <v>0.38973299809871298</v>
      </c>
      <c r="Q81" s="372">
        <v>0.37033354647275601</v>
      </c>
      <c r="R81" s="372">
        <v>0.344043882068022</v>
      </c>
      <c r="S81" s="372">
        <v>0.40471419122064201</v>
      </c>
      <c r="T81" s="372">
        <v>0.38233833037119402</v>
      </c>
      <c r="U81" s="372">
        <v>0.336555242892909</v>
      </c>
      <c r="V81" s="372">
        <v>0.39846571937882902</v>
      </c>
      <c r="W81" s="372">
        <v>0.38396845727777801</v>
      </c>
      <c r="X81" s="372">
        <v>0.32964224672526499</v>
      </c>
      <c r="Y81" s="372">
        <v>0.38916887993732602</v>
      </c>
      <c r="Z81" s="372">
        <v>0.43024845894751501</v>
      </c>
      <c r="AA81" s="372">
        <v>0.406281561825106</v>
      </c>
      <c r="AB81" s="149"/>
      <c r="AC81" s="149"/>
      <c r="AD81" s="149"/>
      <c r="AE81" s="149"/>
    </row>
    <row r="82" spans="1:31" s="45" customFormat="1" x14ac:dyDescent="0.3">
      <c r="A82" s="45" t="s">
        <v>149</v>
      </c>
      <c r="B82" s="45" t="s">
        <v>904</v>
      </c>
      <c r="C82" s="45" t="s">
        <v>96</v>
      </c>
      <c r="D82" s="274" t="s">
        <v>218</v>
      </c>
      <c r="E82" s="339" t="s">
        <v>975</v>
      </c>
      <c r="F82" s="339" t="s">
        <v>975</v>
      </c>
      <c r="G82" s="379" t="s">
        <v>975</v>
      </c>
      <c r="H82" s="45" t="s">
        <v>962</v>
      </c>
      <c r="I82" s="45" t="s">
        <v>347</v>
      </c>
      <c r="J82" s="45" t="s">
        <v>950</v>
      </c>
      <c r="K82" s="277" t="s">
        <v>149</v>
      </c>
      <c r="L82" s="372">
        <v>2.9633017235021302</v>
      </c>
      <c r="M82" s="372">
        <v>3.38925439350521</v>
      </c>
      <c r="N82" s="372">
        <v>1.8216152899776801</v>
      </c>
      <c r="O82" s="372">
        <v>2.4038053878626</v>
      </c>
      <c r="P82" s="372">
        <v>1.59265888646109</v>
      </c>
      <c r="Q82" s="372">
        <v>1.6297108449047399</v>
      </c>
      <c r="R82" s="372">
        <v>2.1917269598618998</v>
      </c>
      <c r="S82" s="372">
        <v>2.37449855959518</v>
      </c>
      <c r="T82" s="372">
        <v>1.4554890676363399</v>
      </c>
      <c r="U82" s="372">
        <v>1.0859400923049101</v>
      </c>
      <c r="V82" s="372">
        <v>1.05582159541622</v>
      </c>
      <c r="W82" s="372">
        <v>1.49231919813632</v>
      </c>
      <c r="X82" s="372">
        <v>1.36170851278829</v>
      </c>
      <c r="Y82" s="372">
        <v>1.3289811619849199</v>
      </c>
      <c r="Z82" s="372">
        <v>1.51328768319471</v>
      </c>
      <c r="AA82" s="372">
        <v>1.1973168011396</v>
      </c>
      <c r="AB82" s="149"/>
      <c r="AC82" s="149"/>
      <c r="AD82" s="149"/>
      <c r="AE82" s="149"/>
    </row>
    <row r="83" spans="1:31" s="45" customFormat="1" x14ac:dyDescent="0.3">
      <c r="A83" s="45" t="s">
        <v>149</v>
      </c>
      <c r="B83" s="45" t="s">
        <v>904</v>
      </c>
      <c r="C83" s="45" t="s">
        <v>96</v>
      </c>
      <c r="D83" s="274" t="s">
        <v>963</v>
      </c>
      <c r="E83" s="10"/>
      <c r="F83" s="10"/>
      <c r="G83" s="381" t="s">
        <v>975</v>
      </c>
      <c r="H83" s="45" t="s">
        <v>964</v>
      </c>
      <c r="I83" s="45" t="s">
        <v>965</v>
      </c>
      <c r="J83" s="45" t="s">
        <v>950</v>
      </c>
      <c r="K83" s="277" t="s">
        <v>149</v>
      </c>
      <c r="L83" s="372">
        <v>0.42771564476899698</v>
      </c>
      <c r="M83" s="372">
        <v>0.49070509262488499</v>
      </c>
      <c r="N83" s="372">
        <v>0.26570338955996797</v>
      </c>
      <c r="O83" s="372">
        <v>0.36012190276043599</v>
      </c>
      <c r="P83" s="372">
        <v>0.28534023075084303</v>
      </c>
      <c r="Q83" s="372">
        <v>0.31712470358873901</v>
      </c>
      <c r="R83" s="372">
        <v>0.31136781477584702</v>
      </c>
      <c r="S83" s="372">
        <v>0.33586735892793901</v>
      </c>
      <c r="T83" s="372">
        <v>0.46074341949719499</v>
      </c>
      <c r="U83" s="372">
        <v>0.34991402974269198</v>
      </c>
      <c r="V83" s="372">
        <v>0.33730760990731301</v>
      </c>
      <c r="W83" s="372">
        <v>0.46219486685750399</v>
      </c>
      <c r="X83" s="372">
        <v>0.37559521995296902</v>
      </c>
      <c r="Y83" s="372">
        <v>0.37541552946833601</v>
      </c>
      <c r="Z83" s="372">
        <v>0.43745459077225202</v>
      </c>
      <c r="AA83" s="372">
        <v>0.39574663970337298</v>
      </c>
      <c r="AB83" s="149"/>
      <c r="AC83" s="149"/>
      <c r="AD83" s="149"/>
      <c r="AE83" s="149"/>
    </row>
    <row r="84" spans="1:31" s="45" customFormat="1" x14ac:dyDescent="0.3">
      <c r="A84" s="45" t="s">
        <v>149</v>
      </c>
      <c r="B84" s="45" t="s">
        <v>904</v>
      </c>
      <c r="C84" s="45" t="s">
        <v>96</v>
      </c>
      <c r="D84" s="274" t="s">
        <v>966</v>
      </c>
      <c r="E84" s="10"/>
      <c r="F84" s="340" t="s">
        <v>976</v>
      </c>
      <c r="G84" s="381" t="s">
        <v>976</v>
      </c>
      <c r="H84" s="45" t="s">
        <v>967</v>
      </c>
      <c r="I84" s="45" t="s">
        <v>968</v>
      </c>
      <c r="J84" s="45" t="s">
        <v>950</v>
      </c>
      <c r="K84" s="277" t="s">
        <v>149</v>
      </c>
      <c r="L84" s="372">
        <v>0.31338396280190001</v>
      </c>
      <c r="M84" s="372">
        <v>0.35169654286228003</v>
      </c>
      <c r="N84" s="372">
        <v>0.25293391057926801</v>
      </c>
      <c r="O84" s="372">
        <v>0.25803748526509601</v>
      </c>
      <c r="P84" s="372">
        <v>0.24652753519842999</v>
      </c>
      <c r="Q84" s="372">
        <v>0.22408524117440201</v>
      </c>
      <c r="R84" s="372">
        <v>0.21982081632917599</v>
      </c>
      <c r="S84" s="372">
        <v>0.25913182710169802</v>
      </c>
      <c r="T84" s="372">
        <v>0.239150657951895</v>
      </c>
      <c r="U84" s="372">
        <v>0.19995087413868101</v>
      </c>
      <c r="V84" s="372">
        <v>0.19848245343823001</v>
      </c>
      <c r="W84" s="372">
        <v>0.23869083948685799</v>
      </c>
      <c r="X84" s="372">
        <v>0.26165060266386603</v>
      </c>
      <c r="Y84" s="372">
        <v>0.25672920875446598</v>
      </c>
      <c r="Z84" s="372">
        <v>0.31240700910770303</v>
      </c>
      <c r="AA84" s="372">
        <v>0.284442897286799</v>
      </c>
      <c r="AB84" s="149"/>
      <c r="AC84" s="149"/>
      <c r="AD84" s="149"/>
      <c r="AE84" s="149"/>
    </row>
    <row r="85" spans="1:31" s="45" customFormat="1" x14ac:dyDescent="0.3">
      <c r="A85" s="12" t="s">
        <v>149</v>
      </c>
      <c r="B85" s="12" t="s">
        <v>904</v>
      </c>
      <c r="C85" s="12" t="s">
        <v>96</v>
      </c>
      <c r="D85" s="275" t="s">
        <v>969</v>
      </c>
      <c r="E85" s="8"/>
      <c r="F85" s="8"/>
      <c r="G85" s="346" t="s">
        <v>976</v>
      </c>
      <c r="H85" s="12" t="s">
        <v>970</v>
      </c>
      <c r="I85" s="12" t="s">
        <v>971</v>
      </c>
      <c r="J85" s="12" t="s">
        <v>950</v>
      </c>
      <c r="K85" s="278" t="s">
        <v>149</v>
      </c>
      <c r="L85" s="273">
        <v>0.68818350536550199</v>
      </c>
      <c r="M85" s="273">
        <v>0.72304093728111196</v>
      </c>
      <c r="N85" s="273">
        <v>0.794654499645155</v>
      </c>
      <c r="O85" s="273">
        <v>0.72656173363947696</v>
      </c>
      <c r="P85" s="273">
        <v>0.718436378363286</v>
      </c>
      <c r="Q85" s="273">
        <v>0.76134252903758703</v>
      </c>
      <c r="R85" s="273">
        <v>0.72616483428642997</v>
      </c>
      <c r="S85" s="273">
        <v>0.77906884181221003</v>
      </c>
      <c r="T85" s="273">
        <v>0.74954054315049701</v>
      </c>
      <c r="U85" s="273">
        <v>0.53822983146382097</v>
      </c>
      <c r="V85" s="273">
        <v>0.63371807912508604</v>
      </c>
      <c r="W85" s="273">
        <v>0.784556444795937</v>
      </c>
      <c r="X85" s="273">
        <v>0.62036513857400499</v>
      </c>
      <c r="Y85" s="273">
        <v>0.59088468681583495</v>
      </c>
      <c r="Z85" s="273">
        <v>0.72188485279568304</v>
      </c>
      <c r="AA85" s="273">
        <v>0.59636820010855496</v>
      </c>
    </row>
    <row r="86" spans="1:31" s="45" customFormat="1" x14ac:dyDescent="0.3">
      <c r="A86" s="45" t="s">
        <v>148</v>
      </c>
      <c r="B86" s="45" t="s">
        <v>546</v>
      </c>
      <c r="C86" s="45" t="s">
        <v>95</v>
      </c>
      <c r="D86" s="274" t="s">
        <v>547</v>
      </c>
      <c r="E86" s="10"/>
      <c r="F86" s="340" t="s">
        <v>976</v>
      </c>
      <c r="G86" s="381" t="s">
        <v>975</v>
      </c>
      <c r="H86" s="45" t="s">
        <v>548</v>
      </c>
      <c r="I86" s="45" t="s">
        <v>549</v>
      </c>
      <c r="J86" s="45" t="s">
        <v>550</v>
      </c>
      <c r="K86" s="277" t="s">
        <v>551</v>
      </c>
      <c r="L86" s="372">
        <v>0.55575616150433105</v>
      </c>
      <c r="M86" s="372">
        <v>0.58747076154090305</v>
      </c>
      <c r="N86" s="372">
        <v>0.39241591175307799</v>
      </c>
      <c r="O86" s="372">
        <v>0.46087623012554402</v>
      </c>
      <c r="P86" s="372">
        <v>0.46655536791624702</v>
      </c>
      <c r="Q86" s="372">
        <v>0.50046717364052196</v>
      </c>
      <c r="R86" s="372">
        <v>0.38995240636281298</v>
      </c>
      <c r="S86" s="372">
        <v>0.46591137548082101</v>
      </c>
      <c r="T86" s="372">
        <v>0.402015283240654</v>
      </c>
      <c r="U86" s="372">
        <v>0.33698617150096699</v>
      </c>
      <c r="V86" s="372">
        <v>0.28402876607323302</v>
      </c>
      <c r="W86" s="372">
        <v>0.40173416201749601</v>
      </c>
      <c r="X86" s="372">
        <v>0.52986591578883202</v>
      </c>
      <c r="Y86" s="372">
        <v>0.53739943499198795</v>
      </c>
      <c r="Z86" s="372">
        <v>0.55911105157810104</v>
      </c>
      <c r="AA86" s="372">
        <v>0.549648110699129</v>
      </c>
      <c r="AB86" s="149"/>
      <c r="AC86" s="149"/>
      <c r="AD86" s="149"/>
      <c r="AE86" s="149"/>
    </row>
    <row r="87" spans="1:31" s="45" customFormat="1" x14ac:dyDescent="0.3">
      <c r="A87" s="45" t="s">
        <v>148</v>
      </c>
      <c r="B87" s="45" t="s">
        <v>546</v>
      </c>
      <c r="C87" s="45" t="s">
        <v>95</v>
      </c>
      <c r="D87" s="274" t="s">
        <v>552</v>
      </c>
      <c r="E87" s="10"/>
      <c r="F87" s="10"/>
      <c r="G87" s="274"/>
      <c r="H87" s="45" t="s">
        <v>553</v>
      </c>
      <c r="I87" s="45" t="s">
        <v>554</v>
      </c>
      <c r="J87" s="45" t="s">
        <v>550</v>
      </c>
      <c r="K87" s="277" t="s">
        <v>551</v>
      </c>
      <c r="L87" s="372">
        <v>0.88942919976322299</v>
      </c>
      <c r="M87" s="372">
        <v>0.92639620089142405</v>
      </c>
      <c r="N87" s="372">
        <v>0.80398604197720602</v>
      </c>
      <c r="O87" s="372">
        <v>0.80736470905109803</v>
      </c>
      <c r="P87" s="372">
        <v>0.82416751452330805</v>
      </c>
      <c r="Q87" s="372">
        <v>0.79053137999110501</v>
      </c>
      <c r="R87" s="372">
        <v>0.74722874543345097</v>
      </c>
      <c r="S87" s="372">
        <v>0.77643927530102996</v>
      </c>
      <c r="T87" s="372">
        <v>0.74560515257660498</v>
      </c>
      <c r="U87" s="372">
        <v>0.680436272122797</v>
      </c>
      <c r="V87" s="372">
        <v>0.75640950119370798</v>
      </c>
      <c r="W87" s="372">
        <v>0.78083137767309296</v>
      </c>
      <c r="X87" s="372">
        <v>0.81074174194592197</v>
      </c>
      <c r="Y87" s="372">
        <v>0.80839137756614599</v>
      </c>
      <c r="Z87" s="372">
        <v>0.91263540109753605</v>
      </c>
      <c r="AA87" s="372">
        <v>0.85287065176814802</v>
      </c>
      <c r="AB87" s="149"/>
      <c r="AC87" s="149"/>
      <c r="AD87" s="149"/>
      <c r="AE87" s="149"/>
    </row>
    <row r="88" spans="1:31" s="45" customFormat="1" x14ac:dyDescent="0.3">
      <c r="A88" s="45" t="s">
        <v>148</v>
      </c>
      <c r="B88" s="45" t="s">
        <v>546</v>
      </c>
      <c r="C88" s="45" t="s">
        <v>95</v>
      </c>
      <c r="D88" s="274" t="s">
        <v>555</v>
      </c>
      <c r="E88" s="10"/>
      <c r="F88" s="10"/>
      <c r="G88" s="274"/>
      <c r="H88" s="45" t="s">
        <v>556</v>
      </c>
      <c r="I88" s="45" t="s">
        <v>557</v>
      </c>
      <c r="J88" s="45" t="s">
        <v>550</v>
      </c>
      <c r="K88" s="277" t="s">
        <v>551</v>
      </c>
      <c r="L88" s="372">
        <v>0.52477419492811594</v>
      </c>
      <c r="M88" s="372">
        <v>0.45337417466743601</v>
      </c>
      <c r="N88" s="372">
        <v>0.38455777084187698</v>
      </c>
      <c r="O88" s="372">
        <v>0.43094920219531402</v>
      </c>
      <c r="P88" s="372">
        <v>0.49760552435817801</v>
      </c>
      <c r="Q88" s="372">
        <v>0.49438616302520599</v>
      </c>
      <c r="R88" s="372">
        <v>0.48528010681023198</v>
      </c>
      <c r="S88" s="372">
        <v>0.469975250998099</v>
      </c>
      <c r="T88" s="372">
        <v>0.47224686886703299</v>
      </c>
      <c r="U88" s="372">
        <v>0.42015539285606501</v>
      </c>
      <c r="V88" s="372">
        <v>0.36357182869876098</v>
      </c>
      <c r="W88" s="372">
        <v>0.45617745073598698</v>
      </c>
      <c r="X88" s="372">
        <v>0.46843898218853403</v>
      </c>
      <c r="Y88" s="372">
        <v>0.47423589950477801</v>
      </c>
      <c r="Z88" s="372">
        <v>0.49976643655085701</v>
      </c>
      <c r="AA88" s="372">
        <v>0.40444940145610903</v>
      </c>
      <c r="AB88" s="149"/>
      <c r="AC88" s="149"/>
      <c r="AD88" s="149"/>
      <c r="AE88" s="149"/>
    </row>
    <row r="89" spans="1:31" s="45" customFormat="1" x14ac:dyDescent="0.3">
      <c r="A89" s="45" t="s">
        <v>148</v>
      </c>
      <c r="B89" s="45" t="s">
        <v>546</v>
      </c>
      <c r="C89" s="45" t="s">
        <v>95</v>
      </c>
      <c r="D89" s="274" t="s">
        <v>558</v>
      </c>
      <c r="E89" s="10"/>
      <c r="F89" s="10"/>
      <c r="G89" s="274"/>
      <c r="H89" s="45" t="s">
        <v>559</v>
      </c>
      <c r="I89" s="45" t="s">
        <v>560</v>
      </c>
      <c r="J89" s="45" t="s">
        <v>550</v>
      </c>
      <c r="K89" s="277" t="s">
        <v>551</v>
      </c>
      <c r="L89" s="372">
        <v>1.1723795493796401</v>
      </c>
      <c r="M89" s="372">
        <v>1.0634399654983699</v>
      </c>
      <c r="N89" s="372">
        <v>0.80889738004670597</v>
      </c>
      <c r="O89" s="372">
        <v>0.96365029935341096</v>
      </c>
      <c r="P89" s="372">
        <v>1.0259935313958599</v>
      </c>
      <c r="Q89" s="372">
        <v>1.08454824324164</v>
      </c>
      <c r="R89" s="372">
        <v>1.05454580806564</v>
      </c>
      <c r="S89" s="372">
        <v>0.990868471712675</v>
      </c>
      <c r="T89" s="372">
        <v>1.0325859421188801</v>
      </c>
      <c r="U89" s="372">
        <v>0.88167993208565099</v>
      </c>
      <c r="V89" s="372">
        <v>0.78905217312022202</v>
      </c>
      <c r="W89" s="372">
        <v>1.0321301366526501</v>
      </c>
      <c r="X89" s="372">
        <v>0.96595025356194297</v>
      </c>
      <c r="Y89" s="372">
        <v>0.95203748246447895</v>
      </c>
      <c r="Z89" s="372">
        <v>1.0631163892023301</v>
      </c>
      <c r="AA89" s="372">
        <v>0.90646134256131405</v>
      </c>
      <c r="AB89" s="149"/>
      <c r="AC89" s="149"/>
      <c r="AD89" s="149"/>
      <c r="AE89" s="149"/>
    </row>
    <row r="90" spans="1:31" s="45" customFormat="1" x14ac:dyDescent="0.3">
      <c r="A90" s="45" t="s">
        <v>148</v>
      </c>
      <c r="B90" s="45" t="s">
        <v>546</v>
      </c>
      <c r="C90" s="45" t="s">
        <v>95</v>
      </c>
      <c r="D90" s="274" t="s">
        <v>283</v>
      </c>
      <c r="E90" s="340" t="s">
        <v>976</v>
      </c>
      <c r="F90" s="10"/>
      <c r="G90" s="379" t="s">
        <v>976</v>
      </c>
      <c r="H90" s="45" t="s">
        <v>561</v>
      </c>
      <c r="I90" s="45" t="s">
        <v>370</v>
      </c>
      <c r="J90" s="45" t="s">
        <v>550</v>
      </c>
      <c r="K90" s="277" t="s">
        <v>551</v>
      </c>
      <c r="L90" s="372">
        <v>0.28569211657006099</v>
      </c>
      <c r="M90" s="372">
        <v>0.30896246572677999</v>
      </c>
      <c r="N90" s="372">
        <v>0.30892316457157198</v>
      </c>
      <c r="O90" s="372">
        <v>0.28297667520695402</v>
      </c>
      <c r="P90" s="372">
        <v>0.28212814560167798</v>
      </c>
      <c r="Q90" s="372">
        <v>0.29948977280432199</v>
      </c>
      <c r="R90" s="372">
        <v>0.33945302963854301</v>
      </c>
      <c r="S90" s="372">
        <v>0.27992930769011898</v>
      </c>
      <c r="T90" s="372">
        <v>0.30423596359703098</v>
      </c>
      <c r="U90" s="372">
        <v>0.25295509292975399</v>
      </c>
      <c r="V90" s="372">
        <v>0.22512187535527001</v>
      </c>
      <c r="W90" s="372">
        <v>0.29284758458051402</v>
      </c>
      <c r="X90" s="372">
        <v>0.24617664229127201</v>
      </c>
      <c r="Y90" s="372">
        <v>0.230750657868598</v>
      </c>
      <c r="Z90" s="372">
        <v>0.27468078955467001</v>
      </c>
      <c r="AA90" s="372">
        <v>0.21619492354165701</v>
      </c>
      <c r="AB90" s="149"/>
      <c r="AC90" s="149"/>
      <c r="AD90" s="149"/>
      <c r="AE90" s="149"/>
    </row>
    <row r="91" spans="1:31" s="45" customFormat="1" x14ac:dyDescent="0.3">
      <c r="A91" s="45" t="s">
        <v>148</v>
      </c>
      <c r="B91" s="45" t="s">
        <v>546</v>
      </c>
      <c r="C91" s="45" t="s">
        <v>95</v>
      </c>
      <c r="D91" s="274" t="s">
        <v>289</v>
      </c>
      <c r="E91" s="340" t="s">
        <v>976</v>
      </c>
      <c r="F91" s="10"/>
      <c r="G91" s="379" t="s">
        <v>976</v>
      </c>
      <c r="H91" s="45" t="s">
        <v>562</v>
      </c>
      <c r="I91" s="45" t="s">
        <v>371</v>
      </c>
      <c r="J91" s="45" t="s">
        <v>550</v>
      </c>
      <c r="K91" s="277" t="s">
        <v>551</v>
      </c>
      <c r="L91" s="372">
        <v>0.87105936117378402</v>
      </c>
      <c r="M91" s="372">
        <v>0.881697338600269</v>
      </c>
      <c r="N91" s="372">
        <v>0.77550028117410397</v>
      </c>
      <c r="O91" s="372">
        <v>0.81235254703947002</v>
      </c>
      <c r="P91" s="372">
        <v>0.88974758631876405</v>
      </c>
      <c r="Q91" s="372">
        <v>0.86988856852098095</v>
      </c>
      <c r="R91" s="372">
        <v>0.91141923232305699</v>
      </c>
      <c r="S91" s="372">
        <v>0.78647943834371603</v>
      </c>
      <c r="T91" s="372">
        <v>0.80766323470336199</v>
      </c>
      <c r="U91" s="372">
        <v>0.74248999168307706</v>
      </c>
      <c r="V91" s="372">
        <v>0.75378307931456401</v>
      </c>
      <c r="W91" s="372">
        <v>0.86965990137168403</v>
      </c>
      <c r="X91" s="372">
        <v>0.78026272909081196</v>
      </c>
      <c r="Y91" s="372">
        <v>0.74166215862401297</v>
      </c>
      <c r="Z91" s="372">
        <v>0.77826223707156394</v>
      </c>
      <c r="AA91" s="372">
        <v>0.64904281071722103</v>
      </c>
      <c r="AB91" s="149"/>
      <c r="AC91" s="149"/>
      <c r="AD91" s="149"/>
      <c r="AE91" s="149"/>
    </row>
    <row r="92" spans="1:31" x14ac:dyDescent="0.3">
      <c r="A92" s="45" t="s">
        <v>148</v>
      </c>
      <c r="B92" s="45" t="s">
        <v>546</v>
      </c>
      <c r="C92" s="45" t="s">
        <v>95</v>
      </c>
      <c r="D92" s="274" t="s">
        <v>187</v>
      </c>
      <c r="E92" s="339" t="s">
        <v>975</v>
      </c>
      <c r="F92" s="10"/>
      <c r="G92" s="379" t="s">
        <v>975</v>
      </c>
      <c r="H92" s="45" t="s">
        <v>563</v>
      </c>
      <c r="I92" s="45" t="s">
        <v>296</v>
      </c>
      <c r="J92" s="45" t="s">
        <v>550</v>
      </c>
      <c r="K92" s="277" t="s">
        <v>551</v>
      </c>
      <c r="L92" s="272">
        <v>0.795386593253116</v>
      </c>
      <c r="M92" s="272">
        <v>0.83503369115345805</v>
      </c>
      <c r="N92" s="272">
        <v>0.97440947298886904</v>
      </c>
      <c r="O92" s="272">
        <v>0.84926254815341995</v>
      </c>
      <c r="P92" s="272">
        <v>0.79525874818082098</v>
      </c>
      <c r="Q92" s="272">
        <v>0.84860503136737397</v>
      </c>
      <c r="R92" s="272">
        <v>1.0237600917738401</v>
      </c>
      <c r="S92" s="272">
        <v>0.87182082420654405</v>
      </c>
      <c r="T92" s="272">
        <v>0.82310207464709195</v>
      </c>
      <c r="U92" s="272">
        <v>0.74938484941199701</v>
      </c>
      <c r="V92" s="272">
        <v>0.69900342297811402</v>
      </c>
      <c r="W92" s="272">
        <v>0.88599288798723097</v>
      </c>
      <c r="X92" s="272">
        <v>0.74181228210436601</v>
      </c>
      <c r="Y92" s="272">
        <v>0.67900800648750603</v>
      </c>
      <c r="Z92" s="272">
        <v>0.73968823730385602</v>
      </c>
      <c r="AA92" s="272">
        <v>0.58400111761782403</v>
      </c>
    </row>
    <row r="93" spans="1:31" x14ac:dyDescent="0.3">
      <c r="A93" s="45" t="s">
        <v>148</v>
      </c>
      <c r="B93" s="45" t="s">
        <v>546</v>
      </c>
      <c r="C93" s="45" t="s">
        <v>95</v>
      </c>
      <c r="D93" s="274" t="s">
        <v>564</v>
      </c>
      <c r="E93" s="10"/>
      <c r="F93" s="10"/>
      <c r="G93" s="274"/>
      <c r="H93" s="45" t="s">
        <v>565</v>
      </c>
      <c r="I93" s="45" t="s">
        <v>566</v>
      </c>
      <c r="J93" s="45" t="s">
        <v>550</v>
      </c>
      <c r="K93" s="277" t="s">
        <v>551</v>
      </c>
      <c r="L93" s="272">
        <v>0.90807321504802496</v>
      </c>
      <c r="M93" s="272">
        <v>0.95242960420385603</v>
      </c>
      <c r="N93" s="272">
        <v>0.50046534928208497</v>
      </c>
      <c r="O93" s="272">
        <v>0.63112776679529803</v>
      </c>
      <c r="P93" s="272">
        <v>0.69166900212024296</v>
      </c>
      <c r="Q93" s="272">
        <v>0.70995798933816501</v>
      </c>
      <c r="R93" s="272">
        <v>0.71158212656926101</v>
      </c>
      <c r="S93" s="272">
        <v>0.73508336562520504</v>
      </c>
      <c r="T93" s="272">
        <v>0.59757392252789998</v>
      </c>
      <c r="U93" s="272">
        <v>0.40550382018211001</v>
      </c>
      <c r="V93" s="272">
        <v>0.38420800060632798</v>
      </c>
      <c r="W93" s="272">
        <v>0.58426245103685803</v>
      </c>
      <c r="X93" s="272">
        <v>0.62036513857400499</v>
      </c>
      <c r="Y93" s="272">
        <v>0.69683642376212296</v>
      </c>
      <c r="Z93" s="272">
        <v>0.72061318247367001</v>
      </c>
      <c r="AA93" s="272">
        <v>0.54094534894639301</v>
      </c>
    </row>
    <row r="94" spans="1:31" x14ac:dyDescent="0.3">
      <c r="A94" s="45" t="s">
        <v>148</v>
      </c>
      <c r="B94" s="45" t="s">
        <v>546</v>
      </c>
      <c r="C94" s="45" t="s">
        <v>95</v>
      </c>
      <c r="D94" s="274" t="s">
        <v>567</v>
      </c>
      <c r="E94" s="10"/>
      <c r="F94" s="339" t="s">
        <v>975</v>
      </c>
      <c r="G94" s="274"/>
      <c r="H94" s="45" t="s">
        <v>568</v>
      </c>
      <c r="I94" s="45" t="s">
        <v>569</v>
      </c>
      <c r="J94" s="45" t="s">
        <v>550</v>
      </c>
      <c r="K94" s="277" t="s">
        <v>551</v>
      </c>
      <c r="L94" s="272">
        <v>0.41811946043123099</v>
      </c>
      <c r="M94" s="272">
        <v>0.39737779773126303</v>
      </c>
      <c r="N94" s="272">
        <v>0.34624933389977403</v>
      </c>
      <c r="O94" s="272">
        <v>0.35912433516276199</v>
      </c>
      <c r="P94" s="272">
        <v>0.35332936640817397</v>
      </c>
      <c r="Q94" s="272">
        <v>0.36273228320361101</v>
      </c>
      <c r="R94" s="272">
        <v>0.33189162563704799</v>
      </c>
      <c r="S94" s="272">
        <v>0.33060822590557998</v>
      </c>
      <c r="T94" s="272">
        <v>0.285467177783085</v>
      </c>
      <c r="U94" s="272">
        <v>0.24218187772831601</v>
      </c>
      <c r="V94" s="272">
        <v>0.26376779729125799</v>
      </c>
      <c r="W94" s="272">
        <v>0.33668875918014102</v>
      </c>
      <c r="X94" s="272">
        <v>0.344178391317702</v>
      </c>
      <c r="Y94" s="272">
        <v>0.36217156235004999</v>
      </c>
      <c r="Z94" s="272">
        <v>0.39676114046785599</v>
      </c>
      <c r="AA94" s="272">
        <v>0.38887603831963402</v>
      </c>
    </row>
    <row r="95" spans="1:31" x14ac:dyDescent="0.3">
      <c r="A95" s="45" t="s">
        <v>148</v>
      </c>
      <c r="B95" s="45" t="s">
        <v>546</v>
      </c>
      <c r="C95" s="45" t="s">
        <v>95</v>
      </c>
      <c r="D95" s="274" t="s">
        <v>273</v>
      </c>
      <c r="E95" s="340" t="s">
        <v>976</v>
      </c>
      <c r="F95" s="10"/>
      <c r="G95" s="274"/>
      <c r="H95" s="45" t="s">
        <v>570</v>
      </c>
      <c r="I95" s="45" t="s">
        <v>372</v>
      </c>
      <c r="J95" s="45" t="s">
        <v>550</v>
      </c>
      <c r="K95" s="277" t="s">
        <v>551</v>
      </c>
      <c r="L95" s="272">
        <v>0.31365813949726501</v>
      </c>
      <c r="M95" s="272">
        <v>0.31141844717134898</v>
      </c>
      <c r="N95" s="272">
        <v>0.21560774125106499</v>
      </c>
      <c r="O95" s="272">
        <v>0.19785090687207699</v>
      </c>
      <c r="P95" s="272">
        <v>0.225648981728856</v>
      </c>
      <c r="Q95" s="272">
        <v>0.24810523310490101</v>
      </c>
      <c r="R95" s="272">
        <v>0.25897808705120301</v>
      </c>
      <c r="S95" s="272">
        <v>0.26104423910982899</v>
      </c>
      <c r="T95" s="272">
        <v>0.20524575454605701</v>
      </c>
      <c r="U95" s="272">
        <v>0.14565386952343601</v>
      </c>
      <c r="V95" s="272">
        <v>0.158335718999873</v>
      </c>
      <c r="W95" s="272">
        <v>0.19255731588855701</v>
      </c>
      <c r="X95" s="272">
        <v>0.215228721546083</v>
      </c>
      <c r="Y95" s="272">
        <v>0.25418229200094999</v>
      </c>
      <c r="Z95" s="272">
        <v>0.21533617452742601</v>
      </c>
      <c r="AA95" s="272">
        <v>0.167642673763234</v>
      </c>
    </row>
    <row r="96" spans="1:31" x14ac:dyDescent="0.3">
      <c r="A96" s="45" t="s">
        <v>148</v>
      </c>
      <c r="B96" s="45" t="s">
        <v>546</v>
      </c>
      <c r="C96" s="45" t="s">
        <v>95</v>
      </c>
      <c r="D96" s="274" t="s">
        <v>571</v>
      </c>
      <c r="E96" s="365"/>
      <c r="F96" s="365"/>
      <c r="G96" s="366"/>
      <c r="H96" s="45" t="s">
        <v>572</v>
      </c>
      <c r="I96" s="45" t="s">
        <v>573</v>
      </c>
      <c r="J96" s="45" t="s">
        <v>550</v>
      </c>
      <c r="K96" s="277" t="s">
        <v>551</v>
      </c>
      <c r="L96" s="272">
        <v>0.24922661608655</v>
      </c>
      <c r="M96" s="272">
        <v>0.25493087394626202</v>
      </c>
      <c r="N96" s="272">
        <v>0.13015045884175899</v>
      </c>
      <c r="O96" s="272">
        <v>0.162270995888359</v>
      </c>
      <c r="P96" s="272">
        <v>0.16087193122069099</v>
      </c>
      <c r="Q96" s="272">
        <v>0.167835892982727</v>
      </c>
      <c r="R96" s="272">
        <v>0.175532592891848</v>
      </c>
      <c r="S96" s="272">
        <v>0.19291456132017601</v>
      </c>
      <c r="T96" s="272">
        <v>0.13683050303070499</v>
      </c>
      <c r="U96" s="272">
        <v>0.110317723662721</v>
      </c>
      <c r="V96" s="272">
        <v>8.4795906383818495E-2</v>
      </c>
      <c r="W96" s="272">
        <v>0.12579265130219699</v>
      </c>
      <c r="X96" s="272">
        <v>0.151926156385471</v>
      </c>
      <c r="Y96" s="272">
        <v>0.17522787264193701</v>
      </c>
      <c r="Z96" s="272">
        <v>0.16913215282764399</v>
      </c>
      <c r="AA96" s="272">
        <v>0.129625346106545</v>
      </c>
    </row>
    <row r="97" spans="1:31" x14ac:dyDescent="0.3">
      <c r="A97" s="45" t="s">
        <v>148</v>
      </c>
      <c r="B97" s="45" t="s">
        <v>546</v>
      </c>
      <c r="C97" s="45" t="s">
        <v>95</v>
      </c>
      <c r="D97" s="274" t="s">
        <v>574</v>
      </c>
      <c r="E97" s="10"/>
      <c r="F97" s="340" t="s">
        <v>976</v>
      </c>
      <c r="G97" s="274"/>
      <c r="H97" s="45" t="s">
        <v>575</v>
      </c>
      <c r="I97" s="45" t="s">
        <v>576</v>
      </c>
      <c r="J97" s="45" t="s">
        <v>550</v>
      </c>
      <c r="K97" s="277" t="s">
        <v>551</v>
      </c>
      <c r="L97" s="272">
        <v>1.03693626186945</v>
      </c>
      <c r="M97" s="272">
        <v>1.1543112789474299</v>
      </c>
      <c r="N97" s="272">
        <v>0.65861043511999595</v>
      </c>
      <c r="O97" s="272">
        <v>0.67967605654878305</v>
      </c>
      <c r="P97" s="272">
        <v>0.73770888925827804</v>
      </c>
      <c r="Q97" s="272">
        <v>0.84830098083660899</v>
      </c>
      <c r="R97" s="272">
        <v>0.88441421803200304</v>
      </c>
      <c r="S97" s="272">
        <v>0.87660185422687098</v>
      </c>
      <c r="T97" s="272">
        <v>0.66387011758038705</v>
      </c>
      <c r="U97" s="272">
        <v>0.48048539798411499</v>
      </c>
      <c r="V97" s="272">
        <v>0.411973031900145</v>
      </c>
      <c r="W97" s="272">
        <v>0.622372753139801</v>
      </c>
      <c r="X97" s="272">
        <v>0.72915176907224299</v>
      </c>
      <c r="Y97" s="272">
        <v>0.78546912678449798</v>
      </c>
      <c r="Z97" s="272">
        <v>0.88338698369125301</v>
      </c>
      <c r="AA97" s="272">
        <v>0.60461292176904202</v>
      </c>
    </row>
    <row r="98" spans="1:31" x14ac:dyDescent="0.3">
      <c r="A98" s="45" t="s">
        <v>148</v>
      </c>
      <c r="B98" s="45" t="s">
        <v>546</v>
      </c>
      <c r="C98" s="45" t="s">
        <v>95</v>
      </c>
      <c r="D98" s="274" t="s">
        <v>577</v>
      </c>
      <c r="E98" s="10"/>
      <c r="F98" s="340" t="s">
        <v>976</v>
      </c>
      <c r="G98" s="274"/>
      <c r="H98" s="45" t="s">
        <v>578</v>
      </c>
      <c r="I98" s="45" t="s">
        <v>579</v>
      </c>
      <c r="J98" s="45" t="s">
        <v>550</v>
      </c>
      <c r="K98" s="277" t="s">
        <v>551</v>
      </c>
      <c r="L98" s="272">
        <v>0.98182674610113996</v>
      </c>
      <c r="M98" s="272">
        <v>1.03200340300789</v>
      </c>
      <c r="N98" s="272">
        <v>0.44005589102723103</v>
      </c>
      <c r="O98" s="272">
        <v>0.57626154892321002</v>
      </c>
      <c r="P98" s="272">
        <v>0.58754390853480398</v>
      </c>
      <c r="Q98" s="272">
        <v>0.68776230059226096</v>
      </c>
      <c r="R98" s="272">
        <v>0.68781771399313396</v>
      </c>
      <c r="S98" s="272">
        <v>0.68822927142600498</v>
      </c>
      <c r="T98" s="272">
        <v>0.52249877927211497</v>
      </c>
      <c r="U98" s="272">
        <v>0.35293052999909502</v>
      </c>
      <c r="V98" s="272">
        <v>0.31254420361823398</v>
      </c>
      <c r="W98" s="272">
        <v>0.48769724946774501</v>
      </c>
      <c r="X98" s="272">
        <v>0.55659366552331302</v>
      </c>
      <c r="Y98" s="272">
        <v>0.62857905476787901</v>
      </c>
      <c r="Z98" s="272">
        <v>0.70789647925354704</v>
      </c>
      <c r="AA98" s="272">
        <v>0.49880566045945901</v>
      </c>
    </row>
    <row r="99" spans="1:31" x14ac:dyDescent="0.3">
      <c r="A99" s="45" t="s">
        <v>148</v>
      </c>
      <c r="B99" s="45" t="s">
        <v>546</v>
      </c>
      <c r="C99" s="45" t="s">
        <v>95</v>
      </c>
      <c r="D99" s="274" t="s">
        <v>188</v>
      </c>
      <c r="E99" s="339" t="s">
        <v>975</v>
      </c>
      <c r="F99" s="340" t="s">
        <v>976</v>
      </c>
      <c r="G99" s="379" t="s">
        <v>976</v>
      </c>
      <c r="H99" s="45" t="s">
        <v>580</v>
      </c>
      <c r="I99" s="45" t="s">
        <v>297</v>
      </c>
      <c r="J99" s="45" t="s">
        <v>550</v>
      </c>
      <c r="K99" s="277" t="s">
        <v>551</v>
      </c>
      <c r="L99" s="272">
        <v>0.68050655789528902</v>
      </c>
      <c r="M99" s="272">
        <v>0.71911136696980205</v>
      </c>
      <c r="N99" s="272">
        <v>0.400765186471228</v>
      </c>
      <c r="O99" s="272">
        <v>0.50210902416275005</v>
      </c>
      <c r="P99" s="272">
        <v>0.50777712733053404</v>
      </c>
      <c r="Q99" s="272">
        <v>0.51931830654800204</v>
      </c>
      <c r="R99" s="272">
        <v>0.60410216969086705</v>
      </c>
      <c r="S99" s="272">
        <v>0.56846446941682605</v>
      </c>
      <c r="T99" s="272">
        <v>0.42199495846195201</v>
      </c>
      <c r="U99" s="272">
        <v>0.32793667073176003</v>
      </c>
      <c r="V99" s="272">
        <v>0.28440396919882499</v>
      </c>
      <c r="W99" s="272">
        <v>0.397149464020149</v>
      </c>
      <c r="X99" s="272">
        <v>0.44030450878381799</v>
      </c>
      <c r="Y99" s="272">
        <v>0.48391418316814</v>
      </c>
      <c r="Z99" s="272">
        <v>0.52180872213240503</v>
      </c>
      <c r="AA99" s="272">
        <v>0.36734815398391801</v>
      </c>
    </row>
    <row r="100" spans="1:31" x14ac:dyDescent="0.3">
      <c r="A100" s="45" t="s">
        <v>148</v>
      </c>
      <c r="B100" s="45" t="s">
        <v>546</v>
      </c>
      <c r="C100" s="45" t="s">
        <v>95</v>
      </c>
      <c r="D100" s="274" t="s">
        <v>581</v>
      </c>
      <c r="E100" s="365"/>
      <c r="F100" s="365"/>
      <c r="G100" s="366"/>
      <c r="H100" s="45" t="s">
        <v>582</v>
      </c>
      <c r="I100" s="45" t="s">
        <v>583</v>
      </c>
      <c r="J100" s="45" t="s">
        <v>550</v>
      </c>
      <c r="K100" s="277" t="s">
        <v>551</v>
      </c>
      <c r="L100" s="272">
        <v>7.8962888265045605E-2</v>
      </c>
      <c r="M100" s="272">
        <v>5.2066806624862703E-2</v>
      </c>
      <c r="N100" s="272">
        <v>9.3315423320506508E-3</v>
      </c>
      <c r="O100" s="272">
        <v>3.4582343386043699E-2</v>
      </c>
      <c r="P100" s="272">
        <v>2.8641092580056499E-2</v>
      </c>
      <c r="Q100" s="272">
        <v>3.4965811038068097E-2</v>
      </c>
      <c r="R100" s="272">
        <v>2.61948638623219E-2</v>
      </c>
      <c r="S100" s="272">
        <v>2.5578510608746999E-2</v>
      </c>
      <c r="T100" s="272">
        <v>2.4520510498865201E-2</v>
      </c>
      <c r="U100" s="272">
        <v>2.19773590109326E-2</v>
      </c>
      <c r="V100" s="272">
        <v>2.10113750331586E-2</v>
      </c>
      <c r="W100" s="272">
        <v>2.8654362483416299E-2</v>
      </c>
      <c r="X100" s="272">
        <v>2.9072289184873999E-2</v>
      </c>
      <c r="Y100" s="272">
        <v>1.8847183976022301E-2</v>
      </c>
      <c r="Z100" s="272">
        <v>4.8323472236469697E-2</v>
      </c>
      <c r="AA100" s="272">
        <v>3.1146726272950599E-2</v>
      </c>
    </row>
    <row r="101" spans="1:31" x14ac:dyDescent="0.3">
      <c r="A101" s="45" t="s">
        <v>148</v>
      </c>
      <c r="B101" s="45" t="s">
        <v>546</v>
      </c>
      <c r="C101" s="45" t="s">
        <v>95</v>
      </c>
      <c r="D101" s="274" t="s">
        <v>584</v>
      </c>
      <c r="E101" s="10"/>
      <c r="F101" s="10"/>
      <c r="G101" s="274"/>
      <c r="H101" s="45" t="s">
        <v>585</v>
      </c>
      <c r="I101" s="45" t="s">
        <v>586</v>
      </c>
      <c r="J101" s="45" t="s">
        <v>585</v>
      </c>
      <c r="K101" s="277" t="s">
        <v>551</v>
      </c>
      <c r="L101" s="272">
        <v>0.48145427706048599</v>
      </c>
      <c r="M101" s="272">
        <v>0.48972270004705798</v>
      </c>
      <c r="N101" s="272">
        <v>1.1242052841086301</v>
      </c>
      <c r="O101" s="272">
        <v>0.80603461892086603</v>
      </c>
      <c r="P101" s="272">
        <v>0.95907509078824704</v>
      </c>
      <c r="Q101" s="272">
        <v>0.79174758211416796</v>
      </c>
      <c r="R101" s="272">
        <v>1.2875990813974301</v>
      </c>
      <c r="S101" s="272">
        <v>0.925846463436235</v>
      </c>
      <c r="T101" s="272">
        <v>1.03137505271153</v>
      </c>
      <c r="U101" s="272">
        <v>1.04974208922808</v>
      </c>
      <c r="V101" s="272">
        <v>0.83520215756805305</v>
      </c>
      <c r="W101" s="272">
        <v>0.83412849189224803</v>
      </c>
      <c r="X101" s="272">
        <v>0.82856024176890897</v>
      </c>
      <c r="Y101" s="272">
        <v>0.74726537548174998</v>
      </c>
      <c r="Z101" s="272">
        <v>0.78801170954032596</v>
      </c>
      <c r="AA101" s="272">
        <v>0.837755328723922</v>
      </c>
    </row>
    <row r="102" spans="1:31" x14ac:dyDescent="0.3">
      <c r="A102" s="45" t="s">
        <v>148</v>
      </c>
      <c r="B102" s="45" t="s">
        <v>546</v>
      </c>
      <c r="C102" s="45" t="s">
        <v>95</v>
      </c>
      <c r="D102" s="274" t="s">
        <v>587</v>
      </c>
      <c r="E102" s="365"/>
      <c r="F102" s="365"/>
      <c r="G102" s="366"/>
      <c r="H102" s="45" t="s">
        <v>588</v>
      </c>
      <c r="I102" s="45" t="s">
        <v>589</v>
      </c>
      <c r="J102" s="45" t="s">
        <v>590</v>
      </c>
      <c r="K102" s="277" t="s">
        <v>551</v>
      </c>
      <c r="L102" s="272">
        <v>1.9466545370896701E-2</v>
      </c>
      <c r="M102" s="272">
        <v>1.1788710933931201E-2</v>
      </c>
      <c r="N102" s="272">
        <v>4.9113380695003398E-3</v>
      </c>
      <c r="O102" s="272">
        <v>9.6431534441852804E-3</v>
      </c>
      <c r="P102" s="272">
        <v>1.4989730696104301E-2</v>
      </c>
      <c r="Q102" s="272">
        <v>7.6012632691452404E-3</v>
      </c>
      <c r="R102" s="272">
        <v>6.7512535727633901E-3</v>
      </c>
      <c r="S102" s="272">
        <v>1.0279214543702101E-2</v>
      </c>
      <c r="T102" s="272">
        <v>9.3843929069730991E-3</v>
      </c>
      <c r="U102" s="272">
        <v>1.0342286593380099E-2</v>
      </c>
      <c r="V102" s="272">
        <v>5.2528437582896404E-3</v>
      </c>
      <c r="W102" s="272">
        <v>5.1577852470149196E-3</v>
      </c>
      <c r="X102" s="272">
        <v>7.5025262412577896E-3</v>
      </c>
      <c r="Y102" s="272">
        <v>8.6595169619561995E-3</v>
      </c>
      <c r="Z102" s="272">
        <v>8.4778021467490708E-3</v>
      </c>
      <c r="AA102" s="272">
        <v>5.4964811069912901E-3</v>
      </c>
    </row>
    <row r="103" spans="1:31" x14ac:dyDescent="0.3">
      <c r="A103" s="45" t="s">
        <v>148</v>
      </c>
      <c r="B103" s="45" t="s">
        <v>546</v>
      </c>
      <c r="C103" s="45" t="s">
        <v>95</v>
      </c>
      <c r="D103" s="274" t="s">
        <v>591</v>
      </c>
      <c r="E103" s="365"/>
      <c r="F103" s="365"/>
      <c r="G103" s="366"/>
      <c r="H103" s="45" t="s">
        <v>592</v>
      </c>
      <c r="I103" s="45" t="s">
        <v>593</v>
      </c>
      <c r="J103" s="45" t="s">
        <v>590</v>
      </c>
      <c r="K103" s="277" t="s">
        <v>551</v>
      </c>
      <c r="L103" s="272">
        <v>9.0478309470364802E-3</v>
      </c>
      <c r="M103" s="272">
        <v>6.3855517558793996E-3</v>
      </c>
      <c r="N103" s="272">
        <v>1.9645352278001302E-3</v>
      </c>
      <c r="O103" s="272">
        <v>7.6480182488365897E-3</v>
      </c>
      <c r="P103" s="272">
        <v>6.6918440607608596E-3</v>
      </c>
      <c r="Q103" s="272">
        <v>1.00336675152717E-2</v>
      </c>
      <c r="R103" s="272">
        <v>7.8314541444055204E-3</v>
      </c>
      <c r="S103" s="272">
        <v>1.0518266044718399E-2</v>
      </c>
      <c r="T103" s="272">
        <v>7.8707811477838896E-3</v>
      </c>
      <c r="U103" s="272">
        <v>7.7567149450350498E-3</v>
      </c>
      <c r="V103" s="272">
        <v>5.2528437582896404E-3</v>
      </c>
      <c r="W103" s="272">
        <v>7.1635906208540696E-3</v>
      </c>
      <c r="X103" s="272">
        <v>7.9714341313364204E-3</v>
      </c>
      <c r="Y103" s="272">
        <v>9.1689003126594996E-3</v>
      </c>
      <c r="Z103" s="272">
        <v>1.18689230054487E-2</v>
      </c>
      <c r="AA103" s="272">
        <v>1.14510023062318E-2</v>
      </c>
    </row>
    <row r="104" spans="1:31" x14ac:dyDescent="0.3">
      <c r="A104" s="45" t="s">
        <v>148</v>
      </c>
      <c r="B104" s="45" t="s">
        <v>546</v>
      </c>
      <c r="C104" s="45" t="s">
        <v>95</v>
      </c>
      <c r="D104" s="274" t="s">
        <v>594</v>
      </c>
      <c r="E104" s="365"/>
      <c r="F104" s="365"/>
      <c r="G104" s="366"/>
      <c r="H104" s="45" t="s">
        <v>595</v>
      </c>
      <c r="I104" s="45" t="s">
        <v>596</v>
      </c>
      <c r="J104" s="45" t="s">
        <v>590</v>
      </c>
      <c r="K104" s="277" t="s">
        <v>551</v>
      </c>
      <c r="L104" s="272">
        <v>8.2253008609422494E-3</v>
      </c>
      <c r="M104" s="272">
        <v>5.4031591780518001E-3</v>
      </c>
      <c r="N104" s="272">
        <v>7.3670071042505102E-3</v>
      </c>
      <c r="O104" s="272">
        <v>6.31792811860414E-3</v>
      </c>
      <c r="P104" s="272">
        <v>5.8888227734695603E-3</v>
      </c>
      <c r="Q104" s="272">
        <v>1.00336675152717E-2</v>
      </c>
      <c r="R104" s="272">
        <v>6.7512535727633797E-3</v>
      </c>
      <c r="S104" s="272">
        <v>7.6496480325224598E-3</v>
      </c>
      <c r="T104" s="272">
        <v>9.9898376106487795E-3</v>
      </c>
      <c r="U104" s="272">
        <v>6.0330005128050399E-3</v>
      </c>
      <c r="V104" s="272">
        <v>4.1272343815132902E-3</v>
      </c>
      <c r="W104" s="272">
        <v>8.0232214953565601E-3</v>
      </c>
      <c r="X104" s="272">
        <v>5.1579867908647398E-3</v>
      </c>
      <c r="Y104" s="272">
        <v>1.52815005210992E-2</v>
      </c>
      <c r="Z104" s="272">
        <v>1.05972526834363E-2</v>
      </c>
      <c r="AA104" s="272">
        <v>1.1451002306231899E-2</v>
      </c>
    </row>
    <row r="105" spans="1:31" x14ac:dyDescent="0.3">
      <c r="A105" s="45" t="s">
        <v>148</v>
      </c>
      <c r="B105" s="45" t="s">
        <v>546</v>
      </c>
      <c r="C105" s="45" t="s">
        <v>95</v>
      </c>
      <c r="D105" s="274" t="s">
        <v>597</v>
      </c>
      <c r="E105" s="365"/>
      <c r="F105" s="365"/>
      <c r="G105" s="366"/>
      <c r="H105" s="45" t="s">
        <v>595</v>
      </c>
      <c r="I105" s="45" t="s">
        <v>598</v>
      </c>
      <c r="J105" s="45" t="s">
        <v>590</v>
      </c>
      <c r="K105" s="277" t="s">
        <v>551</v>
      </c>
      <c r="L105" s="272">
        <v>1.6998955112614001E-2</v>
      </c>
      <c r="M105" s="272">
        <v>1.9156655267638201E-2</v>
      </c>
      <c r="N105" s="272">
        <v>1.66985494363012E-2</v>
      </c>
      <c r="O105" s="272">
        <v>1.7291171693021901E-2</v>
      </c>
      <c r="P105" s="272">
        <v>1.7398794557978201E-2</v>
      </c>
      <c r="Q105" s="272">
        <v>2.6756446707391201E-2</v>
      </c>
      <c r="R105" s="272">
        <v>1.7823309432095299E-2</v>
      </c>
      <c r="S105" s="272">
        <v>1.5538347566061299E-2</v>
      </c>
      <c r="T105" s="272">
        <v>1.7255174054756999E-2</v>
      </c>
      <c r="U105" s="272">
        <v>1.37897154578401E-2</v>
      </c>
      <c r="V105" s="272">
        <v>1.87601562796058E-2</v>
      </c>
      <c r="W105" s="272">
        <v>2.5215838985406299E-2</v>
      </c>
      <c r="X105" s="272">
        <v>2.0631947163459001E-2</v>
      </c>
      <c r="Y105" s="272">
        <v>2.6487934236571899E-2</v>
      </c>
      <c r="Z105" s="272">
        <v>2.2466175688884999E-2</v>
      </c>
      <c r="AA105" s="272">
        <v>2.83984857194549E-2</v>
      </c>
    </row>
    <row r="106" spans="1:31" s="45" customFormat="1" x14ac:dyDescent="0.3">
      <c r="A106" s="12" t="s">
        <v>148</v>
      </c>
      <c r="B106" s="12" t="s">
        <v>546</v>
      </c>
      <c r="C106" s="12" t="s">
        <v>95</v>
      </c>
      <c r="D106" s="275" t="s">
        <v>599</v>
      </c>
      <c r="E106" s="367"/>
      <c r="F106" s="367"/>
      <c r="G106" s="368"/>
      <c r="H106" s="12" t="s">
        <v>595</v>
      </c>
      <c r="I106" s="12" t="s">
        <v>600</v>
      </c>
      <c r="J106" s="12" t="s">
        <v>590</v>
      </c>
      <c r="K106" s="278" t="s">
        <v>551</v>
      </c>
      <c r="L106" s="273">
        <v>6.30606399338906E-3</v>
      </c>
      <c r="M106" s="273">
        <v>1.1788710933931201E-2</v>
      </c>
      <c r="N106" s="273">
        <v>1.17872113668008E-2</v>
      </c>
      <c r="O106" s="273">
        <v>6.65045065116226E-3</v>
      </c>
      <c r="P106" s="273">
        <v>8.5655603977739005E-3</v>
      </c>
      <c r="Q106" s="273">
        <v>1.5810627599822099E-2</v>
      </c>
      <c r="R106" s="273">
        <v>8.3715544302265903E-3</v>
      </c>
      <c r="S106" s="273">
        <v>8.3668025355714496E-3</v>
      </c>
      <c r="T106" s="273">
        <v>8.7789482032974205E-3</v>
      </c>
      <c r="U106" s="273">
        <v>7.7567149450350498E-3</v>
      </c>
      <c r="V106" s="273">
        <v>5.2528437582896404E-3</v>
      </c>
      <c r="W106" s="273">
        <v>9.7424832443615307E-3</v>
      </c>
      <c r="X106" s="273">
        <v>1.7818499822987301E-2</v>
      </c>
      <c r="Y106" s="273">
        <v>1.7319033923912399E-2</v>
      </c>
      <c r="Z106" s="273">
        <v>9.3255823614239695E-3</v>
      </c>
      <c r="AA106" s="273">
        <v>1.2825122582979701E-2</v>
      </c>
    </row>
    <row r="107" spans="1:31" s="45" customFormat="1" x14ac:dyDescent="0.3">
      <c r="A107" s="45" t="s">
        <v>148</v>
      </c>
      <c r="B107" s="45" t="s">
        <v>546</v>
      </c>
      <c r="C107" s="45" t="s">
        <v>95</v>
      </c>
      <c r="D107" s="274" t="s">
        <v>601</v>
      </c>
      <c r="E107" s="10"/>
      <c r="F107" s="10"/>
      <c r="G107" s="379" t="s">
        <v>976</v>
      </c>
      <c r="H107" s="45" t="s">
        <v>602</v>
      </c>
      <c r="I107" s="45" t="s">
        <v>603</v>
      </c>
      <c r="J107" s="45" t="s">
        <v>604</v>
      </c>
      <c r="K107" s="277" t="s">
        <v>2053</v>
      </c>
      <c r="L107" s="372">
        <v>0.97360144524019798</v>
      </c>
      <c r="M107" s="372">
        <v>0.94899123018146003</v>
      </c>
      <c r="N107" s="372">
        <v>0.85555509170695998</v>
      </c>
      <c r="O107" s="372">
        <v>0.97695120065573604</v>
      </c>
      <c r="P107" s="372">
        <v>1.1036189225006801</v>
      </c>
      <c r="Q107" s="372">
        <v>1.0711700198879499</v>
      </c>
      <c r="R107" s="372">
        <v>1.1066654856473701</v>
      </c>
      <c r="S107" s="372">
        <v>1.0305510208813899</v>
      </c>
      <c r="T107" s="372">
        <v>1.01139537749023</v>
      </c>
      <c r="U107" s="372">
        <v>0.94933572355067797</v>
      </c>
      <c r="V107" s="372">
        <v>0.91174359518884496</v>
      </c>
      <c r="W107" s="372">
        <v>1.08428107637247</v>
      </c>
      <c r="X107" s="372">
        <v>0.984237661275009</v>
      </c>
      <c r="Y107" s="372">
        <v>0.91790879796735703</v>
      </c>
      <c r="Z107" s="372">
        <v>0.99529397202834002</v>
      </c>
      <c r="AA107" s="372">
        <v>0.85195457158364996</v>
      </c>
      <c r="AB107" s="149"/>
      <c r="AC107" s="149"/>
      <c r="AD107" s="149"/>
      <c r="AE107" s="149"/>
    </row>
    <row r="108" spans="1:31" s="45" customFormat="1" x14ac:dyDescent="0.3">
      <c r="A108" s="45" t="s">
        <v>148</v>
      </c>
      <c r="B108" s="45" t="s">
        <v>546</v>
      </c>
      <c r="C108" s="45" t="s">
        <v>95</v>
      </c>
      <c r="D108" s="274" t="s">
        <v>605</v>
      </c>
      <c r="E108" s="10"/>
      <c r="F108" s="10"/>
      <c r="G108" s="379" t="s">
        <v>976</v>
      </c>
      <c r="H108" s="45" t="s">
        <v>606</v>
      </c>
      <c r="I108" s="45" t="s">
        <v>607</v>
      </c>
      <c r="J108" s="45" t="s">
        <v>604</v>
      </c>
      <c r="K108" s="277" t="s">
        <v>2053</v>
      </c>
      <c r="L108" s="372">
        <v>0.508597769901596</v>
      </c>
      <c r="M108" s="372">
        <v>0.42292000475478098</v>
      </c>
      <c r="N108" s="372">
        <v>0.414025799258879</v>
      </c>
      <c r="O108" s="372">
        <v>0.42928658953252402</v>
      </c>
      <c r="P108" s="372">
        <v>0.51152456000456104</v>
      </c>
      <c r="Q108" s="372">
        <v>0.50259552735588298</v>
      </c>
      <c r="R108" s="372">
        <v>0.53280893196248602</v>
      </c>
      <c r="S108" s="372">
        <v>0.47212671450724603</v>
      </c>
      <c r="T108" s="372">
        <v>0.47860403825562797</v>
      </c>
      <c r="U108" s="372">
        <v>0.40205639131764997</v>
      </c>
      <c r="V108" s="372">
        <v>0.417976281909619</v>
      </c>
      <c r="W108" s="372">
        <v>0.50861493408063896</v>
      </c>
      <c r="X108" s="372">
        <v>0.44686921924491801</v>
      </c>
      <c r="Y108" s="372">
        <v>0.43959783165695299</v>
      </c>
      <c r="Z108" s="372">
        <v>0.47941971139866002</v>
      </c>
      <c r="AA108" s="372">
        <v>0.44521496966629398</v>
      </c>
      <c r="AB108" s="149"/>
      <c r="AC108" s="149"/>
      <c r="AD108" s="149"/>
      <c r="AE108" s="149"/>
    </row>
    <row r="109" spans="1:31" s="45" customFormat="1" x14ac:dyDescent="0.3">
      <c r="A109" s="45" t="s">
        <v>148</v>
      </c>
      <c r="B109" s="45" t="s">
        <v>546</v>
      </c>
      <c r="C109" s="45" t="s">
        <v>95</v>
      </c>
      <c r="D109" s="274" t="s">
        <v>608</v>
      </c>
      <c r="E109" s="10"/>
      <c r="F109" s="10"/>
      <c r="G109" s="274"/>
      <c r="H109" s="45" t="s">
        <v>609</v>
      </c>
      <c r="I109" s="45" t="s">
        <v>610</v>
      </c>
      <c r="J109" s="45" t="s">
        <v>604</v>
      </c>
      <c r="K109" s="277" t="s">
        <v>2053</v>
      </c>
      <c r="L109" s="372">
        <v>0.24812990930509099</v>
      </c>
      <c r="M109" s="372">
        <v>0.27114035148041699</v>
      </c>
      <c r="N109" s="372">
        <v>0.24605803728196701</v>
      </c>
      <c r="O109" s="372">
        <v>0.24141135863718999</v>
      </c>
      <c r="P109" s="372">
        <v>0.30247135154639099</v>
      </c>
      <c r="Q109" s="372">
        <v>0.25509839531251399</v>
      </c>
      <c r="R109" s="372">
        <v>0.28679325177098902</v>
      </c>
      <c r="S109" s="372">
        <v>0.25387269407933899</v>
      </c>
      <c r="T109" s="372">
        <v>0.28183450956103101</v>
      </c>
      <c r="U109" s="372">
        <v>0.265021093955364</v>
      </c>
      <c r="V109" s="372">
        <v>0.22136984409934901</v>
      </c>
      <c r="W109" s="372">
        <v>0.27622805434013298</v>
      </c>
      <c r="X109" s="372">
        <v>0.27055985257536003</v>
      </c>
      <c r="Y109" s="372">
        <v>0.24450400833758701</v>
      </c>
      <c r="Z109" s="372">
        <v>0.28019136095005698</v>
      </c>
      <c r="AA109" s="372">
        <v>0.29955822033102503</v>
      </c>
      <c r="AB109" s="149"/>
      <c r="AC109" s="149"/>
      <c r="AD109" s="149"/>
      <c r="AE109" s="149"/>
    </row>
    <row r="110" spans="1:31" s="45" customFormat="1" x14ac:dyDescent="0.3">
      <c r="A110" s="45" t="s">
        <v>148</v>
      </c>
      <c r="B110" s="45" t="s">
        <v>546</v>
      </c>
      <c r="C110" s="45" t="s">
        <v>95</v>
      </c>
      <c r="D110" s="274" t="s">
        <v>611</v>
      </c>
      <c r="E110" s="365"/>
      <c r="F110" s="365"/>
      <c r="G110" s="366"/>
      <c r="H110" s="45" t="s">
        <v>612</v>
      </c>
      <c r="I110" s="45" t="s">
        <v>613</v>
      </c>
      <c r="J110" s="45" t="s">
        <v>604</v>
      </c>
      <c r="K110" s="277" t="s">
        <v>2053</v>
      </c>
      <c r="L110" s="372">
        <v>6.9915057318009094E-2</v>
      </c>
      <c r="M110" s="372">
        <v>8.2029780248604398E-2</v>
      </c>
      <c r="N110" s="372">
        <v>4.9604514501953398E-2</v>
      </c>
      <c r="O110" s="372">
        <v>7.2822434630226696E-2</v>
      </c>
      <c r="P110" s="372">
        <v>9.5827206950095598E-2</v>
      </c>
      <c r="Q110" s="372">
        <v>7.5100481099155E-2</v>
      </c>
      <c r="R110" s="372">
        <v>9.1276948303760902E-2</v>
      </c>
      <c r="S110" s="372">
        <v>8.6536643367910407E-2</v>
      </c>
      <c r="T110" s="372">
        <v>8.2340479699892999E-2</v>
      </c>
      <c r="U110" s="372">
        <v>5.4297004615245399E-2</v>
      </c>
      <c r="V110" s="372">
        <v>5.2903640708488499E-2</v>
      </c>
      <c r="W110" s="372">
        <v>5.7881812216500898E-2</v>
      </c>
      <c r="X110" s="372">
        <v>9.4250485905801207E-2</v>
      </c>
      <c r="Y110" s="372">
        <v>7.8445036008309099E-2</v>
      </c>
      <c r="Z110" s="372">
        <v>6.8670197388667406E-2</v>
      </c>
      <c r="AA110" s="372">
        <v>8.9775858080857807E-2</v>
      </c>
      <c r="AB110" s="149"/>
      <c r="AC110" s="149"/>
      <c r="AD110" s="149"/>
      <c r="AE110" s="149"/>
    </row>
    <row r="111" spans="1:31" s="45" customFormat="1" x14ac:dyDescent="0.3">
      <c r="A111" s="45" t="s">
        <v>148</v>
      </c>
      <c r="B111" s="45" t="s">
        <v>546</v>
      </c>
      <c r="C111" s="45" t="s">
        <v>95</v>
      </c>
      <c r="D111" s="274" t="s">
        <v>614</v>
      </c>
      <c r="E111" s="365"/>
      <c r="F111" s="365"/>
      <c r="G111" s="366"/>
      <c r="H111" s="45" t="s">
        <v>615</v>
      </c>
      <c r="I111" s="45" t="s">
        <v>616</v>
      </c>
      <c r="J111" s="45" t="s">
        <v>617</v>
      </c>
      <c r="K111" s="277" t="s">
        <v>2053</v>
      </c>
      <c r="L111" s="372">
        <v>0.161215896874468</v>
      </c>
      <c r="M111" s="372">
        <v>0.13557017574020799</v>
      </c>
      <c r="N111" s="372">
        <v>5.94271906409541E-2</v>
      </c>
      <c r="O111" s="372">
        <v>6.6504506511622596E-2</v>
      </c>
      <c r="P111" s="372">
        <v>0.109478568834048</v>
      </c>
      <c r="Q111" s="372">
        <v>7.9053137999110498E-2</v>
      </c>
      <c r="R111" s="372">
        <v>6.99429870138287E-2</v>
      </c>
      <c r="S111" s="372">
        <v>6.7173471785587899E-2</v>
      </c>
      <c r="T111" s="372">
        <v>7.1745197385568504E-2</v>
      </c>
      <c r="U111" s="372">
        <v>8.83403646517881E-2</v>
      </c>
      <c r="V111" s="372">
        <v>8.3295093881449997E-2</v>
      </c>
      <c r="W111" s="372">
        <v>9.7138288818781199E-2</v>
      </c>
      <c r="X111" s="372">
        <v>0.107848814718081</v>
      </c>
      <c r="Y111" s="372">
        <v>0.130402137780046</v>
      </c>
      <c r="Z111" s="372">
        <v>8.8593032433527702E-2</v>
      </c>
      <c r="AA111" s="372">
        <v>8.1073096328121499E-2</v>
      </c>
      <c r="AB111" s="149"/>
      <c r="AC111" s="149"/>
      <c r="AD111" s="149"/>
      <c r="AE111" s="149"/>
    </row>
    <row r="112" spans="1:31" s="45" customFormat="1" x14ac:dyDescent="0.3">
      <c r="A112" s="45" t="s">
        <v>148</v>
      </c>
      <c r="B112" s="45" t="s">
        <v>546</v>
      </c>
      <c r="C112" s="45" t="s">
        <v>95</v>
      </c>
      <c r="D112" s="274" t="s">
        <v>618</v>
      </c>
      <c r="E112" s="365"/>
      <c r="F112" s="365"/>
      <c r="G112" s="366"/>
      <c r="H112" s="45" t="s">
        <v>619</v>
      </c>
      <c r="I112" s="45" t="s">
        <v>620</v>
      </c>
      <c r="J112" s="45" t="s">
        <v>617</v>
      </c>
      <c r="K112" s="277" t="s">
        <v>2053</v>
      </c>
      <c r="L112" s="372">
        <v>6.2786463238525894E-2</v>
      </c>
      <c r="M112" s="372">
        <v>3.9786899402017697E-2</v>
      </c>
      <c r="N112" s="372">
        <v>2.21010213127515E-2</v>
      </c>
      <c r="O112" s="372">
        <v>3.1589640593020697E-2</v>
      </c>
      <c r="P112" s="372">
        <v>4.0686411889425997E-2</v>
      </c>
      <c r="Q112" s="372">
        <v>3.2229356261175797E-2</v>
      </c>
      <c r="R112" s="372">
        <v>2.9165415434337798E-2</v>
      </c>
      <c r="S112" s="372">
        <v>2.8686180121959198E-2</v>
      </c>
      <c r="T112" s="372">
        <v>2.93640681282707E-2</v>
      </c>
      <c r="U112" s="372">
        <v>3.4905217252657703E-2</v>
      </c>
      <c r="V112" s="372">
        <v>3.0016250047369401E-2</v>
      </c>
      <c r="W112" s="372">
        <v>2.9513993357918801E-2</v>
      </c>
      <c r="X112" s="372">
        <v>3.8450446986446202E-2</v>
      </c>
      <c r="Y112" s="372">
        <v>4.6353884914000901E-2</v>
      </c>
      <c r="Z112" s="372">
        <v>4.4508461270432599E-2</v>
      </c>
      <c r="AA112" s="372">
        <v>3.2062806457449203E-2</v>
      </c>
      <c r="AB112" s="149"/>
      <c r="AC112" s="149"/>
      <c r="AD112" s="149"/>
      <c r="AE112" s="149"/>
    </row>
    <row r="113" spans="1:31" s="45" customFormat="1" x14ac:dyDescent="0.3">
      <c r="A113" s="45" t="s">
        <v>148</v>
      </c>
      <c r="B113" s="45" t="s">
        <v>546</v>
      </c>
      <c r="C113" s="45" t="s">
        <v>95</v>
      </c>
      <c r="D113" s="274" t="s">
        <v>621</v>
      </c>
      <c r="E113" s="365"/>
      <c r="F113" s="365"/>
      <c r="G113" s="366"/>
      <c r="H113" s="45" t="s">
        <v>622</v>
      </c>
      <c r="I113" s="45" t="s">
        <v>623</v>
      </c>
      <c r="J113" s="45" t="s">
        <v>617</v>
      </c>
      <c r="K113" s="277" t="s">
        <v>2053</v>
      </c>
      <c r="L113" s="372">
        <v>2.6320962755015199E-2</v>
      </c>
      <c r="M113" s="372">
        <v>2.50510107346038E-2</v>
      </c>
      <c r="N113" s="372">
        <v>8.3492747181505792E-3</v>
      </c>
      <c r="O113" s="372">
        <v>7.9805407813947193E-3</v>
      </c>
      <c r="P113" s="372">
        <v>1.4722056933673899E-2</v>
      </c>
      <c r="Q113" s="372">
        <v>7.6012632691452404E-3</v>
      </c>
      <c r="R113" s="372">
        <v>5.9411031440317801E-3</v>
      </c>
      <c r="S113" s="372">
        <v>7.6496480325224598E-3</v>
      </c>
      <c r="T113" s="372">
        <v>6.6598917404325298E-3</v>
      </c>
      <c r="U113" s="372">
        <v>8.6185721611500496E-3</v>
      </c>
      <c r="V113" s="372">
        <v>8.6296718886186893E-3</v>
      </c>
      <c r="W113" s="372">
        <v>9.7424832443615307E-3</v>
      </c>
      <c r="X113" s="372">
        <v>1.31294209222012E-2</v>
      </c>
      <c r="Y113" s="372">
        <v>1.8337800625318999E-2</v>
      </c>
      <c r="Z113" s="372">
        <v>1.5260043864148301E-2</v>
      </c>
      <c r="AA113" s="372">
        <v>1.14510023062318E-2</v>
      </c>
      <c r="AB113" s="149"/>
      <c r="AC113" s="149"/>
      <c r="AD113" s="149"/>
      <c r="AE113" s="149"/>
    </row>
    <row r="114" spans="1:31" s="45" customFormat="1" x14ac:dyDescent="0.3">
      <c r="A114" s="12" t="s">
        <v>148</v>
      </c>
      <c r="B114" s="12" t="s">
        <v>546</v>
      </c>
      <c r="C114" s="12" t="s">
        <v>95</v>
      </c>
      <c r="D114" s="275" t="s">
        <v>624</v>
      </c>
      <c r="E114" s="367"/>
      <c r="F114" s="367"/>
      <c r="G114" s="368"/>
      <c r="H114" s="12" t="s">
        <v>625</v>
      </c>
      <c r="I114" s="12" t="s">
        <v>626</v>
      </c>
      <c r="J114" s="12" t="s">
        <v>617</v>
      </c>
      <c r="K114" s="278" t="s">
        <v>2053</v>
      </c>
      <c r="L114" s="273">
        <v>2.11116055430851E-2</v>
      </c>
      <c r="M114" s="273">
        <v>1.6700673823069199E-2</v>
      </c>
      <c r="N114" s="273">
        <v>1.4734014208501E-2</v>
      </c>
      <c r="O114" s="273">
        <v>7.6480182488365897E-3</v>
      </c>
      <c r="P114" s="273">
        <v>1.33836881215217E-2</v>
      </c>
      <c r="Q114" s="273">
        <v>7.9053137999110495E-3</v>
      </c>
      <c r="R114" s="273">
        <v>5.13095271530017E-3</v>
      </c>
      <c r="S114" s="273">
        <v>7.17154503048981E-3</v>
      </c>
      <c r="T114" s="273">
        <v>3.6326682220540999E-3</v>
      </c>
      <c r="U114" s="273">
        <v>6.0330005128050399E-3</v>
      </c>
      <c r="V114" s="273">
        <v>7.8792656374344506E-3</v>
      </c>
      <c r="W114" s="273">
        <v>9.4559396195273704E-3</v>
      </c>
      <c r="X114" s="273">
        <v>1.12537893618867E-2</v>
      </c>
      <c r="Y114" s="273">
        <v>1.42627338196926E-2</v>
      </c>
      <c r="Z114" s="273">
        <v>8.4778021467490708E-3</v>
      </c>
      <c r="AA114" s="273">
        <v>6.4125612914898399E-3</v>
      </c>
    </row>
    <row r="115" spans="1:31" s="45" customFormat="1" x14ac:dyDescent="0.3">
      <c r="A115" s="45" t="s">
        <v>148</v>
      </c>
      <c r="B115" s="45" t="s">
        <v>546</v>
      </c>
      <c r="C115" s="45" t="s">
        <v>95</v>
      </c>
      <c r="D115" s="274" t="s">
        <v>627</v>
      </c>
      <c r="E115" s="365"/>
      <c r="F115" s="365"/>
      <c r="G115" s="366"/>
      <c r="H115" s="45" t="s">
        <v>628</v>
      </c>
      <c r="I115" s="45" t="s">
        <v>629</v>
      </c>
      <c r="J115" s="45" t="s">
        <v>630</v>
      </c>
      <c r="K115" s="277" t="s">
        <v>2052</v>
      </c>
      <c r="L115" s="372">
        <v>6.3883170019984795E-2</v>
      </c>
      <c r="M115" s="372">
        <v>7.90826025151216E-2</v>
      </c>
      <c r="N115" s="372">
        <v>9.9209029003906907E-2</v>
      </c>
      <c r="O115" s="372">
        <v>0.13633423834882599</v>
      </c>
      <c r="P115" s="372">
        <v>0.117776455469391</v>
      </c>
      <c r="Q115" s="372">
        <v>0.13347818300618999</v>
      </c>
      <c r="R115" s="372">
        <v>0.13637532216982001</v>
      </c>
      <c r="S115" s="372">
        <v>0.17379044123887</v>
      </c>
      <c r="T115" s="372">
        <v>7.6286032663136202E-2</v>
      </c>
      <c r="U115" s="372">
        <v>4.7833075494382801E-2</v>
      </c>
      <c r="V115" s="372">
        <v>4.8401203201383101E-2</v>
      </c>
      <c r="W115" s="372">
        <v>0.11776942980684101</v>
      </c>
      <c r="X115" s="372">
        <v>9.56572095760371E-2</v>
      </c>
      <c r="Y115" s="372">
        <v>9.4235919880111596E-2</v>
      </c>
      <c r="Z115" s="372">
        <v>0.128862592630586</v>
      </c>
      <c r="AA115" s="372">
        <v>0.10260098066383699</v>
      </c>
      <c r="AB115" s="149"/>
      <c r="AC115" s="149"/>
      <c r="AD115" s="149"/>
      <c r="AE115" s="149"/>
    </row>
    <row r="116" spans="1:31" s="45" customFormat="1" x14ac:dyDescent="0.3">
      <c r="A116" s="45" t="s">
        <v>148</v>
      </c>
      <c r="B116" s="45" t="s">
        <v>546</v>
      </c>
      <c r="C116" s="45" t="s">
        <v>95</v>
      </c>
      <c r="D116" s="274" t="s">
        <v>631</v>
      </c>
      <c r="E116" s="365"/>
      <c r="F116" s="365"/>
      <c r="G116" s="366"/>
      <c r="H116" s="45" t="s">
        <v>632</v>
      </c>
      <c r="I116" s="45" t="s">
        <v>633</v>
      </c>
      <c r="J116" s="45" t="s">
        <v>630</v>
      </c>
      <c r="K116" s="277" t="s">
        <v>2052</v>
      </c>
      <c r="L116" s="372">
        <v>0.21605123594741599</v>
      </c>
      <c r="M116" s="372">
        <v>0.21661756341098501</v>
      </c>
      <c r="N116" s="372">
        <v>0.13948200117380999</v>
      </c>
      <c r="O116" s="372">
        <v>0.15628559030231301</v>
      </c>
      <c r="P116" s="372">
        <v>0.14106407280083899</v>
      </c>
      <c r="Q116" s="372">
        <v>0.16327513502124</v>
      </c>
      <c r="R116" s="372">
        <v>0.190925451037748</v>
      </c>
      <c r="S116" s="372">
        <v>0.20367187886591101</v>
      </c>
      <c r="T116" s="372">
        <v>0.14954484180789401</v>
      </c>
      <c r="U116" s="372">
        <v>0.115919795567468</v>
      </c>
      <c r="V116" s="372">
        <v>0.12119060956625401</v>
      </c>
      <c r="W116" s="372">
        <v>0.12951771842504201</v>
      </c>
      <c r="X116" s="372">
        <v>0.197879129613175</v>
      </c>
      <c r="Y116" s="372">
        <v>0.15892760541943099</v>
      </c>
      <c r="Z116" s="372">
        <v>0.18184885604776699</v>
      </c>
      <c r="AA116" s="372">
        <v>0.160314032287246</v>
      </c>
      <c r="AB116" s="149"/>
      <c r="AC116" s="149"/>
      <c r="AD116" s="149"/>
      <c r="AE116" s="149"/>
    </row>
    <row r="117" spans="1:31" s="45" customFormat="1" x14ac:dyDescent="0.3">
      <c r="A117" s="45" t="s">
        <v>148</v>
      </c>
      <c r="B117" s="45" t="s">
        <v>546</v>
      </c>
      <c r="C117" s="45" t="s">
        <v>95</v>
      </c>
      <c r="D117" s="274" t="s">
        <v>634</v>
      </c>
      <c r="E117" s="10"/>
      <c r="F117" s="10"/>
      <c r="G117" s="274"/>
      <c r="H117" s="45" t="s">
        <v>635</v>
      </c>
      <c r="I117" s="45" t="s">
        <v>636</v>
      </c>
      <c r="J117" s="45" t="s">
        <v>630</v>
      </c>
      <c r="K117" s="277" t="s">
        <v>2052</v>
      </c>
      <c r="L117" s="372">
        <v>0.42250628755706698</v>
      </c>
      <c r="M117" s="372">
        <v>0.42635837877717703</v>
      </c>
      <c r="N117" s="372">
        <v>0.159127353451811</v>
      </c>
      <c r="O117" s="372">
        <v>0.22678036720463299</v>
      </c>
      <c r="P117" s="372">
        <v>0.27302723767904302</v>
      </c>
      <c r="Q117" s="372">
        <v>0.282158892550671</v>
      </c>
      <c r="R117" s="372">
        <v>0.33891292935272199</v>
      </c>
      <c r="S117" s="372">
        <v>0.30718117880598</v>
      </c>
      <c r="T117" s="372">
        <v>0.22310637330449001</v>
      </c>
      <c r="U117" s="372">
        <v>0.19090137336947399</v>
      </c>
      <c r="V117" s="372">
        <v>0.14783003148329399</v>
      </c>
      <c r="W117" s="372">
        <v>0.23267342336534</v>
      </c>
      <c r="X117" s="372">
        <v>0.33948931241691599</v>
      </c>
      <c r="Y117" s="372">
        <v>0.33313671135996198</v>
      </c>
      <c r="Z117" s="372">
        <v>0.38828333832110701</v>
      </c>
      <c r="AA117" s="372">
        <v>0.28352681710230099</v>
      </c>
      <c r="AB117" s="149"/>
      <c r="AC117" s="149"/>
      <c r="AD117" s="149"/>
      <c r="AE117" s="149"/>
    </row>
    <row r="118" spans="1:31" s="45" customFormat="1" x14ac:dyDescent="0.3">
      <c r="A118" s="45" t="s">
        <v>148</v>
      </c>
      <c r="B118" s="45" t="s">
        <v>546</v>
      </c>
      <c r="C118" s="45" t="s">
        <v>95</v>
      </c>
      <c r="D118" s="274" t="s">
        <v>637</v>
      </c>
      <c r="E118" s="365"/>
      <c r="F118" s="365"/>
      <c r="G118" s="366"/>
      <c r="H118" s="45" t="s">
        <v>638</v>
      </c>
      <c r="I118" s="45" t="s">
        <v>639</v>
      </c>
      <c r="J118" s="45" t="s">
        <v>630</v>
      </c>
      <c r="K118" s="277" t="s">
        <v>2052</v>
      </c>
      <c r="L118" s="372">
        <v>0.14668453202013701</v>
      </c>
      <c r="M118" s="372">
        <v>0.14735888667413999</v>
      </c>
      <c r="N118" s="372">
        <v>5.1077915922803599E-2</v>
      </c>
      <c r="O118" s="372">
        <v>6.8167119174413093E-2</v>
      </c>
      <c r="P118" s="372">
        <v>7.6822369817534694E-2</v>
      </c>
      <c r="Q118" s="372">
        <v>6.4458712522351594E-2</v>
      </c>
      <c r="R118" s="372">
        <v>0.14420677631422599</v>
      </c>
      <c r="S118" s="372">
        <v>9.5620600406530795E-2</v>
      </c>
      <c r="T118" s="372">
        <v>6.6296195052487406E-2</v>
      </c>
      <c r="U118" s="372">
        <v>6.5932077032797895E-2</v>
      </c>
      <c r="V118" s="372">
        <v>4.99020157037516E-2</v>
      </c>
      <c r="W118" s="372">
        <v>8.5676543825414606E-2</v>
      </c>
      <c r="X118" s="372">
        <v>0.10644209104784499</v>
      </c>
      <c r="Y118" s="372">
        <v>6.7238602292836402E-2</v>
      </c>
      <c r="Z118" s="372">
        <v>9.0712482970215003E-2</v>
      </c>
      <c r="AA118" s="372">
        <v>5.9545211992405603E-2</v>
      </c>
      <c r="AB118" s="149"/>
      <c r="AC118" s="149"/>
      <c r="AD118" s="149"/>
      <c r="AE118" s="149"/>
    </row>
    <row r="119" spans="1:31" s="45" customFormat="1" x14ac:dyDescent="0.3">
      <c r="A119" s="45" t="s">
        <v>148</v>
      </c>
      <c r="B119" s="45" t="s">
        <v>546</v>
      </c>
      <c r="C119" s="45" t="s">
        <v>95</v>
      </c>
      <c r="D119" s="274" t="s">
        <v>640</v>
      </c>
      <c r="E119" s="365"/>
      <c r="F119" s="365"/>
      <c r="G119" s="366"/>
      <c r="H119" s="45" t="s">
        <v>641</v>
      </c>
      <c r="I119" s="45" t="s">
        <v>642</v>
      </c>
      <c r="J119" s="45" t="s">
        <v>630</v>
      </c>
      <c r="K119" s="277" t="s">
        <v>2052</v>
      </c>
      <c r="L119" s="372">
        <v>3.5917147092781203E-2</v>
      </c>
      <c r="M119" s="372">
        <v>2.9962973623741701E-2</v>
      </c>
      <c r="N119" s="372">
        <v>1.4242880401551E-2</v>
      </c>
      <c r="O119" s="372">
        <v>2.3609099811626E-2</v>
      </c>
      <c r="P119" s="372">
        <v>2.5696681193321701E-2</v>
      </c>
      <c r="Q119" s="372">
        <v>3.1013154138112599E-2</v>
      </c>
      <c r="R119" s="372">
        <v>3.24060171492642E-2</v>
      </c>
      <c r="S119" s="372">
        <v>3.4184364645334801E-2</v>
      </c>
      <c r="T119" s="372">
        <v>2.14932869804868E-2</v>
      </c>
      <c r="U119" s="372">
        <v>1.9391787362587599E-2</v>
      </c>
      <c r="V119" s="372">
        <v>1.83849531540137E-2</v>
      </c>
      <c r="W119" s="372">
        <v>2.8654362483416299E-2</v>
      </c>
      <c r="X119" s="372">
        <v>4.3608433777311002E-2</v>
      </c>
      <c r="Y119" s="372">
        <v>3.8203751302747897E-2</v>
      </c>
      <c r="Z119" s="372">
        <v>4.0269560197058102E-2</v>
      </c>
      <c r="AA119" s="372">
        <v>3.9391447933437601E-2</v>
      </c>
      <c r="AB119" s="149"/>
      <c r="AC119" s="149"/>
      <c r="AD119" s="149"/>
      <c r="AE119" s="149"/>
    </row>
    <row r="120" spans="1:31" s="45" customFormat="1" x14ac:dyDescent="0.3">
      <c r="A120" s="45" t="s">
        <v>148</v>
      </c>
      <c r="B120" s="45" t="s">
        <v>546</v>
      </c>
      <c r="C120" s="45" t="s">
        <v>95</v>
      </c>
      <c r="D120" s="274" t="s">
        <v>643</v>
      </c>
      <c r="E120" s="365"/>
      <c r="F120" s="365"/>
      <c r="G120" s="366"/>
      <c r="H120" s="45" t="s">
        <v>644</v>
      </c>
      <c r="I120" s="45" t="s">
        <v>645</v>
      </c>
      <c r="J120" s="45" t="s">
        <v>630</v>
      </c>
      <c r="K120" s="277" t="s">
        <v>2052</v>
      </c>
      <c r="L120" s="372">
        <v>1.20637745960486E-2</v>
      </c>
      <c r="M120" s="372">
        <v>2.1121440423293301E-2</v>
      </c>
      <c r="N120" s="372">
        <v>4.4693176432453102E-2</v>
      </c>
      <c r="O120" s="372">
        <v>2.1946487148835399E-2</v>
      </c>
      <c r="P120" s="372">
        <v>2.9979461392208698E-2</v>
      </c>
      <c r="Q120" s="372">
        <v>3.2533406791941603E-2</v>
      </c>
      <c r="R120" s="372">
        <v>1.9443610289558499E-2</v>
      </c>
      <c r="S120" s="372">
        <v>9.8011115416694206E-3</v>
      </c>
      <c r="T120" s="372">
        <v>5.3884578627135901E-2</v>
      </c>
      <c r="U120" s="372">
        <v>5.8175362087762798E-2</v>
      </c>
      <c r="V120" s="372">
        <v>5.8156484466778201E-2</v>
      </c>
      <c r="W120" s="372">
        <v>6.5905033711857505E-2</v>
      </c>
      <c r="X120" s="372">
        <v>1.6411776152751401E-2</v>
      </c>
      <c r="Y120" s="372">
        <v>2.4450400833758601E-2</v>
      </c>
      <c r="Z120" s="372">
        <v>1.9075054830185401E-2</v>
      </c>
      <c r="AA120" s="372">
        <v>2.3360044704713E-2</v>
      </c>
      <c r="AB120" s="149"/>
      <c r="AC120" s="149"/>
      <c r="AD120" s="149"/>
      <c r="AE120" s="149"/>
    </row>
    <row r="121" spans="1:31" s="45" customFormat="1" x14ac:dyDescent="0.3">
      <c r="A121" s="45" t="s">
        <v>148</v>
      </c>
      <c r="B121" s="45" t="s">
        <v>546</v>
      </c>
      <c r="C121" s="45" t="s">
        <v>95</v>
      </c>
      <c r="D121" s="274" t="s">
        <v>646</v>
      </c>
      <c r="E121" s="365"/>
      <c r="F121" s="365"/>
      <c r="G121" s="366"/>
      <c r="H121" s="45" t="s">
        <v>647</v>
      </c>
      <c r="I121" s="45" t="s">
        <v>648</v>
      </c>
      <c r="J121" s="45" t="s">
        <v>630</v>
      </c>
      <c r="K121" s="277" t="s">
        <v>2052</v>
      </c>
      <c r="L121" s="372">
        <v>2.9336906404027401E-2</v>
      </c>
      <c r="M121" s="372">
        <v>4.4207666002241901E-2</v>
      </c>
      <c r="N121" s="372">
        <v>0.117872113668008</v>
      </c>
      <c r="O121" s="372">
        <v>6.0519100925576497E-2</v>
      </c>
      <c r="P121" s="372">
        <v>8.9403036651765105E-2</v>
      </c>
      <c r="Q121" s="372">
        <v>6.4458712522351594E-2</v>
      </c>
      <c r="R121" s="372">
        <v>5.2119677581733297E-2</v>
      </c>
      <c r="S121" s="372">
        <v>6.4304853773391998E-2</v>
      </c>
      <c r="T121" s="372">
        <v>5.1462799812433097E-2</v>
      </c>
      <c r="U121" s="372">
        <v>5.5589790439417898E-2</v>
      </c>
      <c r="V121" s="372">
        <v>8.1794281379081596E-2</v>
      </c>
      <c r="W121" s="372">
        <v>8.7968892824087902E-2</v>
      </c>
      <c r="X121" s="372">
        <v>4.6890789007861297E-2</v>
      </c>
      <c r="Y121" s="372">
        <v>5.1957101771737201E-2</v>
      </c>
      <c r="Z121" s="372">
        <v>3.6454549231020997E-2</v>
      </c>
      <c r="AA121" s="372">
        <v>6.1835412453651997E-2</v>
      </c>
      <c r="AB121" s="149"/>
      <c r="AC121" s="149"/>
      <c r="AD121" s="149"/>
      <c r="AE121" s="149"/>
    </row>
    <row r="122" spans="1:31" s="45" customFormat="1" x14ac:dyDescent="0.3">
      <c r="A122" s="45" t="s">
        <v>148</v>
      </c>
      <c r="B122" s="45" t="s">
        <v>546</v>
      </c>
      <c r="C122" s="45" t="s">
        <v>95</v>
      </c>
      <c r="D122" s="274" t="s">
        <v>649</v>
      </c>
      <c r="E122" s="365"/>
      <c r="F122" s="365"/>
      <c r="G122" s="366"/>
      <c r="H122" s="45" t="s">
        <v>632</v>
      </c>
      <c r="I122" s="45" t="s">
        <v>650</v>
      </c>
      <c r="J122" s="45" t="s">
        <v>630</v>
      </c>
      <c r="K122" s="277" t="s">
        <v>2052</v>
      </c>
      <c r="L122" s="372">
        <v>3.42720869205927E-2</v>
      </c>
      <c r="M122" s="372">
        <v>6.3364321269880106E-2</v>
      </c>
      <c r="N122" s="372">
        <v>0.14930467731281</v>
      </c>
      <c r="O122" s="372">
        <v>7.5482614890691593E-2</v>
      </c>
      <c r="P122" s="372">
        <v>9.71655757622477E-2</v>
      </c>
      <c r="Q122" s="372">
        <v>7.1147824199199405E-2</v>
      </c>
      <c r="R122" s="372">
        <v>5.2659777867554401E-2</v>
      </c>
      <c r="S122" s="372">
        <v>7.0759244300832802E-2</v>
      </c>
      <c r="T122" s="372">
        <v>5.3279133923460197E-2</v>
      </c>
      <c r="U122" s="372">
        <v>6.5501148424740405E-2</v>
      </c>
      <c r="V122" s="372">
        <v>8.8547937639739602E-2</v>
      </c>
      <c r="W122" s="372">
        <v>0.102009530440962</v>
      </c>
      <c r="X122" s="372">
        <v>3.8450446986446202E-2</v>
      </c>
      <c r="Y122" s="372">
        <v>7.1313669098462901E-2</v>
      </c>
      <c r="Z122" s="372">
        <v>2.88245272989468E-2</v>
      </c>
      <c r="AA122" s="372">
        <v>5.4964811069912897E-2</v>
      </c>
      <c r="AB122" s="149"/>
      <c r="AC122" s="149"/>
      <c r="AD122" s="149"/>
      <c r="AE122" s="149"/>
    </row>
    <row r="123" spans="1:31" s="45" customFormat="1" x14ac:dyDescent="0.3">
      <c r="A123" s="12" t="s">
        <v>148</v>
      </c>
      <c r="B123" s="12" t="s">
        <v>546</v>
      </c>
      <c r="C123" s="12" t="s">
        <v>95</v>
      </c>
      <c r="D123" s="275" t="s">
        <v>651</v>
      </c>
      <c r="E123" s="8"/>
      <c r="F123" s="8"/>
      <c r="G123" s="368"/>
      <c r="H123" s="12" t="s">
        <v>635</v>
      </c>
      <c r="I123" s="12" t="s">
        <v>652</v>
      </c>
      <c r="J123" s="12" t="s">
        <v>630</v>
      </c>
      <c r="K123" s="278" t="s">
        <v>2052</v>
      </c>
      <c r="L123" s="273">
        <v>8.2253008609422501E-2</v>
      </c>
      <c r="M123" s="273">
        <v>0.15914759760807101</v>
      </c>
      <c r="N123" s="273">
        <v>0.27945513615457002</v>
      </c>
      <c r="O123" s="273">
        <v>0.132343967958129</v>
      </c>
      <c r="P123" s="273">
        <v>0.19031604508803901</v>
      </c>
      <c r="Q123" s="273">
        <v>0.13104577876006401</v>
      </c>
      <c r="R123" s="273">
        <v>0.10910025773585599</v>
      </c>
      <c r="S123" s="273">
        <v>0.13482504657320801</v>
      </c>
      <c r="T123" s="273">
        <v>9.9292931402812201E-2</v>
      </c>
      <c r="U123" s="273">
        <v>0.14177551205091801</v>
      </c>
      <c r="V123" s="273">
        <v>0.124942640822175</v>
      </c>
      <c r="W123" s="273">
        <v>0.18596681251737099</v>
      </c>
      <c r="X123" s="273">
        <v>9.6126117466115601E-2</v>
      </c>
      <c r="Y123" s="273">
        <v>0.12581768762371701</v>
      </c>
      <c r="Z123" s="273">
        <v>5.4681823846531502E-2</v>
      </c>
      <c r="AA123" s="273">
        <v>0.110387662232075</v>
      </c>
    </row>
    <row r="124" spans="1:31" s="45" customFormat="1" x14ac:dyDescent="0.3">
      <c r="A124" s="45" t="s">
        <v>148</v>
      </c>
      <c r="B124" s="45" t="s">
        <v>546</v>
      </c>
      <c r="C124" s="45" t="s">
        <v>95</v>
      </c>
      <c r="D124" s="274" t="s">
        <v>653</v>
      </c>
      <c r="E124" s="365"/>
      <c r="F124" s="365"/>
      <c r="G124" s="366"/>
      <c r="H124" s="45" t="s">
        <v>654</v>
      </c>
      <c r="I124" s="45" t="s">
        <v>655</v>
      </c>
      <c r="J124" s="45" t="s">
        <v>656</v>
      </c>
      <c r="K124" s="277" t="s">
        <v>2051</v>
      </c>
      <c r="L124" s="372">
        <v>0.127492163344605</v>
      </c>
      <c r="M124" s="372">
        <v>0.132622998006726</v>
      </c>
      <c r="N124" s="372">
        <v>4.2237507397702899E-2</v>
      </c>
      <c r="O124" s="372">
        <v>5.1873515079065603E-2</v>
      </c>
      <c r="P124" s="372">
        <v>7.3074937143508698E-2</v>
      </c>
      <c r="Q124" s="372">
        <v>9.7904270906590596E-2</v>
      </c>
      <c r="R124" s="372">
        <v>7.2643488442934001E-2</v>
      </c>
      <c r="S124" s="372">
        <v>6.9324935294734796E-2</v>
      </c>
      <c r="T124" s="372">
        <v>5.90308586083792E-2</v>
      </c>
      <c r="U124" s="372">
        <v>4.48165752379803E-2</v>
      </c>
      <c r="V124" s="372">
        <v>3.9771531312764397E-2</v>
      </c>
      <c r="W124" s="372">
        <v>5.35836578439884E-2</v>
      </c>
      <c r="X124" s="372">
        <v>6.7053828281241595E-2</v>
      </c>
      <c r="Y124" s="372">
        <v>5.6541551928067001E-2</v>
      </c>
      <c r="Z124" s="372">
        <v>7.5028548998729197E-2</v>
      </c>
      <c r="AA124" s="372">
        <v>6.1377372361402699E-2</v>
      </c>
      <c r="AB124" s="149"/>
      <c r="AC124" s="149"/>
      <c r="AD124" s="149"/>
      <c r="AE124" s="149"/>
    </row>
    <row r="125" spans="1:31" s="45" customFormat="1" x14ac:dyDescent="0.3">
      <c r="A125" s="45" t="s">
        <v>148</v>
      </c>
      <c r="B125" s="45" t="s">
        <v>546</v>
      </c>
      <c r="C125" s="45" t="s">
        <v>95</v>
      </c>
      <c r="D125" s="274" t="s">
        <v>657</v>
      </c>
      <c r="E125" s="365"/>
      <c r="F125" s="365"/>
      <c r="G125" s="366"/>
      <c r="H125" s="45" t="s">
        <v>658</v>
      </c>
      <c r="I125" s="45" t="s">
        <v>659</v>
      </c>
      <c r="J125" s="45" t="s">
        <v>656</v>
      </c>
      <c r="K125" s="277" t="s">
        <v>2051</v>
      </c>
      <c r="L125" s="372">
        <v>5.01743352517477E-2</v>
      </c>
      <c r="M125" s="372">
        <v>4.5190058580069498E-2</v>
      </c>
      <c r="N125" s="372">
        <v>1.81719508571512E-2</v>
      </c>
      <c r="O125" s="372">
        <v>1.56285590302313E-2</v>
      </c>
      <c r="P125" s="372">
        <v>3.3726894066234803E-2</v>
      </c>
      <c r="Q125" s="372">
        <v>4.1958973245681701E-2</v>
      </c>
      <c r="R125" s="372">
        <v>3.3756267863816899E-2</v>
      </c>
      <c r="S125" s="372">
        <v>3.08376436311062E-2</v>
      </c>
      <c r="T125" s="372">
        <v>2.1190564628648899E-2</v>
      </c>
      <c r="U125" s="372">
        <v>1.8960858754530099E-2</v>
      </c>
      <c r="V125" s="372">
        <v>1.7259343777237399E-2</v>
      </c>
      <c r="W125" s="372">
        <v>2.3783120861235501E-2</v>
      </c>
      <c r="X125" s="372">
        <v>2.0163039273380399E-2</v>
      </c>
      <c r="Y125" s="372">
        <v>2.4959784184462E-2</v>
      </c>
      <c r="Z125" s="372">
        <v>2.9672307513621699E-2</v>
      </c>
      <c r="AA125" s="372">
        <v>2.4276124889211499E-2</v>
      </c>
      <c r="AB125" s="149"/>
      <c r="AC125" s="149"/>
      <c r="AD125" s="149"/>
      <c r="AE125" s="149"/>
    </row>
    <row r="126" spans="1:31" s="45" customFormat="1" x14ac:dyDescent="0.3">
      <c r="A126" s="45" t="s">
        <v>148</v>
      </c>
      <c r="B126" s="45" t="s">
        <v>546</v>
      </c>
      <c r="C126" s="45" t="s">
        <v>95</v>
      </c>
      <c r="D126" s="274" t="s">
        <v>660</v>
      </c>
      <c r="E126" s="365"/>
      <c r="F126" s="365"/>
      <c r="G126" s="366"/>
      <c r="H126" s="45" t="s">
        <v>661</v>
      </c>
      <c r="I126" s="45" t="s">
        <v>662</v>
      </c>
      <c r="J126" s="45" t="s">
        <v>656</v>
      </c>
      <c r="K126" s="277" t="s">
        <v>2051</v>
      </c>
      <c r="L126" s="372">
        <v>7.4027707748480207E-2</v>
      </c>
      <c r="M126" s="372">
        <v>6.3364321269880106E-2</v>
      </c>
      <c r="N126" s="372">
        <v>2.06276198919014E-2</v>
      </c>
      <c r="O126" s="372">
        <v>4.9545857351158802E-2</v>
      </c>
      <c r="P126" s="372">
        <v>3.9080369314843398E-2</v>
      </c>
      <c r="Q126" s="372">
        <v>6.0506055622396103E-2</v>
      </c>
      <c r="R126" s="372">
        <v>5.3739978439196499E-2</v>
      </c>
      <c r="S126" s="372">
        <v>4.4702630690053098E-2</v>
      </c>
      <c r="T126" s="372">
        <v>4.0262072794433001E-2</v>
      </c>
      <c r="U126" s="372">
        <v>3.1026859780140199E-2</v>
      </c>
      <c r="V126" s="372">
        <v>3.93963281871723E-2</v>
      </c>
      <c r="W126" s="372">
        <v>3.6964127603606997E-2</v>
      </c>
      <c r="X126" s="372">
        <v>5.8613486259826597E-2</v>
      </c>
      <c r="Y126" s="372">
        <v>6.3163535487209904E-2</v>
      </c>
      <c r="Z126" s="372">
        <v>6.10401754565933E-2</v>
      </c>
      <c r="AA126" s="372">
        <v>6.5499733191646203E-2</v>
      </c>
      <c r="AB126" s="149"/>
      <c r="AC126" s="149"/>
      <c r="AD126" s="149"/>
      <c r="AE126" s="149"/>
    </row>
    <row r="127" spans="1:31" s="45" customFormat="1" x14ac:dyDescent="0.3">
      <c r="A127" s="45" t="s">
        <v>148</v>
      </c>
      <c r="B127" s="45" t="s">
        <v>546</v>
      </c>
      <c r="C127" s="45" t="s">
        <v>95</v>
      </c>
      <c r="D127" s="274" t="s">
        <v>663</v>
      </c>
      <c r="E127" s="365"/>
      <c r="F127" s="365"/>
      <c r="G127" s="366"/>
      <c r="H127" s="45" t="s">
        <v>664</v>
      </c>
      <c r="I127" s="45" t="s">
        <v>665</v>
      </c>
      <c r="J127" s="45" t="s">
        <v>656</v>
      </c>
      <c r="K127" s="277" t="s">
        <v>2051</v>
      </c>
      <c r="L127" s="372">
        <v>1.6998955112614001E-2</v>
      </c>
      <c r="M127" s="372">
        <v>2.25950292900347E-2</v>
      </c>
      <c r="N127" s="372">
        <v>2.4556690347501699E-3</v>
      </c>
      <c r="O127" s="372">
        <v>4.6553154558135797E-3</v>
      </c>
      <c r="P127" s="372">
        <v>2.4893659906030399E-2</v>
      </c>
      <c r="Q127" s="372">
        <v>5.47290955378457E-3</v>
      </c>
      <c r="R127" s="372">
        <v>1.4582707717168899E-2</v>
      </c>
      <c r="S127" s="372">
        <v>6.2153390264245E-3</v>
      </c>
      <c r="T127" s="372">
        <v>9.3843929069731095E-3</v>
      </c>
      <c r="U127" s="372">
        <v>1.1204143809495099E-2</v>
      </c>
      <c r="V127" s="372">
        <v>1.1631296893355601E-2</v>
      </c>
      <c r="W127" s="372">
        <v>1.31810067423715E-2</v>
      </c>
      <c r="X127" s="372">
        <v>8.4403420214150295E-3</v>
      </c>
      <c r="Y127" s="372">
        <v>9.6782836633628102E-3</v>
      </c>
      <c r="Z127" s="372">
        <v>8.9016922540865202E-3</v>
      </c>
      <c r="AA127" s="372">
        <v>9.1608018449854892E-3</v>
      </c>
      <c r="AB127" s="149"/>
      <c r="AC127" s="149"/>
      <c r="AD127" s="149"/>
      <c r="AE127" s="149"/>
    </row>
    <row r="128" spans="1:31" s="45" customFormat="1" x14ac:dyDescent="0.3">
      <c r="A128" s="45" t="s">
        <v>148</v>
      </c>
      <c r="B128" s="45" t="s">
        <v>546</v>
      </c>
      <c r="C128" s="45" t="s">
        <v>95</v>
      </c>
      <c r="D128" s="274" t="s">
        <v>666</v>
      </c>
      <c r="E128" s="365"/>
      <c r="F128" s="365"/>
      <c r="G128" s="366"/>
      <c r="H128" s="45" t="s">
        <v>667</v>
      </c>
      <c r="I128" s="45" t="s">
        <v>668</v>
      </c>
      <c r="J128" s="45" t="s">
        <v>669</v>
      </c>
      <c r="K128" s="277" t="s">
        <v>2051</v>
      </c>
      <c r="L128" s="372">
        <v>0.112960798490274</v>
      </c>
      <c r="M128" s="372">
        <v>0.113957539028001</v>
      </c>
      <c r="N128" s="372">
        <v>7.1214402007755001E-2</v>
      </c>
      <c r="O128" s="372">
        <v>8.97810837906904E-2</v>
      </c>
      <c r="P128" s="372">
        <v>7.0130525756773907E-2</v>
      </c>
      <c r="Q128" s="372">
        <v>8.4221997022129194E-2</v>
      </c>
      <c r="R128" s="372">
        <v>0.10910025773585599</v>
      </c>
      <c r="S128" s="372">
        <v>0.107573175457347</v>
      </c>
      <c r="T128" s="372">
        <v>6.7204362108000903E-2</v>
      </c>
      <c r="U128" s="372">
        <v>5.5158861831360401E-2</v>
      </c>
      <c r="V128" s="372">
        <v>4.3898765694277697E-2</v>
      </c>
      <c r="W128" s="372">
        <v>7.4501342456882294E-2</v>
      </c>
      <c r="X128" s="372">
        <v>7.5963078192735303E-2</v>
      </c>
      <c r="Y128" s="372">
        <v>6.01072353829901E-2</v>
      </c>
      <c r="Z128" s="372">
        <v>7.8419669857428806E-2</v>
      </c>
      <c r="AA128" s="372">
        <v>4.6720089409425999E-2</v>
      </c>
      <c r="AB128" s="149"/>
      <c r="AC128" s="149"/>
      <c r="AD128" s="149"/>
      <c r="AE128" s="149"/>
    </row>
    <row r="129" spans="1:31" s="45" customFormat="1" x14ac:dyDescent="0.3">
      <c r="A129" s="45" t="s">
        <v>148</v>
      </c>
      <c r="B129" s="45" t="s">
        <v>546</v>
      </c>
      <c r="C129" s="45" t="s">
        <v>95</v>
      </c>
      <c r="D129" s="274" t="s">
        <v>670</v>
      </c>
      <c r="E129" s="365"/>
      <c r="F129" s="365"/>
      <c r="G129" s="366"/>
      <c r="H129" s="45" t="s">
        <v>671</v>
      </c>
      <c r="I129" s="45" t="s">
        <v>672</v>
      </c>
      <c r="J129" s="45" t="s">
        <v>669</v>
      </c>
      <c r="K129" s="277" t="s">
        <v>2051</v>
      </c>
      <c r="L129" s="372">
        <v>0.24292055209316099</v>
      </c>
      <c r="M129" s="372">
        <v>0.26033403312431302</v>
      </c>
      <c r="N129" s="372">
        <v>0.24016443159856701</v>
      </c>
      <c r="O129" s="372">
        <v>0.235758475583702</v>
      </c>
      <c r="P129" s="372">
        <v>0.24625986143600001</v>
      </c>
      <c r="Q129" s="372">
        <v>0.24628092992030601</v>
      </c>
      <c r="R129" s="372">
        <v>0.22387156847283399</v>
      </c>
      <c r="S129" s="372">
        <v>0.25196028207120902</v>
      </c>
      <c r="T129" s="372">
        <v>0.22704176387838099</v>
      </c>
      <c r="U129" s="372">
        <v>0.20339830300314099</v>
      </c>
      <c r="V129" s="372">
        <v>0.17972229715862401</v>
      </c>
      <c r="W129" s="372">
        <v>0.22980798711699801</v>
      </c>
      <c r="X129" s="372">
        <v>0.22742032668812701</v>
      </c>
      <c r="Y129" s="372">
        <v>0.22922250781648801</v>
      </c>
      <c r="Z129" s="372">
        <v>0.248399602899748</v>
      </c>
      <c r="AA129" s="372">
        <v>0.200163520312933</v>
      </c>
      <c r="AB129" s="149"/>
      <c r="AC129" s="149"/>
      <c r="AD129" s="149"/>
      <c r="AE129" s="149"/>
    </row>
    <row r="130" spans="1:31" s="45" customFormat="1" x14ac:dyDescent="0.3">
      <c r="A130" s="45" t="s">
        <v>148</v>
      </c>
      <c r="B130" s="45" t="s">
        <v>546</v>
      </c>
      <c r="C130" s="45" t="s">
        <v>95</v>
      </c>
      <c r="D130" s="274" t="s">
        <v>673</v>
      </c>
      <c r="E130" s="10"/>
      <c r="F130" s="10"/>
      <c r="G130" s="274"/>
      <c r="H130" s="45" t="s">
        <v>674</v>
      </c>
      <c r="I130" s="45" t="s">
        <v>675</v>
      </c>
      <c r="J130" s="45" t="s">
        <v>676</v>
      </c>
      <c r="K130" s="277" t="s">
        <v>2051</v>
      </c>
      <c r="L130" s="372">
        <v>2.1783338446728702</v>
      </c>
      <c r="M130" s="372">
        <v>2.3793548234984399</v>
      </c>
      <c r="N130" s="372">
        <v>1.28627944040214</v>
      </c>
      <c r="O130" s="372">
        <v>1.57515923672778</v>
      </c>
      <c r="P130" s="372">
        <v>1.89673628058206</v>
      </c>
      <c r="Q130" s="372">
        <v>1.81731002238724</v>
      </c>
      <c r="R130" s="372">
        <v>1.5800633861695399</v>
      </c>
      <c r="S130" s="372">
        <v>1.79527677263262</v>
      </c>
      <c r="T130" s="372">
        <v>1.3680023079552099</v>
      </c>
      <c r="U130" s="372">
        <v>1.08033802040016</v>
      </c>
      <c r="V130" s="372">
        <v>1.05994882979773</v>
      </c>
      <c r="W130" s="372">
        <v>1.4891672182631399</v>
      </c>
      <c r="X130" s="372">
        <v>1.71901632502819</v>
      </c>
      <c r="Y130" s="372">
        <v>1.76399454348555</v>
      </c>
      <c r="Z130" s="372">
        <v>1.6955604293498101</v>
      </c>
      <c r="AA130" s="372">
        <v>1.46527025510543</v>
      </c>
      <c r="AB130" s="149"/>
      <c r="AC130" s="149"/>
      <c r="AD130" s="149"/>
      <c r="AE130" s="149"/>
    </row>
    <row r="131" spans="1:31" s="45" customFormat="1" x14ac:dyDescent="0.3">
      <c r="A131" s="45" t="s">
        <v>148</v>
      </c>
      <c r="B131" s="45" t="s">
        <v>546</v>
      </c>
      <c r="C131" s="45" t="s">
        <v>95</v>
      </c>
      <c r="D131" s="274" t="s">
        <v>677</v>
      </c>
      <c r="E131" s="10"/>
      <c r="F131" s="10"/>
      <c r="G131" s="274"/>
      <c r="H131" s="45" t="s">
        <v>678</v>
      </c>
      <c r="I131" s="45" t="s">
        <v>679</v>
      </c>
      <c r="J131" s="45" t="s">
        <v>676</v>
      </c>
      <c r="K131" s="277" t="s">
        <v>2051</v>
      </c>
      <c r="L131" s="372">
        <v>1.10548043571064</v>
      </c>
      <c r="M131" s="372">
        <v>1.3134588765555</v>
      </c>
      <c r="N131" s="372">
        <v>0.65762816750609598</v>
      </c>
      <c r="O131" s="372">
        <v>0.83862182711155997</v>
      </c>
      <c r="P131" s="372">
        <v>0.89858082047896903</v>
      </c>
      <c r="Q131" s="372">
        <v>0.931306775735674</v>
      </c>
      <c r="R131" s="372">
        <v>0.87280206188684994</v>
      </c>
      <c r="S131" s="372">
        <v>0.91532819739151605</v>
      </c>
      <c r="T131" s="372">
        <v>0.71412202798546898</v>
      </c>
      <c r="U131" s="372">
        <v>0.71318684633516705</v>
      </c>
      <c r="V131" s="372">
        <v>0.58194004779337405</v>
      </c>
      <c r="W131" s="372">
        <v>0.75934060581053098</v>
      </c>
      <c r="X131" s="372">
        <v>0.86513505719504002</v>
      </c>
      <c r="Y131" s="372">
        <v>0.88581764687304898</v>
      </c>
      <c r="Z131" s="372">
        <v>0.90839650002416195</v>
      </c>
      <c r="AA131" s="372">
        <v>0.82813648678668805</v>
      </c>
      <c r="AB131" s="149"/>
      <c r="AC131" s="149"/>
      <c r="AD131" s="149"/>
      <c r="AE131" s="149"/>
    </row>
    <row r="132" spans="1:31" s="45" customFormat="1" x14ac:dyDescent="0.3">
      <c r="A132" s="45" t="s">
        <v>148</v>
      </c>
      <c r="B132" s="45" t="s">
        <v>546</v>
      </c>
      <c r="C132" s="45" t="s">
        <v>95</v>
      </c>
      <c r="D132" s="274" t="s">
        <v>680</v>
      </c>
      <c r="E132" s="10"/>
      <c r="F132" s="340" t="s">
        <v>976</v>
      </c>
      <c r="G132" s="274"/>
      <c r="H132" s="45" t="s">
        <v>681</v>
      </c>
      <c r="I132" s="45" t="s">
        <v>682</v>
      </c>
      <c r="J132" s="45" t="s">
        <v>676</v>
      </c>
      <c r="K132" s="277" t="s">
        <v>2051</v>
      </c>
      <c r="L132" s="372">
        <v>0.73808366392188496</v>
      </c>
      <c r="M132" s="372">
        <v>0.82668335424192296</v>
      </c>
      <c r="N132" s="372">
        <v>0.47689092654848297</v>
      </c>
      <c r="O132" s="372">
        <v>0.56794848560925704</v>
      </c>
      <c r="P132" s="372">
        <v>0.56613000754036902</v>
      </c>
      <c r="Q132" s="372">
        <v>0.61448612267770097</v>
      </c>
      <c r="R132" s="372">
        <v>0.56440479868301896</v>
      </c>
      <c r="S132" s="372">
        <v>0.59165246501540902</v>
      </c>
      <c r="T132" s="372">
        <v>0.427443960795033</v>
      </c>
      <c r="U132" s="372">
        <v>0.39042131890009701</v>
      </c>
      <c r="V132" s="372">
        <v>0.33430598490257601</v>
      </c>
      <c r="W132" s="372">
        <v>0.47680859172404699</v>
      </c>
      <c r="X132" s="372">
        <v>0.57816342846693003</v>
      </c>
      <c r="Y132" s="372">
        <v>0.591394070166538</v>
      </c>
      <c r="Z132" s="372">
        <v>0.59895672166782099</v>
      </c>
      <c r="AA132" s="372">
        <v>0.49468329962921598</v>
      </c>
      <c r="AB132" s="149"/>
      <c r="AC132" s="149"/>
      <c r="AD132" s="149"/>
      <c r="AE132" s="149"/>
    </row>
    <row r="133" spans="1:31" s="45" customFormat="1" x14ac:dyDescent="0.3">
      <c r="A133" s="45" t="s">
        <v>148</v>
      </c>
      <c r="B133" s="45" t="s">
        <v>546</v>
      </c>
      <c r="C133" s="45" t="s">
        <v>95</v>
      </c>
      <c r="D133" s="274" t="s">
        <v>683</v>
      </c>
      <c r="E133" s="365"/>
      <c r="F133" s="365"/>
      <c r="G133" s="366"/>
      <c r="H133" s="45" t="s">
        <v>684</v>
      </c>
      <c r="I133" s="45" t="s">
        <v>685</v>
      </c>
      <c r="J133" s="45" t="s">
        <v>676</v>
      </c>
      <c r="K133" s="277" t="s">
        <v>2051</v>
      </c>
      <c r="L133" s="372">
        <v>0.10912232475516701</v>
      </c>
      <c r="M133" s="372">
        <v>0.108063183561036</v>
      </c>
      <c r="N133" s="372">
        <v>3.1432563644802201E-2</v>
      </c>
      <c r="O133" s="372">
        <v>6.0851623458134697E-2</v>
      </c>
      <c r="P133" s="372">
        <v>5.56761425855304E-2</v>
      </c>
      <c r="Q133" s="372">
        <v>6.8715419953072995E-2</v>
      </c>
      <c r="R133" s="372">
        <v>5.1579577295912303E-2</v>
      </c>
      <c r="S133" s="372">
        <v>6.5261059777457206E-2</v>
      </c>
      <c r="T133" s="372">
        <v>3.5115792813189703E-2</v>
      </c>
      <c r="U133" s="372">
        <v>3.3612431428485197E-2</v>
      </c>
      <c r="V133" s="372">
        <v>2.4763406289079699E-2</v>
      </c>
      <c r="W133" s="372">
        <v>3.9256476602280301E-2</v>
      </c>
      <c r="X133" s="372">
        <v>5.2986591578883198E-2</v>
      </c>
      <c r="Y133" s="372">
        <v>5.55227852266603E-2</v>
      </c>
      <c r="Z133" s="372">
        <v>7.0365757818017197E-2</v>
      </c>
      <c r="AA133" s="372">
        <v>5.9087171900156402E-2</v>
      </c>
      <c r="AB133" s="149"/>
      <c r="AC133" s="149"/>
      <c r="AD133" s="149"/>
      <c r="AE133" s="149"/>
    </row>
    <row r="134" spans="1:31" s="45" customFormat="1" x14ac:dyDescent="0.3">
      <c r="A134" s="45" t="s">
        <v>148</v>
      </c>
      <c r="B134" s="45" t="s">
        <v>546</v>
      </c>
      <c r="C134" s="45" t="s">
        <v>95</v>
      </c>
      <c r="D134" s="274" t="s">
        <v>686</v>
      </c>
      <c r="E134" s="365"/>
      <c r="F134" s="365"/>
      <c r="G134" s="366"/>
      <c r="H134" s="45" t="s">
        <v>687</v>
      </c>
      <c r="I134" s="45" t="s">
        <v>688</v>
      </c>
      <c r="J134" s="45" t="s">
        <v>676</v>
      </c>
      <c r="K134" s="277" t="s">
        <v>2051</v>
      </c>
      <c r="L134" s="372">
        <v>1.09670678145897E-2</v>
      </c>
      <c r="M134" s="372">
        <v>1.42446923785002E-2</v>
      </c>
      <c r="N134" s="372">
        <v>2.0136486084951399E-2</v>
      </c>
      <c r="O134" s="372">
        <v>1.49635139651151E-2</v>
      </c>
      <c r="P134" s="372">
        <v>1.7398794557978201E-2</v>
      </c>
      <c r="Q134" s="372">
        <v>2.1283537153606698E-2</v>
      </c>
      <c r="R134" s="372">
        <v>1.21522564309741E-2</v>
      </c>
      <c r="S134" s="372">
        <v>1.2430678052849E-2</v>
      </c>
      <c r="T134" s="372">
        <v>1.9979675221297601E-2</v>
      </c>
      <c r="U134" s="372">
        <v>1.37897154578401E-2</v>
      </c>
      <c r="V134" s="372">
        <v>1.12560937677635E-2</v>
      </c>
      <c r="W134" s="372">
        <v>1.9198422863888901E-2</v>
      </c>
      <c r="X134" s="372">
        <v>1.4536144592437E-2</v>
      </c>
      <c r="Y134" s="372">
        <v>2.1903484080242099E-2</v>
      </c>
      <c r="Z134" s="372">
        <v>1.44122636494734E-2</v>
      </c>
      <c r="AA134" s="372">
        <v>1.23670824907304E-2</v>
      </c>
      <c r="AB134" s="149"/>
      <c r="AC134" s="149"/>
      <c r="AD134" s="149"/>
      <c r="AE134" s="149"/>
    </row>
    <row r="135" spans="1:31" s="45" customFormat="1" x14ac:dyDescent="0.3">
      <c r="A135" s="45" t="s">
        <v>148</v>
      </c>
      <c r="B135" s="45" t="s">
        <v>546</v>
      </c>
      <c r="C135" s="45" t="s">
        <v>95</v>
      </c>
      <c r="D135" s="274" t="s">
        <v>689</v>
      </c>
      <c r="E135" s="365"/>
      <c r="F135" s="365"/>
      <c r="G135" s="366"/>
      <c r="H135" s="45" t="s">
        <v>690</v>
      </c>
      <c r="I135" s="45" t="s">
        <v>691</v>
      </c>
      <c r="J135" s="45" t="s">
        <v>692</v>
      </c>
      <c r="K135" s="277" t="s">
        <v>2051</v>
      </c>
      <c r="L135" s="372">
        <v>1.01445377284955E-2</v>
      </c>
      <c r="M135" s="372">
        <v>1.7683066400896799E-2</v>
      </c>
      <c r="N135" s="372">
        <v>2.3574422733601701E-2</v>
      </c>
      <c r="O135" s="372">
        <v>3.2587208190695098E-2</v>
      </c>
      <c r="P135" s="372">
        <v>4.8984298524769501E-2</v>
      </c>
      <c r="Q135" s="372">
        <v>3.3445558384239002E-2</v>
      </c>
      <c r="R135" s="372">
        <v>7.2103388157112897E-2</v>
      </c>
      <c r="S135" s="372">
        <v>3.5140570649400099E-2</v>
      </c>
      <c r="T135" s="372">
        <v>3.3299458702162603E-2</v>
      </c>
      <c r="U135" s="372">
        <v>2.8872216739852699E-2</v>
      </c>
      <c r="V135" s="372">
        <v>2.0636171907566399E-2</v>
      </c>
      <c r="W135" s="372">
        <v>2.8940906108250401E-2</v>
      </c>
      <c r="X135" s="372">
        <v>4.1732802216996497E-2</v>
      </c>
      <c r="Y135" s="372">
        <v>3.3109917795714899E-2</v>
      </c>
      <c r="Z135" s="372">
        <v>3.6454549231020997E-2</v>
      </c>
      <c r="AA135" s="372">
        <v>4.4429888948179598E-2</v>
      </c>
      <c r="AB135" s="149"/>
      <c r="AC135" s="149"/>
      <c r="AD135" s="149"/>
      <c r="AE135" s="149"/>
    </row>
    <row r="136" spans="1:31" s="45" customFormat="1" x14ac:dyDescent="0.3">
      <c r="A136" s="45" t="s">
        <v>148</v>
      </c>
      <c r="B136" s="45" t="s">
        <v>546</v>
      </c>
      <c r="C136" s="45" t="s">
        <v>95</v>
      </c>
      <c r="D136" s="274" t="s">
        <v>693</v>
      </c>
      <c r="E136" s="365"/>
      <c r="F136" s="365"/>
      <c r="G136" s="366"/>
      <c r="H136" s="45" t="s">
        <v>694</v>
      </c>
      <c r="I136" s="45" t="s">
        <v>695</v>
      </c>
      <c r="J136" s="45" t="s">
        <v>692</v>
      </c>
      <c r="K136" s="277" t="s">
        <v>2051</v>
      </c>
      <c r="L136" s="372">
        <v>3.8933090741793297E-2</v>
      </c>
      <c r="M136" s="372">
        <v>5.4522788069431699E-2</v>
      </c>
      <c r="N136" s="372">
        <v>6.4338528710454507E-2</v>
      </c>
      <c r="O136" s="372">
        <v>7.4485047293017304E-2</v>
      </c>
      <c r="P136" s="372">
        <v>9.2882795563360904E-2</v>
      </c>
      <c r="Q136" s="372">
        <v>8.2701744368300106E-2</v>
      </c>
      <c r="R136" s="372">
        <v>0.19200565160939101</v>
      </c>
      <c r="S136" s="372">
        <v>7.9843201339453204E-2</v>
      </c>
      <c r="T136" s="372">
        <v>5.8425413904703502E-2</v>
      </c>
      <c r="U136" s="372">
        <v>6.33465053844528E-2</v>
      </c>
      <c r="V136" s="372">
        <v>3.60195000568432E-2</v>
      </c>
      <c r="W136" s="372">
        <v>7.3928255207213897E-2</v>
      </c>
      <c r="X136" s="372">
        <v>0.109255538388317</v>
      </c>
      <c r="Y136" s="372">
        <v>7.2841819150572695E-2</v>
      </c>
      <c r="Z136" s="372">
        <v>7.2485208354704497E-2</v>
      </c>
      <c r="AA136" s="372">
        <v>7.6950735497878106E-2</v>
      </c>
      <c r="AB136" s="149"/>
      <c r="AC136" s="149"/>
      <c r="AD136" s="149"/>
      <c r="AE136" s="149"/>
    </row>
    <row r="137" spans="1:31" s="45" customFormat="1" x14ac:dyDescent="0.3">
      <c r="A137" s="45" t="s">
        <v>148</v>
      </c>
      <c r="B137" s="45" t="s">
        <v>546</v>
      </c>
      <c r="C137" s="45" t="s">
        <v>95</v>
      </c>
      <c r="D137" s="274" t="s">
        <v>696</v>
      </c>
      <c r="E137" s="365"/>
      <c r="F137" s="365"/>
      <c r="G137" s="366"/>
      <c r="H137" s="45" t="s">
        <v>697</v>
      </c>
      <c r="I137" s="45" t="s">
        <v>698</v>
      </c>
      <c r="J137" s="45" t="s">
        <v>692</v>
      </c>
      <c r="K137" s="277" t="s">
        <v>2051</v>
      </c>
      <c r="L137" s="372">
        <v>7.92370649604104E-2</v>
      </c>
      <c r="M137" s="372">
        <v>7.0241069314673193E-2</v>
      </c>
      <c r="N137" s="372">
        <v>3.7817303135152601E-2</v>
      </c>
      <c r="O137" s="372">
        <v>6.8167119174413093E-2</v>
      </c>
      <c r="P137" s="372">
        <v>8.9670710414195595E-2</v>
      </c>
      <c r="Q137" s="372">
        <v>6.0810106153161902E-2</v>
      </c>
      <c r="R137" s="372">
        <v>9.5597750590329503E-2</v>
      </c>
      <c r="S137" s="372">
        <v>6.3348647769326596E-2</v>
      </c>
      <c r="T137" s="372">
        <v>6.2663526830433303E-2</v>
      </c>
      <c r="U137" s="372">
        <v>6.6793934248912903E-2</v>
      </c>
      <c r="V137" s="372">
        <v>5.2903640708488499E-2</v>
      </c>
      <c r="W137" s="372">
        <v>6.7051208211194105E-2</v>
      </c>
      <c r="X137" s="372">
        <v>8.5341235994307499E-2</v>
      </c>
      <c r="Y137" s="372">
        <v>7.7426269306902495E-2</v>
      </c>
      <c r="Z137" s="372">
        <v>6.9094087496004902E-2</v>
      </c>
      <c r="AA137" s="372">
        <v>5.679697143891E-2</v>
      </c>
      <c r="AB137" s="149"/>
      <c r="AC137" s="149"/>
      <c r="AD137" s="149"/>
      <c r="AE137" s="149"/>
    </row>
    <row r="138" spans="1:31" s="45" customFormat="1" x14ac:dyDescent="0.3">
      <c r="A138" s="45" t="s">
        <v>148</v>
      </c>
      <c r="B138" s="45" t="s">
        <v>546</v>
      </c>
      <c r="C138" s="45" t="s">
        <v>95</v>
      </c>
      <c r="D138" s="274" t="s">
        <v>699</v>
      </c>
      <c r="E138" s="365"/>
      <c r="F138" s="365"/>
      <c r="G138" s="366"/>
      <c r="H138" s="45" t="s">
        <v>700</v>
      </c>
      <c r="I138" s="45" t="s">
        <v>701</v>
      </c>
      <c r="J138" s="45" t="s">
        <v>692</v>
      </c>
      <c r="K138" s="277" t="s">
        <v>2051</v>
      </c>
      <c r="L138" s="372">
        <v>7.12859407948329E-3</v>
      </c>
      <c r="M138" s="372">
        <v>1.03151220671898E-2</v>
      </c>
      <c r="N138" s="372">
        <v>1.7189683243251201E-2</v>
      </c>
      <c r="O138" s="372">
        <v>1.7623694225580001E-2</v>
      </c>
      <c r="P138" s="372">
        <v>1.90048371325609E-2</v>
      </c>
      <c r="Q138" s="372">
        <v>1.8851132907480202E-2</v>
      </c>
      <c r="R138" s="372">
        <v>4.4828323723148898E-2</v>
      </c>
      <c r="S138" s="372">
        <v>2.0558429087404101E-2</v>
      </c>
      <c r="T138" s="372">
        <v>1.2108894073513701E-2</v>
      </c>
      <c r="U138" s="372">
        <v>1.98227159706451E-2</v>
      </c>
      <c r="V138" s="372">
        <v>9.3800781398029193E-3</v>
      </c>
      <c r="W138" s="372">
        <v>1.3754093992039799E-2</v>
      </c>
      <c r="X138" s="372">
        <v>3.3292460195581498E-2</v>
      </c>
      <c r="Y138" s="372">
        <v>1.3243967118285901E-2</v>
      </c>
      <c r="Z138" s="372">
        <v>1.73794944008356E-2</v>
      </c>
      <c r="AA138" s="372">
        <v>1.8321603689970999E-2</v>
      </c>
      <c r="AB138" s="149"/>
      <c r="AC138" s="149"/>
      <c r="AD138" s="149"/>
      <c r="AE138" s="149"/>
    </row>
    <row r="139" spans="1:31" s="45" customFormat="1" x14ac:dyDescent="0.3">
      <c r="A139" s="12" t="s">
        <v>148</v>
      </c>
      <c r="B139" s="12" t="s">
        <v>546</v>
      </c>
      <c r="C139" s="12" t="s">
        <v>95</v>
      </c>
      <c r="D139" s="275" t="s">
        <v>189</v>
      </c>
      <c r="E139" s="373" t="s">
        <v>975</v>
      </c>
      <c r="F139" s="344" t="s">
        <v>976</v>
      </c>
      <c r="G139" s="346" t="s">
        <v>975</v>
      </c>
      <c r="H139" s="12" t="s">
        <v>702</v>
      </c>
      <c r="I139" s="12" t="s">
        <v>703</v>
      </c>
      <c r="J139" s="12" t="s">
        <v>692</v>
      </c>
      <c r="K139" s="278" t="s">
        <v>2051</v>
      </c>
      <c r="L139" s="273">
        <v>0.50366258938503095</v>
      </c>
      <c r="M139" s="273">
        <v>0.55308702131693799</v>
      </c>
      <c r="N139" s="273">
        <v>0.53238904673383702</v>
      </c>
      <c r="O139" s="273">
        <v>0.56063298989297805</v>
      </c>
      <c r="P139" s="273">
        <v>0.55542305704315198</v>
      </c>
      <c r="Q139" s="273">
        <v>0.56310158297827895</v>
      </c>
      <c r="R139" s="273">
        <v>0.51714602367367501</v>
      </c>
      <c r="S139" s="273">
        <v>0.58017799296662598</v>
      </c>
      <c r="T139" s="273">
        <v>0.48526392999606099</v>
      </c>
      <c r="U139" s="273">
        <v>0.42101725007217999</v>
      </c>
      <c r="V139" s="273">
        <v>0.435610828812448</v>
      </c>
      <c r="W139" s="273">
        <v>0.486264531343574</v>
      </c>
      <c r="X139" s="273">
        <v>0.441242324563975</v>
      </c>
      <c r="Y139" s="273">
        <v>0.47729219960899799</v>
      </c>
      <c r="Z139" s="273">
        <v>0.50358144751689504</v>
      </c>
      <c r="AA139" s="273">
        <v>0.39803684016461899</v>
      </c>
    </row>
    <row r="140" spans="1:31" s="45" customFormat="1" x14ac:dyDescent="0.3">
      <c r="A140" s="45" t="s">
        <v>148</v>
      </c>
      <c r="B140" s="45" t="s">
        <v>546</v>
      </c>
      <c r="C140" s="45" t="s">
        <v>95</v>
      </c>
      <c r="D140" s="274" t="s">
        <v>704</v>
      </c>
      <c r="E140" s="365"/>
      <c r="F140" s="365"/>
      <c r="G140" s="366"/>
      <c r="H140" s="45" t="s">
        <v>705</v>
      </c>
      <c r="I140" s="45" t="s">
        <v>706</v>
      </c>
      <c r="J140" s="45" t="s">
        <v>705</v>
      </c>
      <c r="K140" s="277" t="s">
        <v>707</v>
      </c>
      <c r="L140" s="372">
        <v>6.3060639933890704E-3</v>
      </c>
      <c r="M140" s="372">
        <v>4.9119628891379904E-3</v>
      </c>
      <c r="N140" s="372">
        <v>1.22783451737509E-2</v>
      </c>
      <c r="O140" s="372">
        <v>9.3106309116271595E-3</v>
      </c>
      <c r="P140" s="372">
        <v>8.8332341602043399E-3</v>
      </c>
      <c r="Q140" s="372">
        <v>9.7296169845059004E-3</v>
      </c>
      <c r="R140" s="372">
        <v>5.13095271530017E-3</v>
      </c>
      <c r="S140" s="372">
        <v>7.17154503048981E-3</v>
      </c>
      <c r="T140" s="372">
        <v>6.9626140922703604E-3</v>
      </c>
      <c r="U140" s="372">
        <v>2.5855716483450101E-3</v>
      </c>
      <c r="V140" s="372">
        <v>3.00162500473694E-3</v>
      </c>
      <c r="W140" s="372">
        <v>8.0232214953565601E-3</v>
      </c>
      <c r="X140" s="372">
        <v>1.03159735817295E-2</v>
      </c>
      <c r="Y140" s="372">
        <v>1.22252004168793E-2</v>
      </c>
      <c r="Z140" s="372">
        <v>1.6531714186160701E-2</v>
      </c>
      <c r="AA140" s="372">
        <v>1.46572829519768E-2</v>
      </c>
      <c r="AB140" s="149"/>
      <c r="AC140" s="149"/>
      <c r="AD140" s="149"/>
      <c r="AE140" s="149"/>
    </row>
    <row r="141" spans="1:31" s="45" customFormat="1" x14ac:dyDescent="0.3">
      <c r="A141" s="45" t="s">
        <v>148</v>
      </c>
      <c r="B141" s="45" t="s">
        <v>546</v>
      </c>
      <c r="C141" s="45" t="s">
        <v>95</v>
      </c>
      <c r="D141" s="274" t="s">
        <v>708</v>
      </c>
      <c r="E141" s="10"/>
      <c r="F141" s="10"/>
      <c r="G141" s="274"/>
      <c r="H141" s="45" t="s">
        <v>709</v>
      </c>
      <c r="I141" s="45" t="s">
        <v>710</v>
      </c>
      <c r="J141" s="45" t="s">
        <v>711</v>
      </c>
      <c r="K141" s="277" t="s">
        <v>707</v>
      </c>
      <c r="L141" s="372">
        <v>0.98922951687598804</v>
      </c>
      <c r="M141" s="372">
        <v>1.13859299770219</v>
      </c>
      <c r="N141" s="372">
        <v>0.68414939308139799</v>
      </c>
      <c r="O141" s="372">
        <v>0.68233623680924804</v>
      </c>
      <c r="P141" s="372">
        <v>0.73583517292126499</v>
      </c>
      <c r="Q141" s="372">
        <v>0.78110581353736497</v>
      </c>
      <c r="R141" s="372">
        <v>0.68241671113492297</v>
      </c>
      <c r="S141" s="372">
        <v>0.87038651520044696</v>
      </c>
      <c r="T141" s="372">
        <v>0.82310207464709195</v>
      </c>
      <c r="U141" s="372">
        <v>0.67957441490668202</v>
      </c>
      <c r="V141" s="372">
        <v>0.47163032886929102</v>
      </c>
      <c r="W141" s="372">
        <v>0.59486456515572195</v>
      </c>
      <c r="X141" s="372">
        <v>0.74321900577460098</v>
      </c>
      <c r="Y141" s="372">
        <v>0.74624660878034299</v>
      </c>
      <c r="Z141" s="372">
        <v>0.82658570930803399</v>
      </c>
      <c r="AA141" s="372">
        <v>0.66415813376144694</v>
      </c>
      <c r="AB141" s="149"/>
      <c r="AC141" s="149"/>
      <c r="AD141" s="149"/>
      <c r="AE141" s="149"/>
    </row>
    <row r="142" spans="1:31" s="45" customFormat="1" x14ac:dyDescent="0.3">
      <c r="A142" s="45" t="s">
        <v>148</v>
      </c>
      <c r="B142" s="45" t="s">
        <v>546</v>
      </c>
      <c r="C142" s="45" t="s">
        <v>95</v>
      </c>
      <c r="D142" s="274" t="s">
        <v>278</v>
      </c>
      <c r="E142" s="340" t="s">
        <v>976</v>
      </c>
      <c r="F142" s="10"/>
      <c r="G142" s="274"/>
      <c r="H142" s="45" t="s">
        <v>712</v>
      </c>
      <c r="I142" s="45" t="s">
        <v>713</v>
      </c>
      <c r="J142" s="45" t="s">
        <v>711</v>
      </c>
      <c r="K142" s="277" t="s">
        <v>707</v>
      </c>
      <c r="L142" s="372">
        <v>0.57878700391496996</v>
      </c>
      <c r="M142" s="372">
        <v>0.69111317850171505</v>
      </c>
      <c r="N142" s="372">
        <v>0.62766900528214398</v>
      </c>
      <c r="O142" s="372">
        <v>0.44691028375810399</v>
      </c>
      <c r="P142" s="372">
        <v>0.41409131047988201</v>
      </c>
      <c r="Q142" s="372">
        <v>0.50898058850196504</v>
      </c>
      <c r="R142" s="372">
        <v>0.49068110966844303</v>
      </c>
      <c r="S142" s="372">
        <v>0.571333087429022</v>
      </c>
      <c r="T142" s="372">
        <v>0.51735249929087201</v>
      </c>
      <c r="U142" s="372">
        <v>0.51495968662871605</v>
      </c>
      <c r="V142" s="372">
        <v>0.40521937563948601</v>
      </c>
      <c r="W142" s="372">
        <v>0.47852785347305199</v>
      </c>
      <c r="X142" s="372">
        <v>0.43655324566318898</v>
      </c>
      <c r="Y142" s="372">
        <v>0.39426271344435898</v>
      </c>
      <c r="Z142" s="372">
        <v>0.450595184099713</v>
      </c>
      <c r="AA142" s="372">
        <v>0.31055118254500802</v>
      </c>
      <c r="AB142" s="149"/>
      <c r="AC142" s="149"/>
      <c r="AD142" s="149"/>
      <c r="AE142" s="149"/>
    </row>
    <row r="143" spans="1:31" s="45" customFormat="1" x14ac:dyDescent="0.3">
      <c r="A143" s="45" t="s">
        <v>148</v>
      </c>
      <c r="B143" s="45" t="s">
        <v>546</v>
      </c>
      <c r="C143" s="45" t="s">
        <v>95</v>
      </c>
      <c r="D143" s="274" t="s">
        <v>714</v>
      </c>
      <c r="E143" s="10"/>
      <c r="F143" s="10"/>
      <c r="G143" s="274"/>
      <c r="H143" s="45" t="s">
        <v>715</v>
      </c>
      <c r="I143" s="45" t="s">
        <v>716</v>
      </c>
      <c r="J143" s="45" t="s">
        <v>711</v>
      </c>
      <c r="K143" s="277" t="s">
        <v>707</v>
      </c>
      <c r="L143" s="372">
        <v>0.91958863625334397</v>
      </c>
      <c r="M143" s="372">
        <v>1.3498074019351201</v>
      </c>
      <c r="N143" s="372">
        <v>0.47394412370678402</v>
      </c>
      <c r="O143" s="372">
        <v>0.54267677313483997</v>
      </c>
      <c r="P143" s="372">
        <v>0.52089314168962597</v>
      </c>
      <c r="Q143" s="372">
        <v>0.650364085308067</v>
      </c>
      <c r="R143" s="372">
        <v>0.53064853081920205</v>
      </c>
      <c r="S143" s="372">
        <v>0.71858881205507896</v>
      </c>
      <c r="T143" s="372">
        <v>0.59757392252789998</v>
      </c>
      <c r="U143" s="372">
        <v>0.59640519355158395</v>
      </c>
      <c r="V143" s="372">
        <v>0.38233198497836801</v>
      </c>
      <c r="W143" s="372">
        <v>0.42523073925389698</v>
      </c>
      <c r="X143" s="372">
        <v>0.75119043990593803</v>
      </c>
      <c r="Y143" s="372">
        <v>0.59852543707638395</v>
      </c>
      <c r="Z143" s="372">
        <v>0.84396520370886996</v>
      </c>
      <c r="AA143" s="372">
        <v>0.54002926876189405</v>
      </c>
      <c r="AB143" s="149"/>
      <c r="AC143" s="149"/>
      <c r="AD143" s="149"/>
      <c r="AE143" s="149"/>
    </row>
    <row r="144" spans="1:31" x14ac:dyDescent="0.3">
      <c r="A144" s="45" t="s">
        <v>148</v>
      </c>
      <c r="B144" s="45" t="s">
        <v>546</v>
      </c>
      <c r="C144" s="45" t="s">
        <v>95</v>
      </c>
      <c r="D144" s="274" t="s">
        <v>717</v>
      </c>
      <c r="E144" s="10"/>
      <c r="F144" s="10"/>
      <c r="G144" s="274"/>
      <c r="H144" s="45" t="s">
        <v>718</v>
      </c>
      <c r="I144" s="45" t="s">
        <v>719</v>
      </c>
      <c r="J144" s="45" t="s">
        <v>711</v>
      </c>
      <c r="K144" s="277" t="s">
        <v>707</v>
      </c>
      <c r="L144" s="272">
        <v>1.82574261443382</v>
      </c>
      <c r="M144" s="272">
        <v>1.9623291742106299</v>
      </c>
      <c r="N144" s="272">
        <v>1.72437079620157</v>
      </c>
      <c r="O144" s="272">
        <v>1.58247473244406</v>
      </c>
      <c r="P144" s="272">
        <v>1.4767561473287101</v>
      </c>
      <c r="Q144" s="272">
        <v>1.8087966075258</v>
      </c>
      <c r="R144" s="272">
        <v>1.8222983643602899</v>
      </c>
      <c r="S144" s="272">
        <v>1.9140853686377299</v>
      </c>
      <c r="T144" s="272">
        <v>1.99857296683343</v>
      </c>
      <c r="U144" s="272">
        <v>1.78232072292583</v>
      </c>
      <c r="V144" s="272">
        <v>1.41226456472873</v>
      </c>
      <c r="W144" s="272">
        <v>1.8318733935647999</v>
      </c>
      <c r="X144" s="272">
        <v>1.53098426110667</v>
      </c>
      <c r="Y144" s="272">
        <v>1.33764067894688</v>
      </c>
      <c r="Z144" s="272">
        <v>1.7536333740550401</v>
      </c>
      <c r="AA144" s="272">
        <v>1.3516763122276101</v>
      </c>
    </row>
    <row r="145" spans="1:31" x14ac:dyDescent="0.3">
      <c r="A145" s="45" t="s">
        <v>148</v>
      </c>
      <c r="B145" s="45" t="s">
        <v>546</v>
      </c>
      <c r="C145" s="45" t="s">
        <v>95</v>
      </c>
      <c r="D145" s="274" t="s">
        <v>190</v>
      </c>
      <c r="E145" s="339" t="s">
        <v>975</v>
      </c>
      <c r="F145" s="10"/>
      <c r="G145" s="379" t="s">
        <v>976</v>
      </c>
      <c r="H145" s="45" t="s">
        <v>720</v>
      </c>
      <c r="I145" s="45" t="s">
        <v>721</v>
      </c>
      <c r="J145" s="45" t="s">
        <v>711</v>
      </c>
      <c r="K145" s="277" t="s">
        <v>707</v>
      </c>
      <c r="L145" s="272">
        <v>1.6436892887116299</v>
      </c>
      <c r="M145" s="272">
        <v>1.68922403757455</v>
      </c>
      <c r="N145" s="272">
        <v>1.3648608495141501</v>
      </c>
      <c r="O145" s="272">
        <v>1.33973328367664</v>
      </c>
      <c r="P145" s="272">
        <v>1.17187573192044</v>
      </c>
      <c r="Q145" s="272">
        <v>1.4317739493762001</v>
      </c>
      <c r="R145" s="272">
        <v>1.5881648904568599</v>
      </c>
      <c r="S145" s="272">
        <v>1.61694435287444</v>
      </c>
      <c r="T145" s="272">
        <v>1.4076589360459699</v>
      </c>
      <c r="U145" s="272">
        <v>1.3070064682384099</v>
      </c>
      <c r="V145" s="272">
        <v>1.09259150172424</v>
      </c>
      <c r="W145" s="272">
        <v>1.3662400032092901</v>
      </c>
      <c r="X145" s="272">
        <v>1.1267856598589101</v>
      </c>
      <c r="Y145" s="272">
        <v>1.04117956883756</v>
      </c>
      <c r="Z145" s="272">
        <v>1.27718089340775</v>
      </c>
      <c r="AA145" s="272">
        <v>0.86706989462787598</v>
      </c>
    </row>
    <row r="146" spans="1:31" x14ac:dyDescent="0.3">
      <c r="A146" s="45" t="s">
        <v>148</v>
      </c>
      <c r="B146" s="45" t="s">
        <v>546</v>
      </c>
      <c r="C146" s="45" t="s">
        <v>95</v>
      </c>
      <c r="D146" s="274" t="s">
        <v>722</v>
      </c>
      <c r="E146" s="10"/>
      <c r="F146" s="10"/>
      <c r="G146" s="379" t="s">
        <v>976</v>
      </c>
      <c r="H146" s="45" t="s">
        <v>723</v>
      </c>
      <c r="I146" s="45" t="s">
        <v>724</v>
      </c>
      <c r="J146" s="45" t="s">
        <v>711</v>
      </c>
      <c r="K146" s="277" t="s">
        <v>707</v>
      </c>
      <c r="L146" s="272">
        <v>0.45211737065645902</v>
      </c>
      <c r="M146" s="272">
        <v>0.50445858871447202</v>
      </c>
      <c r="N146" s="272">
        <v>0.82657819709690805</v>
      </c>
      <c r="O146" s="272">
        <v>0.51374731280228403</v>
      </c>
      <c r="P146" s="272">
        <v>0.46414630405437302</v>
      </c>
      <c r="Q146" s="272">
        <v>0.56340563350904505</v>
      </c>
      <c r="R146" s="272">
        <v>0.55630329439570303</v>
      </c>
      <c r="S146" s="272">
        <v>0.63348647769326605</v>
      </c>
      <c r="T146" s="272">
        <v>0.63420332710027905</v>
      </c>
      <c r="U146" s="272">
        <v>0.70629198860624698</v>
      </c>
      <c r="V146" s="272">
        <v>0.46712789136218602</v>
      </c>
      <c r="W146" s="272">
        <v>0.53555003481505004</v>
      </c>
      <c r="X146" s="272">
        <v>0.47500369264963499</v>
      </c>
      <c r="Y146" s="272">
        <v>0.39069702998943601</v>
      </c>
      <c r="Z146" s="272">
        <v>0.46331188731983602</v>
      </c>
      <c r="AA146" s="272">
        <v>0.32566650558923399</v>
      </c>
    </row>
    <row r="147" spans="1:31" x14ac:dyDescent="0.3">
      <c r="A147" s="45" t="s">
        <v>148</v>
      </c>
      <c r="B147" s="45" t="s">
        <v>546</v>
      </c>
      <c r="C147" s="45" t="s">
        <v>95</v>
      </c>
      <c r="D147" s="274" t="s">
        <v>725</v>
      </c>
      <c r="E147" s="10"/>
      <c r="F147" s="10"/>
      <c r="G147" s="379" t="s">
        <v>975</v>
      </c>
      <c r="H147" s="45" t="s">
        <v>726</v>
      </c>
      <c r="I147" s="45" t="s">
        <v>727</v>
      </c>
      <c r="J147" s="45" t="s">
        <v>711</v>
      </c>
      <c r="K147" s="277" t="s">
        <v>707</v>
      </c>
      <c r="L147" s="272">
        <v>0.49022793131215803</v>
      </c>
      <c r="M147" s="272">
        <v>0.54768386213888598</v>
      </c>
      <c r="N147" s="272">
        <v>0.46657711660253298</v>
      </c>
      <c r="O147" s="272">
        <v>0.38905136309299199</v>
      </c>
      <c r="P147" s="272">
        <v>0.34877891244685599</v>
      </c>
      <c r="Q147" s="272">
        <v>0.36577278851126899</v>
      </c>
      <c r="R147" s="272">
        <v>0.456114691375894</v>
      </c>
      <c r="S147" s="272">
        <v>0.46567232397980501</v>
      </c>
      <c r="T147" s="272">
        <v>0.41291328790681597</v>
      </c>
      <c r="U147" s="272">
        <v>0.49686068509030101</v>
      </c>
      <c r="V147" s="272">
        <v>0.35156532867981399</v>
      </c>
      <c r="W147" s="272">
        <v>0.39772255126981798</v>
      </c>
      <c r="X147" s="272">
        <v>0.31698173369314198</v>
      </c>
      <c r="Y147" s="272">
        <v>0.292386043303698</v>
      </c>
      <c r="Z147" s="272">
        <v>0.32809094307918901</v>
      </c>
      <c r="AA147" s="272">
        <v>0.24734164981460799</v>
      </c>
    </row>
    <row r="148" spans="1:31" x14ac:dyDescent="0.3">
      <c r="A148" s="45" t="s">
        <v>148</v>
      </c>
      <c r="B148" s="45" t="s">
        <v>546</v>
      </c>
      <c r="C148" s="45" t="s">
        <v>95</v>
      </c>
      <c r="D148" s="274" t="s">
        <v>728</v>
      </c>
      <c r="E148" s="10"/>
      <c r="F148" s="10"/>
      <c r="G148" s="379" t="s">
        <v>976</v>
      </c>
      <c r="H148" s="45" t="s">
        <v>729</v>
      </c>
      <c r="I148" s="45" t="s">
        <v>730</v>
      </c>
      <c r="J148" s="45" t="s">
        <v>711</v>
      </c>
      <c r="K148" s="277" t="s">
        <v>707</v>
      </c>
      <c r="L148" s="272">
        <v>0.89600944045197595</v>
      </c>
      <c r="M148" s="272">
        <v>0.90478356417921801</v>
      </c>
      <c r="N148" s="272">
        <v>0.85260828886525997</v>
      </c>
      <c r="O148" s="272">
        <v>0.79672398800923805</v>
      </c>
      <c r="P148" s="272">
        <v>0.65392700161755202</v>
      </c>
      <c r="Q148" s="272">
        <v>0.77593695451434597</v>
      </c>
      <c r="R148" s="272">
        <v>0.86200005617042896</v>
      </c>
      <c r="S148" s="272">
        <v>0.85389196163032</v>
      </c>
      <c r="T148" s="272">
        <v>0.86760226036725496</v>
      </c>
      <c r="U148" s="272">
        <v>0.78859935274522996</v>
      </c>
      <c r="V148" s="272">
        <v>0.63109165724594096</v>
      </c>
      <c r="W148" s="272">
        <v>0.83785355901509195</v>
      </c>
      <c r="X148" s="272">
        <v>0.66116012501084398</v>
      </c>
      <c r="Y148" s="272">
        <v>0.52873991803003095</v>
      </c>
      <c r="Z148" s="272">
        <v>0.73968823730385602</v>
      </c>
      <c r="AA148" s="272">
        <v>0.45895617243377301</v>
      </c>
    </row>
    <row r="149" spans="1:31" x14ac:dyDescent="0.3">
      <c r="A149" s="45" t="s">
        <v>148</v>
      </c>
      <c r="B149" s="45" t="s">
        <v>546</v>
      </c>
      <c r="C149" s="45" t="s">
        <v>95</v>
      </c>
      <c r="D149" s="274" t="s">
        <v>731</v>
      </c>
      <c r="E149" s="365"/>
      <c r="F149" s="365"/>
      <c r="G149" s="366"/>
      <c r="H149" s="45" t="s">
        <v>732</v>
      </c>
      <c r="I149" s="45" t="s">
        <v>733</v>
      </c>
      <c r="J149" s="45" t="s">
        <v>734</v>
      </c>
      <c r="K149" s="277" t="s">
        <v>707</v>
      </c>
      <c r="L149" s="272">
        <v>3.5094617006686903E-2</v>
      </c>
      <c r="M149" s="272">
        <v>2.7506992179172698E-2</v>
      </c>
      <c r="N149" s="272">
        <v>4.4202042625503101E-3</v>
      </c>
      <c r="O149" s="272">
        <v>3.32522532558113E-3</v>
      </c>
      <c r="P149" s="272">
        <v>2.6767376243043502E-3</v>
      </c>
      <c r="Q149" s="272">
        <v>2.1283537153606699E-3</v>
      </c>
      <c r="R149" s="272">
        <v>4.5908524294791002E-3</v>
      </c>
      <c r="S149" s="272">
        <v>4.3029270182938896E-3</v>
      </c>
      <c r="T149" s="272">
        <v>3.6326682220541098E-3</v>
      </c>
      <c r="U149" s="272">
        <v>1.7237144322300099E-3</v>
      </c>
      <c r="V149" s="272">
        <v>4.8776406326975202E-3</v>
      </c>
      <c r="W149" s="272">
        <v>5.15778524701493E-3</v>
      </c>
      <c r="X149" s="272">
        <v>9.3781578015722407E-3</v>
      </c>
      <c r="Y149" s="272">
        <v>1.57908838718025E-2</v>
      </c>
      <c r="Z149" s="272">
        <v>2.0770615259535202E-2</v>
      </c>
      <c r="AA149" s="272">
        <v>7.7866815682376602E-3</v>
      </c>
    </row>
    <row r="150" spans="1:31" x14ac:dyDescent="0.3">
      <c r="A150" s="45" t="s">
        <v>148</v>
      </c>
      <c r="B150" s="45" t="s">
        <v>546</v>
      </c>
      <c r="C150" s="45" t="s">
        <v>95</v>
      </c>
      <c r="D150" s="274" t="s">
        <v>735</v>
      </c>
      <c r="E150" s="365"/>
      <c r="F150" s="365"/>
      <c r="G150" s="366"/>
      <c r="H150" s="45" t="s">
        <v>736</v>
      </c>
      <c r="I150" s="45" t="s">
        <v>737</v>
      </c>
      <c r="J150" s="45" t="s">
        <v>734</v>
      </c>
      <c r="K150" s="277" t="s">
        <v>707</v>
      </c>
      <c r="L150" s="272">
        <v>2.4950079278191501E-2</v>
      </c>
      <c r="M150" s="272">
        <v>2.1612636712207201E-2</v>
      </c>
      <c r="N150" s="272">
        <v>3.4379366486502398E-3</v>
      </c>
      <c r="O150" s="272">
        <v>1.66261266279056E-3</v>
      </c>
      <c r="P150" s="272">
        <v>2.1413900994434799E-3</v>
      </c>
      <c r="Q150" s="272">
        <v>1.2162021230632399E-3</v>
      </c>
      <c r="R150" s="272">
        <v>3.2406017149264302E-3</v>
      </c>
      <c r="S150" s="272">
        <v>2.8686180121959199E-3</v>
      </c>
      <c r="T150" s="272">
        <v>2.7245011665405802E-3</v>
      </c>
      <c r="U150" s="272">
        <v>1.7237144322300099E-3</v>
      </c>
      <c r="V150" s="272">
        <v>3.00162500473693E-3</v>
      </c>
      <c r="W150" s="272">
        <v>4.0116107476782696E-3</v>
      </c>
      <c r="X150" s="272">
        <v>7.97143413133641E-3</v>
      </c>
      <c r="Y150" s="272">
        <v>1.37533504689893E-2</v>
      </c>
      <c r="Z150" s="272">
        <v>1.2716703220123599E-2</v>
      </c>
      <c r="AA150" s="272">
        <v>4.5804009224927403E-3</v>
      </c>
    </row>
    <row r="151" spans="1:31" s="45" customFormat="1" x14ac:dyDescent="0.3">
      <c r="A151" s="12" t="s">
        <v>148</v>
      </c>
      <c r="B151" s="12" t="s">
        <v>546</v>
      </c>
      <c r="C151" s="12" t="s">
        <v>95</v>
      </c>
      <c r="D151" s="275" t="s">
        <v>738</v>
      </c>
      <c r="E151" s="367"/>
      <c r="F151" s="367"/>
      <c r="G151" s="368"/>
      <c r="H151" s="12" t="s">
        <v>739</v>
      </c>
      <c r="I151" s="12" t="s">
        <v>740</v>
      </c>
      <c r="J151" s="12" t="s">
        <v>734</v>
      </c>
      <c r="K151" s="278" t="s">
        <v>707</v>
      </c>
      <c r="L151" s="273">
        <v>2.1659958933814599E-2</v>
      </c>
      <c r="M151" s="273">
        <v>1.2771103511758799E-2</v>
      </c>
      <c r="N151" s="273">
        <v>1.9645352278001302E-3</v>
      </c>
      <c r="O151" s="273">
        <v>1.33009013023245E-3</v>
      </c>
      <c r="P151" s="273">
        <v>1.0706950497217399E-3</v>
      </c>
      <c r="Q151" s="273">
        <v>6.0810106153161899E-4</v>
      </c>
      <c r="R151" s="273">
        <v>1.6203008574632099E-3</v>
      </c>
      <c r="S151" s="273">
        <v>1.6733605071142901E-3</v>
      </c>
      <c r="T151" s="273">
        <v>2.42177881470274E-3</v>
      </c>
      <c r="U151" s="273">
        <v>2.1546430402875202E-3</v>
      </c>
      <c r="V151" s="273">
        <v>1.50081250236847E-3</v>
      </c>
      <c r="W151" s="273">
        <v>4.0116107476782801E-3</v>
      </c>
      <c r="X151" s="273">
        <v>7.0336183511791901E-3</v>
      </c>
      <c r="Y151" s="273">
        <v>1.22252004168793E-2</v>
      </c>
      <c r="Z151" s="273">
        <v>9.3255823614239695E-3</v>
      </c>
      <c r="AA151" s="273">
        <v>1.8321603689971E-3</v>
      </c>
    </row>
    <row r="152" spans="1:31" s="45" customFormat="1" x14ac:dyDescent="0.3">
      <c r="A152" s="45" t="s">
        <v>148</v>
      </c>
      <c r="B152" s="45" t="s">
        <v>546</v>
      </c>
      <c r="C152" s="45" t="s">
        <v>95</v>
      </c>
      <c r="D152" s="274" t="s">
        <v>191</v>
      </c>
      <c r="E152" s="342" t="s">
        <v>976</v>
      </c>
      <c r="F152" s="10"/>
      <c r="G152" s="274"/>
      <c r="H152" s="45" t="s">
        <v>741</v>
      </c>
      <c r="I152" s="45" t="s">
        <v>299</v>
      </c>
      <c r="J152" s="45" t="s">
        <v>742</v>
      </c>
      <c r="K152" s="277" t="s">
        <v>2050</v>
      </c>
      <c r="L152" s="372">
        <v>0.689006035451596</v>
      </c>
      <c r="M152" s="372">
        <v>0.61743373516464495</v>
      </c>
      <c r="N152" s="372">
        <v>0.68414939308139799</v>
      </c>
      <c r="O152" s="372">
        <v>0.70960308447901299</v>
      </c>
      <c r="P152" s="372">
        <v>0.73744121549584696</v>
      </c>
      <c r="Q152" s="372">
        <v>0.69171495749221701</v>
      </c>
      <c r="R152" s="372">
        <v>0.61517422555019896</v>
      </c>
      <c r="S152" s="372">
        <v>0.57252834493410298</v>
      </c>
      <c r="T152" s="372">
        <v>0.86245598038601201</v>
      </c>
      <c r="U152" s="372">
        <v>0.65975169893603702</v>
      </c>
      <c r="V152" s="372">
        <v>0.852836704470882</v>
      </c>
      <c r="W152" s="372">
        <v>0.87768312286703998</v>
      </c>
      <c r="X152" s="372">
        <v>0.74275009788452295</v>
      </c>
      <c r="Y152" s="372">
        <v>0.81195706102106902</v>
      </c>
      <c r="Z152" s="372">
        <v>0.72909098462041999</v>
      </c>
      <c r="AA152" s="372">
        <v>0.759430472949296</v>
      </c>
      <c r="AB152" s="149"/>
      <c r="AC152" s="149"/>
      <c r="AD152" s="149"/>
      <c r="AE152" s="149"/>
    </row>
    <row r="153" spans="1:31" s="45" customFormat="1" x14ac:dyDescent="0.3">
      <c r="A153" s="45" t="s">
        <v>148</v>
      </c>
      <c r="B153" s="45" t="s">
        <v>546</v>
      </c>
      <c r="C153" s="45" t="s">
        <v>95</v>
      </c>
      <c r="D153" s="274" t="s">
        <v>743</v>
      </c>
      <c r="E153" s="10"/>
      <c r="F153" s="340" t="s">
        <v>976</v>
      </c>
      <c r="G153" s="381" t="s">
        <v>975</v>
      </c>
      <c r="H153" s="45" t="s">
        <v>741</v>
      </c>
      <c r="I153" s="45" t="s">
        <v>744</v>
      </c>
      <c r="J153" s="45" t="s">
        <v>742</v>
      </c>
      <c r="K153" s="277" t="s">
        <v>2050</v>
      </c>
      <c r="L153" s="372">
        <v>0.30296524837804001</v>
      </c>
      <c r="M153" s="372">
        <v>0.29668255850393399</v>
      </c>
      <c r="N153" s="372">
        <v>0.30155615746732101</v>
      </c>
      <c r="O153" s="372">
        <v>0.23808613331160899</v>
      </c>
      <c r="P153" s="372">
        <v>0.157392172309096</v>
      </c>
      <c r="Q153" s="372">
        <v>0.28671965051215798</v>
      </c>
      <c r="R153" s="372">
        <v>0.162840236175053</v>
      </c>
      <c r="S153" s="372">
        <v>0.189806891806964</v>
      </c>
      <c r="T153" s="372">
        <v>0.21796009332324601</v>
      </c>
      <c r="U153" s="372">
        <v>0.150825012820126</v>
      </c>
      <c r="V153" s="372">
        <v>0.19097839092638799</v>
      </c>
      <c r="W153" s="372">
        <v>0.22837526899282801</v>
      </c>
      <c r="X153" s="372">
        <v>0.33011115461534402</v>
      </c>
      <c r="Y153" s="372">
        <v>0.39528148014576597</v>
      </c>
      <c r="Z153" s="372">
        <v>0.33021039361587601</v>
      </c>
      <c r="AA153" s="372">
        <v>0.33711750789546602</v>
      </c>
      <c r="AB153" s="149"/>
      <c r="AC153" s="149"/>
      <c r="AD153" s="149"/>
      <c r="AE153" s="149"/>
    </row>
    <row r="154" spans="1:31" s="45" customFormat="1" x14ac:dyDescent="0.3">
      <c r="A154" s="45" t="s">
        <v>148</v>
      </c>
      <c r="B154" s="45" t="s">
        <v>546</v>
      </c>
      <c r="C154" s="45" t="s">
        <v>95</v>
      </c>
      <c r="D154" s="274" t="s">
        <v>266</v>
      </c>
      <c r="E154" s="340" t="s">
        <v>976</v>
      </c>
      <c r="F154" s="10"/>
      <c r="G154" s="379" t="s">
        <v>976</v>
      </c>
      <c r="H154" s="45" t="s">
        <v>377</v>
      </c>
      <c r="I154" s="45" t="s">
        <v>378</v>
      </c>
      <c r="J154" s="45" t="s">
        <v>745</v>
      </c>
      <c r="K154" s="277" t="s">
        <v>2050</v>
      </c>
      <c r="L154" s="372">
        <v>0.17821485198708201</v>
      </c>
      <c r="M154" s="372">
        <v>0.16651554194177801</v>
      </c>
      <c r="N154" s="372">
        <v>0.47689092654848297</v>
      </c>
      <c r="O154" s="372">
        <v>0.19618829420928699</v>
      </c>
      <c r="P154" s="372">
        <v>0.21306831489462599</v>
      </c>
      <c r="Q154" s="372">
        <v>0.32624621951171401</v>
      </c>
      <c r="R154" s="372">
        <v>0.21036906132730701</v>
      </c>
      <c r="S154" s="372">
        <v>0.21658065992079201</v>
      </c>
      <c r="T154" s="372">
        <v>0.193136860472543</v>
      </c>
      <c r="U154" s="372">
        <v>0.15685801333293101</v>
      </c>
      <c r="V154" s="372">
        <v>0.163588562758163</v>
      </c>
      <c r="W154" s="372">
        <v>0.20860375887927099</v>
      </c>
      <c r="X154" s="372">
        <v>0.15098834060531299</v>
      </c>
      <c r="Y154" s="372">
        <v>0.13906165474200199</v>
      </c>
      <c r="Z154" s="372">
        <v>0.156839339714858</v>
      </c>
      <c r="AA154" s="372">
        <v>0.190544678375698</v>
      </c>
      <c r="AB154" s="149"/>
      <c r="AC154" s="149"/>
      <c r="AD154" s="149"/>
      <c r="AE154" s="149"/>
    </row>
    <row r="155" spans="1:31" s="45" customFormat="1" x14ac:dyDescent="0.3">
      <c r="A155" s="45" t="s">
        <v>148</v>
      </c>
      <c r="B155" s="45" t="s">
        <v>546</v>
      </c>
      <c r="C155" s="45" t="s">
        <v>95</v>
      </c>
      <c r="D155" s="274" t="s">
        <v>746</v>
      </c>
      <c r="E155" s="365"/>
      <c r="F155" s="365"/>
      <c r="G155" s="366"/>
      <c r="H155" s="45" t="s">
        <v>747</v>
      </c>
      <c r="I155" s="45" t="s">
        <v>748</v>
      </c>
      <c r="J155" s="45" t="s">
        <v>745</v>
      </c>
      <c r="K155" s="277" t="s">
        <v>2050</v>
      </c>
      <c r="L155" s="372">
        <v>8.7736542516717395E-3</v>
      </c>
      <c r="M155" s="372">
        <v>8.3503369115345907E-3</v>
      </c>
      <c r="N155" s="372">
        <v>8.3492747181505792E-3</v>
      </c>
      <c r="O155" s="372">
        <v>1.06407210418596E-2</v>
      </c>
      <c r="P155" s="372">
        <v>1.09746242596478E-2</v>
      </c>
      <c r="Q155" s="372">
        <v>1.24660717613982E-2</v>
      </c>
      <c r="R155" s="372">
        <v>1.1612156145152999E-2</v>
      </c>
      <c r="S155" s="372">
        <v>1.21916265518327E-2</v>
      </c>
      <c r="T155" s="372">
        <v>1.4227950536378599E-2</v>
      </c>
      <c r="U155" s="372">
        <v>8.1876435530925593E-3</v>
      </c>
      <c r="V155" s="372">
        <v>6.7536562606581004E-3</v>
      </c>
      <c r="W155" s="372">
        <v>8.8828523698590393E-3</v>
      </c>
      <c r="X155" s="372">
        <v>6.0958025710219597E-3</v>
      </c>
      <c r="Y155" s="372">
        <v>1.12064337154727E-2</v>
      </c>
      <c r="Z155" s="372">
        <v>9.7494724687614293E-3</v>
      </c>
      <c r="AA155" s="372">
        <v>4.1223608302434697E-3</v>
      </c>
      <c r="AB155" s="149"/>
      <c r="AC155" s="149"/>
      <c r="AD155" s="149"/>
      <c r="AE155" s="149"/>
    </row>
    <row r="156" spans="1:31" s="45" customFormat="1" x14ac:dyDescent="0.3">
      <c r="A156" s="12" t="s">
        <v>148</v>
      </c>
      <c r="B156" s="12" t="s">
        <v>546</v>
      </c>
      <c r="C156" s="12" t="s">
        <v>95</v>
      </c>
      <c r="D156" s="275" t="s">
        <v>749</v>
      </c>
      <c r="E156" s="367"/>
      <c r="F156" s="367"/>
      <c r="G156" s="368"/>
      <c r="H156" s="12" t="s">
        <v>750</v>
      </c>
      <c r="I156" s="12" t="s">
        <v>751</v>
      </c>
      <c r="J156" s="12" t="s">
        <v>745</v>
      </c>
      <c r="K156" s="278" t="s">
        <v>2050</v>
      </c>
      <c r="L156" s="273">
        <v>3.2352850053039499E-2</v>
      </c>
      <c r="M156" s="273">
        <v>2.6524599601345199E-2</v>
      </c>
      <c r="N156" s="273">
        <v>1.27694789807009E-2</v>
      </c>
      <c r="O156" s="273">
        <v>1.56285590302313E-2</v>
      </c>
      <c r="P156" s="273">
        <v>1.20453193093696E-2</v>
      </c>
      <c r="Q156" s="273">
        <v>1.70268297228853E-2</v>
      </c>
      <c r="R156" s="273">
        <v>1.512280800299E-2</v>
      </c>
      <c r="S156" s="273">
        <v>1.33868840569143E-2</v>
      </c>
      <c r="T156" s="273">
        <v>2.8455901072757101E-2</v>
      </c>
      <c r="U156" s="273">
        <v>3.4905217252657703E-2</v>
      </c>
      <c r="V156" s="273">
        <v>2.10113750331586E-2</v>
      </c>
      <c r="W156" s="273">
        <v>1.8338791989386399E-2</v>
      </c>
      <c r="X156" s="273">
        <v>1.8756315603144499E-2</v>
      </c>
      <c r="Y156" s="273">
        <v>2.5469167535165298E-2</v>
      </c>
      <c r="Z156" s="273">
        <v>1.6531714186160701E-2</v>
      </c>
      <c r="AA156" s="273">
        <v>1.87796437822202E-2</v>
      </c>
    </row>
    <row r="157" spans="1:31" x14ac:dyDescent="0.3">
      <c r="A157" s="45" t="s">
        <v>426</v>
      </c>
      <c r="B157" s="45" t="s">
        <v>1070</v>
      </c>
      <c r="C157" s="45" t="s">
        <v>1053</v>
      </c>
      <c r="D157" s="274" t="s">
        <v>1450</v>
      </c>
      <c r="E157" s="10"/>
      <c r="F157" s="10"/>
      <c r="G157" s="381" t="s">
        <v>976</v>
      </c>
      <c r="H157" s="45" t="s">
        <v>2026</v>
      </c>
      <c r="I157" s="19" t="s">
        <v>1452</v>
      </c>
      <c r="J157" s="45" t="s">
        <v>2024</v>
      </c>
      <c r="K157" s="277" t="s">
        <v>2025</v>
      </c>
      <c r="L157" s="24">
        <v>0.78250030199999998</v>
      </c>
      <c r="M157" s="24">
        <v>0.80114116400000002</v>
      </c>
      <c r="N157" s="24">
        <v>0.47296184800000002</v>
      </c>
      <c r="O157" s="24">
        <v>0.55996793</v>
      </c>
      <c r="P157" s="29">
        <v>0.65874511999999996</v>
      </c>
      <c r="Q157" s="29">
        <v>0.61053346799999997</v>
      </c>
      <c r="R157" s="29">
        <v>0.46286595699999999</v>
      </c>
      <c r="S157" s="24">
        <v>0.521371315</v>
      </c>
      <c r="T157" s="24">
        <v>0.63208428000000005</v>
      </c>
      <c r="U157" s="24">
        <v>0.62010626999999996</v>
      </c>
      <c r="V157" s="24">
        <v>0.67273921999999997</v>
      </c>
      <c r="W157" s="24">
        <v>0.66363503999999995</v>
      </c>
      <c r="X157" s="24">
        <v>0.62317856900000002</v>
      </c>
      <c r="Y157" s="24">
        <v>0.72281499999999999</v>
      </c>
      <c r="Z157" s="24">
        <v>0.72146096199999998</v>
      </c>
      <c r="AA157" s="24">
        <v>0.68247972000000001</v>
      </c>
    </row>
    <row r="158" spans="1:31" s="45" customFormat="1" x14ac:dyDescent="0.3">
      <c r="A158" s="45" t="s">
        <v>426</v>
      </c>
      <c r="B158" s="45" t="s">
        <v>1070</v>
      </c>
      <c r="C158" s="45" t="s">
        <v>1053</v>
      </c>
      <c r="D158" s="274" t="s">
        <v>2014</v>
      </c>
      <c r="E158" s="10"/>
      <c r="F158" s="10"/>
      <c r="G158" s="274"/>
      <c r="H158" s="45" t="s">
        <v>2038</v>
      </c>
      <c r="I158" s="45" t="s">
        <v>2029</v>
      </c>
      <c r="J158" s="45" t="s">
        <v>2024</v>
      </c>
      <c r="K158" s="277" t="s">
        <v>2025</v>
      </c>
      <c r="L158" s="370">
        <v>0.61963935299999995</v>
      </c>
      <c r="M158" s="370">
        <v>0.59582111299999996</v>
      </c>
      <c r="N158" s="370">
        <v>0.32267490199999999</v>
      </c>
      <c r="O158" s="370">
        <v>0.42828904000000001</v>
      </c>
      <c r="P158" s="370">
        <v>0.52035779999999998</v>
      </c>
      <c r="Q158" s="370">
        <v>0.49590642499999998</v>
      </c>
      <c r="R158" s="370">
        <v>0.40831581900000002</v>
      </c>
      <c r="S158" s="370">
        <v>0.45634930200000001</v>
      </c>
      <c r="T158" s="370">
        <v>0.57608060999999999</v>
      </c>
      <c r="U158" s="370">
        <v>1.01225137</v>
      </c>
      <c r="V158" s="370">
        <v>0.44724211000000003</v>
      </c>
      <c r="W158" s="370">
        <v>0.49600703000000002</v>
      </c>
      <c r="X158" s="370">
        <v>0.47312807499999998</v>
      </c>
      <c r="Y158" s="370">
        <v>0.49155491299999998</v>
      </c>
      <c r="Z158" s="370">
        <v>0.492136411</v>
      </c>
      <c r="AA158" s="370">
        <v>0.48277427000000001</v>
      </c>
      <c r="AB158" s="149"/>
      <c r="AC158" s="149"/>
      <c r="AD158" s="149"/>
      <c r="AE158" s="149"/>
    </row>
    <row r="159" spans="1:31" s="45" customFormat="1" x14ac:dyDescent="0.3">
      <c r="A159" s="45" t="s">
        <v>426</v>
      </c>
      <c r="B159" s="45" t="s">
        <v>1070</v>
      </c>
      <c r="C159" s="45" t="s">
        <v>1053</v>
      </c>
      <c r="D159" s="274" t="s">
        <v>186</v>
      </c>
      <c r="E159" s="342" t="s">
        <v>975</v>
      </c>
      <c r="F159" s="10"/>
      <c r="G159" s="381" t="s">
        <v>976</v>
      </c>
      <c r="H159" s="45" t="s">
        <v>2039</v>
      </c>
      <c r="I159" s="45" t="s">
        <v>295</v>
      </c>
      <c r="J159" s="45" t="s">
        <v>2024</v>
      </c>
      <c r="K159" s="277" t="s">
        <v>2025</v>
      </c>
      <c r="L159" s="370">
        <v>0.796483312</v>
      </c>
      <c r="M159" s="370">
        <v>0.75938948100000003</v>
      </c>
      <c r="N159" s="370">
        <v>0.67923803699999996</v>
      </c>
      <c r="O159" s="370">
        <v>0.75183347</v>
      </c>
      <c r="P159" s="370">
        <v>0.78241039999999995</v>
      </c>
      <c r="Q159" s="370">
        <v>0.802997458</v>
      </c>
      <c r="R159" s="370">
        <v>0.73804706200000003</v>
      </c>
      <c r="S159" s="370">
        <v>0.834289748</v>
      </c>
      <c r="T159" s="370">
        <v>0.85700697999999997</v>
      </c>
      <c r="U159" s="370">
        <v>0.79592512999999998</v>
      </c>
      <c r="V159" s="370">
        <v>0.97590332000000002</v>
      </c>
      <c r="W159" s="370">
        <v>1.04330539</v>
      </c>
      <c r="X159" s="370">
        <v>0.86654176599999999</v>
      </c>
      <c r="Y159" s="370">
        <v>0.85729217599999996</v>
      </c>
      <c r="Z159" s="370">
        <v>0.96986056499999995</v>
      </c>
      <c r="AA159" s="370">
        <v>0.9275312</v>
      </c>
      <c r="AB159" s="149"/>
      <c r="AC159" s="149"/>
      <c r="AD159" s="149"/>
      <c r="AE159" s="149"/>
    </row>
    <row r="160" spans="1:31" x14ac:dyDescent="0.3">
      <c r="A160" s="45" t="s">
        <v>426</v>
      </c>
      <c r="B160" s="45" t="s">
        <v>1070</v>
      </c>
      <c r="C160" s="45" t="s">
        <v>1053</v>
      </c>
      <c r="D160" s="274" t="s">
        <v>2022</v>
      </c>
      <c r="E160" s="10"/>
      <c r="F160" s="10"/>
      <c r="G160" s="274"/>
      <c r="H160" s="45" t="s">
        <v>2040</v>
      </c>
      <c r="I160" s="45" t="s">
        <v>2030</v>
      </c>
      <c r="J160" s="45" t="s">
        <v>2024</v>
      </c>
      <c r="K160" s="277" t="s">
        <v>2025</v>
      </c>
      <c r="L160" s="369">
        <v>0.65089548900000005</v>
      </c>
      <c r="M160" s="369">
        <v>0.67490369400000005</v>
      </c>
      <c r="N160" s="369">
        <v>0.56480386800000004</v>
      </c>
      <c r="O160" s="369">
        <v>0.53170351999999999</v>
      </c>
      <c r="P160" s="369">
        <v>0.51018618999999998</v>
      </c>
      <c r="Q160" s="369">
        <v>0.49043348799999997</v>
      </c>
      <c r="R160" s="369">
        <v>0.44585277400000001</v>
      </c>
      <c r="S160" s="369">
        <v>0.48718695899999998</v>
      </c>
      <c r="T160" s="369">
        <v>0.47769588000000002</v>
      </c>
      <c r="U160" s="369">
        <v>0.58218455000000002</v>
      </c>
      <c r="V160" s="369">
        <v>0.62583880999999997</v>
      </c>
      <c r="W160" s="369">
        <v>0.52895954000000001</v>
      </c>
      <c r="X160" s="369">
        <v>0.49610456200000003</v>
      </c>
      <c r="Y160" s="369">
        <v>0.51040211899999999</v>
      </c>
      <c r="Z160" s="369">
        <v>0.562502167</v>
      </c>
      <c r="AA160" s="369">
        <v>0.59728429000000005</v>
      </c>
    </row>
    <row r="161" spans="1:27" x14ac:dyDescent="0.3">
      <c r="A161" s="45" t="s">
        <v>426</v>
      </c>
      <c r="B161" s="45" t="s">
        <v>1070</v>
      </c>
      <c r="C161" s="45" t="s">
        <v>1053</v>
      </c>
      <c r="D161" s="274" t="s">
        <v>2015</v>
      </c>
      <c r="E161" s="10"/>
      <c r="F161" s="10"/>
      <c r="G161" s="274"/>
      <c r="H161" s="45" t="s">
        <v>2041</v>
      </c>
      <c r="I161" s="45" t="s">
        <v>2031</v>
      </c>
      <c r="J161" s="45" t="s">
        <v>2023</v>
      </c>
      <c r="K161" s="277" t="s">
        <v>2025</v>
      </c>
      <c r="L161" s="369">
        <v>0.81019214399999995</v>
      </c>
      <c r="M161" s="369">
        <v>0.78394927999999997</v>
      </c>
      <c r="N161" s="369">
        <v>0.59230737499999997</v>
      </c>
      <c r="O161" s="369">
        <v>0.70361766999999997</v>
      </c>
      <c r="P161" s="369">
        <v>0.80034455000000004</v>
      </c>
      <c r="Q161" s="369">
        <v>0.718775418</v>
      </c>
      <c r="R161" s="369">
        <v>0.63380767900000001</v>
      </c>
      <c r="S161" s="369">
        <v>0.60575651900000005</v>
      </c>
      <c r="T161" s="369">
        <v>0.72592818000000003</v>
      </c>
      <c r="U161" s="369">
        <v>0.65845891999999995</v>
      </c>
      <c r="V161" s="369">
        <v>0.67761682000000001</v>
      </c>
      <c r="W161" s="369">
        <v>0.78426987999999997</v>
      </c>
      <c r="X161" s="369">
        <v>0.73477865600000003</v>
      </c>
      <c r="Y161" s="369">
        <v>0.74981229400000005</v>
      </c>
      <c r="Z161" s="369">
        <v>0.81090177799999996</v>
      </c>
      <c r="AA161" s="369">
        <v>0.73561240999999999</v>
      </c>
    </row>
    <row r="162" spans="1:27" x14ac:dyDescent="0.3">
      <c r="A162" s="45" t="s">
        <v>426</v>
      </c>
      <c r="B162" s="45" t="s">
        <v>1070</v>
      </c>
      <c r="C162" s="45" t="s">
        <v>1053</v>
      </c>
      <c r="D162" s="274" t="s">
        <v>1453</v>
      </c>
      <c r="E162" s="10"/>
      <c r="F162" s="10"/>
      <c r="G162" s="381" t="s">
        <v>976</v>
      </c>
      <c r="H162" s="45" t="s">
        <v>2042</v>
      </c>
      <c r="I162" s="45" t="s">
        <v>1454</v>
      </c>
      <c r="J162" s="45" t="s">
        <v>2023</v>
      </c>
      <c r="K162" s="277" t="s">
        <v>2025</v>
      </c>
      <c r="L162" s="369">
        <v>0.83459386000000002</v>
      </c>
      <c r="M162" s="369">
        <v>0.83650728900000004</v>
      </c>
      <c r="N162" s="369">
        <v>0.66303063299999998</v>
      </c>
      <c r="O162" s="369">
        <v>0.70893804000000005</v>
      </c>
      <c r="P162" s="369">
        <v>0.75269863999999997</v>
      </c>
      <c r="Q162" s="369">
        <v>0.66799901299999997</v>
      </c>
      <c r="R162" s="369">
        <v>0.56764539899999999</v>
      </c>
      <c r="S162" s="369">
        <v>0.59045721100000004</v>
      </c>
      <c r="T162" s="369">
        <v>0.70594851000000003</v>
      </c>
      <c r="U162" s="369">
        <v>0.71491055000000003</v>
      </c>
      <c r="V162" s="369">
        <v>0.86709444999999996</v>
      </c>
      <c r="W162" s="369">
        <v>0.82180713999999999</v>
      </c>
      <c r="X162" s="369">
        <v>0.755879525</v>
      </c>
      <c r="Y162" s="369">
        <v>0.76356565099999996</v>
      </c>
      <c r="Z162" s="369">
        <v>0.78674001100000002</v>
      </c>
      <c r="AA162" s="369">
        <v>0.80019605999999999</v>
      </c>
    </row>
    <row r="163" spans="1:27" x14ac:dyDescent="0.3">
      <c r="A163" s="45" t="s">
        <v>426</v>
      </c>
      <c r="B163" s="45" t="s">
        <v>1070</v>
      </c>
      <c r="C163" s="45" t="s">
        <v>1053</v>
      </c>
      <c r="D163" s="274" t="s">
        <v>2016</v>
      </c>
      <c r="E163" s="365"/>
      <c r="F163" s="365"/>
      <c r="G163" s="366"/>
      <c r="H163" s="45" t="s">
        <v>2043</v>
      </c>
      <c r="I163" s="45" t="s">
        <v>2032</v>
      </c>
      <c r="J163" s="45" t="s">
        <v>2023</v>
      </c>
      <c r="K163" s="277" t="s">
        <v>2025</v>
      </c>
      <c r="L163" s="369">
        <v>0.1565549</v>
      </c>
      <c r="M163" s="369">
        <v>0.16013000199999999</v>
      </c>
      <c r="N163" s="369">
        <v>0.101664693</v>
      </c>
      <c r="O163" s="369">
        <v>0.12968379999999999</v>
      </c>
      <c r="P163" s="369">
        <v>0.14213476999999999</v>
      </c>
      <c r="Q163" s="369">
        <v>0.12344451400000001</v>
      </c>
      <c r="R163" s="369">
        <v>0.12233271499999999</v>
      </c>
      <c r="S163" s="369">
        <v>0.13912796899999999</v>
      </c>
      <c r="T163" s="369">
        <v>0.10474194000000001</v>
      </c>
      <c r="U163" s="369">
        <v>0.11979816</v>
      </c>
      <c r="V163" s="369">
        <v>0.14145157999999999</v>
      </c>
      <c r="W163" s="369">
        <v>0.1418391</v>
      </c>
      <c r="X163" s="369">
        <v>0.134576578</v>
      </c>
      <c r="Y163" s="369">
        <v>0.14313672</v>
      </c>
      <c r="Z163" s="369">
        <v>0.13776428399999999</v>
      </c>
      <c r="AA163" s="369">
        <v>0.13924418999999999</v>
      </c>
    </row>
    <row r="164" spans="1:27" x14ac:dyDescent="0.3">
      <c r="A164" s="45" t="s">
        <v>426</v>
      </c>
      <c r="B164" s="45" t="s">
        <v>1070</v>
      </c>
      <c r="C164" s="45" t="s">
        <v>1053</v>
      </c>
      <c r="D164" s="274" t="s">
        <v>2017</v>
      </c>
      <c r="E164" s="10"/>
      <c r="F164" s="10"/>
      <c r="G164" s="274"/>
      <c r="H164" s="45" t="s">
        <v>2044</v>
      </c>
      <c r="I164" s="45" t="s">
        <v>2033</v>
      </c>
      <c r="J164" s="45" t="s">
        <v>2023</v>
      </c>
      <c r="K164" s="277" t="s">
        <v>2025</v>
      </c>
      <c r="L164" s="369">
        <v>0.53409620099999999</v>
      </c>
      <c r="M164" s="369">
        <v>0.480881163</v>
      </c>
      <c r="N164" s="369">
        <v>0.62816011500000002</v>
      </c>
      <c r="O164" s="369">
        <v>0.63212533999999998</v>
      </c>
      <c r="P164" s="369">
        <v>0.56318559000000001</v>
      </c>
      <c r="Q164" s="369">
        <v>0.50472385399999997</v>
      </c>
      <c r="R164" s="369">
        <v>0.59303009200000001</v>
      </c>
      <c r="S164" s="369">
        <v>0.54551550599999998</v>
      </c>
      <c r="T164" s="369">
        <v>0.65569659999999996</v>
      </c>
      <c r="U164" s="369">
        <v>0.68733113000000001</v>
      </c>
      <c r="V164" s="369">
        <v>0.70950913000000004</v>
      </c>
      <c r="W164" s="369">
        <v>0.64701549999999997</v>
      </c>
      <c r="X164" s="369">
        <v>0.54440205500000005</v>
      </c>
      <c r="Y164" s="369">
        <v>0.53536188200000001</v>
      </c>
      <c r="Z164" s="369">
        <v>0.51163535199999999</v>
      </c>
      <c r="AA164" s="369">
        <v>0.56705364000000003</v>
      </c>
    </row>
    <row r="165" spans="1:27" x14ac:dyDescent="0.3">
      <c r="A165" s="45" t="s">
        <v>426</v>
      </c>
      <c r="B165" s="45" t="s">
        <v>1070</v>
      </c>
      <c r="C165" s="45" t="s">
        <v>1053</v>
      </c>
      <c r="D165" s="274" t="s">
        <v>2018</v>
      </c>
      <c r="E165" s="10"/>
      <c r="F165" s="10"/>
      <c r="G165" s="366"/>
      <c r="H165" s="45" t="s">
        <v>2045</v>
      </c>
      <c r="I165" s="45" t="s">
        <v>2034</v>
      </c>
      <c r="J165" s="45" t="s">
        <v>2023</v>
      </c>
      <c r="K165" s="277" t="s">
        <v>2025</v>
      </c>
      <c r="L165" s="370">
        <v>0.168070306</v>
      </c>
      <c r="M165" s="370">
        <v>0.16356836899999999</v>
      </c>
      <c r="N165" s="370">
        <v>0.40027401200000001</v>
      </c>
      <c r="O165" s="370">
        <v>0.22345514999999999</v>
      </c>
      <c r="P165" s="370">
        <v>0.21065924999999999</v>
      </c>
      <c r="Q165" s="370">
        <v>0.218308277</v>
      </c>
      <c r="R165" s="370">
        <v>0.176342743</v>
      </c>
      <c r="S165" s="370">
        <v>0.22518651100000001</v>
      </c>
      <c r="T165" s="370">
        <v>0.17951434999999999</v>
      </c>
      <c r="U165" s="370">
        <v>0.20296737000000001</v>
      </c>
      <c r="V165" s="370">
        <v>0.20973855</v>
      </c>
      <c r="W165" s="370">
        <v>0.22550983999999999</v>
      </c>
      <c r="X165" s="370">
        <v>0.15333289</v>
      </c>
      <c r="Y165" s="370">
        <v>0.19764074100000001</v>
      </c>
      <c r="Z165" s="370">
        <v>0.153448217</v>
      </c>
      <c r="AA165" s="370">
        <v>0.16306227000000001</v>
      </c>
    </row>
    <row r="166" spans="1:27" x14ac:dyDescent="0.3">
      <c r="A166" s="45" t="s">
        <v>426</v>
      </c>
      <c r="B166" s="45" t="s">
        <v>1070</v>
      </c>
      <c r="C166" s="45" t="s">
        <v>1053</v>
      </c>
      <c r="D166" s="274" t="s">
        <v>2019</v>
      </c>
      <c r="E166" s="365"/>
      <c r="F166" s="365"/>
      <c r="G166" s="366"/>
      <c r="H166" s="45" t="s">
        <v>2046</v>
      </c>
      <c r="I166" s="45" t="s">
        <v>2035</v>
      </c>
      <c r="J166" s="45" t="s">
        <v>2023</v>
      </c>
      <c r="K166" s="277" t="s">
        <v>2025</v>
      </c>
      <c r="L166" s="370">
        <v>0.15792577299999999</v>
      </c>
      <c r="M166" s="370">
        <v>0.160129995</v>
      </c>
      <c r="N166" s="370">
        <v>0.23328855700000001</v>
      </c>
      <c r="O166" s="370">
        <v>0.19053542000000001</v>
      </c>
      <c r="P166" s="370">
        <v>0.19674021</v>
      </c>
      <c r="Q166" s="370">
        <v>0.17482904899999999</v>
      </c>
      <c r="R166" s="370">
        <v>0.171211789</v>
      </c>
      <c r="S166" s="370">
        <v>0.17450758199999999</v>
      </c>
      <c r="T166" s="370">
        <v>0.20585120000000001</v>
      </c>
      <c r="U166" s="370">
        <v>0.19219416</v>
      </c>
      <c r="V166" s="370">
        <v>0.24763407000000001</v>
      </c>
      <c r="W166" s="370">
        <v>0.21290191999999999</v>
      </c>
      <c r="X166" s="370">
        <v>0.169275757</v>
      </c>
      <c r="Y166" s="370">
        <v>0.151286857</v>
      </c>
      <c r="Z166" s="370">
        <v>0.15726322300000001</v>
      </c>
      <c r="AA166" s="370">
        <v>0.16489443000000001</v>
      </c>
    </row>
    <row r="167" spans="1:27" x14ac:dyDescent="0.3">
      <c r="A167" s="45" t="s">
        <v>426</v>
      </c>
      <c r="B167" s="45" t="s">
        <v>1070</v>
      </c>
      <c r="C167" s="45" t="s">
        <v>1053</v>
      </c>
      <c r="D167" s="274" t="s">
        <v>2020</v>
      </c>
      <c r="E167" s="365"/>
      <c r="F167" s="365"/>
      <c r="G167" s="366"/>
      <c r="H167" s="45" t="s">
        <v>2047</v>
      </c>
      <c r="I167" s="45" t="s">
        <v>2036</v>
      </c>
      <c r="J167" s="45" t="s">
        <v>2023</v>
      </c>
      <c r="K167" s="277" t="s">
        <v>2025</v>
      </c>
      <c r="L167" s="370">
        <v>2.4675902E-2</v>
      </c>
      <c r="M167" s="370">
        <v>3.2418954999999999E-2</v>
      </c>
      <c r="N167" s="370">
        <v>2.2592154E-2</v>
      </c>
      <c r="O167" s="370">
        <v>2.560424E-2</v>
      </c>
      <c r="P167" s="370">
        <v>2.3822960000000001E-2</v>
      </c>
      <c r="Q167" s="370">
        <v>2.1891638000000001E-2</v>
      </c>
      <c r="R167" s="370">
        <v>3.6186718999999999E-2</v>
      </c>
      <c r="S167" s="370">
        <v>2.1992735999999999E-2</v>
      </c>
      <c r="T167" s="370">
        <v>2.4520509999999999E-2</v>
      </c>
      <c r="U167" s="370">
        <v>2.8872220000000001E-2</v>
      </c>
      <c r="V167" s="370">
        <v>2.2512190000000001E-2</v>
      </c>
      <c r="W167" s="370">
        <v>3.1233250000000001E-2</v>
      </c>
      <c r="X167" s="370">
        <v>2.9072292999999999E-2</v>
      </c>
      <c r="Y167" s="370">
        <v>2.4450402E-2</v>
      </c>
      <c r="Z167" s="370">
        <v>2.7128967E-2</v>
      </c>
      <c r="AA167" s="370">
        <v>2.2443959999999999E-2</v>
      </c>
    </row>
    <row r="168" spans="1:27" x14ac:dyDescent="0.3">
      <c r="A168" s="12" t="s">
        <v>426</v>
      </c>
      <c r="B168" s="12" t="s">
        <v>1070</v>
      </c>
      <c r="C168" s="12" t="s">
        <v>1053</v>
      </c>
      <c r="D168" s="275" t="s">
        <v>2021</v>
      </c>
      <c r="E168" s="367"/>
      <c r="F168" s="367"/>
      <c r="G168" s="368"/>
      <c r="H168" s="12" t="s">
        <v>2048</v>
      </c>
      <c r="I168" s="12" t="s">
        <v>2037</v>
      </c>
      <c r="J168" s="12" t="s">
        <v>2023</v>
      </c>
      <c r="K168" s="278" t="s">
        <v>2025</v>
      </c>
      <c r="L168" s="371">
        <v>5.7577110000000004E-3</v>
      </c>
      <c r="M168" s="371">
        <v>6.8767480000000002E-3</v>
      </c>
      <c r="N168" s="371">
        <v>1.9645349999999999E-3</v>
      </c>
      <c r="O168" s="371">
        <v>1.2303339999999999E-2</v>
      </c>
      <c r="P168" s="371">
        <v>1.150997E-2</v>
      </c>
      <c r="Q168" s="371">
        <v>7.297212E-3</v>
      </c>
      <c r="R168" s="371">
        <v>7.5614039999999999E-3</v>
      </c>
      <c r="S168" s="371">
        <v>7.6496469999999999E-3</v>
      </c>
      <c r="T168" s="371">
        <v>1.1200730000000001E-2</v>
      </c>
      <c r="U168" s="371">
        <v>1.9822719999999999E-2</v>
      </c>
      <c r="V168" s="371">
        <v>1.5383330000000001E-2</v>
      </c>
      <c r="W168" s="371">
        <v>1.318101E-2</v>
      </c>
      <c r="X168" s="371">
        <v>5.6268949999999998E-3</v>
      </c>
      <c r="Y168" s="371">
        <v>5.0938340000000002E-3</v>
      </c>
      <c r="Z168" s="371">
        <v>9.3255830000000001E-3</v>
      </c>
      <c r="AA168" s="371">
        <v>1.2367080000000001E-2</v>
      </c>
    </row>
    <row r="169" spans="1:27" x14ac:dyDescent="0.3">
      <c r="A169" s="374" t="s">
        <v>1068</v>
      </c>
      <c r="B169" s="374" t="s">
        <v>1074</v>
      </c>
      <c r="C169" s="374" t="s">
        <v>424</v>
      </c>
      <c r="D169" s="382" t="s">
        <v>1499</v>
      </c>
      <c r="E169" s="347"/>
      <c r="F169" s="347"/>
      <c r="G169" s="383" t="s">
        <v>976</v>
      </c>
      <c r="H169" s="374" t="s">
        <v>2027</v>
      </c>
      <c r="I169" s="375" t="s">
        <v>1501</v>
      </c>
      <c r="J169" s="375" t="s">
        <v>2049</v>
      </c>
      <c r="K169" s="378" t="s">
        <v>2028</v>
      </c>
      <c r="L169" s="376">
        <v>0.63225149999999997</v>
      </c>
      <c r="M169" s="376">
        <v>0.70241070000000005</v>
      </c>
      <c r="N169" s="376">
        <v>0.35754540000000001</v>
      </c>
      <c r="O169" s="376">
        <v>0.46918929999999998</v>
      </c>
      <c r="P169" s="377">
        <v>0.74252700000000005</v>
      </c>
      <c r="Q169" s="377">
        <v>0.56340559999999995</v>
      </c>
      <c r="R169" s="377">
        <v>0.46961720000000001</v>
      </c>
      <c r="S169" s="377">
        <v>0.45993509999999999</v>
      </c>
      <c r="T169" s="376">
        <v>0.64540410000000004</v>
      </c>
      <c r="U169" s="376">
        <v>0.77696430000000005</v>
      </c>
      <c r="V169" s="376">
        <v>0.600325</v>
      </c>
      <c r="W169" s="376">
        <v>0.56993530000000003</v>
      </c>
      <c r="X169" s="376">
        <v>0.67522740000000003</v>
      </c>
      <c r="Y169" s="376">
        <v>0.76458440000000005</v>
      </c>
      <c r="Z169" s="376">
        <v>0.73714489999999999</v>
      </c>
      <c r="AA169" s="376">
        <v>0.7287418</v>
      </c>
    </row>
    <row r="170" spans="1:27" ht="15" x14ac:dyDescent="0.35">
      <c r="A170" s="21" t="s">
        <v>2386</v>
      </c>
    </row>
    <row r="171" spans="1:27" ht="15" x14ac:dyDescent="0.35">
      <c r="A171" s="20" t="s">
        <v>2387</v>
      </c>
    </row>
  </sheetData>
  <mergeCells count="4">
    <mergeCell ref="A2:D2"/>
    <mergeCell ref="E2:G2"/>
    <mergeCell ref="L2:AA2"/>
    <mergeCell ref="H2:K2"/>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G108"/>
  <sheetViews>
    <sheetView zoomScale="80" zoomScaleNormal="80" workbookViewId="0">
      <selection activeCell="B105" sqref="B105:D105"/>
    </sheetView>
  </sheetViews>
  <sheetFormatPr defaultRowHeight="14.4" x14ac:dyDescent="0.3"/>
  <cols>
    <col min="1" max="1" width="13.5546875" bestFit="1" customWidth="1"/>
    <col min="2" max="2" width="9.5546875" customWidth="1"/>
    <col min="3" max="3" width="83.109375" customWidth="1"/>
    <col min="4" max="4" width="20.21875" bestFit="1" customWidth="1"/>
    <col min="5" max="5" width="9.21875" customWidth="1"/>
    <col min="6" max="6" width="10.5546875" bestFit="1" customWidth="1"/>
    <col min="7" max="7" width="9.5546875" bestFit="1" customWidth="1"/>
    <col min="8" max="8" width="9.88671875" customWidth="1"/>
    <col min="9" max="9" width="10.109375" customWidth="1"/>
    <col min="10" max="10" width="10.88671875" customWidth="1"/>
    <col min="11" max="14" width="9.33203125" bestFit="1" customWidth="1"/>
    <col min="15" max="18" width="10.21875" bestFit="1" customWidth="1"/>
    <col min="19" max="22" width="9.109375" bestFit="1" customWidth="1"/>
    <col min="23" max="26" width="10" bestFit="1" customWidth="1"/>
    <col min="27" max="28" width="6.5546875" bestFit="1" customWidth="1"/>
    <col min="29" max="29" width="8.44140625" bestFit="1" customWidth="1"/>
    <col min="30" max="30" width="8.33203125" bestFit="1" customWidth="1"/>
    <col min="31" max="31" width="7.6640625" bestFit="1" customWidth="1"/>
    <col min="32" max="32" width="7.44140625" bestFit="1" customWidth="1"/>
    <col min="33" max="33" width="56" bestFit="1" customWidth="1"/>
  </cols>
  <sheetData>
    <row r="1" spans="1:33" s="149" customFormat="1" x14ac:dyDescent="0.3">
      <c r="A1" s="4" t="s">
        <v>2388</v>
      </c>
      <c r="B1" s="104"/>
      <c r="C1" s="104"/>
      <c r="D1" s="104"/>
      <c r="E1" s="283"/>
      <c r="F1" s="284"/>
      <c r="G1" s="284"/>
      <c r="H1" s="284"/>
      <c r="I1" s="284"/>
      <c r="J1" s="284"/>
      <c r="K1" s="104"/>
      <c r="L1" s="104"/>
      <c r="M1" s="104"/>
      <c r="N1" s="104"/>
      <c r="O1" s="104"/>
      <c r="P1" s="104"/>
      <c r="Q1" s="104"/>
      <c r="R1" s="104"/>
      <c r="S1" s="104"/>
      <c r="T1" s="104"/>
      <c r="U1" s="104"/>
      <c r="V1" s="104"/>
      <c r="W1" s="104"/>
      <c r="X1" s="104"/>
      <c r="Y1" s="104"/>
      <c r="Z1" s="104"/>
      <c r="AA1" s="104"/>
      <c r="AB1" s="104"/>
      <c r="AC1" s="104"/>
      <c r="AD1" s="104"/>
      <c r="AE1" s="104"/>
      <c r="AF1" s="104"/>
      <c r="AG1" s="104"/>
    </row>
    <row r="2" spans="1:33" ht="16.8" x14ac:dyDescent="0.35">
      <c r="A2" s="532" t="s">
        <v>2083</v>
      </c>
      <c r="B2" s="532"/>
      <c r="C2" s="532"/>
      <c r="D2" s="533"/>
      <c r="E2" s="534" t="s">
        <v>2060</v>
      </c>
      <c r="F2" s="534"/>
      <c r="G2" s="535"/>
      <c r="H2" s="536" t="s">
        <v>2278</v>
      </c>
      <c r="I2" s="534"/>
      <c r="J2" s="535"/>
      <c r="K2" s="516" t="s">
        <v>2059</v>
      </c>
      <c r="L2" s="515"/>
      <c r="M2" s="515"/>
      <c r="N2" s="515"/>
      <c r="O2" s="515"/>
      <c r="P2" s="515"/>
      <c r="Q2" s="515"/>
      <c r="R2" s="515"/>
      <c r="S2" s="515"/>
      <c r="T2" s="515"/>
      <c r="U2" s="515"/>
      <c r="V2" s="515"/>
      <c r="W2" s="515"/>
      <c r="X2" s="515"/>
      <c r="Y2" s="515"/>
      <c r="Z2" s="517"/>
      <c r="AA2" s="501" t="s">
        <v>1747</v>
      </c>
      <c r="AB2" s="499"/>
      <c r="AC2" s="499"/>
      <c r="AD2" s="499"/>
      <c r="AE2" s="499"/>
      <c r="AF2" s="500"/>
      <c r="AG2" s="286" t="s">
        <v>1748</v>
      </c>
    </row>
    <row r="3" spans="1:33" ht="15.6" x14ac:dyDescent="0.35">
      <c r="A3" s="4" t="s">
        <v>1749</v>
      </c>
      <c r="B3" s="4" t="s">
        <v>1750</v>
      </c>
      <c r="C3" s="4" t="s">
        <v>2389</v>
      </c>
      <c r="D3" s="18" t="s">
        <v>2390</v>
      </c>
      <c r="E3" s="287" t="s">
        <v>1751</v>
      </c>
      <c r="F3" s="287" t="s">
        <v>1752</v>
      </c>
      <c r="G3" s="288" t="s">
        <v>1753</v>
      </c>
      <c r="H3" s="281" t="s">
        <v>2391</v>
      </c>
      <c r="I3" s="281" t="s">
        <v>9</v>
      </c>
      <c r="J3" s="280" t="s">
        <v>10</v>
      </c>
      <c r="K3" s="150" t="s">
        <v>109</v>
      </c>
      <c r="L3" s="150" t="s">
        <v>110</v>
      </c>
      <c r="M3" s="150" t="s">
        <v>111</v>
      </c>
      <c r="N3" s="150" t="s">
        <v>112</v>
      </c>
      <c r="O3" s="150" t="s">
        <v>101</v>
      </c>
      <c r="P3" s="150" t="s">
        <v>102</v>
      </c>
      <c r="Q3" s="150" t="s">
        <v>103</v>
      </c>
      <c r="R3" s="150" t="s">
        <v>104</v>
      </c>
      <c r="S3" s="150" t="s">
        <v>113</v>
      </c>
      <c r="T3" s="150" t="s">
        <v>114</v>
      </c>
      <c r="U3" s="150" t="s">
        <v>115</v>
      </c>
      <c r="V3" s="150" t="s">
        <v>116</v>
      </c>
      <c r="W3" s="139" t="s">
        <v>105</v>
      </c>
      <c r="X3" s="150" t="s">
        <v>106</v>
      </c>
      <c r="Y3" s="150" t="s">
        <v>107</v>
      </c>
      <c r="Z3" s="150" t="s">
        <v>108</v>
      </c>
      <c r="AA3" s="4" t="s">
        <v>1754</v>
      </c>
      <c r="AB3" s="4" t="s">
        <v>1755</v>
      </c>
      <c r="AC3" s="4" t="s">
        <v>1756</v>
      </c>
      <c r="AD3" s="4" t="s">
        <v>1757</v>
      </c>
      <c r="AE3" s="4" t="s">
        <v>1758</v>
      </c>
      <c r="AF3" s="18" t="s">
        <v>1759</v>
      </c>
      <c r="AG3" s="2"/>
    </row>
    <row r="4" spans="1:33" x14ac:dyDescent="0.3">
      <c r="A4" t="s">
        <v>1760</v>
      </c>
      <c r="B4" t="s">
        <v>1761</v>
      </c>
      <c r="C4" t="s">
        <v>1762</v>
      </c>
      <c r="D4" s="125" t="s">
        <v>1763</v>
      </c>
      <c r="E4" s="338">
        <f>AA4/AB4</f>
        <v>0.84638485051039114</v>
      </c>
      <c r="F4" s="290">
        <f>AC4/AD4</f>
        <v>0.69136902159785785</v>
      </c>
      <c r="G4" s="291">
        <f>AE4/AF4</f>
        <v>1.0019392701622931</v>
      </c>
      <c r="H4" s="290"/>
      <c r="I4" s="290"/>
      <c r="J4" s="291"/>
      <c r="K4" s="292">
        <v>2.9679668003058599</v>
      </c>
      <c r="L4" s="292">
        <v>3.27644858878375</v>
      </c>
      <c r="M4" s="292">
        <v>3.1844313228342198</v>
      </c>
      <c r="N4" s="292">
        <v>3.0407351887993199</v>
      </c>
      <c r="O4" s="292">
        <v>1.7876320216255499</v>
      </c>
      <c r="P4" s="292">
        <v>1.69757438870345</v>
      </c>
      <c r="Q4" s="292">
        <v>2.5421085254006699</v>
      </c>
      <c r="R4" s="292">
        <v>2.6069767761234002</v>
      </c>
      <c r="S4" s="292">
        <v>3.1960761044666599</v>
      </c>
      <c r="T4" s="292">
        <v>4.0220908951824397</v>
      </c>
      <c r="U4" s="292">
        <v>2.7501991062003199</v>
      </c>
      <c r="V4" s="292">
        <v>2.4770807112050299</v>
      </c>
      <c r="W4" s="292">
        <v>4.04921412244311</v>
      </c>
      <c r="X4" s="292">
        <v>3.35434837855707</v>
      </c>
      <c r="Y4" s="292">
        <v>2.6804510851030199</v>
      </c>
      <c r="Z4" s="293">
        <v>2.40467399191111</v>
      </c>
      <c r="AA4" s="292">
        <v>2.6379842015720301</v>
      </c>
      <c r="AB4" s="292">
        <v>3.1167667993835901</v>
      </c>
      <c r="AC4" s="292">
        <v>2.1585729279632702</v>
      </c>
      <c r="AD4" s="292">
        <v>3.1221718945035799</v>
      </c>
      <c r="AE4" s="292">
        <v>3.11739547518079</v>
      </c>
      <c r="AF4" s="293">
        <v>3.1113617042636101</v>
      </c>
    </row>
    <row r="5" spans="1:33" x14ac:dyDescent="0.3">
      <c r="A5" t="s">
        <v>1760</v>
      </c>
      <c r="B5" t="s">
        <v>1764</v>
      </c>
      <c r="C5" t="s">
        <v>1765</v>
      </c>
      <c r="D5" s="125" t="s">
        <v>1766</v>
      </c>
      <c r="E5" s="289">
        <f>AA5/AB5</f>
        <v>1.3471534729326835</v>
      </c>
      <c r="F5" s="290">
        <f>AC5/AD5</f>
        <v>1.8464706949382899</v>
      </c>
      <c r="G5" s="291">
        <f>AE5/AF5</f>
        <v>0.90424583161642536</v>
      </c>
      <c r="H5" s="290"/>
      <c r="I5" s="290"/>
      <c r="J5" s="291"/>
      <c r="K5" s="292">
        <v>0.380096737598141</v>
      </c>
      <c r="L5" s="292">
        <v>0.43327197888998398</v>
      </c>
      <c r="M5" s="292">
        <v>0.517146021728217</v>
      </c>
      <c r="N5" s="292">
        <v>0.54623271670893803</v>
      </c>
      <c r="O5" s="292">
        <v>1.71634615438843</v>
      </c>
      <c r="P5" s="292">
        <v>0.94309686275677296</v>
      </c>
      <c r="Q5" s="292">
        <v>0.26275658587416001</v>
      </c>
      <c r="R5" s="292">
        <v>0.47716984636944998</v>
      </c>
      <c r="S5" s="292">
        <v>0.478286102689226</v>
      </c>
      <c r="T5" s="292">
        <v>0.494101824169696</v>
      </c>
      <c r="U5" s="292">
        <v>0.521384836598769</v>
      </c>
      <c r="V5" s="292">
        <v>0.58171090404278902</v>
      </c>
      <c r="W5" s="292">
        <v>0.48889659564773402</v>
      </c>
      <c r="X5" s="292">
        <v>0.38352646062305201</v>
      </c>
      <c r="Y5" s="292">
        <v>0.388335240737752</v>
      </c>
      <c r="Z5" s="293">
        <v>0.58025085559131595</v>
      </c>
      <c r="AA5" s="292">
        <v>0.65951461303926096</v>
      </c>
      <c r="AB5" s="292">
        <v>0.48956160251254199</v>
      </c>
      <c r="AC5" s="292">
        <v>0.84984236234720201</v>
      </c>
      <c r="AD5" s="292">
        <v>0.460252288149964</v>
      </c>
      <c r="AE5" s="292">
        <v>0.46918686373132001</v>
      </c>
      <c r="AF5" s="293">
        <v>0.51887091687511999</v>
      </c>
      <c r="AG5" t="s">
        <v>2058</v>
      </c>
    </row>
    <row r="6" spans="1:33" x14ac:dyDescent="0.3">
      <c r="A6" t="s">
        <v>1760</v>
      </c>
      <c r="B6" t="s">
        <v>220</v>
      </c>
      <c r="C6" t="s">
        <v>1767</v>
      </c>
      <c r="D6" s="125" t="s">
        <v>977</v>
      </c>
      <c r="E6" s="289">
        <f>AA6/AB6</f>
        <v>0.82499888086181494</v>
      </c>
      <c r="F6" s="290">
        <f>AC6/AD6</f>
        <v>0.84212327394958841</v>
      </c>
      <c r="G6" s="291">
        <f>AE6/AF6</f>
        <v>0.80831862539939214</v>
      </c>
      <c r="H6" s="290" t="s">
        <v>975</v>
      </c>
      <c r="I6" s="290"/>
      <c r="J6" s="294" t="s">
        <v>976</v>
      </c>
      <c r="K6" s="292">
        <v>3.3317353451780001</v>
      </c>
      <c r="L6" s="292">
        <v>3.01557301794977</v>
      </c>
      <c r="M6" s="292">
        <v>2.7609925576703098</v>
      </c>
      <c r="N6" s="292">
        <v>2.5817561581644699</v>
      </c>
      <c r="O6" s="292">
        <v>2.9191592738272401</v>
      </c>
      <c r="P6" s="292">
        <v>2.9663343639294801</v>
      </c>
      <c r="Q6" s="292">
        <v>2.9040742076474699</v>
      </c>
      <c r="R6" s="292">
        <v>3.0735057636994898</v>
      </c>
      <c r="S6" s="292">
        <v>3.3128342261032202</v>
      </c>
      <c r="T6" s="292">
        <v>3.5529488184835598</v>
      </c>
      <c r="U6" s="292">
        <v>3.2885394500116898</v>
      </c>
      <c r="V6" s="292">
        <v>4.3078669337182003</v>
      </c>
      <c r="W6" s="292">
        <v>3.1903909640639898</v>
      </c>
      <c r="X6" s="292">
        <v>4.02573500930359</v>
      </c>
      <c r="Y6" s="292">
        <v>3.4848866341968101</v>
      </c>
      <c r="Z6" s="293">
        <v>3.3860860109851898</v>
      </c>
      <c r="AA6" s="292">
        <v>2.94414133600828</v>
      </c>
      <c r="AB6" s="292">
        <v>3.5686610058582802</v>
      </c>
      <c r="AC6" s="292">
        <v>2.9657684022759199</v>
      </c>
      <c r="AD6" s="292">
        <v>3.5217746546373898</v>
      </c>
      <c r="AE6" s="292">
        <v>2.9225142697406401</v>
      </c>
      <c r="AF6" s="293">
        <v>3.6155473570791701</v>
      </c>
    </row>
    <row r="7" spans="1:33" x14ac:dyDescent="0.3">
      <c r="B7" s="1" t="s">
        <v>1768</v>
      </c>
      <c r="D7" s="125"/>
      <c r="E7" s="338">
        <f>AA7/AB7</f>
        <v>0.86991628780300001</v>
      </c>
      <c r="F7" s="290">
        <f>AC7/AD7</f>
        <v>0.8409370049198317</v>
      </c>
      <c r="G7" s="291">
        <f>AE7/AF7</f>
        <v>0.89832932109727937</v>
      </c>
      <c r="H7" s="290"/>
      <c r="I7" s="290"/>
      <c r="J7" s="291"/>
      <c r="K7" s="292">
        <f t="shared" ref="K7:Z7" si="0">SUM(K4:K6)</f>
        <v>6.6797988830820012</v>
      </c>
      <c r="L7" s="292">
        <f t="shared" si="0"/>
        <v>6.7252935856235041</v>
      </c>
      <c r="M7" s="292">
        <f t="shared" si="0"/>
        <v>6.4625699022327465</v>
      </c>
      <c r="N7" s="292">
        <f t="shared" si="0"/>
        <v>6.1687240636727285</v>
      </c>
      <c r="O7" s="292">
        <f>SUM(O4:O6)</f>
        <v>6.4231374498412199</v>
      </c>
      <c r="P7" s="292">
        <f>SUM(P4:P6)</f>
        <v>5.6070056153897028</v>
      </c>
      <c r="Q7" s="292">
        <f>SUM(Q4:Q6)</f>
        <v>5.7089393189222992</v>
      </c>
      <c r="R7" s="292">
        <f>SUM(R4:R6)</f>
        <v>6.15765238619234</v>
      </c>
      <c r="S7" s="292">
        <f t="shared" si="0"/>
        <v>6.9871964332591059</v>
      </c>
      <c r="T7" s="292">
        <f t="shared" si="0"/>
        <v>8.0691415378356943</v>
      </c>
      <c r="U7" s="292">
        <f t="shared" si="0"/>
        <v>6.5601233928107785</v>
      </c>
      <c r="V7" s="292">
        <f t="shared" si="0"/>
        <v>7.3666585489660195</v>
      </c>
      <c r="W7" s="292">
        <f t="shared" si="0"/>
        <v>7.7285016821548336</v>
      </c>
      <c r="X7" s="292">
        <f t="shared" si="0"/>
        <v>7.7636098484837124</v>
      </c>
      <c r="Y7" s="292">
        <f t="shared" si="0"/>
        <v>6.5536729600375825</v>
      </c>
      <c r="Z7" s="293">
        <f t="shared" si="0"/>
        <v>6.3710108584876153</v>
      </c>
      <c r="AA7" s="292">
        <f>AVERAGE(K7:R7)</f>
        <v>6.2416401506195678</v>
      </c>
      <c r="AB7" s="292">
        <f>AVERAGE(S7:Z7)</f>
        <v>7.174989407754417</v>
      </c>
      <c r="AC7" s="292">
        <f>AVERAGE(O7:R7)</f>
        <v>5.97418369258639</v>
      </c>
      <c r="AD7" s="292">
        <f>AVERAGE(W7:Z7)</f>
        <v>7.1041988372909355</v>
      </c>
      <c r="AE7" s="292">
        <f>AVERAGE(K7:N7)</f>
        <v>6.5090966086527455</v>
      </c>
      <c r="AF7" s="293">
        <f>AVERAGE(S7:V7)</f>
        <v>7.2457799782178993</v>
      </c>
    </row>
    <row r="8" spans="1:33" x14ac:dyDescent="0.3">
      <c r="A8" s="4" t="s">
        <v>1760</v>
      </c>
      <c r="B8" s="532" t="s">
        <v>2494</v>
      </c>
      <c r="C8" s="532"/>
      <c r="D8" s="533"/>
      <c r="E8" s="283"/>
      <c r="F8" s="283"/>
      <c r="G8" s="295"/>
      <c r="H8" s="296" t="s">
        <v>1769</v>
      </c>
      <c r="I8" s="296" t="s">
        <v>1770</v>
      </c>
      <c r="J8" s="297" t="s">
        <v>1771</v>
      </c>
      <c r="K8" s="104"/>
      <c r="L8" s="104"/>
      <c r="M8" s="104"/>
      <c r="N8" s="104"/>
      <c r="O8" s="104"/>
      <c r="P8" s="104"/>
      <c r="Q8" s="104"/>
      <c r="R8" s="104"/>
      <c r="S8" s="104"/>
      <c r="T8" s="104"/>
      <c r="U8" s="104"/>
      <c r="V8" s="104"/>
      <c r="W8" s="104"/>
      <c r="X8" s="104"/>
      <c r="Y8" s="104"/>
      <c r="Z8" s="126"/>
      <c r="AA8" s="104"/>
      <c r="AB8" s="104"/>
      <c r="AC8" s="104"/>
      <c r="AD8" s="104"/>
      <c r="AE8" s="104"/>
      <c r="AF8" s="126"/>
      <c r="AG8" s="104"/>
    </row>
    <row r="9" spans="1:33" x14ac:dyDescent="0.3">
      <c r="A9" t="s">
        <v>1772</v>
      </c>
      <c r="B9" t="s">
        <v>1773</v>
      </c>
      <c r="C9" t="s">
        <v>1774</v>
      </c>
      <c r="D9" s="125" t="s">
        <v>1775</v>
      </c>
      <c r="E9" s="289">
        <f>AA9/AB9</f>
        <v>0.96556121641958348</v>
      </c>
      <c r="F9" s="290">
        <f>AC9/AD9</f>
        <v>1.0698607148669881</v>
      </c>
      <c r="G9" s="291">
        <f>AE9/AF9</f>
        <v>0.87495898464841981</v>
      </c>
      <c r="H9" s="290"/>
      <c r="I9" s="290"/>
      <c r="J9" s="291"/>
      <c r="K9" s="292">
        <v>3.5094707031089101</v>
      </c>
      <c r="L9" s="292">
        <v>3.7033354867624699</v>
      </c>
      <c r="M9" s="292">
        <v>3.4990396978787399</v>
      </c>
      <c r="N9" s="292">
        <v>3.5592378414256101</v>
      </c>
      <c r="O9" s="292">
        <v>4.4161640316307604</v>
      </c>
      <c r="P9" s="292">
        <v>4.4251873159962303</v>
      </c>
      <c r="Q9" s="292">
        <v>2.85348747477209</v>
      </c>
      <c r="R9" s="292">
        <v>3.46355462257619</v>
      </c>
      <c r="S9" s="292">
        <v>4.4213322697804598</v>
      </c>
      <c r="T9" s="292">
        <v>4.1254957957717204</v>
      </c>
      <c r="U9" s="292">
        <v>3.8039898388037501</v>
      </c>
      <c r="V9" s="292">
        <v>3.9597566249292302</v>
      </c>
      <c r="W9" s="292">
        <v>3.5218718515790899</v>
      </c>
      <c r="X9" s="292">
        <v>3.5956682688093</v>
      </c>
      <c r="Y9" s="292">
        <v>3.2961594726670702</v>
      </c>
      <c r="Z9" s="293">
        <v>3.7548676179200902</v>
      </c>
      <c r="AA9" s="292">
        <v>3.6786846467688799</v>
      </c>
      <c r="AB9" s="292">
        <v>3.8098927175325898</v>
      </c>
      <c r="AC9" s="292">
        <v>3.78959836124382</v>
      </c>
      <c r="AD9" s="292">
        <v>3.54214180274389</v>
      </c>
      <c r="AE9" s="292">
        <v>3.5677709322939299</v>
      </c>
      <c r="AF9" s="293">
        <v>4.0776436323212897</v>
      </c>
    </row>
    <row r="10" spans="1:33" x14ac:dyDescent="0.3">
      <c r="A10" s="4" t="s">
        <v>1772</v>
      </c>
      <c r="B10" s="532" t="s">
        <v>2494</v>
      </c>
      <c r="C10" s="532"/>
      <c r="D10" s="533"/>
      <c r="E10" s="283"/>
      <c r="F10" s="283"/>
      <c r="G10" s="295"/>
      <c r="H10" s="298"/>
      <c r="I10" s="299" t="s">
        <v>1770</v>
      </c>
      <c r="J10" s="297" t="s">
        <v>1770</v>
      </c>
      <c r="K10" s="104"/>
      <c r="L10" s="104"/>
      <c r="M10" s="104"/>
      <c r="N10" s="104"/>
      <c r="O10" s="104"/>
      <c r="P10" s="104"/>
      <c r="Q10" s="104"/>
      <c r="R10" s="104"/>
      <c r="S10" s="104"/>
      <c r="T10" s="104"/>
      <c r="U10" s="104"/>
      <c r="V10" s="104"/>
      <c r="W10" s="104"/>
      <c r="X10" s="104"/>
      <c r="Y10" s="104"/>
      <c r="Z10" s="126"/>
      <c r="AA10" s="104"/>
      <c r="AB10" s="104"/>
      <c r="AC10" s="104"/>
      <c r="AD10" s="104"/>
      <c r="AE10" s="104"/>
      <c r="AF10" s="126"/>
      <c r="AG10" s="104"/>
    </row>
    <row r="11" spans="1:33" x14ac:dyDescent="0.3">
      <c r="A11" t="s">
        <v>1776</v>
      </c>
      <c r="B11" t="s">
        <v>1777</v>
      </c>
      <c r="C11" t="s">
        <v>1778</v>
      </c>
      <c r="D11" s="125" t="s">
        <v>1779</v>
      </c>
      <c r="E11" s="289">
        <f>AA11/AB11</f>
        <v>1.0316378313501045</v>
      </c>
      <c r="F11" s="290">
        <f>AC11/AD11</f>
        <v>0.93257449556840988</v>
      </c>
      <c r="G11" s="291">
        <f>AE11/AF11</f>
        <v>1.1691404835242849</v>
      </c>
      <c r="H11" s="290"/>
      <c r="I11" s="290"/>
      <c r="J11" s="291"/>
      <c r="K11" s="292">
        <v>0.42613663026080301</v>
      </c>
      <c r="L11" s="292">
        <v>0.38796847956559199</v>
      </c>
      <c r="M11" s="292">
        <v>0.401834612212979</v>
      </c>
      <c r="N11" s="292">
        <v>0.37244224306139501</v>
      </c>
      <c r="O11" s="292">
        <v>0.41071668959973201</v>
      </c>
      <c r="P11" s="292">
        <v>0.37134439015352999</v>
      </c>
      <c r="Q11" s="292">
        <v>0.60213005922041096</v>
      </c>
      <c r="R11" s="292">
        <v>0.37442036338525198</v>
      </c>
      <c r="S11" s="292">
        <v>0.35636997826208</v>
      </c>
      <c r="T11" s="292">
        <v>0.39222518369480502</v>
      </c>
      <c r="U11" s="292">
        <v>0.285701933513899</v>
      </c>
      <c r="V11" s="292">
        <v>0.32429238755927098</v>
      </c>
      <c r="W11" s="292">
        <v>0.40443706323789402</v>
      </c>
      <c r="X11" s="292">
        <v>0.45678431986311702</v>
      </c>
      <c r="Y11" s="292">
        <v>0.53053722189541697</v>
      </c>
      <c r="Z11" s="293">
        <v>0.49400120370071998</v>
      </c>
      <c r="AA11" s="292">
        <v>0.41837418343246202</v>
      </c>
      <c r="AB11" s="292">
        <v>0.40554366146589998</v>
      </c>
      <c r="AC11" s="292">
        <v>0.43965287558973098</v>
      </c>
      <c r="AD11" s="292">
        <v>0.47143995217428702</v>
      </c>
      <c r="AE11" s="292">
        <v>0.397095491275192</v>
      </c>
      <c r="AF11" s="293">
        <v>0.339647370757514</v>
      </c>
    </row>
    <row r="12" spans="1:33" x14ac:dyDescent="0.3">
      <c r="A12" t="s">
        <v>1780</v>
      </c>
      <c r="B12" t="s">
        <v>1781</v>
      </c>
      <c r="C12" t="s">
        <v>1782</v>
      </c>
      <c r="D12" s="125" t="s">
        <v>1783</v>
      </c>
      <c r="E12" s="289">
        <f>AA12/AB12</f>
        <v>1.0334481016060271</v>
      </c>
      <c r="F12" s="290">
        <f>AC12/AD12</f>
        <v>1.2267721007083041</v>
      </c>
      <c r="G12" s="291">
        <f>AE12/AF12</f>
        <v>0.89901653883821875</v>
      </c>
      <c r="H12" s="290"/>
      <c r="I12" s="290"/>
      <c r="J12" s="291"/>
      <c r="K12" s="292">
        <v>0.40043994903904701</v>
      </c>
      <c r="L12" s="292">
        <v>0.56918259698024098</v>
      </c>
      <c r="M12" s="292">
        <v>0.55630329378947396</v>
      </c>
      <c r="N12" s="292">
        <v>0.45228544536081999</v>
      </c>
      <c r="O12" s="292">
        <v>0.60593049667250198</v>
      </c>
      <c r="P12" s="292">
        <v>0.55406940753066403</v>
      </c>
      <c r="Q12" s="292">
        <v>0.30941430449335999</v>
      </c>
      <c r="R12" s="292">
        <v>0.40767261590614501</v>
      </c>
      <c r="S12" s="292">
        <v>0.50360704822825497</v>
      </c>
      <c r="T12" s="292">
        <v>0.55828415757078698</v>
      </c>
      <c r="U12" s="292">
        <v>0.57055608680965597</v>
      </c>
      <c r="V12" s="292">
        <v>0.567969718324147</v>
      </c>
      <c r="W12" s="292">
        <v>0.39656628206709699</v>
      </c>
      <c r="X12" s="292">
        <v>0.36887488471964902</v>
      </c>
      <c r="Y12" s="292">
        <v>0.32567631443084999</v>
      </c>
      <c r="Z12" s="293">
        <v>0.43898482834657898</v>
      </c>
      <c r="AA12" s="292">
        <v>0.48191226372153201</v>
      </c>
      <c r="AB12" s="292">
        <v>0.46631491506212802</v>
      </c>
      <c r="AC12" s="292">
        <v>0.46927170615066799</v>
      </c>
      <c r="AD12" s="292">
        <v>0.38252557739104398</v>
      </c>
      <c r="AE12" s="292">
        <v>0.49455282129239603</v>
      </c>
      <c r="AF12" s="293">
        <v>0.55010425273321095</v>
      </c>
    </row>
    <row r="13" spans="1:33" x14ac:dyDescent="0.3">
      <c r="B13" s="1" t="s">
        <v>1768</v>
      </c>
      <c r="D13" s="125"/>
      <c r="E13" s="289">
        <f>AA13/AB13</f>
        <v>1.0326060572107612</v>
      </c>
      <c r="F13" s="290">
        <f>AC13/AD13</f>
        <v>1.0643574597244487</v>
      </c>
      <c r="G13" s="291">
        <f>AE13/AF13</f>
        <v>1.0021317062276565</v>
      </c>
      <c r="H13" s="290"/>
      <c r="I13" s="290"/>
      <c r="J13" s="291"/>
      <c r="K13" s="292">
        <f t="shared" ref="K13:Z13" si="1">SUM(K11:K12)</f>
        <v>0.82657657929985007</v>
      </c>
      <c r="L13" s="292">
        <f t="shared" si="1"/>
        <v>0.95715107654583298</v>
      </c>
      <c r="M13" s="292">
        <f t="shared" si="1"/>
        <v>0.95813790600245297</v>
      </c>
      <c r="N13" s="292">
        <f t="shared" si="1"/>
        <v>0.824727688422215</v>
      </c>
      <c r="O13" s="292">
        <f>SUM(O11:O12)</f>
        <v>1.0166471862722339</v>
      </c>
      <c r="P13" s="292">
        <f>SUM(P11:P12)</f>
        <v>0.92541379768419407</v>
      </c>
      <c r="Q13" s="292">
        <f>SUM(Q11:Q12)</f>
        <v>0.91154436371377101</v>
      </c>
      <c r="R13" s="292">
        <f>SUM(R11:R12)</f>
        <v>0.78209297929139698</v>
      </c>
      <c r="S13" s="292">
        <f t="shared" si="1"/>
        <v>0.85997702649033503</v>
      </c>
      <c r="T13" s="292">
        <f t="shared" si="1"/>
        <v>0.95050934126559206</v>
      </c>
      <c r="U13" s="292">
        <f t="shared" si="1"/>
        <v>0.85625802032355502</v>
      </c>
      <c r="V13" s="292">
        <f t="shared" si="1"/>
        <v>0.89226210588341792</v>
      </c>
      <c r="W13" s="292">
        <f t="shared" si="1"/>
        <v>0.80100334530499095</v>
      </c>
      <c r="X13" s="292">
        <f t="shared" si="1"/>
        <v>0.82565920458276598</v>
      </c>
      <c r="Y13" s="292">
        <f t="shared" si="1"/>
        <v>0.85621353632626696</v>
      </c>
      <c r="Z13" s="293">
        <f t="shared" si="1"/>
        <v>0.93298603204729891</v>
      </c>
      <c r="AA13" s="292">
        <f>AVERAGE(K13:R13)</f>
        <v>0.90028644715399342</v>
      </c>
      <c r="AB13" s="292">
        <f>AVERAGE(S13:Z13)</f>
        <v>0.87185857652802778</v>
      </c>
      <c r="AC13" s="292">
        <f>AVERAGE(O13:R13)</f>
        <v>0.90892458174039903</v>
      </c>
      <c r="AD13" s="292">
        <f>AVERAGE(W13:Z13)</f>
        <v>0.85396552956533078</v>
      </c>
      <c r="AE13" s="292">
        <f>AVERAGE(K13:N13)</f>
        <v>0.8916483125675877</v>
      </c>
      <c r="AF13" s="293">
        <f>AVERAGE(S13:V13)</f>
        <v>0.88975162349072501</v>
      </c>
    </row>
    <row r="14" spans="1:33" x14ac:dyDescent="0.3">
      <c r="A14" s="4" t="s">
        <v>1784</v>
      </c>
      <c r="B14" s="532" t="s">
        <v>2494</v>
      </c>
      <c r="C14" s="532"/>
      <c r="D14" s="533"/>
      <c r="E14" s="283"/>
      <c r="F14" s="283"/>
      <c r="G14" s="295"/>
      <c r="H14" s="298"/>
      <c r="I14" s="299" t="s">
        <v>1770</v>
      </c>
      <c r="J14" s="300"/>
      <c r="K14" s="104"/>
      <c r="L14" s="104"/>
      <c r="M14" s="104"/>
      <c r="N14" s="104"/>
      <c r="O14" s="104"/>
      <c r="P14" s="104"/>
      <c r="Q14" s="104"/>
      <c r="R14" s="104"/>
      <c r="S14" s="104"/>
      <c r="T14" s="104"/>
      <c r="U14" s="104"/>
      <c r="V14" s="104"/>
      <c r="W14" s="104"/>
      <c r="X14" s="104"/>
      <c r="Y14" s="104"/>
      <c r="Z14" s="126"/>
      <c r="AA14" s="104"/>
      <c r="AB14" s="104"/>
      <c r="AC14" s="104"/>
      <c r="AD14" s="104"/>
      <c r="AE14" s="104"/>
      <c r="AF14" s="126"/>
      <c r="AG14" s="104"/>
    </row>
    <row r="15" spans="1:33" x14ac:dyDescent="0.3">
      <c r="A15" s="218" t="s">
        <v>1785</v>
      </c>
      <c r="B15" s="218" t="s">
        <v>219</v>
      </c>
      <c r="C15" s="218" t="s">
        <v>1786</v>
      </c>
      <c r="D15" s="127" t="s">
        <v>348</v>
      </c>
      <c r="E15" s="289">
        <f>AA15/AB15</f>
        <v>0.64548856152339695</v>
      </c>
      <c r="F15" s="290">
        <f>AC15/AD15</f>
        <v>0.63600743553140748</v>
      </c>
      <c r="G15" s="291">
        <f>AE15/AF15</f>
        <v>0.65253133004448693</v>
      </c>
      <c r="H15" s="301" t="s">
        <v>976</v>
      </c>
      <c r="I15" s="290"/>
      <c r="J15" s="291" t="s">
        <v>975</v>
      </c>
      <c r="K15" s="302">
        <v>0.67507321986892599</v>
      </c>
      <c r="L15" s="302">
        <v>0.85073341069083896</v>
      </c>
      <c r="M15" s="302">
        <v>0.50013286177280303</v>
      </c>
      <c r="N15" s="302">
        <v>0.52447899184185298</v>
      </c>
      <c r="O15" s="302">
        <v>0.58125462880934098</v>
      </c>
      <c r="P15" s="302">
        <v>0.50494979803379603</v>
      </c>
      <c r="Q15" s="302">
        <v>0.26619453724112202</v>
      </c>
      <c r="R15" s="302">
        <v>0.49412848751546001</v>
      </c>
      <c r="S15" s="302">
        <v>0.90217874925950603</v>
      </c>
      <c r="T15" s="302">
        <v>1.0758175660754701</v>
      </c>
      <c r="U15" s="302">
        <v>1.00801070184936</v>
      </c>
      <c r="V15" s="302">
        <v>0.92249264673301501</v>
      </c>
      <c r="W15" s="302">
        <v>0.93359576019498902</v>
      </c>
      <c r="X15" s="302">
        <v>0.86271908152813104</v>
      </c>
      <c r="Y15" s="302">
        <v>0.51327787026913496</v>
      </c>
      <c r="Z15" s="303">
        <v>0.59371839482975697</v>
      </c>
      <c r="AA15" s="302">
        <v>0.54961824197176701</v>
      </c>
      <c r="AB15" s="302">
        <v>0.85147634634242098</v>
      </c>
      <c r="AC15" s="302">
        <v>0.46163186289993002</v>
      </c>
      <c r="AD15" s="302">
        <v>0.72582777670550302</v>
      </c>
      <c r="AE15" s="302">
        <v>0.63760462104360505</v>
      </c>
      <c r="AF15" s="303">
        <v>0.97712491597933804</v>
      </c>
    </row>
    <row r="16" spans="1:33" x14ac:dyDescent="0.3">
      <c r="A16" s="4" t="s">
        <v>1785</v>
      </c>
      <c r="B16" s="532" t="s">
        <v>2494</v>
      </c>
      <c r="C16" s="532"/>
      <c r="D16" s="533"/>
      <c r="E16" s="283"/>
      <c r="F16" s="283"/>
      <c r="G16" s="295"/>
      <c r="H16" s="296" t="s">
        <v>1771</v>
      </c>
      <c r="I16" s="296" t="s">
        <v>1770</v>
      </c>
      <c r="J16" s="297" t="s">
        <v>1769</v>
      </c>
      <c r="K16" s="104"/>
      <c r="L16" s="104"/>
      <c r="M16" s="104"/>
      <c r="N16" s="104"/>
      <c r="O16" s="104"/>
      <c r="P16" s="104"/>
      <c r="Q16" s="104"/>
      <c r="R16" s="104"/>
      <c r="S16" s="104"/>
      <c r="T16" s="104"/>
      <c r="U16" s="104"/>
      <c r="V16" s="104"/>
      <c r="W16" s="104"/>
      <c r="X16" s="104"/>
      <c r="Y16" s="104"/>
      <c r="Z16" s="126"/>
      <c r="AA16" s="104"/>
      <c r="AB16" s="104"/>
      <c r="AC16" s="104"/>
      <c r="AD16" s="104"/>
      <c r="AE16" s="104"/>
      <c r="AF16" s="126"/>
      <c r="AG16" s="104"/>
    </row>
    <row r="17" spans="1:33" x14ac:dyDescent="0.3">
      <c r="A17" t="s">
        <v>1787</v>
      </c>
      <c r="B17" t="s">
        <v>1788</v>
      </c>
      <c r="C17" t="s">
        <v>1789</v>
      </c>
      <c r="D17" s="125" t="s">
        <v>1790</v>
      </c>
      <c r="E17" s="289">
        <f>AA17/AB17</f>
        <v>0.90134841343103722</v>
      </c>
      <c r="F17" s="290">
        <f>AC17/AD17</f>
        <v>0.87137947757668388</v>
      </c>
      <c r="G17" s="291">
        <f>AE17/AF17</f>
        <v>0.93026351092567272</v>
      </c>
      <c r="H17" s="290"/>
      <c r="I17" s="290"/>
      <c r="J17" s="291"/>
      <c r="K17" s="292">
        <v>12.010521943237</v>
      </c>
      <c r="L17" s="292">
        <v>14.1450381497389</v>
      </c>
      <c r="M17" s="292">
        <v>11.6748080572504</v>
      </c>
      <c r="N17" s="292">
        <v>11.9411010483279</v>
      </c>
      <c r="O17" s="292">
        <v>9.4042601552533895</v>
      </c>
      <c r="P17" s="292">
        <v>9.9162710631647908</v>
      </c>
      <c r="Q17" s="292">
        <v>13.2360562891658</v>
      </c>
      <c r="R17" s="292">
        <v>12.4250374955726</v>
      </c>
      <c r="S17" s="292">
        <v>12.446690720831199</v>
      </c>
      <c r="T17" s="292">
        <v>14.9188193676799</v>
      </c>
      <c r="U17" s="292">
        <v>11.5484621216671</v>
      </c>
      <c r="V17" s="292">
        <v>14.588576921334599</v>
      </c>
      <c r="W17" s="292">
        <v>11.794667940153101</v>
      </c>
      <c r="X17" s="292">
        <v>13.0916114544049</v>
      </c>
      <c r="Y17" s="292">
        <v>13.384246360956899</v>
      </c>
      <c r="Z17" s="293">
        <v>13.3506406371697</v>
      </c>
      <c r="AA17" s="292">
        <v>11.844136775213901</v>
      </c>
      <c r="AB17" s="292">
        <v>13.140464440524701</v>
      </c>
      <c r="AC17" s="292">
        <v>11.245406250789101</v>
      </c>
      <c r="AD17" s="292">
        <v>12.9052915981711</v>
      </c>
      <c r="AE17" s="292">
        <v>12.4428672996386</v>
      </c>
      <c r="AF17" s="293">
        <v>13.3756372828782</v>
      </c>
    </row>
    <row r="18" spans="1:33" x14ac:dyDescent="0.3">
      <c r="A18" s="4" t="s">
        <v>1787</v>
      </c>
      <c r="B18" s="532" t="s">
        <v>2494</v>
      </c>
      <c r="C18" s="532"/>
      <c r="D18" s="533"/>
      <c r="E18" s="283"/>
      <c r="F18" s="283"/>
      <c r="G18" s="295"/>
      <c r="H18" s="296" t="s">
        <v>1770</v>
      </c>
      <c r="I18" s="296" t="s">
        <v>1770</v>
      </c>
      <c r="J18" s="297" t="s">
        <v>1770</v>
      </c>
      <c r="K18" s="104"/>
      <c r="L18" s="104"/>
      <c r="M18" s="104"/>
      <c r="N18" s="104"/>
      <c r="O18" s="104"/>
      <c r="P18" s="104"/>
      <c r="Q18" s="104"/>
      <c r="R18" s="104"/>
      <c r="S18" s="104"/>
      <c r="T18" s="104"/>
      <c r="U18" s="104"/>
      <c r="V18" s="104"/>
      <c r="W18" s="104"/>
      <c r="X18" s="104"/>
      <c r="Y18" s="104"/>
      <c r="Z18" s="126"/>
      <c r="AA18" s="104"/>
      <c r="AB18" s="104"/>
      <c r="AC18" s="104"/>
      <c r="AD18" s="104"/>
      <c r="AE18" s="104"/>
      <c r="AF18" s="126"/>
      <c r="AG18" s="104"/>
    </row>
    <row r="19" spans="1:33" x14ac:dyDescent="0.3">
      <c r="A19" s="218" t="s">
        <v>1791</v>
      </c>
      <c r="B19" s="218" t="s">
        <v>1304</v>
      </c>
      <c r="C19" s="218" t="s">
        <v>1792</v>
      </c>
      <c r="D19" s="127" t="s">
        <v>1305</v>
      </c>
      <c r="E19" s="289">
        <f>AA19/AB19</f>
        <v>0.96983254059240542</v>
      </c>
      <c r="F19" s="290">
        <f>AC19/AD19</f>
        <v>1.1031735224714159</v>
      </c>
      <c r="G19" s="291">
        <f>AE19/AF19</f>
        <v>0.85682872770129903</v>
      </c>
      <c r="H19" s="290"/>
      <c r="I19" s="290"/>
      <c r="J19" s="294" t="s">
        <v>976</v>
      </c>
      <c r="K19" s="302">
        <v>2.2420354457746501</v>
      </c>
      <c r="L19" s="302">
        <v>2.2265620727506401</v>
      </c>
      <c r="M19" s="302">
        <v>2.37131038181229</v>
      </c>
      <c r="N19" s="302">
        <v>2.35441834012398</v>
      </c>
      <c r="O19" s="302">
        <v>2.70036641445187</v>
      </c>
      <c r="P19" s="302">
        <v>2.8897077900385102</v>
      </c>
      <c r="Q19" s="302">
        <v>2.1437990780227199</v>
      </c>
      <c r="R19" s="302">
        <v>2.2983957239222002</v>
      </c>
      <c r="S19" s="302">
        <v>2.5954051162235001</v>
      </c>
      <c r="T19" s="302">
        <v>2.5153350508336798</v>
      </c>
      <c r="U19" s="302">
        <v>2.7150160507881602</v>
      </c>
      <c r="V19" s="302">
        <v>2.9048903433736002</v>
      </c>
      <c r="W19" s="302">
        <v>2.1632539418303298</v>
      </c>
      <c r="X19" s="302">
        <v>2.1576595182556901</v>
      </c>
      <c r="Y19" s="302">
        <v>2.18818464404688</v>
      </c>
      <c r="Z19" s="303">
        <v>2.5849100478758902</v>
      </c>
      <c r="AA19" s="302">
        <v>2.4033244058621102</v>
      </c>
      <c r="AB19" s="302">
        <v>2.4780818391534698</v>
      </c>
      <c r="AC19" s="302">
        <v>2.5080672516088298</v>
      </c>
      <c r="AD19" s="302">
        <v>2.2735020380022002</v>
      </c>
      <c r="AE19" s="302">
        <v>2.2985815601153901</v>
      </c>
      <c r="AF19" s="303">
        <v>2.6826616403047399</v>
      </c>
    </row>
    <row r="20" spans="1:33" x14ac:dyDescent="0.3">
      <c r="A20" s="4" t="s">
        <v>1791</v>
      </c>
      <c r="B20" s="532" t="s">
        <v>2494</v>
      </c>
      <c r="C20" s="532"/>
      <c r="D20" s="533"/>
      <c r="E20" s="283"/>
      <c r="F20" s="284"/>
      <c r="G20" s="285"/>
      <c r="H20" s="298"/>
      <c r="I20" s="299" t="s">
        <v>1770</v>
      </c>
      <c r="J20" s="297" t="s">
        <v>1771</v>
      </c>
      <c r="K20" s="104"/>
      <c r="L20" s="104"/>
      <c r="M20" s="104"/>
      <c r="N20" s="104"/>
      <c r="O20" s="104"/>
      <c r="P20" s="104"/>
      <c r="Q20" s="104"/>
      <c r="R20" s="104"/>
      <c r="S20" s="104"/>
      <c r="T20" s="104"/>
      <c r="U20" s="104"/>
      <c r="V20" s="104"/>
      <c r="W20" s="104"/>
      <c r="X20" s="104"/>
      <c r="Y20" s="104"/>
      <c r="Z20" s="126"/>
      <c r="AA20" s="104"/>
      <c r="AB20" s="104"/>
      <c r="AC20" s="104"/>
      <c r="AD20" s="104"/>
      <c r="AE20" s="104"/>
      <c r="AF20" s="126"/>
      <c r="AG20" s="104"/>
    </row>
    <row r="21" spans="1:33" x14ac:dyDescent="0.3">
      <c r="A21" t="s">
        <v>1793</v>
      </c>
      <c r="B21" t="s">
        <v>221</v>
      </c>
      <c r="C21" t="s">
        <v>1794</v>
      </c>
      <c r="D21" s="125" t="s">
        <v>978</v>
      </c>
      <c r="E21" s="289">
        <f>AA21/AB21</f>
        <v>0.77256000685514081</v>
      </c>
      <c r="F21" s="290">
        <f>AC21/AD21</f>
        <v>0.68903320898942877</v>
      </c>
      <c r="G21" s="291">
        <f>AE21/AF21</f>
        <v>0.87104649019725611</v>
      </c>
      <c r="H21" s="290" t="s">
        <v>975</v>
      </c>
      <c r="I21" s="290" t="s">
        <v>975</v>
      </c>
      <c r="J21" s="294" t="s">
        <v>976</v>
      </c>
      <c r="K21" s="292">
        <v>2.2602373103303299</v>
      </c>
      <c r="L21" s="292">
        <v>1.9568691924316299</v>
      </c>
      <c r="M21" s="292">
        <v>1.8320201537021099</v>
      </c>
      <c r="N21" s="292">
        <v>1.85408345572039</v>
      </c>
      <c r="O21" s="292">
        <v>1.89510932485965</v>
      </c>
      <c r="P21" s="292">
        <v>1.76241230682663</v>
      </c>
      <c r="Q21" s="292">
        <v>1.98614506653412</v>
      </c>
      <c r="R21" s="292">
        <v>1.72778704908978</v>
      </c>
      <c r="S21" s="292">
        <v>2.4289428405301501</v>
      </c>
      <c r="T21" s="292">
        <v>2.3329758045269</v>
      </c>
      <c r="U21" s="292">
        <v>2.1347105356642002</v>
      </c>
      <c r="V21" s="292">
        <v>2.1766065203889302</v>
      </c>
      <c r="W21" s="292">
        <v>2.7184467169741602</v>
      </c>
      <c r="X21" s="292">
        <v>2.8303391302915002</v>
      </c>
      <c r="Y21" s="292">
        <v>2.73448059689817</v>
      </c>
      <c r="Z21" s="293">
        <v>2.4149896792551799</v>
      </c>
      <c r="AA21" s="292">
        <v>1.9093329824368299</v>
      </c>
      <c r="AB21" s="292">
        <v>2.47143647806615</v>
      </c>
      <c r="AC21" s="292">
        <v>1.84286343682755</v>
      </c>
      <c r="AD21" s="292">
        <v>2.67456403085475</v>
      </c>
      <c r="AE21" s="292">
        <v>1.97580252804612</v>
      </c>
      <c r="AF21" s="293">
        <v>2.2683089252775499</v>
      </c>
    </row>
    <row r="22" spans="1:33" x14ac:dyDescent="0.3">
      <c r="A22" t="s">
        <v>1793</v>
      </c>
      <c r="B22" t="s">
        <v>1147</v>
      </c>
      <c r="C22" t="s">
        <v>1795</v>
      </c>
      <c r="D22" s="125" t="s">
        <v>1148</v>
      </c>
      <c r="E22" s="289">
        <f>AA22/AB22</f>
        <v>0.81807818525216236</v>
      </c>
      <c r="F22" s="290">
        <f>AC22/AD22</f>
        <v>0.66014324052718187</v>
      </c>
      <c r="G22" s="291">
        <f>AE22/AF22</f>
        <v>1.025011336760451</v>
      </c>
      <c r="H22" s="290"/>
      <c r="I22" s="290" t="s">
        <v>975</v>
      </c>
      <c r="J22" s="291"/>
      <c r="K22" s="292">
        <v>1.9176148112738101</v>
      </c>
      <c r="L22" s="292">
        <v>1.7111963318955901</v>
      </c>
      <c r="M22" s="292">
        <v>1.74128332761488</v>
      </c>
      <c r="N22" s="292">
        <v>1.5308857859824101</v>
      </c>
      <c r="O22" s="292">
        <v>1.55403351278528</v>
      </c>
      <c r="P22" s="292">
        <v>1.2201315985360299</v>
      </c>
      <c r="Q22" s="292">
        <v>1.5834153714836401</v>
      </c>
      <c r="R22" s="292">
        <v>1.4657593644356199</v>
      </c>
      <c r="S22" s="292">
        <v>1.93002489951135</v>
      </c>
      <c r="T22" s="292">
        <v>1.64428941988192</v>
      </c>
      <c r="U22" s="292">
        <v>1.6192601885009601</v>
      </c>
      <c r="V22" s="292">
        <v>1.5390146930967099</v>
      </c>
      <c r="W22" s="292">
        <v>2.3152205443558298</v>
      </c>
      <c r="X22" s="292">
        <v>2.2821979388092202</v>
      </c>
      <c r="Y22" s="292">
        <v>2.0771244437457299</v>
      </c>
      <c r="Z22" s="293">
        <v>2.1467847634100399</v>
      </c>
      <c r="AA22" s="292">
        <v>1.59054001300091</v>
      </c>
      <c r="AB22" s="292">
        <v>1.9442396114139699</v>
      </c>
      <c r="AC22" s="292">
        <v>1.45583496181014</v>
      </c>
      <c r="AD22" s="292">
        <v>2.2053319225802102</v>
      </c>
      <c r="AE22" s="292">
        <v>1.7252450641916699</v>
      </c>
      <c r="AF22" s="293">
        <v>1.68314730024773</v>
      </c>
    </row>
    <row r="23" spans="1:33" x14ac:dyDescent="0.3">
      <c r="A23" t="s">
        <v>1793</v>
      </c>
      <c r="B23" t="s">
        <v>1796</v>
      </c>
      <c r="C23" t="s">
        <v>1797</v>
      </c>
      <c r="D23" s="125" t="s">
        <v>1798</v>
      </c>
      <c r="E23" s="289">
        <f>AA23/AB23</f>
        <v>0.95642354202073743</v>
      </c>
      <c r="F23" s="290">
        <f>AC23/AD23</f>
        <v>0.92238995088816533</v>
      </c>
      <c r="G23" s="291">
        <f>AE23/AF23</f>
        <v>0.99326173605685375</v>
      </c>
      <c r="H23" s="290"/>
      <c r="I23" s="290"/>
      <c r="J23" s="291"/>
      <c r="K23" s="292">
        <v>3.3622500192173099</v>
      </c>
      <c r="L23" s="292">
        <v>2.9635804922770599</v>
      </c>
      <c r="M23" s="292">
        <v>3.3467313356669401</v>
      </c>
      <c r="N23" s="292">
        <v>2.8212858325179</v>
      </c>
      <c r="O23" s="292">
        <v>3.0219755226948202</v>
      </c>
      <c r="P23" s="292">
        <v>3.1446386710090599</v>
      </c>
      <c r="Q23" s="292">
        <v>3.3004192336348499</v>
      </c>
      <c r="R23" s="292">
        <v>3.0914621932542299</v>
      </c>
      <c r="S23" s="292">
        <v>3.18763587069374</v>
      </c>
      <c r="T23" s="292">
        <v>3.0990881391943002</v>
      </c>
      <c r="U23" s="292">
        <v>2.8510847590524899</v>
      </c>
      <c r="V23" s="292">
        <v>3.44079687560841</v>
      </c>
      <c r="W23" s="292">
        <v>3.1113806735267202</v>
      </c>
      <c r="X23" s="292">
        <v>3.4064905648717398</v>
      </c>
      <c r="Y23" s="292">
        <v>3.5186547986071699</v>
      </c>
      <c r="Z23" s="293">
        <v>3.5786435650703998</v>
      </c>
      <c r="AA23" s="292">
        <v>3.13154291253402</v>
      </c>
      <c r="AB23" s="292">
        <v>3.2742219058281199</v>
      </c>
      <c r="AC23" s="292">
        <v>3.1396239051482402</v>
      </c>
      <c r="AD23" s="292">
        <v>3.4037924005190101</v>
      </c>
      <c r="AE23" s="292">
        <v>3.1234619199198002</v>
      </c>
      <c r="AF23" s="293">
        <v>3.1446514111372301</v>
      </c>
    </row>
    <row r="24" spans="1:33" x14ac:dyDescent="0.3">
      <c r="A24" s="4" t="s">
        <v>1793</v>
      </c>
      <c r="B24" s="532" t="s">
        <v>2494</v>
      </c>
      <c r="C24" s="532"/>
      <c r="D24" s="533"/>
      <c r="E24" s="304"/>
      <c r="F24" s="305"/>
      <c r="G24" s="306"/>
      <c r="H24" s="296" t="s">
        <v>1769</v>
      </c>
      <c r="I24" s="296" t="s">
        <v>1769</v>
      </c>
      <c r="J24" s="297" t="s">
        <v>1771</v>
      </c>
      <c r="K24" s="307"/>
      <c r="L24" s="307"/>
      <c r="M24" s="307"/>
      <c r="N24" s="307"/>
      <c r="O24" s="307"/>
      <c r="P24" s="307"/>
      <c r="Q24" s="307"/>
      <c r="R24" s="307"/>
      <c r="S24" s="307"/>
      <c r="T24" s="307"/>
      <c r="U24" s="307"/>
      <c r="V24" s="307"/>
      <c r="W24" s="307"/>
      <c r="X24" s="307"/>
      <c r="Y24" s="307"/>
      <c r="Z24" s="308"/>
      <c r="AA24" s="307"/>
      <c r="AB24" s="307"/>
      <c r="AC24" s="307"/>
      <c r="AD24" s="307"/>
      <c r="AE24" s="307"/>
      <c r="AF24" s="308"/>
      <c r="AG24" s="104"/>
    </row>
    <row r="25" spans="1:33" x14ac:dyDescent="0.3">
      <c r="A25" s="218" t="s">
        <v>1799</v>
      </c>
      <c r="B25" s="218" t="s">
        <v>1520</v>
      </c>
      <c r="C25" s="218" t="s">
        <v>1800</v>
      </c>
      <c r="D25" s="127" t="s">
        <v>1521</v>
      </c>
      <c r="E25" s="289">
        <f>AA25/AB25</f>
        <v>0.84592575813766802</v>
      </c>
      <c r="F25" s="290">
        <f>AC25/AD25</f>
        <v>1.1585777348603714</v>
      </c>
      <c r="G25" s="291">
        <f>AE25/AF25</f>
        <v>0.67281293351006011</v>
      </c>
      <c r="H25" s="290"/>
      <c r="I25" s="290"/>
      <c r="J25" s="291" t="s">
        <v>975</v>
      </c>
      <c r="K25" s="302">
        <v>2.1440668809236598</v>
      </c>
      <c r="L25" s="302">
        <v>3.14540286989032</v>
      </c>
      <c r="M25" s="302">
        <v>1.8484931425284299</v>
      </c>
      <c r="N25" s="302">
        <v>2.30565177089324</v>
      </c>
      <c r="O25" s="302">
        <v>2.8857098014914602</v>
      </c>
      <c r="P25" s="302">
        <v>2.3773902382990602</v>
      </c>
      <c r="Q25" s="302">
        <v>1.70423431165983</v>
      </c>
      <c r="R25" s="302">
        <v>2.0367005248951502</v>
      </c>
      <c r="S25" s="302">
        <v>3.0244560343803499</v>
      </c>
      <c r="T25" s="302">
        <v>4.1820373346021196</v>
      </c>
      <c r="U25" s="302">
        <v>3.2957452924064499</v>
      </c>
      <c r="V25" s="302">
        <v>3.5337796638955901</v>
      </c>
      <c r="W25" s="302">
        <v>2.1705191807931699</v>
      </c>
      <c r="X25" s="302">
        <v>1.6008996807226199</v>
      </c>
      <c r="Y25" s="302">
        <v>2.0617411410807001</v>
      </c>
      <c r="Z25" s="303">
        <v>1.93846774876079</v>
      </c>
      <c r="AA25" s="302">
        <v>2.3059561925726402</v>
      </c>
      <c r="AB25" s="302">
        <v>2.72595575958022</v>
      </c>
      <c r="AC25" s="302">
        <v>2.2510087190863799</v>
      </c>
      <c r="AD25" s="302">
        <v>1.94290693783932</v>
      </c>
      <c r="AE25" s="302">
        <v>2.3609036660589098</v>
      </c>
      <c r="AF25" s="303">
        <v>3.5090045813211299</v>
      </c>
    </row>
    <row r="26" spans="1:33" x14ac:dyDescent="0.3">
      <c r="A26" s="4" t="s">
        <v>1799</v>
      </c>
      <c r="B26" s="532" t="s">
        <v>2494</v>
      </c>
      <c r="C26" s="532"/>
      <c r="D26" s="533"/>
      <c r="E26" s="283"/>
      <c r="F26" s="283"/>
      <c r="G26" s="295"/>
      <c r="H26" s="296" t="s">
        <v>1770</v>
      </c>
      <c r="I26" s="299" t="s">
        <v>1770</v>
      </c>
      <c r="J26" s="297" t="s">
        <v>1769</v>
      </c>
      <c r="K26" s="104"/>
      <c r="L26" s="104"/>
      <c r="M26" s="104"/>
      <c r="N26" s="104"/>
      <c r="O26" s="104"/>
      <c r="P26" s="104"/>
      <c r="Q26" s="104"/>
      <c r="R26" s="104"/>
      <c r="S26" s="104"/>
      <c r="T26" s="104"/>
      <c r="U26" s="104"/>
      <c r="V26" s="104"/>
      <c r="W26" s="104"/>
      <c r="X26" s="104"/>
      <c r="Y26" s="104"/>
      <c r="Z26" s="126"/>
      <c r="AA26" s="104"/>
      <c r="AB26" s="104"/>
      <c r="AC26" s="104"/>
      <c r="AD26" s="104"/>
      <c r="AE26" s="104"/>
      <c r="AF26" s="126"/>
      <c r="AG26" s="104"/>
    </row>
    <row r="27" spans="1:33" x14ac:dyDescent="0.3">
      <c r="A27" t="s">
        <v>1801</v>
      </c>
      <c r="B27" t="s">
        <v>1802</v>
      </c>
      <c r="C27" t="s">
        <v>1803</v>
      </c>
      <c r="D27" s="125" t="s">
        <v>1804</v>
      </c>
      <c r="E27" s="289">
        <f>AA27/AB27</f>
        <v>1.0362551168589393</v>
      </c>
      <c r="F27" s="290">
        <f>AC27/AD27</f>
        <v>1.0832889329937998</v>
      </c>
      <c r="G27" s="291">
        <f>AE27/AF27</f>
        <v>0.99149171635669231</v>
      </c>
      <c r="H27" s="309"/>
      <c r="I27" s="290"/>
      <c r="J27" s="291"/>
      <c r="K27" s="292">
        <v>8.37149693944483</v>
      </c>
      <c r="L27" s="292">
        <v>8.5848665799685904</v>
      </c>
      <c r="M27" s="292">
        <v>6.73640089787588</v>
      </c>
      <c r="N27" s="292">
        <v>7.9735629530793704</v>
      </c>
      <c r="O27" s="292">
        <v>8.7009972816113592</v>
      </c>
      <c r="P27" s="292">
        <v>7.2451452221702999</v>
      </c>
      <c r="Q27" s="292">
        <v>8.8084848054901705</v>
      </c>
      <c r="R27" s="292">
        <v>8.1734040859688601</v>
      </c>
      <c r="S27" s="292">
        <v>7.7487026995264996</v>
      </c>
      <c r="T27" s="292">
        <v>7.8394097371709703</v>
      </c>
      <c r="U27" s="292">
        <v>8.2128712408420608</v>
      </c>
      <c r="V27" s="292">
        <v>8.1370818130415401</v>
      </c>
      <c r="W27" s="292">
        <v>7.9464612860733199</v>
      </c>
      <c r="X27" s="292">
        <v>6.5436508189243696</v>
      </c>
      <c r="Y27" s="292">
        <v>7.8830177213538404</v>
      </c>
      <c r="Z27" s="293">
        <v>8.0232218692576005</v>
      </c>
      <c r="AA27" s="292">
        <v>8.0742948457011696</v>
      </c>
      <c r="AB27" s="292">
        <v>7.7918021482737698</v>
      </c>
      <c r="AC27" s="292">
        <v>8.23200784881017</v>
      </c>
      <c r="AD27" s="292">
        <v>7.5990879239022799</v>
      </c>
      <c r="AE27" s="292">
        <v>7.9165818425921701</v>
      </c>
      <c r="AF27" s="293">
        <v>7.9845163726452704</v>
      </c>
    </row>
    <row r="28" spans="1:33" x14ac:dyDescent="0.3">
      <c r="A28" t="s">
        <v>1801</v>
      </c>
      <c r="B28" t="s">
        <v>226</v>
      </c>
      <c r="C28" t="s">
        <v>1805</v>
      </c>
      <c r="D28" s="125" t="s">
        <v>979</v>
      </c>
      <c r="E28" s="289">
        <f>AA28/AB28</f>
        <v>1.1347031765820046</v>
      </c>
      <c r="F28" s="290">
        <f>AC28/AD28</f>
        <v>1.2417856841157893</v>
      </c>
      <c r="G28" s="291">
        <f>AE28/AF28</f>
        <v>1.0387583006922148</v>
      </c>
      <c r="H28" s="301" t="s">
        <v>976</v>
      </c>
      <c r="I28" s="301" t="s">
        <v>976</v>
      </c>
      <c r="J28" s="291"/>
      <c r="K28" s="292">
        <v>4.6602001320634603</v>
      </c>
      <c r="L28" s="292">
        <v>5.0974072511585504</v>
      </c>
      <c r="M28" s="292">
        <v>4.0385998413763398</v>
      </c>
      <c r="N28" s="292">
        <v>4.67106662515911</v>
      </c>
      <c r="O28" s="292">
        <v>5.1627471221544798</v>
      </c>
      <c r="P28" s="292">
        <v>4.7375881580912704</v>
      </c>
      <c r="Q28" s="292">
        <v>5.1151585673467803</v>
      </c>
      <c r="R28" s="292">
        <v>4.7650479924788396</v>
      </c>
      <c r="S28" s="292">
        <v>4.2787843213696499</v>
      </c>
      <c r="T28" s="292">
        <v>4.4774796497942901</v>
      </c>
      <c r="U28" s="292">
        <v>4.5377437058772099</v>
      </c>
      <c r="V28" s="292">
        <v>4.4842125667356099</v>
      </c>
      <c r="W28" s="292">
        <v>4.2441673318634496</v>
      </c>
      <c r="X28" s="292">
        <v>3.4215731753110701</v>
      </c>
      <c r="Y28" s="292">
        <v>3.95088887971129</v>
      </c>
      <c r="Z28" s="293">
        <v>4.3124814839292798</v>
      </c>
      <c r="AA28" s="292">
        <v>4.7809769612285997</v>
      </c>
      <c r="AB28" s="292">
        <v>4.2134163893239798</v>
      </c>
      <c r="AC28" s="292">
        <v>4.9451354600178403</v>
      </c>
      <c r="AD28" s="292">
        <v>3.98227771770377</v>
      </c>
      <c r="AE28" s="292">
        <v>4.6168184624393698</v>
      </c>
      <c r="AF28" s="293">
        <v>4.4445550609441904</v>
      </c>
    </row>
    <row r="29" spans="1:33" x14ac:dyDescent="0.3">
      <c r="A29" s="310"/>
      <c r="B29" s="311" t="s">
        <v>1768</v>
      </c>
      <c r="C29" s="310"/>
      <c r="D29" s="312"/>
      <c r="E29" s="289">
        <f>AA29/AB29</f>
        <v>1.0708069800370421</v>
      </c>
      <c r="F29" s="290">
        <f>AC29/AD29</f>
        <v>1.1377883849456516</v>
      </c>
      <c r="G29" s="291">
        <f>AE29/AF29</f>
        <v>1.0083939393219774</v>
      </c>
      <c r="H29" s="309"/>
      <c r="I29" s="309"/>
      <c r="J29" s="313"/>
      <c r="K29" s="314">
        <f t="shared" ref="K29:Z29" si="2">SUM(K27:K28)</f>
        <v>13.03169707150829</v>
      </c>
      <c r="L29" s="314">
        <f t="shared" si="2"/>
        <v>13.682273831127141</v>
      </c>
      <c r="M29" s="314">
        <f t="shared" si="2"/>
        <v>10.775000739252221</v>
      </c>
      <c r="N29" s="314">
        <f t="shared" si="2"/>
        <v>12.644629578238479</v>
      </c>
      <c r="O29" s="314">
        <f>SUM(O27:O28)</f>
        <v>13.863744403765839</v>
      </c>
      <c r="P29" s="314">
        <f>SUM(P27:P28)</f>
        <v>11.982733380261571</v>
      </c>
      <c r="Q29" s="314">
        <f>SUM(Q27:Q28)</f>
        <v>13.923643372836951</v>
      </c>
      <c r="R29" s="314">
        <f>SUM(R27:R28)</f>
        <v>12.9384520784477</v>
      </c>
      <c r="S29" s="314">
        <f t="shared" si="2"/>
        <v>12.02748702089615</v>
      </c>
      <c r="T29" s="314">
        <f t="shared" si="2"/>
        <v>12.316889386965261</v>
      </c>
      <c r="U29" s="314">
        <f t="shared" si="2"/>
        <v>12.750614946719271</v>
      </c>
      <c r="V29" s="314">
        <f t="shared" si="2"/>
        <v>12.621294379777151</v>
      </c>
      <c r="W29" s="314">
        <f t="shared" si="2"/>
        <v>12.19062861793677</v>
      </c>
      <c r="X29" s="314">
        <f t="shared" si="2"/>
        <v>9.9652239942354406</v>
      </c>
      <c r="Y29" s="314">
        <f t="shared" si="2"/>
        <v>11.833906601065131</v>
      </c>
      <c r="Z29" s="315">
        <f t="shared" si="2"/>
        <v>12.335703353186879</v>
      </c>
      <c r="AA29" s="314">
        <f>AVERAGE(K29:R29)</f>
        <v>12.855271806929773</v>
      </c>
      <c r="AB29" s="314">
        <f>AVERAGE(S29:Z29)</f>
        <v>12.005218537597759</v>
      </c>
      <c r="AC29" s="314">
        <f>AVERAGE(O29:R29)</f>
        <v>13.177143308828015</v>
      </c>
      <c r="AD29" s="314">
        <f>AVERAGE(W29:Z29)</f>
        <v>11.581365641606055</v>
      </c>
      <c r="AE29" s="314">
        <f>AVERAGE(K29:N29)</f>
        <v>12.533400305031533</v>
      </c>
      <c r="AF29" s="315">
        <f>AVERAGE(S29:V29)</f>
        <v>12.42907143358946</v>
      </c>
      <c r="AG29" s="310"/>
    </row>
    <row r="30" spans="1:33" x14ac:dyDescent="0.3">
      <c r="A30" s="4" t="s">
        <v>1801</v>
      </c>
      <c r="B30" s="532" t="s">
        <v>2494</v>
      </c>
      <c r="C30" s="532"/>
      <c r="D30" s="533"/>
      <c r="E30" s="283"/>
      <c r="F30" s="283"/>
      <c r="G30" s="295"/>
      <c r="H30" s="299" t="s">
        <v>1771</v>
      </c>
      <c r="I30" s="299" t="s">
        <v>1771</v>
      </c>
      <c r="J30" s="300"/>
      <c r="K30" s="104"/>
      <c r="L30" s="104"/>
      <c r="M30" s="104"/>
      <c r="N30" s="104"/>
      <c r="O30" s="104"/>
      <c r="P30" s="104"/>
      <c r="Q30" s="104"/>
      <c r="R30" s="104"/>
      <c r="S30" s="104"/>
      <c r="T30" s="104"/>
      <c r="U30" s="104"/>
      <c r="V30" s="104"/>
      <c r="W30" s="104"/>
      <c r="X30" s="104"/>
      <c r="Y30" s="104"/>
      <c r="Z30" s="126"/>
      <c r="AA30" s="104"/>
      <c r="AB30" s="104"/>
      <c r="AC30" s="104"/>
      <c r="AD30" s="104"/>
      <c r="AE30" s="104"/>
      <c r="AF30" s="126"/>
      <c r="AG30" s="104"/>
    </row>
    <row r="31" spans="1:33" x14ac:dyDescent="0.3">
      <c r="A31" t="s">
        <v>1806</v>
      </c>
      <c r="B31" t="s">
        <v>601</v>
      </c>
      <c r="C31" t="s">
        <v>1807</v>
      </c>
      <c r="D31" s="125" t="s">
        <v>603</v>
      </c>
      <c r="E31" s="289">
        <f>AA31/AB31</f>
        <v>1.0468396607041388</v>
      </c>
      <c r="F31" s="290">
        <f>AC31/AD31</f>
        <v>0.94903481581571836</v>
      </c>
      <c r="G31" s="291">
        <f>AE31/AF31</f>
        <v>1.1500536160164523</v>
      </c>
      <c r="H31" s="290"/>
      <c r="I31" s="290"/>
      <c r="J31" s="294" t="s">
        <v>976</v>
      </c>
      <c r="K31" s="292">
        <v>4.4144755148338097</v>
      </c>
      <c r="L31" s="292">
        <v>4.2846798643414301</v>
      </c>
      <c r="M31" s="292">
        <v>4.42666174235712</v>
      </c>
      <c r="N31" s="292">
        <v>4.1222039901137304</v>
      </c>
      <c r="O31" s="292">
        <v>3.8944059874803201</v>
      </c>
      <c r="P31" s="292">
        <v>3.7959648246493001</v>
      </c>
      <c r="Q31" s="292">
        <v>3.4222203808162299</v>
      </c>
      <c r="R31" s="292">
        <v>3.90780488266443</v>
      </c>
      <c r="S31" s="292">
        <v>3.9369503908918801</v>
      </c>
      <c r="T31" s="292">
        <v>3.6716351156678302</v>
      </c>
      <c r="U31" s="292">
        <v>3.9811761388261999</v>
      </c>
      <c r="V31" s="292">
        <v>3.4078183556140802</v>
      </c>
      <c r="W31" s="292">
        <v>4.0455815554964003</v>
      </c>
      <c r="X31" s="292">
        <v>3.7973428209176698</v>
      </c>
      <c r="Y31" s="292">
        <v>3.64697443254998</v>
      </c>
      <c r="Z31" s="293">
        <v>4.3371244206314596</v>
      </c>
      <c r="AA31" s="292">
        <v>4.0335521484070398</v>
      </c>
      <c r="AB31" s="292">
        <v>3.8530754038244401</v>
      </c>
      <c r="AC31" s="292">
        <v>3.7550990189025701</v>
      </c>
      <c r="AD31" s="292">
        <v>3.95675580739888</v>
      </c>
      <c r="AE31" s="292">
        <v>4.3120052779115197</v>
      </c>
      <c r="AF31" s="293">
        <v>3.7493950002499998</v>
      </c>
    </row>
    <row r="32" spans="1:33" x14ac:dyDescent="0.3">
      <c r="A32" t="s">
        <v>1806</v>
      </c>
      <c r="B32" t="s">
        <v>605</v>
      </c>
      <c r="C32" t="s">
        <v>1808</v>
      </c>
      <c r="D32" s="125" t="s">
        <v>607</v>
      </c>
      <c r="E32" s="289">
        <f>AA32/AB32</f>
        <v>1.0485117063939196</v>
      </c>
      <c r="F32" s="290">
        <f>AC32/AD32</f>
        <v>0.98206032679809507</v>
      </c>
      <c r="G32" s="291">
        <f>AE32/AF32</f>
        <v>1.1148218222390498</v>
      </c>
      <c r="H32" s="290"/>
      <c r="I32" s="290"/>
      <c r="J32" s="294" t="s">
        <v>976</v>
      </c>
      <c r="K32" s="292">
        <v>2.0460982692435898</v>
      </c>
      <c r="L32" s="292">
        <v>2.0103821078061301</v>
      </c>
      <c r="M32" s="292">
        <v>2.1312357155675801</v>
      </c>
      <c r="N32" s="292">
        <v>1.88850681104169</v>
      </c>
      <c r="O32" s="292">
        <v>2.03439100398989</v>
      </c>
      <c r="P32" s="292">
        <v>1.6916800592075101</v>
      </c>
      <c r="Q32" s="292">
        <v>1.6561031692780901</v>
      </c>
      <c r="R32" s="292">
        <v>1.7171463401852101</v>
      </c>
      <c r="S32" s="292">
        <v>1.7874768923859099</v>
      </c>
      <c r="T32" s="292">
        <v>1.7583913544808101</v>
      </c>
      <c r="U32" s="292">
        <v>1.91767882115996</v>
      </c>
      <c r="V32" s="292">
        <v>1.7808598340901201</v>
      </c>
      <c r="W32" s="292">
        <v>1.9144161719356101</v>
      </c>
      <c r="X32" s="292">
        <v>1.6082255658864399</v>
      </c>
      <c r="Y32" s="292">
        <v>1.6719051083076599</v>
      </c>
      <c r="Z32" s="293">
        <v>2.03445974230186</v>
      </c>
      <c r="AA32" s="292">
        <v>1.89694293453996</v>
      </c>
      <c r="AB32" s="292">
        <v>1.8091766863185501</v>
      </c>
      <c r="AC32" s="292">
        <v>1.7748301431651701</v>
      </c>
      <c r="AD32" s="292">
        <v>1.8072516471078901</v>
      </c>
      <c r="AE32" s="292">
        <v>2.0190557259147499</v>
      </c>
      <c r="AF32" s="293">
        <v>1.8111017255291999</v>
      </c>
    </row>
    <row r="33" spans="1:33" x14ac:dyDescent="0.3">
      <c r="A33" t="s">
        <v>1806</v>
      </c>
      <c r="B33" t="s">
        <v>608</v>
      </c>
      <c r="C33" t="s">
        <v>609</v>
      </c>
      <c r="D33" s="125" t="s">
        <v>610</v>
      </c>
      <c r="E33" s="289">
        <f>AA33/AB33</f>
        <v>0.98397038745308374</v>
      </c>
      <c r="F33" s="290">
        <f>AC33/AD33</f>
        <v>0.96389129461456113</v>
      </c>
      <c r="G33" s="291">
        <f>AE33/AF33</f>
        <v>1.0031258690446754</v>
      </c>
      <c r="H33" s="290"/>
      <c r="I33" s="290"/>
      <c r="J33" s="291"/>
      <c r="K33" s="292">
        <v>1.20988540881492</v>
      </c>
      <c r="L33" s="292">
        <v>1.0203936016495101</v>
      </c>
      <c r="M33" s="292">
        <v>1.1471730019380699</v>
      </c>
      <c r="N33" s="292">
        <v>1.0154907892173599</v>
      </c>
      <c r="O33" s="292">
        <v>0.99251962973739505</v>
      </c>
      <c r="P33" s="292">
        <v>1.0845614036848701</v>
      </c>
      <c r="Q33" s="292">
        <v>0.98423214604188303</v>
      </c>
      <c r="R33" s="292">
        <v>0.96564540944692601</v>
      </c>
      <c r="S33" s="292">
        <v>1.08223945717922</v>
      </c>
      <c r="T33" s="292">
        <v>0.97801602443166902</v>
      </c>
      <c r="U33" s="292">
        <v>1.1207654564279099</v>
      </c>
      <c r="V33" s="292">
        <v>1.1982328896024199</v>
      </c>
      <c r="W33" s="292">
        <v>1.12733802351484</v>
      </c>
      <c r="X33" s="292">
        <v>1.0600844219819401</v>
      </c>
      <c r="Y33" s="292">
        <v>0.88547937402388199</v>
      </c>
      <c r="Z33" s="293">
        <v>1.10491222591211</v>
      </c>
      <c r="AA33" s="292">
        <v>1.05248767381637</v>
      </c>
      <c r="AB33" s="292">
        <v>1.0696334841342501</v>
      </c>
      <c r="AC33" s="292">
        <v>1.0067396472277701</v>
      </c>
      <c r="AD33" s="292">
        <v>1.0444535113581901</v>
      </c>
      <c r="AE33" s="292">
        <v>1.0982357004049601</v>
      </c>
      <c r="AF33" s="293">
        <v>1.0948134569103101</v>
      </c>
    </row>
    <row r="34" spans="1:33" x14ac:dyDescent="0.3">
      <c r="B34" s="1" t="s">
        <v>1768</v>
      </c>
      <c r="D34" s="125"/>
      <c r="E34" s="289">
        <f>AA34/AB34</f>
        <v>1.0372996807084174</v>
      </c>
      <c r="F34" s="290">
        <f>AC34/AD34</f>
        <v>0.96008023576369006</v>
      </c>
      <c r="G34" s="291">
        <f>AE34/AF34</f>
        <v>1.1162960854258717</v>
      </c>
      <c r="H34" s="290"/>
      <c r="I34" s="290"/>
      <c r="J34" s="291"/>
      <c r="K34" s="292">
        <f t="shared" ref="K34:Z34" si="3">SUM(K31:K33)</f>
        <v>7.67045919289232</v>
      </c>
      <c r="L34" s="292">
        <f t="shared" si="3"/>
        <v>7.3154555737970703</v>
      </c>
      <c r="M34" s="292">
        <f t="shared" si="3"/>
        <v>7.7050704598627693</v>
      </c>
      <c r="N34" s="292">
        <f t="shared" si="3"/>
        <v>7.0262015903727804</v>
      </c>
      <c r="O34" s="292">
        <f>SUM(O31:O33)</f>
        <v>6.9213166212076054</v>
      </c>
      <c r="P34" s="292">
        <f>SUM(P31:P33)</f>
        <v>6.5722062875416807</v>
      </c>
      <c r="Q34" s="292">
        <f>SUM(Q31:Q33)</f>
        <v>6.0625556961362026</v>
      </c>
      <c r="R34" s="292">
        <f>SUM(R31:R33)</f>
        <v>6.5905966322965668</v>
      </c>
      <c r="S34" s="292">
        <f t="shared" si="3"/>
        <v>6.8066667404570103</v>
      </c>
      <c r="T34" s="292">
        <f t="shared" si="3"/>
        <v>6.4080424945803092</v>
      </c>
      <c r="U34" s="292">
        <f t="shared" si="3"/>
        <v>7.0196204164140701</v>
      </c>
      <c r="V34" s="292">
        <f t="shared" si="3"/>
        <v>6.3869110793066204</v>
      </c>
      <c r="W34" s="292">
        <f t="shared" si="3"/>
        <v>7.08733575094685</v>
      </c>
      <c r="X34" s="292">
        <f t="shared" si="3"/>
        <v>6.4656528087860492</v>
      </c>
      <c r="Y34" s="292">
        <f t="shared" si="3"/>
        <v>6.2043589148815226</v>
      </c>
      <c r="Z34" s="293">
        <f t="shared" si="3"/>
        <v>7.4764963888454297</v>
      </c>
      <c r="AA34" s="292">
        <f>AVERAGE(K34:R34)</f>
        <v>6.9829827567633744</v>
      </c>
      <c r="AB34" s="292">
        <f>AVERAGE(S34:Z34)</f>
        <v>6.7318855742772321</v>
      </c>
      <c r="AC34" s="292">
        <f>AVERAGE(O34:R34)</f>
        <v>6.5366688092955139</v>
      </c>
      <c r="AD34" s="292">
        <f>AVERAGE(W34:Z34)</f>
        <v>6.8084609658649624</v>
      </c>
      <c r="AE34" s="292">
        <f>AVERAGE(K34:N34)</f>
        <v>7.4292967042312341</v>
      </c>
      <c r="AF34" s="293">
        <f>AVERAGE(S34:V34)</f>
        <v>6.6553101826895027</v>
      </c>
    </row>
    <row r="35" spans="1:33" x14ac:dyDescent="0.3">
      <c r="A35" s="4" t="s">
        <v>1806</v>
      </c>
      <c r="B35" s="532" t="s">
        <v>2494</v>
      </c>
      <c r="C35" s="532"/>
      <c r="D35" s="533"/>
      <c r="E35" s="283"/>
      <c r="F35" s="283"/>
      <c r="G35" s="295"/>
      <c r="H35" s="298"/>
      <c r="I35" s="298"/>
      <c r="J35" s="316" t="s">
        <v>1771</v>
      </c>
      <c r="K35" s="104"/>
      <c r="L35" s="104"/>
      <c r="M35" s="104"/>
      <c r="N35" s="104"/>
      <c r="O35" s="104"/>
      <c r="P35" s="104"/>
      <c r="Q35" s="104"/>
      <c r="R35" s="104"/>
      <c r="S35" s="104"/>
      <c r="T35" s="104"/>
      <c r="U35" s="104"/>
      <c r="V35" s="104"/>
      <c r="W35" s="104"/>
      <c r="X35" s="104"/>
      <c r="Y35" s="104"/>
      <c r="Z35" s="126"/>
      <c r="AA35" s="104"/>
      <c r="AB35" s="104"/>
      <c r="AC35" s="104"/>
      <c r="AD35" s="104"/>
      <c r="AE35" s="104"/>
      <c r="AF35" s="126"/>
      <c r="AG35" s="104"/>
    </row>
    <row r="36" spans="1:33" x14ac:dyDescent="0.3">
      <c r="A36" t="s">
        <v>1809</v>
      </c>
      <c r="B36" t="s">
        <v>1810</v>
      </c>
      <c r="C36" t="s">
        <v>1811</v>
      </c>
      <c r="D36" s="125" t="s">
        <v>1812</v>
      </c>
      <c r="E36" s="289">
        <f>AA36/AB36</f>
        <v>0.99242145514429514</v>
      </c>
      <c r="F36" s="290">
        <f>AC36/AD36</f>
        <v>0.91236215838637968</v>
      </c>
      <c r="G36" s="291">
        <f>AE36/AF36</f>
        <v>1.0711354301369624</v>
      </c>
      <c r="H36" s="290"/>
      <c r="I36" s="290"/>
      <c r="J36" s="291"/>
      <c r="K36" s="292">
        <v>5.17547203132645</v>
      </c>
      <c r="L36" s="292">
        <v>5.3087220552190599</v>
      </c>
      <c r="M36" s="292">
        <v>4.7709757957961898</v>
      </c>
      <c r="N36" s="292">
        <v>4.9591232212249396</v>
      </c>
      <c r="O36" s="292">
        <v>3.77705812025332</v>
      </c>
      <c r="P36" s="292">
        <v>3.4732489663732702</v>
      </c>
      <c r="Q36" s="292">
        <v>5.1613251034640104</v>
      </c>
      <c r="R36" s="292">
        <v>4.5169860518700702</v>
      </c>
      <c r="S36" s="292">
        <v>4.7997411626879796</v>
      </c>
      <c r="T36" s="292">
        <v>4.8350665709796798</v>
      </c>
      <c r="U36" s="292">
        <v>4.7051801622156599</v>
      </c>
      <c r="V36" s="292">
        <v>4.5318489744384101</v>
      </c>
      <c r="W36" s="292">
        <v>4.8259997589211698</v>
      </c>
      <c r="X36" s="292">
        <v>4.5182863532061903</v>
      </c>
      <c r="Y36" s="292">
        <v>4.5452107205060903</v>
      </c>
      <c r="Z36" s="293">
        <v>4.6652164315608502</v>
      </c>
      <c r="AA36" s="292">
        <v>4.6428639181909102</v>
      </c>
      <c r="AB36" s="292">
        <v>4.6783187668144999</v>
      </c>
      <c r="AC36" s="292">
        <v>4.2321545604901702</v>
      </c>
      <c r="AD36" s="292">
        <v>4.6386783160485701</v>
      </c>
      <c r="AE36" s="292">
        <v>5.0535732758916598</v>
      </c>
      <c r="AF36" s="293">
        <v>4.7179592175804297</v>
      </c>
    </row>
    <row r="37" spans="1:33" x14ac:dyDescent="0.3">
      <c r="A37" s="4" t="s">
        <v>1809</v>
      </c>
      <c r="B37" s="532" t="s">
        <v>2494</v>
      </c>
      <c r="C37" s="532"/>
      <c r="D37" s="533"/>
      <c r="E37" s="283"/>
      <c r="F37" s="284"/>
      <c r="G37" s="285"/>
      <c r="H37" s="298"/>
      <c r="I37" s="296" t="s">
        <v>1770</v>
      </c>
      <c r="J37" s="316" t="s">
        <v>1770</v>
      </c>
      <c r="K37" s="104"/>
      <c r="L37" s="104"/>
      <c r="M37" s="104"/>
      <c r="N37" s="104"/>
      <c r="O37" s="104"/>
      <c r="P37" s="104"/>
      <c r="Q37" s="104"/>
      <c r="R37" s="104"/>
      <c r="S37" s="104"/>
      <c r="T37" s="104"/>
      <c r="U37" s="104"/>
      <c r="V37" s="104"/>
      <c r="W37" s="104"/>
      <c r="X37" s="104"/>
      <c r="Y37" s="104"/>
      <c r="Z37" s="126"/>
      <c r="AA37" s="104"/>
      <c r="AB37" s="104"/>
      <c r="AC37" s="104"/>
      <c r="AD37" s="104"/>
      <c r="AE37" s="104"/>
      <c r="AF37" s="126"/>
      <c r="AG37" s="104"/>
    </row>
    <row r="38" spans="1:33" x14ac:dyDescent="0.3">
      <c r="A38" t="s">
        <v>1813</v>
      </c>
      <c r="B38" t="s">
        <v>242</v>
      </c>
      <c r="C38" t="s">
        <v>1814</v>
      </c>
      <c r="D38" s="125" t="s">
        <v>984</v>
      </c>
      <c r="E38" s="289">
        <f>AA38/AB38</f>
        <v>0.82807477676588725</v>
      </c>
      <c r="F38" s="290">
        <f>AC38/AD38</f>
        <v>0.90979697508022972</v>
      </c>
      <c r="G38" s="291">
        <f>AE38/AF38</f>
        <v>0.75671694619488727</v>
      </c>
      <c r="H38" s="301" t="s">
        <v>976</v>
      </c>
      <c r="I38" s="290"/>
      <c r="J38" s="294" t="s">
        <v>976</v>
      </c>
      <c r="K38" s="292">
        <v>0.72780495966783998</v>
      </c>
      <c r="L38" s="292">
        <v>0.68837037939632095</v>
      </c>
      <c r="M38" s="292">
        <v>0.69915985302013495</v>
      </c>
      <c r="N38" s="292">
        <v>0.61244993138151305</v>
      </c>
      <c r="O38" s="292">
        <v>0.64979878134957403</v>
      </c>
      <c r="P38" s="292">
        <v>0.62971362726226099</v>
      </c>
      <c r="Q38" s="292">
        <v>0.82068460248041897</v>
      </c>
      <c r="R38" s="292">
        <v>0.76347175548326496</v>
      </c>
      <c r="S38" s="292">
        <v>0.76947784809648501</v>
      </c>
      <c r="T38" s="292">
        <v>0.85932972950928399</v>
      </c>
      <c r="U38" s="292">
        <v>0.87024644678831897</v>
      </c>
      <c r="V38" s="292">
        <v>1.105708809559</v>
      </c>
      <c r="W38" s="292">
        <v>0.73622075317194102</v>
      </c>
      <c r="X38" s="292">
        <v>0.74550648950664999</v>
      </c>
      <c r="Y38" s="292">
        <v>0.84720864671434204</v>
      </c>
      <c r="Z38" s="293">
        <v>0.81865510619483395</v>
      </c>
      <c r="AA38" s="292">
        <v>0.69893173625516603</v>
      </c>
      <c r="AB38" s="292">
        <v>0.84404422869260698</v>
      </c>
      <c r="AC38" s="292">
        <v>0.71591719164388001</v>
      </c>
      <c r="AD38" s="292">
        <v>0.78689774889694197</v>
      </c>
      <c r="AE38" s="292">
        <v>0.68194628086645204</v>
      </c>
      <c r="AF38" s="293">
        <v>0.90119070848827199</v>
      </c>
    </row>
    <row r="39" spans="1:33" x14ac:dyDescent="0.3">
      <c r="A39" t="s">
        <v>1813</v>
      </c>
      <c r="B39" t="s">
        <v>1815</v>
      </c>
      <c r="C39" t="s">
        <v>1816</v>
      </c>
      <c r="D39" s="125" t="s">
        <v>1817</v>
      </c>
      <c r="E39" s="289">
        <f>AA39/AB39</f>
        <v>1.0251269310270372</v>
      </c>
      <c r="F39" s="290">
        <f>AC39/AD39</f>
        <v>0.91731104852778345</v>
      </c>
      <c r="G39" s="291">
        <f>AE39/AF39</f>
        <v>1.1512275935014695</v>
      </c>
      <c r="H39" s="290"/>
      <c r="I39" s="290"/>
      <c r="J39" s="291"/>
      <c r="K39" s="292">
        <v>1.7420208254267899</v>
      </c>
      <c r="L39" s="292">
        <v>1.62241361932868</v>
      </c>
      <c r="M39" s="292">
        <v>1.5511679846128399</v>
      </c>
      <c r="N39" s="292">
        <v>1.10059314647983</v>
      </c>
      <c r="O39" s="292">
        <v>0.84007738721216996</v>
      </c>
      <c r="P39" s="292">
        <v>0.87039980731934796</v>
      </c>
      <c r="Q39" s="292">
        <v>2.10598179324746</v>
      </c>
      <c r="R39" s="292">
        <v>1.79030152318824</v>
      </c>
      <c r="S39" s="292">
        <v>1.2285386047190701</v>
      </c>
      <c r="T39" s="292">
        <v>1.22252003868236</v>
      </c>
      <c r="U39" s="292">
        <v>1.30727696002531</v>
      </c>
      <c r="V39" s="292">
        <v>1.46756030960449</v>
      </c>
      <c r="W39" s="292">
        <v>1.45185639081357</v>
      </c>
      <c r="X39" s="292">
        <v>1.3944849984374501</v>
      </c>
      <c r="Y39" s="292">
        <v>1.63138321721112</v>
      </c>
      <c r="Z39" s="293">
        <v>1.63444478249882</v>
      </c>
      <c r="AA39" s="292">
        <v>1.4528695108519201</v>
      </c>
      <c r="AB39" s="292">
        <v>1.4172581627490199</v>
      </c>
      <c r="AC39" s="292">
        <v>1.4016901277417999</v>
      </c>
      <c r="AD39" s="292">
        <v>1.52804234724024</v>
      </c>
      <c r="AE39" s="292">
        <v>1.50404889396203</v>
      </c>
      <c r="AF39" s="293">
        <v>1.3064739782578101</v>
      </c>
      <c r="AG39" t="s">
        <v>1818</v>
      </c>
    </row>
    <row r="40" spans="1:33" x14ac:dyDescent="0.3">
      <c r="B40" s="1" t="s">
        <v>1768</v>
      </c>
      <c r="D40" s="125"/>
      <c r="E40" s="289">
        <f>AA40/AB40</f>
        <v>0.9515760719358124</v>
      </c>
      <c r="F40" s="290">
        <f>AC40/AD40</f>
        <v>0.91475685393294781</v>
      </c>
      <c r="G40" s="291">
        <f>AE40/AF40</f>
        <v>0.99018441883512154</v>
      </c>
      <c r="H40" s="290"/>
      <c r="I40" s="290"/>
      <c r="J40" s="291"/>
      <c r="K40" s="292">
        <f t="shared" ref="K40:Z40" si="4">SUM(K38:K39)</f>
        <v>2.4698257850946299</v>
      </c>
      <c r="L40" s="292">
        <f t="shared" si="4"/>
        <v>2.3107839987250012</v>
      </c>
      <c r="M40" s="292">
        <f t="shared" si="4"/>
        <v>2.2503278376329749</v>
      </c>
      <c r="N40" s="292">
        <f t="shared" si="4"/>
        <v>1.713043077861343</v>
      </c>
      <c r="O40" s="292">
        <f>SUM(O38:O39)</f>
        <v>1.4898761685617439</v>
      </c>
      <c r="P40" s="292">
        <f>SUM(P38:P39)</f>
        <v>1.500113434581609</v>
      </c>
      <c r="Q40" s="292">
        <f>SUM(Q38:Q39)</f>
        <v>2.9266663957278789</v>
      </c>
      <c r="R40" s="292">
        <f>SUM(R38:R39)</f>
        <v>2.5537732786715051</v>
      </c>
      <c r="S40" s="292">
        <f t="shared" si="4"/>
        <v>1.9980164528155551</v>
      </c>
      <c r="T40" s="292">
        <f t="shared" si="4"/>
        <v>2.0818497681916441</v>
      </c>
      <c r="U40" s="292">
        <f t="shared" si="4"/>
        <v>2.1775234068136289</v>
      </c>
      <c r="V40" s="292">
        <f t="shared" si="4"/>
        <v>2.57326911916349</v>
      </c>
      <c r="W40" s="292">
        <f t="shared" si="4"/>
        <v>2.1880771439855109</v>
      </c>
      <c r="X40" s="292">
        <f t="shared" si="4"/>
        <v>2.1399914879441</v>
      </c>
      <c r="Y40" s="292">
        <f t="shared" si="4"/>
        <v>2.478591863925462</v>
      </c>
      <c r="Z40" s="293">
        <f t="shared" si="4"/>
        <v>2.4530998886936537</v>
      </c>
      <c r="AA40" s="292">
        <f>AVERAGE(K40:R40)</f>
        <v>2.1518012471070858</v>
      </c>
      <c r="AB40" s="292">
        <f>AVERAGE(S40:Z40)</f>
        <v>2.2613023914416308</v>
      </c>
      <c r="AC40" s="292">
        <f>AVERAGE(O40:R40)</f>
        <v>2.1176073193856841</v>
      </c>
      <c r="AD40" s="292">
        <f>AVERAGE(W40:Z40)</f>
        <v>2.3149400961371818</v>
      </c>
      <c r="AE40" s="292">
        <f>AVERAGE(K40:N40)</f>
        <v>2.1859951748284874</v>
      </c>
      <c r="AF40" s="293">
        <f>AVERAGE(S40:V40)</f>
        <v>2.2076646867460794</v>
      </c>
    </row>
    <row r="41" spans="1:33" x14ac:dyDescent="0.3">
      <c r="A41" s="4" t="s">
        <v>1813</v>
      </c>
      <c r="B41" s="532" t="s">
        <v>2494</v>
      </c>
      <c r="C41" s="532"/>
      <c r="D41" s="533"/>
      <c r="E41" s="283"/>
      <c r="F41" s="284"/>
      <c r="G41" s="285"/>
      <c r="H41" s="296" t="s">
        <v>1771</v>
      </c>
      <c r="I41" s="296" t="s">
        <v>1770</v>
      </c>
      <c r="J41" s="297" t="s">
        <v>1771</v>
      </c>
      <c r="K41" s="104"/>
      <c r="L41" s="104"/>
      <c r="M41" s="104"/>
      <c r="N41" s="104"/>
      <c r="O41" s="104"/>
      <c r="P41" s="104"/>
      <c r="Q41" s="104"/>
      <c r="R41" s="104"/>
      <c r="S41" s="104"/>
      <c r="T41" s="104"/>
      <c r="U41" s="104"/>
      <c r="V41" s="104"/>
      <c r="W41" s="104"/>
      <c r="X41" s="104"/>
      <c r="Y41" s="104"/>
      <c r="Z41" s="126"/>
      <c r="AA41" s="104"/>
      <c r="AB41" s="104"/>
      <c r="AC41" s="104"/>
      <c r="AD41" s="104"/>
      <c r="AE41" s="104"/>
      <c r="AF41" s="126"/>
      <c r="AG41" s="104" t="s">
        <v>1819</v>
      </c>
    </row>
    <row r="42" spans="1:33" x14ac:dyDescent="0.3">
      <c r="A42" t="s">
        <v>1820</v>
      </c>
      <c r="B42" t="s">
        <v>1161</v>
      </c>
      <c r="C42" t="s">
        <v>1821</v>
      </c>
      <c r="D42" s="125" t="s">
        <v>1162</v>
      </c>
      <c r="E42" s="289">
        <f>AA42/AB42</f>
        <v>0.92214645883886504</v>
      </c>
      <c r="F42" s="290">
        <f>AC42/AD42</f>
        <v>0.8198544717355194</v>
      </c>
      <c r="G42" s="291">
        <f>AE42/AF42</f>
        <v>1.0420219093295875</v>
      </c>
      <c r="H42" s="290"/>
      <c r="I42" s="301" t="s">
        <v>976</v>
      </c>
      <c r="J42" s="291"/>
      <c r="K42" s="292">
        <v>2.50622950201892</v>
      </c>
      <c r="L42" s="292">
        <v>2.4655457178104498</v>
      </c>
      <c r="M42" s="292">
        <v>2.48311112318695</v>
      </c>
      <c r="N42" s="292">
        <v>2.1306660603824699</v>
      </c>
      <c r="O42" s="292">
        <v>2.2117833588189701</v>
      </c>
      <c r="P42" s="292">
        <v>2.1882794766121099</v>
      </c>
      <c r="Q42" s="292">
        <v>2.1776871960261901</v>
      </c>
      <c r="R42" s="292">
        <v>2.2604881703455</v>
      </c>
      <c r="S42" s="292">
        <v>2.4251915778920199</v>
      </c>
      <c r="T42" s="292">
        <v>2.3548792190449301</v>
      </c>
      <c r="U42" s="292">
        <v>2.1351344824638998</v>
      </c>
      <c r="V42" s="292">
        <v>2.28378786803298</v>
      </c>
      <c r="W42" s="292">
        <v>2.6137048514638899</v>
      </c>
      <c r="X42" s="292">
        <v>2.7523408806664902</v>
      </c>
      <c r="Y42" s="292">
        <v>2.7622454621494801</v>
      </c>
      <c r="Z42" s="293">
        <v>2.6519612852771699</v>
      </c>
      <c r="AA42" s="292">
        <v>2.3029738256501902</v>
      </c>
      <c r="AB42" s="292">
        <v>2.4974057033738601</v>
      </c>
      <c r="AC42" s="292">
        <v>2.20955955045069</v>
      </c>
      <c r="AD42" s="292">
        <v>2.6950631198892601</v>
      </c>
      <c r="AE42" s="292">
        <v>2.3963881008497001</v>
      </c>
      <c r="AF42" s="293">
        <v>2.2997482868584598</v>
      </c>
    </row>
    <row r="43" spans="1:33" x14ac:dyDescent="0.3">
      <c r="A43" s="4" t="s">
        <v>1820</v>
      </c>
      <c r="B43" s="532" t="s">
        <v>2494</v>
      </c>
      <c r="C43" s="532"/>
      <c r="D43" s="533"/>
      <c r="E43" s="304"/>
      <c r="F43" s="305"/>
      <c r="G43" s="306"/>
      <c r="H43" s="296" t="s">
        <v>1770</v>
      </c>
      <c r="I43" s="296" t="s">
        <v>1771</v>
      </c>
      <c r="J43" s="300"/>
      <c r="K43" s="307"/>
      <c r="L43" s="307"/>
      <c r="M43" s="307"/>
      <c r="N43" s="307"/>
      <c r="O43" s="307"/>
      <c r="P43" s="307"/>
      <c r="Q43" s="307"/>
      <c r="R43" s="307"/>
      <c r="S43" s="307"/>
      <c r="T43" s="307"/>
      <c r="U43" s="307"/>
      <c r="V43" s="307"/>
      <c r="W43" s="307"/>
      <c r="X43" s="307"/>
      <c r="Y43" s="307"/>
      <c r="Z43" s="308"/>
      <c r="AA43" s="307"/>
      <c r="AB43" s="307"/>
      <c r="AC43" s="307"/>
      <c r="AD43" s="307"/>
      <c r="AE43" s="307"/>
      <c r="AF43" s="308"/>
      <c r="AG43" s="104"/>
    </row>
    <row r="44" spans="1:33" x14ac:dyDescent="0.3">
      <c r="A44" s="218" t="s">
        <v>1822</v>
      </c>
      <c r="B44" s="218" t="s">
        <v>1179</v>
      </c>
      <c r="C44" s="218" t="s">
        <v>1823</v>
      </c>
      <c r="D44" s="127" t="s">
        <v>1180</v>
      </c>
      <c r="E44" s="289">
        <f>AA44/AB44</f>
        <v>1.1403314647700018</v>
      </c>
      <c r="F44" s="290">
        <f>AC44/AD44</f>
        <v>1.2866331610656045</v>
      </c>
      <c r="G44" s="291">
        <f>AE44/AF44</f>
        <v>1.0085692728692095</v>
      </c>
      <c r="H44" s="290"/>
      <c r="I44" s="301" t="s">
        <v>976</v>
      </c>
      <c r="J44" s="291"/>
      <c r="K44" s="302">
        <v>0.80676872364837404</v>
      </c>
      <c r="L44" s="302">
        <v>0.91580020499920101</v>
      </c>
      <c r="M44" s="302">
        <v>0.74695867937814298</v>
      </c>
      <c r="N44" s="302">
        <v>0.72145742942987801</v>
      </c>
      <c r="O44" s="302">
        <v>1.0095186598013699</v>
      </c>
      <c r="P44" s="302">
        <v>0.85664633571909998</v>
      </c>
      <c r="Q44" s="302">
        <v>0.76322190193435002</v>
      </c>
      <c r="R44" s="302">
        <v>1.03680526593939</v>
      </c>
      <c r="S44" s="302">
        <v>0.83090482138956401</v>
      </c>
      <c r="T44" s="302">
        <v>0.87817681288402905</v>
      </c>
      <c r="U44" s="302">
        <v>0.73841657973132901</v>
      </c>
      <c r="V44" s="302">
        <v>0.71637473284560005</v>
      </c>
      <c r="W44" s="302">
        <v>0.71139745686595901</v>
      </c>
      <c r="X44" s="302">
        <v>0.75067770579031101</v>
      </c>
      <c r="Y44" s="302">
        <v>0.68362007343879105</v>
      </c>
      <c r="Z44" s="303">
        <v>0.70375111297760296</v>
      </c>
      <c r="AA44" s="302">
        <v>0.857147150106225</v>
      </c>
      <c r="AB44" s="302">
        <v>0.75166491199039798</v>
      </c>
      <c r="AC44" s="302">
        <v>0.91654804084855201</v>
      </c>
      <c r="AD44" s="302">
        <v>0.71236158726816601</v>
      </c>
      <c r="AE44" s="302">
        <v>0.79774625936389898</v>
      </c>
      <c r="AF44" s="303">
        <v>0.79096823671263095</v>
      </c>
    </row>
    <row r="45" spans="1:33" x14ac:dyDescent="0.3">
      <c r="A45" s="4" t="s">
        <v>1822</v>
      </c>
      <c r="B45" s="532" t="s">
        <v>2494</v>
      </c>
      <c r="C45" s="532"/>
      <c r="D45" s="533"/>
      <c r="E45" s="283"/>
      <c r="F45" s="283"/>
      <c r="G45" s="295"/>
      <c r="H45" s="299" t="s">
        <v>1770</v>
      </c>
      <c r="I45" s="299" t="s">
        <v>1771</v>
      </c>
      <c r="J45" s="300"/>
      <c r="K45" s="104"/>
      <c r="L45" s="104"/>
      <c r="M45" s="104"/>
      <c r="N45" s="104"/>
      <c r="O45" s="104"/>
      <c r="P45" s="104"/>
      <c r="Q45" s="104"/>
      <c r="R45" s="104"/>
      <c r="S45" s="104"/>
      <c r="T45" s="104"/>
      <c r="U45" s="104"/>
      <c r="V45" s="104"/>
      <c r="W45" s="104"/>
      <c r="X45" s="104"/>
      <c r="Y45" s="104"/>
      <c r="Z45" s="126"/>
      <c r="AA45" s="104"/>
      <c r="AB45" s="104"/>
      <c r="AC45" s="104"/>
      <c r="AD45" s="104"/>
      <c r="AE45" s="104"/>
      <c r="AF45" s="126"/>
      <c r="AG45" s="104"/>
    </row>
    <row r="46" spans="1:33" x14ac:dyDescent="0.3">
      <c r="A46" t="s">
        <v>1824</v>
      </c>
      <c r="B46" t="s">
        <v>1617</v>
      </c>
      <c r="C46" t="s">
        <v>1825</v>
      </c>
      <c r="D46" s="125" t="s">
        <v>1618</v>
      </c>
      <c r="E46" s="289">
        <f>AA46/AB46</f>
        <v>0.99043120414299579</v>
      </c>
      <c r="F46" s="290">
        <f>AC46/AD46</f>
        <v>1.1182944772742673</v>
      </c>
      <c r="G46" s="291">
        <f>AE46/AF46</f>
        <v>0.85977192963479199</v>
      </c>
      <c r="H46" s="290"/>
      <c r="I46" s="290"/>
      <c r="J46" s="294" t="s">
        <v>976</v>
      </c>
      <c r="K46" s="292">
        <v>2.3515140475043501</v>
      </c>
      <c r="L46" s="292">
        <v>2.3594321584667002</v>
      </c>
      <c r="M46" s="292">
        <v>1.9511122213704699</v>
      </c>
      <c r="N46" s="292">
        <v>2.1538539495841502</v>
      </c>
      <c r="O46" s="292">
        <v>3.1023093045547401</v>
      </c>
      <c r="P46" s="292">
        <v>2.7949069055850302</v>
      </c>
      <c r="Q46" s="292">
        <v>2.22238043132216</v>
      </c>
      <c r="R46" s="292">
        <v>3.5978938032270298</v>
      </c>
      <c r="S46" s="292">
        <v>2.40784202746543</v>
      </c>
      <c r="T46" s="292">
        <v>2.5545575227128801</v>
      </c>
      <c r="U46" s="292">
        <v>2.6026852591245899</v>
      </c>
      <c r="V46" s="292">
        <v>2.6886953771128299</v>
      </c>
      <c r="W46" s="292">
        <v>2.6306572353730999</v>
      </c>
      <c r="X46" s="292">
        <v>2.7062317276450298</v>
      </c>
      <c r="Y46" s="292">
        <v>2.6639422230447898</v>
      </c>
      <c r="Z46" s="293">
        <v>2.4771696292940302</v>
      </c>
      <c r="AA46" s="292">
        <v>2.56667535270183</v>
      </c>
      <c r="AB46" s="292">
        <v>2.5914726252215901</v>
      </c>
      <c r="AC46" s="292">
        <v>2.9293726111722398</v>
      </c>
      <c r="AD46" s="292">
        <v>2.6195002038392401</v>
      </c>
      <c r="AE46" s="292">
        <v>2.20397809423141</v>
      </c>
      <c r="AF46" s="293">
        <v>2.5634450466039298</v>
      </c>
    </row>
    <row r="47" spans="1:33" x14ac:dyDescent="0.3">
      <c r="A47" s="4" t="s">
        <v>1826</v>
      </c>
      <c r="B47" s="532" t="s">
        <v>2494</v>
      </c>
      <c r="C47" s="532"/>
      <c r="D47" s="533"/>
      <c r="E47" s="283"/>
      <c r="F47" s="283"/>
      <c r="G47" s="295"/>
      <c r="H47" s="298"/>
      <c r="I47" s="299" t="s">
        <v>1770</v>
      </c>
      <c r="J47" s="297" t="s">
        <v>1771</v>
      </c>
      <c r="K47" s="104"/>
      <c r="L47" s="104"/>
      <c r="M47" s="104"/>
      <c r="N47" s="104"/>
      <c r="O47" s="104"/>
      <c r="P47" s="104"/>
      <c r="Q47" s="104"/>
      <c r="R47" s="104"/>
      <c r="S47" s="104"/>
      <c r="T47" s="104"/>
      <c r="U47" s="104"/>
      <c r="V47" s="104"/>
      <c r="W47" s="104"/>
      <c r="X47" s="104"/>
      <c r="Y47" s="104"/>
      <c r="Z47" s="126"/>
      <c r="AA47" s="104"/>
      <c r="AB47" s="104"/>
      <c r="AC47" s="104"/>
      <c r="AD47" s="104"/>
      <c r="AE47" s="104"/>
      <c r="AF47" s="126"/>
      <c r="AG47" s="104"/>
    </row>
    <row r="48" spans="1:33" x14ac:dyDescent="0.3">
      <c r="A48" t="s">
        <v>1827</v>
      </c>
      <c r="B48" t="s">
        <v>1828</v>
      </c>
      <c r="C48" t="s">
        <v>1829</v>
      </c>
      <c r="D48" s="125" t="s">
        <v>1830</v>
      </c>
      <c r="E48" s="289">
        <f>AA48/AB48</f>
        <v>0.91269566447300643</v>
      </c>
      <c r="F48" s="290">
        <f>AC48/AD48</f>
        <v>0.83028004999950045</v>
      </c>
      <c r="G48" s="291">
        <f>AE48/AF48</f>
        <v>1.0106944627802736</v>
      </c>
      <c r="H48" s="290"/>
      <c r="I48" s="290"/>
      <c r="J48" s="291"/>
      <c r="K48" s="292">
        <v>2.7784536167459901</v>
      </c>
      <c r="L48" s="292">
        <v>2.77658941770907</v>
      </c>
      <c r="M48" s="292">
        <v>2.4936430295719201</v>
      </c>
      <c r="N48" s="292">
        <v>2.5100407916833198</v>
      </c>
      <c r="O48" s="292">
        <v>2.0546801625317199</v>
      </c>
      <c r="P48" s="292">
        <v>2.1249152311372299</v>
      </c>
      <c r="Q48" s="292">
        <v>3.5626847330731199</v>
      </c>
      <c r="R48" s="292">
        <v>2.57172922754842</v>
      </c>
      <c r="S48" s="292">
        <v>2.5208488795162198</v>
      </c>
      <c r="T48" s="292">
        <v>2.79040202275903</v>
      </c>
      <c r="U48" s="292">
        <v>2.5331671285430102</v>
      </c>
      <c r="V48" s="292">
        <v>2.6025837531479601</v>
      </c>
      <c r="W48" s="292">
        <v>2.95154292770229</v>
      </c>
      <c r="X48" s="292">
        <v>3.2216222420716898</v>
      </c>
      <c r="Y48" s="292">
        <v>3.1562087481262302</v>
      </c>
      <c r="Z48" s="293">
        <v>3.0929519639473502</v>
      </c>
      <c r="AA48" s="292">
        <v>2.6090920262500998</v>
      </c>
      <c r="AB48" s="292">
        <v>2.85866595822672</v>
      </c>
      <c r="AC48" s="292">
        <v>2.57850233857262</v>
      </c>
      <c r="AD48" s="292">
        <v>3.1055814704618898</v>
      </c>
      <c r="AE48" s="292">
        <v>2.6396817139275699</v>
      </c>
      <c r="AF48" s="293">
        <v>2.6117504459915502</v>
      </c>
    </row>
    <row r="49" spans="1:33" x14ac:dyDescent="0.3">
      <c r="A49" s="4" t="s">
        <v>1827</v>
      </c>
      <c r="B49" s="532" t="s">
        <v>2494</v>
      </c>
      <c r="C49" s="532"/>
      <c r="D49" s="533"/>
      <c r="E49" s="283"/>
      <c r="F49" s="283"/>
      <c r="G49" s="295"/>
      <c r="H49" s="296" t="s">
        <v>1770</v>
      </c>
      <c r="I49" s="296" t="s">
        <v>1770</v>
      </c>
      <c r="J49" s="300"/>
      <c r="K49" s="104"/>
      <c r="L49" s="104"/>
      <c r="M49" s="104"/>
      <c r="N49" s="104"/>
      <c r="O49" s="104"/>
      <c r="P49" s="104"/>
      <c r="Q49" s="104"/>
      <c r="R49" s="104"/>
      <c r="S49" s="104"/>
      <c r="T49" s="104"/>
      <c r="U49" s="104"/>
      <c r="V49" s="104"/>
      <c r="W49" s="104"/>
      <c r="X49" s="104"/>
      <c r="Y49" s="104"/>
      <c r="Z49" s="126"/>
      <c r="AA49" s="104"/>
      <c r="AB49" s="104"/>
      <c r="AC49" s="104"/>
      <c r="AD49" s="104"/>
      <c r="AE49" s="104"/>
      <c r="AF49" s="126"/>
      <c r="AG49" s="104"/>
    </row>
    <row r="50" spans="1:33" x14ac:dyDescent="0.3">
      <c r="A50" t="s">
        <v>1831</v>
      </c>
      <c r="B50" t="s">
        <v>1832</v>
      </c>
      <c r="C50" t="s">
        <v>1833</v>
      </c>
      <c r="D50" s="125" t="s">
        <v>1834</v>
      </c>
      <c r="E50" s="289">
        <f>AA50/AB50</f>
        <v>0.93982544562611448</v>
      </c>
      <c r="F50" s="290">
        <f>AC50/AD50</f>
        <v>0.89180667018012061</v>
      </c>
      <c r="G50" s="291">
        <f>AE50/AF50</f>
        <v>0.99282006667543599</v>
      </c>
      <c r="H50" s="290"/>
      <c r="I50" s="290"/>
      <c r="J50" s="291"/>
      <c r="K50" s="292">
        <v>1.48478638080179</v>
      </c>
      <c r="L50" s="292">
        <v>1.3572815458976699</v>
      </c>
      <c r="M50" s="292">
        <v>1.3407989586239399</v>
      </c>
      <c r="N50" s="292">
        <v>1.24354591923388</v>
      </c>
      <c r="O50" s="292">
        <v>1.38102802212386</v>
      </c>
      <c r="P50" s="292">
        <v>1.36896407113913</v>
      </c>
      <c r="Q50" s="292">
        <v>1.32458787821029</v>
      </c>
      <c r="R50" s="292">
        <v>1.30481842268159</v>
      </c>
      <c r="S50" s="292">
        <v>1.4025035402536301</v>
      </c>
      <c r="T50" s="292">
        <v>1.38144764134061</v>
      </c>
      <c r="U50" s="292">
        <v>1.30346207452848</v>
      </c>
      <c r="V50" s="292">
        <v>1.37824259300631</v>
      </c>
      <c r="W50" s="292">
        <v>1.39040375112426</v>
      </c>
      <c r="X50" s="292">
        <v>1.5655636518771301</v>
      </c>
      <c r="Y50" s="292">
        <v>1.5364567911067699</v>
      </c>
      <c r="Z50" s="293">
        <v>1.5395988597992301</v>
      </c>
      <c r="AA50" s="292">
        <v>1.35072639983902</v>
      </c>
      <c r="AB50" s="292">
        <v>1.43720986287955</v>
      </c>
      <c r="AC50" s="292">
        <v>1.3448495985387201</v>
      </c>
      <c r="AD50" s="292">
        <v>1.50800576347685</v>
      </c>
      <c r="AE50" s="292">
        <v>1.3566032011393201</v>
      </c>
      <c r="AF50" s="293">
        <v>1.36641396228226</v>
      </c>
    </row>
    <row r="51" spans="1:33" x14ac:dyDescent="0.3">
      <c r="A51" s="4" t="s">
        <v>1831</v>
      </c>
      <c r="B51" s="532" t="s">
        <v>2494</v>
      </c>
      <c r="C51" s="532"/>
      <c r="D51" s="533"/>
      <c r="E51" s="283"/>
      <c r="F51" s="283"/>
      <c r="G51" s="295"/>
      <c r="H51" s="296" t="s">
        <v>1770</v>
      </c>
      <c r="I51" s="296" t="s">
        <v>1770</v>
      </c>
      <c r="J51" s="300"/>
      <c r="K51" s="104"/>
      <c r="L51" s="104"/>
      <c r="M51" s="104"/>
      <c r="N51" s="104"/>
      <c r="O51" s="104"/>
      <c r="P51" s="104"/>
      <c r="Q51" s="104"/>
      <c r="R51" s="104"/>
      <c r="S51" s="104"/>
      <c r="T51" s="104"/>
      <c r="U51" s="104"/>
      <c r="V51" s="104"/>
      <c r="W51" s="104"/>
      <c r="X51" s="104"/>
      <c r="Y51" s="104"/>
      <c r="Z51" s="126"/>
      <c r="AA51" s="104"/>
      <c r="AB51" s="104"/>
      <c r="AC51" s="104"/>
      <c r="AD51" s="104"/>
      <c r="AE51" s="104"/>
      <c r="AF51" s="126"/>
      <c r="AG51" s="104"/>
    </row>
    <row r="52" spans="1:33" x14ac:dyDescent="0.3">
      <c r="A52" t="s">
        <v>1835</v>
      </c>
      <c r="B52" t="s">
        <v>1836</v>
      </c>
      <c r="C52" t="s">
        <v>1837</v>
      </c>
      <c r="D52" s="125" t="s">
        <v>1838</v>
      </c>
      <c r="E52" s="289">
        <f>AA52/AB52</f>
        <v>0.96351680554170183</v>
      </c>
      <c r="F52" s="290">
        <f>AC52/AD52</f>
        <v>0.93911242460583266</v>
      </c>
      <c r="G52" s="291">
        <f>AE52/AF52</f>
        <v>0.99078039178626787</v>
      </c>
      <c r="H52" s="290"/>
      <c r="I52" s="290"/>
      <c r="J52" s="291"/>
      <c r="K52" s="292">
        <v>1.2034612072240201</v>
      </c>
      <c r="L52" s="292">
        <v>1.1566082071097601</v>
      </c>
      <c r="M52" s="292">
        <v>1.1882206755089499</v>
      </c>
      <c r="N52" s="292">
        <v>1.1507939061961401</v>
      </c>
      <c r="O52" s="292">
        <v>1.3555295878201901</v>
      </c>
      <c r="P52" s="292">
        <v>1.3547193668173501</v>
      </c>
      <c r="Q52" s="292">
        <v>1.10112201501983</v>
      </c>
      <c r="R52" s="292">
        <v>1.1644939071773599</v>
      </c>
      <c r="S52" s="292">
        <v>1.2088445237025101</v>
      </c>
      <c r="T52" s="292">
        <v>1.2011259391770699</v>
      </c>
      <c r="U52" s="292">
        <v>1.1877401452862399</v>
      </c>
      <c r="V52" s="292">
        <v>1.14510024577827</v>
      </c>
      <c r="W52" s="292">
        <v>1.2647739716266599</v>
      </c>
      <c r="X52" s="292">
        <v>1.28244354139132</v>
      </c>
      <c r="Y52" s="292">
        <v>1.3769954940332301</v>
      </c>
      <c r="Z52" s="293">
        <v>1.3742632418635099</v>
      </c>
      <c r="AA52" s="292">
        <v>1.2093686091092</v>
      </c>
      <c r="AB52" s="292">
        <v>1.2551608878573499</v>
      </c>
      <c r="AC52" s="292">
        <v>1.24396621920868</v>
      </c>
      <c r="AD52" s="292">
        <v>1.32461906222868</v>
      </c>
      <c r="AE52" s="292">
        <v>1.1747709990097199</v>
      </c>
      <c r="AF52" s="293">
        <v>1.1857027134860201</v>
      </c>
    </row>
    <row r="53" spans="1:33" x14ac:dyDescent="0.3">
      <c r="A53" s="4" t="s">
        <v>1835</v>
      </c>
      <c r="B53" s="532" t="s">
        <v>2494</v>
      </c>
      <c r="C53" s="532"/>
      <c r="D53" s="533"/>
      <c r="E53" s="283"/>
      <c r="F53" s="284"/>
      <c r="G53" s="285"/>
      <c r="H53" s="298"/>
      <c r="I53" s="296" t="s">
        <v>1770</v>
      </c>
      <c r="J53" s="300"/>
      <c r="K53" s="104"/>
      <c r="L53" s="104"/>
      <c r="M53" s="104"/>
      <c r="N53" s="104"/>
      <c r="O53" s="104"/>
      <c r="P53" s="104"/>
      <c r="Q53" s="104"/>
      <c r="R53" s="104"/>
      <c r="S53" s="104"/>
      <c r="T53" s="104"/>
      <c r="U53" s="104"/>
      <c r="V53" s="104"/>
      <c r="W53" s="104"/>
      <c r="X53" s="104"/>
      <c r="Y53" s="104"/>
      <c r="Z53" s="126"/>
      <c r="AA53" s="104"/>
      <c r="AB53" s="104"/>
      <c r="AC53" s="104"/>
      <c r="AD53" s="104"/>
      <c r="AE53" s="104"/>
      <c r="AF53" s="126"/>
      <c r="AG53" s="104"/>
    </row>
    <row r="54" spans="1:33" x14ac:dyDescent="0.3">
      <c r="A54" t="s">
        <v>1839</v>
      </c>
      <c r="B54" t="s">
        <v>1840</v>
      </c>
      <c r="C54" t="s">
        <v>1841</v>
      </c>
      <c r="D54" s="125" t="s">
        <v>1842</v>
      </c>
      <c r="E54" s="289">
        <f t="shared" ref="E54" si="5">AA54/AB54</f>
        <v>0.96949615050189242</v>
      </c>
      <c r="F54" s="290">
        <f t="shared" ref="F54" si="6">AC54/AD54</f>
        <v>1.0618288375957052</v>
      </c>
      <c r="G54" s="291">
        <f t="shared" ref="G54" si="7">AE54/AF54</f>
        <v>0.87776583258287655</v>
      </c>
      <c r="H54" s="290"/>
      <c r="I54" s="290"/>
      <c r="J54" s="291"/>
      <c r="K54" s="292">
        <v>1.76611146398409</v>
      </c>
      <c r="L54" s="292">
        <v>1.7118045567432401</v>
      </c>
      <c r="M54" s="292">
        <v>1.7564061196631899</v>
      </c>
      <c r="N54" s="292">
        <v>1.8837258238982599</v>
      </c>
      <c r="O54" s="292">
        <v>2.47746063914752</v>
      </c>
      <c r="P54" s="292">
        <v>2.4058794458519999</v>
      </c>
      <c r="Q54" s="292">
        <v>1.70128745023435</v>
      </c>
      <c r="R54" s="292">
        <v>1.96986355452895</v>
      </c>
      <c r="S54" s="292">
        <v>2.1147746058993602</v>
      </c>
      <c r="T54" s="292">
        <v>1.97538866212953</v>
      </c>
      <c r="U54" s="292">
        <v>2.1457316569582598</v>
      </c>
      <c r="V54" s="292">
        <v>1.8733839966399699</v>
      </c>
      <c r="W54" s="292">
        <v>2.1341925612264001</v>
      </c>
      <c r="X54" s="292">
        <v>2.3528701587617702</v>
      </c>
      <c r="Y54" s="292">
        <v>1.70792461442498</v>
      </c>
      <c r="Z54" s="293">
        <v>1.86138746619286</v>
      </c>
      <c r="AA54" s="292">
        <v>1.9590673817564499</v>
      </c>
      <c r="AB54" s="292">
        <v>2.02070671527914</v>
      </c>
      <c r="AC54" s="292">
        <v>2.1386227724407001</v>
      </c>
      <c r="AD54" s="292">
        <v>2.0140937001514998</v>
      </c>
      <c r="AE54" s="292">
        <v>1.7795119910721999</v>
      </c>
      <c r="AF54" s="293">
        <v>2.0273197304067798</v>
      </c>
    </row>
    <row r="55" spans="1:33" x14ac:dyDescent="0.3">
      <c r="A55" s="4" t="s">
        <v>1839</v>
      </c>
      <c r="B55" s="532" t="s">
        <v>2494</v>
      </c>
      <c r="C55" s="532"/>
      <c r="D55" s="533"/>
      <c r="E55" s="283"/>
      <c r="F55" s="284"/>
      <c r="G55" s="285"/>
      <c r="H55" s="298"/>
      <c r="I55" s="299" t="s">
        <v>1770</v>
      </c>
      <c r="J55" s="297" t="s">
        <v>1770</v>
      </c>
      <c r="K55" s="104"/>
      <c r="L55" s="104"/>
      <c r="M55" s="104"/>
      <c r="N55" s="104"/>
      <c r="O55" s="104"/>
      <c r="P55" s="104"/>
      <c r="Q55" s="104"/>
      <c r="R55" s="104"/>
      <c r="S55" s="104"/>
      <c r="T55" s="104"/>
      <c r="U55" s="104"/>
      <c r="V55" s="104"/>
      <c r="W55" s="104"/>
      <c r="X55" s="104"/>
      <c r="Y55" s="104"/>
      <c r="Z55" s="126"/>
      <c r="AA55" s="104"/>
      <c r="AB55" s="104"/>
      <c r="AC55" s="104"/>
      <c r="AD55" s="104"/>
      <c r="AE55" s="104"/>
      <c r="AF55" s="126"/>
      <c r="AG55" s="104"/>
    </row>
    <row r="56" spans="1:33" x14ac:dyDescent="0.3">
      <c r="A56" t="s">
        <v>1843</v>
      </c>
      <c r="B56" t="s">
        <v>1844</v>
      </c>
      <c r="C56" t="s">
        <v>1845</v>
      </c>
      <c r="D56" s="125" t="s">
        <v>1846</v>
      </c>
      <c r="E56" s="289">
        <f>AA56/AB56</f>
        <v>0.95063048396364436</v>
      </c>
      <c r="F56" s="290">
        <f>AC56/AD56</f>
        <v>0.95396039821322387</v>
      </c>
      <c r="G56" s="291">
        <f>AE56/AF56</f>
        <v>0.94713348683584397</v>
      </c>
      <c r="H56" s="290"/>
      <c r="I56" s="290"/>
      <c r="J56" s="291"/>
      <c r="K56" s="292">
        <v>3.1285709542601698</v>
      </c>
      <c r="L56" s="292">
        <v>3.4342508146936401</v>
      </c>
      <c r="M56" s="292">
        <v>3.0923438779165302</v>
      </c>
      <c r="N56" s="292">
        <v>3.1992262226358501</v>
      </c>
      <c r="O56" s="292">
        <v>3.7515599449198298</v>
      </c>
      <c r="P56" s="292">
        <v>3.3583087743314102</v>
      </c>
      <c r="Q56" s="292">
        <v>3.16191958100196</v>
      </c>
      <c r="R56" s="292">
        <v>3.3248929205339302</v>
      </c>
      <c r="S56" s="292">
        <v>3.3100206464565698</v>
      </c>
      <c r="T56" s="292">
        <v>3.5651739462730498</v>
      </c>
      <c r="U56" s="292">
        <v>3.4207932354296502</v>
      </c>
      <c r="V56" s="292">
        <v>3.27590256339451</v>
      </c>
      <c r="W56" s="292">
        <v>3.2149114114366699</v>
      </c>
      <c r="X56" s="292">
        <v>3.9494608967262299</v>
      </c>
      <c r="Y56" s="292">
        <v>3.4196011514424098</v>
      </c>
      <c r="Z56" s="293">
        <v>3.6689045909445901</v>
      </c>
      <c r="AA56" s="292">
        <v>3.3063841362866699</v>
      </c>
      <c r="AB56" s="292">
        <v>3.4780960552629598</v>
      </c>
      <c r="AC56" s="292">
        <v>3.3991703051967801</v>
      </c>
      <c r="AD56" s="292">
        <v>3.5632195126374802</v>
      </c>
      <c r="AE56" s="292">
        <v>3.21359796737655</v>
      </c>
      <c r="AF56" s="293">
        <v>3.39297259788844</v>
      </c>
    </row>
    <row r="57" spans="1:33" x14ac:dyDescent="0.3">
      <c r="A57" s="4" t="s">
        <v>1843</v>
      </c>
      <c r="B57" s="532" t="s">
        <v>2494</v>
      </c>
      <c r="C57" s="532"/>
      <c r="D57" s="533"/>
      <c r="E57" s="283"/>
      <c r="F57" s="283"/>
      <c r="G57" s="295"/>
      <c r="H57" s="298"/>
      <c r="I57" s="298"/>
      <c r="J57" s="297" t="s">
        <v>1770</v>
      </c>
      <c r="K57" s="104"/>
      <c r="L57" s="104"/>
      <c r="M57" s="104"/>
      <c r="N57" s="104"/>
      <c r="O57" s="104"/>
      <c r="P57" s="104"/>
      <c r="Q57" s="104"/>
      <c r="R57" s="104"/>
      <c r="S57" s="104"/>
      <c r="T57" s="104"/>
      <c r="U57" s="104"/>
      <c r="V57" s="104"/>
      <c r="W57" s="104"/>
      <c r="X57" s="104"/>
      <c r="Y57" s="104"/>
      <c r="Z57" s="126"/>
      <c r="AA57" s="104"/>
      <c r="AB57" s="104"/>
      <c r="AC57" s="104"/>
      <c r="AD57" s="104"/>
      <c r="AE57" s="104"/>
      <c r="AF57" s="126"/>
      <c r="AG57" s="104"/>
    </row>
    <row r="58" spans="1:33" x14ac:dyDescent="0.3">
      <c r="A58" t="s">
        <v>1847</v>
      </c>
      <c r="B58" t="s">
        <v>1195</v>
      </c>
      <c r="C58" t="s">
        <v>1848</v>
      </c>
      <c r="D58" s="125" t="s">
        <v>1196</v>
      </c>
      <c r="E58" s="289">
        <f>AA58/AB58</f>
        <v>0.77854503813299292</v>
      </c>
      <c r="F58" s="290">
        <f>AC58/AD58</f>
        <v>0.63385280826122981</v>
      </c>
      <c r="G58" s="291">
        <f>AE58/AF58</f>
        <v>0.9763568089814465</v>
      </c>
      <c r="H58" s="290"/>
      <c r="I58" s="290" t="s">
        <v>975</v>
      </c>
      <c r="J58" s="291"/>
      <c r="K58" s="292">
        <v>1.4802359209963101</v>
      </c>
      <c r="L58" s="292">
        <v>1.0702578926546999</v>
      </c>
      <c r="M58" s="292">
        <v>0.82095237444263103</v>
      </c>
      <c r="N58" s="292">
        <v>0.84624233939872096</v>
      </c>
      <c r="O58" s="292">
        <v>0.85543125934586906</v>
      </c>
      <c r="P58" s="292">
        <v>0.82766575201901904</v>
      </c>
      <c r="Q58" s="292">
        <v>1.1025953741446599</v>
      </c>
      <c r="R58" s="292">
        <v>0.95766493942225395</v>
      </c>
      <c r="S58" s="292">
        <v>1.0292528655708</v>
      </c>
      <c r="T58" s="292">
        <v>1.19705092100889</v>
      </c>
      <c r="U58" s="292">
        <v>0.93467768520217498</v>
      </c>
      <c r="V58" s="292">
        <v>1.1588414543185901</v>
      </c>
      <c r="W58" s="292">
        <v>1.40463173166069</v>
      </c>
      <c r="X58" s="292">
        <v>1.7150958595525601</v>
      </c>
      <c r="Y58" s="292">
        <v>1.52520072770159</v>
      </c>
      <c r="Z58" s="293">
        <v>1.2607918674491001</v>
      </c>
      <c r="AA58" s="292">
        <v>0.99513073155302001</v>
      </c>
      <c r="AB58" s="292">
        <v>1.2781928890580501</v>
      </c>
      <c r="AC58" s="292">
        <v>0.93583933123295104</v>
      </c>
      <c r="AD58" s="292">
        <v>1.4764300465909801</v>
      </c>
      <c r="AE58" s="292">
        <v>1.05442213187309</v>
      </c>
      <c r="AF58" s="293">
        <v>1.07995573152512</v>
      </c>
    </row>
    <row r="59" spans="1:33" x14ac:dyDescent="0.3">
      <c r="A59" t="s">
        <v>1847</v>
      </c>
      <c r="B59" t="s">
        <v>1849</v>
      </c>
      <c r="C59" t="s">
        <v>1850</v>
      </c>
      <c r="D59" s="125" t="s">
        <v>1851</v>
      </c>
      <c r="E59" s="289">
        <f>AA59/AB59</f>
        <v>1.6263432506277404</v>
      </c>
      <c r="F59" s="290">
        <f>AC59/AD59</f>
        <v>1.328848057792364</v>
      </c>
      <c r="G59" s="291">
        <f>AE59/AF59</f>
        <v>1.8380714533246121</v>
      </c>
      <c r="H59" s="290"/>
      <c r="I59" s="290"/>
      <c r="J59" s="291"/>
      <c r="K59" s="292">
        <v>0.62796264650607003</v>
      </c>
      <c r="L59" s="292">
        <v>2.2931493583319802</v>
      </c>
      <c r="M59" s="292">
        <v>0.55738350645909596</v>
      </c>
      <c r="N59" s="292">
        <v>0.78886996539036103</v>
      </c>
      <c r="O59" s="292">
        <v>0.639928351617296</v>
      </c>
      <c r="P59" s="292">
        <v>0.69258674954230204</v>
      </c>
      <c r="Q59" s="292">
        <v>0.43023315063302903</v>
      </c>
      <c r="R59" s="292">
        <v>0.43294432547881401</v>
      </c>
      <c r="S59" s="292">
        <v>0.51767433237048699</v>
      </c>
      <c r="T59" s="292">
        <v>0.54707770634927899</v>
      </c>
      <c r="U59" s="292">
        <v>0.70450538405660901</v>
      </c>
      <c r="V59" s="292">
        <v>0.552396324127164</v>
      </c>
      <c r="W59" s="292">
        <v>0.408675171424348</v>
      </c>
      <c r="X59" s="292">
        <v>0.426619349932438</v>
      </c>
      <c r="Y59" s="292">
        <v>0.29265844858599299</v>
      </c>
      <c r="Z59" s="293">
        <v>0.52437482208423303</v>
      </c>
      <c r="AA59" s="292">
        <v>0.80788225674486802</v>
      </c>
      <c r="AB59" s="292">
        <v>0.49674769236631899</v>
      </c>
      <c r="AC59" s="292">
        <v>0.54892314431786005</v>
      </c>
      <c r="AD59" s="292">
        <v>0.41308194800675302</v>
      </c>
      <c r="AE59" s="292">
        <v>1.0668413691718801</v>
      </c>
      <c r="AF59" s="293">
        <v>0.58041343672588497</v>
      </c>
    </row>
    <row r="60" spans="1:33" x14ac:dyDescent="0.3">
      <c r="B60" s="1" t="s">
        <v>1768</v>
      </c>
      <c r="D60" s="125"/>
      <c r="E60" s="289">
        <f>AA60/AB60</f>
        <v>1.015815969935733</v>
      </c>
      <c r="F60" s="290">
        <f>AC60/AD60</f>
        <v>0.78579150584693946</v>
      </c>
      <c r="G60" s="291">
        <f>AE60/AF60</f>
        <v>1.2775854560582247</v>
      </c>
      <c r="H60" s="290"/>
      <c r="I60" s="290"/>
      <c r="J60" s="291"/>
      <c r="K60" s="292">
        <f t="shared" ref="K60:Z60" si="8">SUM(K58:K59)</f>
        <v>2.10819856750238</v>
      </c>
      <c r="L60" s="292">
        <f t="shared" si="8"/>
        <v>3.3634072509866799</v>
      </c>
      <c r="M60" s="292">
        <f t="shared" si="8"/>
        <v>1.378335880901727</v>
      </c>
      <c r="N60" s="292">
        <f t="shared" si="8"/>
        <v>1.6351123047890819</v>
      </c>
      <c r="O60" s="292">
        <f>SUM(O58:O59)</f>
        <v>1.4953596109631651</v>
      </c>
      <c r="P60" s="292">
        <f>SUM(P58:P59)</f>
        <v>1.5202525015613211</v>
      </c>
      <c r="Q60" s="292">
        <f>SUM(Q58:Q59)</f>
        <v>1.5328285247776889</v>
      </c>
      <c r="R60" s="292">
        <f>SUM(R58:R59)</f>
        <v>1.390609264901068</v>
      </c>
      <c r="S60" s="292">
        <f t="shared" si="8"/>
        <v>1.5469271979412871</v>
      </c>
      <c r="T60" s="292">
        <f t="shared" si="8"/>
        <v>1.7441286273581689</v>
      </c>
      <c r="U60" s="292">
        <f t="shared" si="8"/>
        <v>1.6391830692587841</v>
      </c>
      <c r="V60" s="292">
        <f t="shared" si="8"/>
        <v>1.7112377784457542</v>
      </c>
      <c r="W60" s="292">
        <f t="shared" si="8"/>
        <v>1.8133069030850379</v>
      </c>
      <c r="X60" s="292">
        <f t="shared" si="8"/>
        <v>2.1417152094849978</v>
      </c>
      <c r="Y60" s="292">
        <f t="shared" si="8"/>
        <v>1.8178591762875831</v>
      </c>
      <c r="Z60" s="293">
        <f t="shared" si="8"/>
        <v>1.7851666895333331</v>
      </c>
      <c r="AA60" s="292">
        <f>AVERAGE(K60:R60)</f>
        <v>1.8030129882978889</v>
      </c>
      <c r="AB60" s="292">
        <f>AVERAGE(S60:Z60)</f>
        <v>1.7749405814243686</v>
      </c>
      <c r="AC60" s="292">
        <f>AVERAGE(O60:R60)</f>
        <v>1.4847624755508106</v>
      </c>
      <c r="AD60" s="292">
        <f>AVERAGE(W60:Z60)</f>
        <v>1.8895119945977379</v>
      </c>
      <c r="AE60" s="292">
        <f>AVERAGE(K60:N60)</f>
        <v>2.1212635010449672</v>
      </c>
      <c r="AF60" s="293">
        <f>AVERAGE(S60:V60)</f>
        <v>1.6603691682509987</v>
      </c>
    </row>
    <row r="61" spans="1:33" x14ac:dyDescent="0.3">
      <c r="A61" s="4" t="s">
        <v>1847</v>
      </c>
      <c r="B61" s="532" t="s">
        <v>2494</v>
      </c>
      <c r="C61" s="532"/>
      <c r="D61" s="533"/>
      <c r="E61" s="283"/>
      <c r="F61" s="284"/>
      <c r="G61" s="285"/>
      <c r="H61" s="298"/>
      <c r="I61" s="296" t="s">
        <v>1769</v>
      </c>
      <c r="J61" s="316" t="s">
        <v>1770</v>
      </c>
      <c r="K61" s="104"/>
      <c r="L61" s="104"/>
      <c r="M61" s="104"/>
      <c r="N61" s="104"/>
      <c r="O61" s="104"/>
      <c r="P61" s="104"/>
      <c r="Q61" s="104"/>
      <c r="R61" s="104"/>
      <c r="S61" s="104"/>
      <c r="T61" s="104"/>
      <c r="U61" s="104"/>
      <c r="V61" s="104"/>
      <c r="W61" s="104"/>
      <c r="X61" s="104"/>
      <c r="Y61" s="104"/>
      <c r="Z61" s="126"/>
      <c r="AA61" s="104"/>
      <c r="AB61" s="104"/>
      <c r="AC61" s="104"/>
      <c r="AD61" s="104"/>
      <c r="AE61" s="104"/>
      <c r="AF61" s="126"/>
      <c r="AG61" s="104"/>
    </row>
    <row r="62" spans="1:33" x14ac:dyDescent="0.3">
      <c r="A62" t="s">
        <v>1852</v>
      </c>
      <c r="B62" t="s">
        <v>1177</v>
      </c>
      <c r="C62" t="s">
        <v>1853</v>
      </c>
      <c r="D62" s="125" t="s">
        <v>1178</v>
      </c>
      <c r="E62" s="289">
        <f>AA62/AB62</f>
        <v>0.89265627471932052</v>
      </c>
      <c r="F62" s="290">
        <f>AC62/AD62</f>
        <v>0.7671786088323379</v>
      </c>
      <c r="G62" s="291">
        <f>AE62/AF62</f>
        <v>1.0558099924499029</v>
      </c>
      <c r="H62" s="290"/>
      <c r="I62" s="301" t="s">
        <v>976</v>
      </c>
      <c r="J62" s="291"/>
      <c r="K62" s="292">
        <v>1.0985331072348601</v>
      </c>
      <c r="L62" s="292">
        <v>0.97296164448725198</v>
      </c>
      <c r="M62" s="292">
        <v>1.23358903567713</v>
      </c>
      <c r="N62" s="292">
        <v>1.06808208803442</v>
      </c>
      <c r="O62" s="292">
        <v>1.02213071399577</v>
      </c>
      <c r="P62" s="292">
        <v>1.0138291081650901</v>
      </c>
      <c r="Q62" s="292">
        <v>1.0078066079182599</v>
      </c>
      <c r="R62" s="292">
        <v>1.08801377339211</v>
      </c>
      <c r="S62" s="292">
        <v>1.08036376776504</v>
      </c>
      <c r="T62" s="292">
        <v>0.97801600090810503</v>
      </c>
      <c r="U62" s="292">
        <v>0.949513820915318</v>
      </c>
      <c r="V62" s="292">
        <v>1.1341072502464999</v>
      </c>
      <c r="W62" s="292">
        <v>1.32229127750467</v>
      </c>
      <c r="X62" s="292">
        <v>1.51342122554318</v>
      </c>
      <c r="Y62" s="292">
        <v>1.20665322875004</v>
      </c>
      <c r="Z62" s="293">
        <v>1.34331650165215</v>
      </c>
      <c r="AA62" s="292">
        <v>1.0631182598631099</v>
      </c>
      <c r="AB62" s="292">
        <v>1.19096038416062</v>
      </c>
      <c r="AC62" s="292">
        <v>1.03294505086781</v>
      </c>
      <c r="AD62" s="292">
        <v>1.34642055836251</v>
      </c>
      <c r="AE62" s="292">
        <v>1.0932914688584101</v>
      </c>
      <c r="AF62" s="293">
        <v>1.03550020995874</v>
      </c>
    </row>
    <row r="63" spans="1:33" x14ac:dyDescent="0.3">
      <c r="A63" s="4" t="s">
        <v>1852</v>
      </c>
      <c r="B63" s="532" t="s">
        <v>2494</v>
      </c>
      <c r="C63" s="532"/>
      <c r="D63" s="533"/>
      <c r="E63" s="283"/>
      <c r="F63" s="283"/>
      <c r="G63" s="295"/>
      <c r="H63" s="296" t="s">
        <v>1770</v>
      </c>
      <c r="I63" s="296" t="s">
        <v>1771</v>
      </c>
      <c r="J63" s="316" t="s">
        <v>1770</v>
      </c>
      <c r="K63" s="104"/>
      <c r="L63" s="104"/>
      <c r="M63" s="104"/>
      <c r="N63" s="104"/>
      <c r="O63" s="104"/>
      <c r="P63" s="104"/>
      <c r="Q63" s="104"/>
      <c r="R63" s="104"/>
      <c r="S63" s="104"/>
      <c r="T63" s="104"/>
      <c r="U63" s="104"/>
      <c r="V63" s="104"/>
      <c r="W63" s="104"/>
      <c r="X63" s="104"/>
      <c r="Y63" s="104"/>
      <c r="Z63" s="126"/>
      <c r="AA63" s="104"/>
      <c r="AB63" s="104"/>
      <c r="AC63" s="104"/>
      <c r="AD63" s="104"/>
      <c r="AE63" s="104"/>
      <c r="AF63" s="126"/>
      <c r="AG63" s="104"/>
    </row>
    <row r="64" spans="1:33" x14ac:dyDescent="0.3">
      <c r="A64" t="s">
        <v>1854</v>
      </c>
      <c r="B64" t="s">
        <v>1855</v>
      </c>
      <c r="C64" t="s">
        <v>1856</v>
      </c>
      <c r="D64" s="125" t="s">
        <v>1857</v>
      </c>
      <c r="E64" s="289">
        <f>AA64/AB64</f>
        <v>0.9538131605773893</v>
      </c>
      <c r="F64" s="290">
        <f>AC64/AD64</f>
        <v>0.96525077156834027</v>
      </c>
      <c r="G64" s="291">
        <f>AE64/AF64</f>
        <v>0.94171356315946553</v>
      </c>
      <c r="H64" s="290"/>
      <c r="I64" s="290"/>
      <c r="J64" s="291"/>
      <c r="K64" s="292">
        <v>4.40216272905261</v>
      </c>
      <c r="L64" s="292">
        <v>3.9788050949831102</v>
      </c>
      <c r="M64" s="292">
        <v>3.6894249846078999</v>
      </c>
      <c r="N64" s="292">
        <v>3.8511195018905702</v>
      </c>
      <c r="O64" s="292">
        <v>5.1753594838930104</v>
      </c>
      <c r="P64" s="292">
        <v>5.0367265987133401</v>
      </c>
      <c r="Q64" s="292">
        <v>3.0676220510294399</v>
      </c>
      <c r="R64" s="292">
        <v>3.9842847384539799</v>
      </c>
      <c r="S64" s="292">
        <v>4.5549712784980398</v>
      </c>
      <c r="T64" s="292">
        <v>4.4866487522468201</v>
      </c>
      <c r="U64" s="292">
        <v>3.7539706517411902</v>
      </c>
      <c r="V64" s="292">
        <v>4.1113680079221204</v>
      </c>
      <c r="W64" s="292">
        <v>3.8778734680867899</v>
      </c>
      <c r="X64" s="292">
        <v>4.3566883396457801</v>
      </c>
      <c r="Y64" s="292">
        <v>4.8851445517307202</v>
      </c>
      <c r="Z64" s="293">
        <v>4.7657938448403101</v>
      </c>
      <c r="AA64" s="292">
        <v>4.1481881478279901</v>
      </c>
      <c r="AB64" s="292">
        <v>4.3490573618389696</v>
      </c>
      <c r="AC64" s="292">
        <v>4.3159982180224397</v>
      </c>
      <c r="AD64" s="292">
        <v>4.4713750510759001</v>
      </c>
      <c r="AE64" s="292">
        <v>3.98037807763354</v>
      </c>
      <c r="AF64" s="293">
        <v>4.2267396726020401</v>
      </c>
    </row>
    <row r="65" spans="1:33" x14ac:dyDescent="0.3">
      <c r="A65" s="4" t="s">
        <v>1854</v>
      </c>
      <c r="B65" s="532" t="s">
        <v>2494</v>
      </c>
      <c r="C65" s="532"/>
      <c r="D65" s="533"/>
      <c r="E65" s="283"/>
      <c r="F65" s="283"/>
      <c r="G65" s="295"/>
      <c r="H65" s="298"/>
      <c r="I65" s="298"/>
      <c r="J65" s="297" t="s">
        <v>1770</v>
      </c>
      <c r="K65" s="104"/>
      <c r="L65" s="104"/>
      <c r="M65" s="104"/>
      <c r="N65" s="104"/>
      <c r="O65" s="104"/>
      <c r="P65" s="104"/>
      <c r="Q65" s="104"/>
      <c r="R65" s="104"/>
      <c r="S65" s="104"/>
      <c r="T65" s="104"/>
      <c r="U65" s="104"/>
      <c r="V65" s="104"/>
      <c r="W65" s="104"/>
      <c r="X65" s="104"/>
      <c r="Y65" s="104"/>
      <c r="Z65" s="126"/>
      <c r="AA65" s="104"/>
      <c r="AB65" s="104"/>
      <c r="AC65" s="104"/>
      <c r="AD65" s="104"/>
      <c r="AE65" s="104"/>
      <c r="AF65" s="126"/>
      <c r="AG65" s="104"/>
    </row>
    <row r="66" spans="1:33" x14ac:dyDescent="0.3">
      <c r="A66" t="s">
        <v>1858</v>
      </c>
      <c r="B66" t="s">
        <v>1386</v>
      </c>
      <c r="C66" t="s">
        <v>1859</v>
      </c>
      <c r="D66" s="125" t="s">
        <v>1387</v>
      </c>
      <c r="E66" s="289">
        <f>AA66/AB66</f>
        <v>0.91003109854410125</v>
      </c>
      <c r="F66" s="290">
        <f>AC66/AD66</f>
        <v>1.027666211042249</v>
      </c>
      <c r="G66" s="291">
        <f>AE66/AF66</f>
        <v>0.80273719537219679</v>
      </c>
      <c r="H66" s="290"/>
      <c r="I66" s="290"/>
      <c r="J66" s="294" t="s">
        <v>976</v>
      </c>
      <c r="K66" s="292">
        <v>1.59319418521755</v>
      </c>
      <c r="L66" s="292">
        <v>1.80727631706706</v>
      </c>
      <c r="M66" s="292">
        <v>1.2692356670785701</v>
      </c>
      <c r="N66" s="292">
        <v>1.55000992570278</v>
      </c>
      <c r="O66" s="292">
        <v>1.8106629067803599</v>
      </c>
      <c r="P66" s="292">
        <v>1.71918698435314</v>
      </c>
      <c r="Q66" s="292">
        <v>1.85059225724523</v>
      </c>
      <c r="R66" s="292">
        <v>1.8820775670683301</v>
      </c>
      <c r="S66" s="292">
        <v>1.8268651926406301</v>
      </c>
      <c r="T66" s="292">
        <v>1.8276674174510199</v>
      </c>
      <c r="U66" s="292">
        <v>1.92615660671244</v>
      </c>
      <c r="V66" s="292">
        <v>2.1674457032205701</v>
      </c>
      <c r="W66" s="292">
        <v>1.62743534560299</v>
      </c>
      <c r="X66" s="292">
        <v>1.42378814426809</v>
      </c>
      <c r="Y66" s="292">
        <v>1.96756519836944</v>
      </c>
      <c r="Z66" s="293">
        <v>2.0482138437212098</v>
      </c>
      <c r="AA66" s="292">
        <v>1.6852794763141301</v>
      </c>
      <c r="AB66" s="292">
        <v>1.8518921814983</v>
      </c>
      <c r="AC66" s="292">
        <v>1.8156299288617701</v>
      </c>
      <c r="AD66" s="292">
        <v>1.7667506329904299</v>
      </c>
      <c r="AE66" s="292">
        <v>1.5549290237664899</v>
      </c>
      <c r="AF66" s="293">
        <v>1.93703373000616</v>
      </c>
    </row>
    <row r="67" spans="1:33" x14ac:dyDescent="0.3">
      <c r="A67" s="4" t="s">
        <v>1858</v>
      </c>
      <c r="B67" s="532" t="s">
        <v>2494</v>
      </c>
      <c r="C67" s="532"/>
      <c r="D67" s="533"/>
      <c r="E67" s="283"/>
      <c r="F67" s="283"/>
      <c r="G67" s="295"/>
      <c r="H67" s="296" t="s">
        <v>1770</v>
      </c>
      <c r="I67" s="298"/>
      <c r="J67" s="297" t="s">
        <v>1771</v>
      </c>
      <c r="K67" s="104"/>
      <c r="L67" s="104"/>
      <c r="M67" s="104"/>
      <c r="N67" s="104"/>
      <c r="O67" s="104"/>
      <c r="P67" s="104"/>
      <c r="Q67" s="104"/>
      <c r="R67" s="104"/>
      <c r="S67" s="104"/>
      <c r="T67" s="104"/>
      <c r="U67" s="104"/>
      <c r="V67" s="104"/>
      <c r="W67" s="104"/>
      <c r="X67" s="104"/>
      <c r="Y67" s="104"/>
      <c r="Z67" s="126"/>
      <c r="AA67" s="104"/>
      <c r="AB67" s="104"/>
      <c r="AC67" s="104"/>
      <c r="AD67" s="104"/>
      <c r="AE67" s="104"/>
      <c r="AF67" s="126"/>
      <c r="AG67" s="104"/>
    </row>
    <row r="68" spans="1:33" x14ac:dyDescent="0.3">
      <c r="A68" s="317"/>
      <c r="B68" s="318" t="s">
        <v>1860</v>
      </c>
      <c r="C68" s="318"/>
      <c r="D68" s="319"/>
      <c r="E68" s="289">
        <f>AA68/AB68</f>
        <v>0.93299106072030769</v>
      </c>
      <c r="F68" s="290">
        <f>AC68/AD68</f>
        <v>0.94462779561848409</v>
      </c>
      <c r="G68" s="291">
        <f>AE68/AF68</f>
        <v>0.92073158029272106</v>
      </c>
      <c r="H68" s="320"/>
      <c r="I68" s="320"/>
      <c r="J68" s="321"/>
      <c r="K68" s="302">
        <f t="shared" ref="K68:Z68" si="9">K62+K64+K66</f>
        <v>7.09389002150502</v>
      </c>
      <c r="L68" s="302">
        <f t="shared" si="9"/>
        <v>6.759043056537422</v>
      </c>
      <c r="M68" s="302">
        <f t="shared" si="9"/>
        <v>6.1922496873636002</v>
      </c>
      <c r="N68" s="302">
        <f t="shared" si="9"/>
        <v>6.4692115156277694</v>
      </c>
      <c r="O68" s="302">
        <f>O62+O64+O66</f>
        <v>8.008153104669141</v>
      </c>
      <c r="P68" s="302">
        <f>P62+P64+P66</f>
        <v>7.7697426912315706</v>
      </c>
      <c r="Q68" s="302">
        <f>Q62+Q64+Q66</f>
        <v>5.9260209161929298</v>
      </c>
      <c r="R68" s="302">
        <f>R62+R64+R66</f>
        <v>6.9543760789144198</v>
      </c>
      <c r="S68" s="302">
        <f t="shared" si="9"/>
        <v>7.4622002389037103</v>
      </c>
      <c r="T68" s="302">
        <f t="shared" si="9"/>
        <v>7.2923321706059454</v>
      </c>
      <c r="U68" s="302">
        <f t="shared" si="9"/>
        <v>6.6296410793689482</v>
      </c>
      <c r="V68" s="302">
        <f t="shared" si="9"/>
        <v>7.4129209613891902</v>
      </c>
      <c r="W68" s="302">
        <f t="shared" si="9"/>
        <v>6.8276000911944497</v>
      </c>
      <c r="X68" s="302">
        <f t="shared" si="9"/>
        <v>7.2938977094570498</v>
      </c>
      <c r="Y68" s="302">
        <f t="shared" si="9"/>
        <v>8.059362978850201</v>
      </c>
      <c r="Z68" s="303">
        <f t="shared" si="9"/>
        <v>8.1573241902136697</v>
      </c>
      <c r="AA68" s="314">
        <f>AVERAGE(K68:R68)</f>
        <v>6.8965858840052343</v>
      </c>
      <c r="AB68" s="314">
        <f>AVERAGE(S68:Z68)</f>
        <v>7.3919099274978954</v>
      </c>
      <c r="AC68" s="314">
        <f>AVERAGE(O68:R68)</f>
        <v>7.1645731977520146</v>
      </c>
      <c r="AD68" s="314">
        <f>AVERAGE(W68:Z68)</f>
        <v>7.5845462424288428</v>
      </c>
      <c r="AE68" s="314">
        <f>AVERAGE(K68:N68)</f>
        <v>6.6285985702584531</v>
      </c>
      <c r="AF68" s="315">
        <f>AVERAGE(S68:V68)</f>
        <v>7.1992736125669481</v>
      </c>
      <c r="AG68" s="218"/>
    </row>
    <row r="69" spans="1:33" x14ac:dyDescent="0.3">
      <c r="A69" s="4" t="s">
        <v>1861</v>
      </c>
      <c r="B69" s="532" t="s">
        <v>2494</v>
      </c>
      <c r="C69" s="532"/>
      <c r="D69" s="533"/>
      <c r="E69" s="304"/>
      <c r="F69" s="305"/>
      <c r="G69" s="306"/>
      <c r="H69" s="296" t="s">
        <v>1770</v>
      </c>
      <c r="I69" s="296" t="s">
        <v>1770</v>
      </c>
      <c r="J69" s="297" t="s">
        <v>1770</v>
      </c>
      <c r="K69" s="307"/>
      <c r="L69" s="307"/>
      <c r="M69" s="307"/>
      <c r="N69" s="307"/>
      <c r="O69" s="307"/>
      <c r="P69" s="307"/>
      <c r="Q69" s="307"/>
      <c r="R69" s="307"/>
      <c r="S69" s="307"/>
      <c r="T69" s="307"/>
      <c r="U69" s="307"/>
      <c r="V69" s="307"/>
      <c r="W69" s="307"/>
      <c r="X69" s="307"/>
      <c r="Y69" s="307"/>
      <c r="Z69" s="308"/>
      <c r="AA69" s="322"/>
      <c r="AB69" s="322"/>
      <c r="AC69" s="322"/>
      <c r="AD69" s="322"/>
      <c r="AE69" s="322"/>
      <c r="AF69" s="323"/>
      <c r="AG69" s="104" t="s">
        <v>1862</v>
      </c>
    </row>
    <row r="70" spans="1:33" x14ac:dyDescent="0.3">
      <c r="A70" t="s">
        <v>1863</v>
      </c>
      <c r="B70" t="s">
        <v>279</v>
      </c>
      <c r="C70" t="s">
        <v>1864</v>
      </c>
      <c r="D70" s="125" t="s">
        <v>993</v>
      </c>
      <c r="E70" s="289">
        <f>AA70/AB70</f>
        <v>0.79192135434993882</v>
      </c>
      <c r="F70" s="290">
        <f>AC70/AD70</f>
        <v>0.73531930875567308</v>
      </c>
      <c r="G70" s="291">
        <f>AE70/AF70</f>
        <v>0.85985564349323529</v>
      </c>
      <c r="H70" s="309" t="s">
        <v>975</v>
      </c>
      <c r="I70" s="324" t="s">
        <v>976</v>
      </c>
      <c r="J70" s="313"/>
      <c r="K70" s="292">
        <v>0.25455774253449798</v>
      </c>
      <c r="L70" s="292">
        <v>0.21526778139225899</v>
      </c>
      <c r="M70" s="292">
        <v>0.18849499432744399</v>
      </c>
      <c r="N70" s="292">
        <v>0.18598206755869101</v>
      </c>
      <c r="O70" s="292">
        <v>0.21111606530094501</v>
      </c>
      <c r="P70" s="292">
        <v>0.19205775205811301</v>
      </c>
      <c r="Q70" s="292">
        <v>0.24360237738997201</v>
      </c>
      <c r="R70" s="292">
        <v>0.21979740111611701</v>
      </c>
      <c r="S70" s="292">
        <v>0.25461699563735601</v>
      </c>
      <c r="T70" s="292">
        <v>0.242466478250214</v>
      </c>
      <c r="U70" s="292">
        <v>0.224661755855454</v>
      </c>
      <c r="V70" s="292">
        <v>0.26016678328144499</v>
      </c>
      <c r="W70" s="292">
        <v>0.28637534120028801</v>
      </c>
      <c r="X70" s="292">
        <v>0.31888716771256698</v>
      </c>
      <c r="Y70" s="292">
        <v>0.31592102836649499</v>
      </c>
      <c r="Z70" s="293">
        <v>0.25731617780576899</v>
      </c>
      <c r="AA70" s="292">
        <v>0.213859522709755</v>
      </c>
      <c r="AB70" s="292">
        <v>0.270051466013699</v>
      </c>
      <c r="AC70" s="292">
        <v>0.21664339896628701</v>
      </c>
      <c r="AD70" s="292">
        <v>0.29462492877127999</v>
      </c>
      <c r="AE70" s="292">
        <v>0.21107564645322299</v>
      </c>
      <c r="AF70" s="293">
        <v>0.24547800325611699</v>
      </c>
    </row>
    <row r="71" spans="1:33" x14ac:dyDescent="0.3">
      <c r="A71" s="4" t="s">
        <v>1863</v>
      </c>
      <c r="B71" s="532" t="s">
        <v>2494</v>
      </c>
      <c r="C71" s="532"/>
      <c r="D71" s="533"/>
      <c r="E71" s="283"/>
      <c r="F71" s="283"/>
      <c r="G71" s="295"/>
      <c r="H71" s="296" t="s">
        <v>1769</v>
      </c>
      <c r="I71" s="296" t="s">
        <v>1771</v>
      </c>
      <c r="J71" s="297" t="s">
        <v>1770</v>
      </c>
      <c r="K71" s="104"/>
      <c r="L71" s="104"/>
      <c r="M71" s="104"/>
      <c r="N71" s="104"/>
      <c r="O71" s="104"/>
      <c r="P71" s="104"/>
      <c r="Q71" s="104"/>
      <c r="R71" s="104"/>
      <c r="S71" s="104"/>
      <c r="T71" s="104"/>
      <c r="U71" s="104"/>
      <c r="V71" s="104"/>
      <c r="W71" s="104"/>
      <c r="X71" s="104"/>
      <c r="Y71" s="104"/>
      <c r="Z71" s="126"/>
      <c r="AA71" s="104"/>
      <c r="AB71" s="104"/>
      <c r="AC71" s="104"/>
      <c r="AD71" s="104"/>
      <c r="AE71" s="104"/>
      <c r="AF71" s="126"/>
      <c r="AG71" s="104"/>
    </row>
    <row r="72" spans="1:33" x14ac:dyDescent="0.3">
      <c r="A72" t="s">
        <v>1865</v>
      </c>
      <c r="B72" t="s">
        <v>1866</v>
      </c>
      <c r="C72" t="s">
        <v>1867</v>
      </c>
      <c r="D72" s="125" t="s">
        <v>1868</v>
      </c>
      <c r="E72" s="289">
        <f>AA72/AB72</f>
        <v>0.95203080154614217</v>
      </c>
      <c r="F72" s="290">
        <f>AC72/AD72</f>
        <v>1.0014049835191667</v>
      </c>
      <c r="G72" s="291">
        <f>AE72/AF72</f>
        <v>0.89912214666813184</v>
      </c>
      <c r="H72" s="290"/>
      <c r="I72" s="290"/>
      <c r="J72" s="291"/>
      <c r="K72" s="292">
        <v>1.1161996250006201</v>
      </c>
      <c r="L72" s="292">
        <v>1.0474541058003799</v>
      </c>
      <c r="M72" s="292">
        <v>1.0518453082564501</v>
      </c>
      <c r="N72" s="292">
        <v>1.0422645183008199</v>
      </c>
      <c r="O72" s="292">
        <v>1.1213827155012099</v>
      </c>
      <c r="P72" s="292">
        <v>1.2721984075156301</v>
      </c>
      <c r="Q72" s="292">
        <v>1.5225147046257099</v>
      </c>
      <c r="R72" s="292">
        <v>1.1654915866767499</v>
      </c>
      <c r="S72" s="292">
        <v>1.1605470121972301</v>
      </c>
      <c r="T72" s="292">
        <v>1.1894101146385501</v>
      </c>
      <c r="U72" s="292">
        <v>1.03429189465995</v>
      </c>
      <c r="V72" s="292">
        <v>1.35121831532408</v>
      </c>
      <c r="W72" s="292">
        <v>1.1473177602352</v>
      </c>
      <c r="X72" s="292">
        <v>1.0385379681401199</v>
      </c>
      <c r="Y72" s="292">
        <v>1.52895264757771</v>
      </c>
      <c r="Z72" s="293">
        <v>1.35964950866969</v>
      </c>
      <c r="AA72" s="292">
        <v>1.1674188714597</v>
      </c>
      <c r="AB72" s="292">
        <v>1.22624065268031</v>
      </c>
      <c r="AC72" s="292">
        <v>1.27039685357983</v>
      </c>
      <c r="AD72" s="292">
        <v>1.2686144711556799</v>
      </c>
      <c r="AE72" s="292">
        <v>1.06444088933956</v>
      </c>
      <c r="AF72" s="293">
        <v>1.1838668342049501</v>
      </c>
    </row>
    <row r="73" spans="1:33" x14ac:dyDescent="0.3">
      <c r="A73" t="s">
        <v>1865</v>
      </c>
      <c r="B73" t="s">
        <v>225</v>
      </c>
      <c r="C73" t="s">
        <v>1869</v>
      </c>
      <c r="D73" s="125" t="s">
        <v>994</v>
      </c>
      <c r="E73" s="289">
        <f>AA73/AB73</f>
        <v>1.2039751999542607</v>
      </c>
      <c r="F73" s="290">
        <f>AC73/AD73</f>
        <v>1.2280528993699054</v>
      </c>
      <c r="G73" s="291">
        <f>AE73/AF73</f>
        <v>1.1838961415580946</v>
      </c>
      <c r="H73" s="301" t="s">
        <v>976</v>
      </c>
      <c r="I73" s="290"/>
      <c r="J73" s="291"/>
      <c r="K73" s="292">
        <v>1.27814220552166</v>
      </c>
      <c r="L73" s="292">
        <v>1.5795425435650201</v>
      </c>
      <c r="M73" s="292">
        <v>1.3461999407854699</v>
      </c>
      <c r="N73" s="292">
        <v>1.66140791299572</v>
      </c>
      <c r="O73" s="292">
        <v>1.2831469526925401</v>
      </c>
      <c r="P73" s="292">
        <v>1.3409659004677501</v>
      </c>
      <c r="Q73" s="292">
        <v>1.24747988403568</v>
      </c>
      <c r="R73" s="292">
        <v>1.2020689697737901</v>
      </c>
      <c r="S73" s="292">
        <v>1.1910260715824801</v>
      </c>
      <c r="T73" s="292">
        <v>1.1130026797380499</v>
      </c>
      <c r="U73" s="292">
        <v>1.27378981163381</v>
      </c>
      <c r="V73" s="292">
        <v>1.3764104415837699</v>
      </c>
      <c r="W73" s="292">
        <v>0.964170683093307</v>
      </c>
      <c r="X73" s="292">
        <v>1.02345541264603</v>
      </c>
      <c r="Y73" s="292">
        <v>0.96614804173545399</v>
      </c>
      <c r="Z73" s="293">
        <v>1.17769422970466</v>
      </c>
      <c r="AA73" s="292">
        <v>1.3673692887297</v>
      </c>
      <c r="AB73" s="292">
        <v>1.1357121714647</v>
      </c>
      <c r="AC73" s="292">
        <v>1.2684154267424399</v>
      </c>
      <c r="AD73" s="292">
        <v>1.0328670917948599</v>
      </c>
      <c r="AE73" s="292">
        <v>1.4663231507169701</v>
      </c>
      <c r="AF73" s="293">
        <v>1.23855725113453</v>
      </c>
    </row>
    <row r="74" spans="1:33" x14ac:dyDescent="0.3">
      <c r="A74" t="s">
        <v>1865</v>
      </c>
      <c r="B74" t="s">
        <v>1582</v>
      </c>
      <c r="C74" t="s">
        <v>1867</v>
      </c>
      <c r="D74" s="125" t="s">
        <v>1583</v>
      </c>
      <c r="E74" s="289">
        <f>AA74/AB74</f>
        <v>1.0047787083510304</v>
      </c>
      <c r="F74" s="290">
        <f>AC74/AD74</f>
        <v>1.3859193917803792</v>
      </c>
      <c r="G74" s="291">
        <f>AE74/AF74</f>
        <v>0.76128766622597233</v>
      </c>
      <c r="H74" s="290"/>
      <c r="I74" s="290"/>
      <c r="J74" s="291" t="s">
        <v>975</v>
      </c>
      <c r="K74" s="292">
        <v>1.1175379545505499</v>
      </c>
      <c r="L74" s="292">
        <v>1.04593380864959</v>
      </c>
      <c r="M74" s="292">
        <v>0.98973380555846602</v>
      </c>
      <c r="N74" s="292">
        <v>0.95979177365298995</v>
      </c>
      <c r="O74" s="292">
        <v>1.59982097000572</v>
      </c>
      <c r="P74" s="292">
        <v>1.39990939808375</v>
      </c>
      <c r="Q74" s="292">
        <v>0.76125743164997395</v>
      </c>
      <c r="R74" s="292">
        <v>1.0225067850370499</v>
      </c>
      <c r="S74" s="292">
        <v>1.40672364744995</v>
      </c>
      <c r="T74" s="292">
        <v>1.3193028661586901</v>
      </c>
      <c r="U74" s="292">
        <v>1.28650649697741</v>
      </c>
      <c r="V74" s="292">
        <v>1.3901518415165599</v>
      </c>
      <c r="W74" s="292">
        <v>0.88243561598095299</v>
      </c>
      <c r="X74" s="292">
        <v>0.777826147146223</v>
      </c>
      <c r="Y74" s="292">
        <v>0.84420705703000898</v>
      </c>
      <c r="Z74" s="293">
        <v>0.94702670919788701</v>
      </c>
      <c r="AA74" s="292">
        <v>1.11206149089851</v>
      </c>
      <c r="AB74" s="292">
        <v>1.1067725476822099</v>
      </c>
      <c r="AC74" s="292">
        <v>1.19587364619412</v>
      </c>
      <c r="AD74" s="292">
        <v>0.86287388233876805</v>
      </c>
      <c r="AE74" s="292">
        <v>1.0282493356029001</v>
      </c>
      <c r="AF74" s="293">
        <v>1.35067121302565</v>
      </c>
    </row>
    <row r="75" spans="1:33" x14ac:dyDescent="0.3">
      <c r="B75" s="1" t="s">
        <v>1870</v>
      </c>
      <c r="D75" s="125"/>
      <c r="E75" s="289">
        <f>AA75/AB75</f>
        <v>1.0513515081670648</v>
      </c>
      <c r="F75" s="290">
        <f>AC75/AD75</f>
        <v>1.1802359093622412</v>
      </c>
      <c r="G75" s="291">
        <f>AE75/AF75</f>
        <v>0.94326092881924817</v>
      </c>
      <c r="H75" s="290"/>
      <c r="I75" s="290"/>
      <c r="J75" s="291"/>
      <c r="K75" s="292">
        <f t="shared" ref="K75:Z75" si="10">SUM(K72:K74)</f>
        <v>3.5118797850728303</v>
      </c>
      <c r="L75" s="292">
        <f t="shared" si="10"/>
        <v>3.6729304580149895</v>
      </c>
      <c r="M75" s="292">
        <f t="shared" si="10"/>
        <v>3.3877790546003861</v>
      </c>
      <c r="N75" s="292">
        <f t="shared" si="10"/>
        <v>3.6634642049495296</v>
      </c>
      <c r="O75" s="292">
        <f>SUM(O72:O74)</f>
        <v>4.0043506381994707</v>
      </c>
      <c r="P75" s="292">
        <f>SUM(P72:P74)</f>
        <v>4.0130737060671304</v>
      </c>
      <c r="Q75" s="292">
        <f>SUM(Q72:Q74)</f>
        <v>3.531252020311364</v>
      </c>
      <c r="R75" s="292">
        <f>SUM(R72:R74)</f>
        <v>3.3900673414875899</v>
      </c>
      <c r="S75" s="292">
        <f t="shared" si="10"/>
        <v>3.7582967312296605</v>
      </c>
      <c r="T75" s="292">
        <f t="shared" si="10"/>
        <v>3.62171566053529</v>
      </c>
      <c r="U75" s="292">
        <f t="shared" si="10"/>
        <v>3.59458820327117</v>
      </c>
      <c r="V75" s="292">
        <f t="shared" si="10"/>
        <v>4.1177805984244102</v>
      </c>
      <c r="W75" s="292">
        <f t="shared" si="10"/>
        <v>2.9939240593094598</v>
      </c>
      <c r="X75" s="292">
        <f t="shared" si="10"/>
        <v>2.8398195279323728</v>
      </c>
      <c r="Y75" s="292">
        <f t="shared" si="10"/>
        <v>3.3393077463431728</v>
      </c>
      <c r="Z75" s="293">
        <f t="shared" si="10"/>
        <v>3.4843704475722372</v>
      </c>
      <c r="AA75" s="292">
        <f>AVERAGE(K75:R75)</f>
        <v>3.6468496510879116</v>
      </c>
      <c r="AB75" s="292">
        <f>AVERAGE(S75:Z75)</f>
        <v>3.4687253718272215</v>
      </c>
      <c r="AC75" s="292">
        <f>AVERAGE(O75:R75)</f>
        <v>3.7346859265163888</v>
      </c>
      <c r="AD75" s="292">
        <f>AVERAGE(W75:Z75)</f>
        <v>3.1643554452893103</v>
      </c>
      <c r="AE75" s="292">
        <f>AVERAGE(K75:N75)</f>
        <v>3.5590133756594335</v>
      </c>
      <c r="AF75" s="293">
        <f>AVERAGE(S75:V75)</f>
        <v>3.7730952983651327</v>
      </c>
      <c r="AG75" t="s">
        <v>2084</v>
      </c>
    </row>
    <row r="76" spans="1:33" x14ac:dyDescent="0.3">
      <c r="B76" s="1" t="s">
        <v>1871</v>
      </c>
      <c r="D76" s="125"/>
      <c r="E76" s="289">
        <f>AA76/AB76</f>
        <v>0.97705420698176926</v>
      </c>
      <c r="F76" s="290">
        <f>AC76/AD76</f>
        <v>1.157064966238565</v>
      </c>
      <c r="G76" s="291">
        <f>AE76/AF76</f>
        <v>0.82566928803024731</v>
      </c>
      <c r="H76" s="310"/>
      <c r="I76" s="310"/>
      <c r="J76" s="312"/>
      <c r="K76" s="292">
        <f t="shared" ref="K76:Z76" si="11">K72+K74</f>
        <v>2.2337375795511702</v>
      </c>
      <c r="L76" s="292">
        <f t="shared" si="11"/>
        <v>2.0933879144499699</v>
      </c>
      <c r="M76" s="292">
        <f t="shared" si="11"/>
        <v>2.0415791138149162</v>
      </c>
      <c r="N76" s="292">
        <f t="shared" si="11"/>
        <v>2.0020562919538101</v>
      </c>
      <c r="O76" s="292">
        <f>O72+O74</f>
        <v>2.7212036855069299</v>
      </c>
      <c r="P76" s="292">
        <f>P72+P74</f>
        <v>2.6721078055993801</v>
      </c>
      <c r="Q76" s="292">
        <f>Q72+Q74</f>
        <v>2.283772136275684</v>
      </c>
      <c r="R76" s="292">
        <f>R72+R74</f>
        <v>2.1879983717137996</v>
      </c>
      <c r="S76" s="292">
        <f t="shared" si="11"/>
        <v>2.5672706596471802</v>
      </c>
      <c r="T76" s="292">
        <f t="shared" si="11"/>
        <v>2.5087129807972399</v>
      </c>
      <c r="U76" s="292">
        <f t="shared" si="11"/>
        <v>2.3207983916373598</v>
      </c>
      <c r="V76" s="292">
        <f t="shared" si="11"/>
        <v>2.7413701568406399</v>
      </c>
      <c r="W76" s="292">
        <f t="shared" si="11"/>
        <v>2.0297533762161528</v>
      </c>
      <c r="X76" s="292">
        <f t="shared" si="11"/>
        <v>1.8163641152863428</v>
      </c>
      <c r="Y76" s="292">
        <f t="shared" si="11"/>
        <v>2.3731597046077191</v>
      </c>
      <c r="Z76" s="293">
        <f t="shared" si="11"/>
        <v>2.3066762178675768</v>
      </c>
      <c r="AA76" s="292">
        <f>AVERAGE(K76:R76)</f>
        <v>2.2794803623582074</v>
      </c>
      <c r="AB76" s="292">
        <f>AVERAGE(S76:Z76)</f>
        <v>2.3330132003625259</v>
      </c>
      <c r="AC76" s="292">
        <f>AVERAGE(O76:R76)</f>
        <v>2.4662704997739482</v>
      </c>
      <c r="AD76" s="292">
        <f>AVERAGE(W76:Z76)</f>
        <v>2.131488353494448</v>
      </c>
      <c r="AE76" s="292">
        <f>AVERAGE(K76:N76)</f>
        <v>2.0926902249424666</v>
      </c>
      <c r="AF76" s="293">
        <f>AVERAGE(S76:V76)</f>
        <v>2.5345380472306047</v>
      </c>
    </row>
    <row r="77" spans="1:33" x14ac:dyDescent="0.3">
      <c r="A77" s="1" t="s">
        <v>1872</v>
      </c>
      <c r="B77" s="532" t="s">
        <v>2494</v>
      </c>
      <c r="C77" s="532"/>
      <c r="D77" s="533"/>
      <c r="E77" s="309"/>
      <c r="F77" s="310"/>
      <c r="G77" s="312"/>
      <c r="H77" s="325"/>
      <c r="I77" s="326" t="s">
        <v>1770</v>
      </c>
      <c r="J77" s="327" t="s">
        <v>1769</v>
      </c>
      <c r="Z77" s="125"/>
      <c r="AF77" s="125"/>
    </row>
    <row r="78" spans="1:33" x14ac:dyDescent="0.3">
      <c r="A78" s="4" t="s">
        <v>1872</v>
      </c>
      <c r="B78" s="532" t="s">
        <v>2494</v>
      </c>
      <c r="C78" s="532"/>
      <c r="D78" s="533"/>
      <c r="E78" s="283"/>
      <c r="F78" s="284"/>
      <c r="G78" s="285"/>
      <c r="H78" s="299" t="s">
        <v>1771</v>
      </c>
      <c r="I78" s="299" t="s">
        <v>1770</v>
      </c>
      <c r="J78" s="316" t="s">
        <v>1770</v>
      </c>
      <c r="K78" s="104"/>
      <c r="L78" s="104"/>
      <c r="M78" s="104"/>
      <c r="N78" s="104"/>
      <c r="O78" s="104"/>
      <c r="P78" s="104"/>
      <c r="Q78" s="104"/>
      <c r="R78" s="104"/>
      <c r="S78" s="104"/>
      <c r="T78" s="104"/>
      <c r="U78" s="104"/>
      <c r="V78" s="104"/>
      <c r="W78" s="104"/>
      <c r="X78" s="104"/>
      <c r="Y78" s="104"/>
      <c r="Z78" s="126"/>
      <c r="AA78" s="104"/>
      <c r="AB78" s="104"/>
      <c r="AC78" s="104"/>
      <c r="AD78" s="104"/>
      <c r="AE78" s="104"/>
      <c r="AF78" s="126"/>
      <c r="AG78" s="104"/>
    </row>
    <row r="79" spans="1:33" x14ac:dyDescent="0.3">
      <c r="A79" t="s">
        <v>1873</v>
      </c>
      <c r="B79" t="s">
        <v>1874</v>
      </c>
      <c r="C79" t="s">
        <v>1875</v>
      </c>
      <c r="D79" s="125" t="s">
        <v>1876</v>
      </c>
      <c r="E79" s="289">
        <f>AA79/AB79</f>
        <v>1.0427120221316863</v>
      </c>
      <c r="F79" s="290">
        <f>AC79/AD79</f>
        <v>1.1779656522398254</v>
      </c>
      <c r="G79" s="291">
        <f>AE79/AF79</f>
        <v>0.92865852064271781</v>
      </c>
      <c r="H79" s="290"/>
      <c r="I79" s="290"/>
      <c r="J79" s="291"/>
      <c r="K79" s="292">
        <v>0.54766047918141603</v>
      </c>
      <c r="L79" s="292">
        <v>0.59289854183705104</v>
      </c>
      <c r="M79" s="292">
        <v>0.70807147026292505</v>
      </c>
      <c r="N79" s="292">
        <v>0.64400477779884902</v>
      </c>
      <c r="O79" s="292">
        <v>0.820062510832271</v>
      </c>
      <c r="P79" s="292">
        <v>0.68079809469567398</v>
      </c>
      <c r="Q79" s="292">
        <v>0.53189795354393399</v>
      </c>
      <c r="R79" s="292">
        <v>0.63345546141059095</v>
      </c>
      <c r="S79" s="292">
        <v>0.64568618432911296</v>
      </c>
      <c r="T79" s="292">
        <v>0.69378012602814798</v>
      </c>
      <c r="U79" s="292">
        <v>0.67271357846131796</v>
      </c>
      <c r="V79" s="292">
        <v>0.67194480682853996</v>
      </c>
      <c r="W79" s="292">
        <v>0.50130821628041</v>
      </c>
      <c r="X79" s="292">
        <v>0.49384419923503398</v>
      </c>
      <c r="Y79" s="292">
        <v>0.57968882667107302</v>
      </c>
      <c r="Z79" s="293">
        <v>0.688564329455437</v>
      </c>
      <c r="AA79" s="292">
        <v>0.64485616119533895</v>
      </c>
      <c r="AB79" s="292">
        <v>0.61844128341113402</v>
      </c>
      <c r="AC79" s="292">
        <v>0.66655350512061795</v>
      </c>
      <c r="AD79" s="292">
        <v>0.56585139291048903</v>
      </c>
      <c r="AE79" s="292">
        <v>0.62315881727005995</v>
      </c>
      <c r="AF79" s="293">
        <v>0.67103117391178002</v>
      </c>
    </row>
    <row r="80" spans="1:33" x14ac:dyDescent="0.3">
      <c r="A80" t="s">
        <v>1873</v>
      </c>
      <c r="B80" t="s">
        <v>1877</v>
      </c>
      <c r="C80" t="s">
        <v>1878</v>
      </c>
      <c r="D80" s="125" t="s">
        <v>1879</v>
      </c>
      <c r="E80" s="289">
        <f>AA80/AB80</f>
        <v>0.94435660910412</v>
      </c>
      <c r="F80" s="290">
        <f>AC80/AD80</f>
        <v>0.8083501963037848</v>
      </c>
      <c r="G80" s="291">
        <f>AE80/AF80</f>
        <v>1.1229203428836076</v>
      </c>
      <c r="H80" s="290"/>
      <c r="I80" s="290"/>
      <c r="J80" s="291"/>
      <c r="K80" s="292">
        <v>1.3803935851876901</v>
      </c>
      <c r="L80" s="292">
        <v>1.23231682543153</v>
      </c>
      <c r="M80" s="292">
        <v>1.2533027281292299</v>
      </c>
      <c r="N80" s="292">
        <v>1.1345384484653001</v>
      </c>
      <c r="O80" s="292">
        <v>1.0725792318591401</v>
      </c>
      <c r="P80" s="292">
        <v>1.00940839337608</v>
      </c>
      <c r="Q80" s="292">
        <v>1.2774390492930801</v>
      </c>
      <c r="R80" s="292">
        <v>1.36666762445611</v>
      </c>
      <c r="S80" s="292">
        <v>1.09161754946312</v>
      </c>
      <c r="T80" s="292">
        <v>1.09415540455579</v>
      </c>
      <c r="U80" s="292">
        <v>0.98808786147453898</v>
      </c>
      <c r="V80" s="292">
        <v>1.2793059820485699</v>
      </c>
      <c r="W80" s="292">
        <v>1.27779101680223</v>
      </c>
      <c r="X80" s="292">
        <v>1.2035836088799701</v>
      </c>
      <c r="Y80" s="292">
        <v>1.78521649258723</v>
      </c>
      <c r="Z80" s="293">
        <v>1.5800015102654199</v>
      </c>
      <c r="AA80" s="292">
        <v>1.21583073577477</v>
      </c>
      <c r="AB80" s="292">
        <v>1.28746992825961</v>
      </c>
      <c r="AC80" s="292">
        <v>1.1815235747460999</v>
      </c>
      <c r="AD80" s="292">
        <v>1.4616481571337101</v>
      </c>
      <c r="AE80" s="292">
        <v>1.25013789680344</v>
      </c>
      <c r="AF80" s="293">
        <v>1.1132916993855</v>
      </c>
    </row>
    <row r="81" spans="1:33" x14ac:dyDescent="0.3">
      <c r="A81" s="4" t="s">
        <v>1873</v>
      </c>
      <c r="B81" s="532" t="s">
        <v>2494</v>
      </c>
      <c r="C81" s="532"/>
      <c r="D81" s="533"/>
      <c r="E81" s="283"/>
      <c r="F81" s="283"/>
      <c r="G81" s="295"/>
      <c r="H81" s="298"/>
      <c r="I81" s="298"/>
      <c r="J81" s="300"/>
      <c r="K81" s="104"/>
      <c r="L81" s="104"/>
      <c r="M81" s="104"/>
      <c r="N81" s="104"/>
      <c r="O81" s="104"/>
      <c r="P81" s="104"/>
      <c r="Q81" s="104"/>
      <c r="R81" s="104"/>
      <c r="S81" s="104"/>
      <c r="T81" s="104"/>
      <c r="U81" s="104"/>
      <c r="V81" s="104"/>
      <c r="W81" s="104"/>
      <c r="X81" s="104"/>
      <c r="Y81" s="104"/>
      <c r="Z81" s="126"/>
      <c r="AA81" s="104"/>
      <c r="AB81" s="104"/>
      <c r="AC81" s="104"/>
      <c r="AD81" s="104"/>
      <c r="AE81" s="104"/>
      <c r="AF81" s="126"/>
      <c r="AG81" s="104"/>
    </row>
    <row r="82" spans="1:33" x14ac:dyDescent="0.3">
      <c r="A82" t="s">
        <v>1880</v>
      </c>
      <c r="B82" t="s">
        <v>913</v>
      </c>
      <c r="C82" t="s">
        <v>914</v>
      </c>
      <c r="D82" s="125" t="s">
        <v>915</v>
      </c>
      <c r="E82" s="289">
        <f>AA82/AB82</f>
        <v>0.81276982096436756</v>
      </c>
      <c r="F82" s="290">
        <f>AC82/AD82</f>
        <v>0.84983225430895015</v>
      </c>
      <c r="G82" s="291">
        <f>AE82/AF82</f>
        <v>0.76508698972192613</v>
      </c>
      <c r="H82" s="290"/>
      <c r="I82" s="290"/>
      <c r="J82" s="291"/>
      <c r="K82" s="292">
        <v>2.2506011506383401</v>
      </c>
      <c r="L82" s="292">
        <v>2.0055171370040101</v>
      </c>
      <c r="M82" s="292">
        <v>2.0188948638325499</v>
      </c>
      <c r="N82" s="292">
        <v>2.0845289974692398</v>
      </c>
      <c r="O82" s="292">
        <v>2.42810884405728</v>
      </c>
      <c r="P82" s="292">
        <v>2.4618757227131098</v>
      </c>
      <c r="Q82" s="292">
        <v>1.9527479976965401</v>
      </c>
      <c r="R82" s="292">
        <v>5.1035556949944203</v>
      </c>
      <c r="S82" s="292">
        <v>2.42894280323226</v>
      </c>
      <c r="T82" s="292">
        <v>2.39002674558852</v>
      </c>
      <c r="U82" s="292">
        <v>2.4246515359607002</v>
      </c>
      <c r="V82" s="292">
        <v>3.68264254438105</v>
      </c>
      <c r="W82" s="292">
        <v>2.86980766978242</v>
      </c>
      <c r="X82" s="292">
        <v>2.22531547130064</v>
      </c>
      <c r="Y82" s="292">
        <v>4.9676894655009898</v>
      </c>
      <c r="Z82" s="293">
        <v>3.99441833386265</v>
      </c>
      <c r="AA82" s="292">
        <v>2.5382288010506899</v>
      </c>
      <c r="AB82" s="292">
        <v>3.1229368212011499</v>
      </c>
      <c r="AC82" s="292">
        <v>2.98657206486534</v>
      </c>
      <c r="AD82" s="292">
        <v>3.51430773511168</v>
      </c>
      <c r="AE82" s="292">
        <v>2.0898855372360301</v>
      </c>
      <c r="AF82" s="293">
        <v>2.73156590729063</v>
      </c>
    </row>
    <row r="83" spans="1:33" x14ac:dyDescent="0.3">
      <c r="A83" s="4" t="s">
        <v>1880</v>
      </c>
      <c r="B83" s="532" t="s">
        <v>2494</v>
      </c>
      <c r="C83" s="532"/>
      <c r="D83" s="533"/>
      <c r="E83" s="283"/>
      <c r="F83" s="284"/>
      <c r="G83" s="285"/>
      <c r="H83" s="296" t="s">
        <v>1770</v>
      </c>
      <c r="I83" s="296" t="s">
        <v>1770</v>
      </c>
      <c r="J83" s="297" t="s">
        <v>1770</v>
      </c>
      <c r="K83" s="104"/>
      <c r="L83" s="104"/>
      <c r="M83" s="104"/>
      <c r="N83" s="104"/>
      <c r="O83" s="104"/>
      <c r="P83" s="104"/>
      <c r="Q83" s="104"/>
      <c r="R83" s="104"/>
      <c r="S83" s="104"/>
      <c r="T83" s="104"/>
      <c r="U83" s="104"/>
      <c r="V83" s="104"/>
      <c r="W83" s="104"/>
      <c r="X83" s="104"/>
      <c r="Y83" s="104"/>
      <c r="Z83" s="126"/>
      <c r="AA83" s="104"/>
      <c r="AB83" s="104"/>
      <c r="AC83" s="104"/>
      <c r="AD83" s="104"/>
      <c r="AE83" s="104"/>
      <c r="AF83" s="126"/>
      <c r="AG83" s="104"/>
    </row>
    <row r="84" spans="1:33" x14ac:dyDescent="0.3">
      <c r="A84" t="s">
        <v>1881</v>
      </c>
      <c r="B84" t="s">
        <v>1882</v>
      </c>
      <c r="C84" t="s">
        <v>1883</v>
      </c>
      <c r="D84" s="125" t="s">
        <v>1884</v>
      </c>
      <c r="E84" s="289">
        <f>AA84/AB84</f>
        <v>0.96421386982189006</v>
      </c>
      <c r="F84" s="290">
        <f>AC84/AD84</f>
        <v>1.0365812733476911</v>
      </c>
      <c r="G84" s="291">
        <f>AE84/AF84</f>
        <v>0.89320410555094665</v>
      </c>
      <c r="H84" s="290"/>
      <c r="I84" s="290"/>
      <c r="J84" s="291"/>
      <c r="K84" s="292">
        <v>0.91464125295724596</v>
      </c>
      <c r="L84" s="292">
        <v>0.91488803253427498</v>
      </c>
      <c r="M84" s="292">
        <v>0.80609966648482101</v>
      </c>
      <c r="N84" s="292">
        <v>0.96026990243154497</v>
      </c>
      <c r="O84" s="292">
        <v>0.87517199446471805</v>
      </c>
      <c r="P84" s="292">
        <v>0.97698943938090599</v>
      </c>
      <c r="Q84" s="292">
        <v>1.1124180451290799</v>
      </c>
      <c r="R84" s="292">
        <v>1.1302441017860401</v>
      </c>
      <c r="S84" s="292">
        <v>1.00862085519556</v>
      </c>
      <c r="T84" s="292">
        <v>0.95050932416297595</v>
      </c>
      <c r="U84" s="292">
        <v>1.0058912581155199</v>
      </c>
      <c r="V84" s="292">
        <v>1.0608208443299101</v>
      </c>
      <c r="W84" s="292">
        <v>0.96084075341959796</v>
      </c>
      <c r="X84" s="292">
        <v>0.97088216537352001</v>
      </c>
      <c r="Y84" s="292">
        <v>0.99391307159667897</v>
      </c>
      <c r="Z84" s="293">
        <v>1.0246800012702499</v>
      </c>
      <c r="AA84" s="292">
        <v>0.96134030439607798</v>
      </c>
      <c r="AB84" s="292">
        <v>0.99701978418300197</v>
      </c>
      <c r="AC84" s="292">
        <v>1.0237058951901801</v>
      </c>
      <c r="AD84" s="292">
        <v>0.98757899791501202</v>
      </c>
      <c r="AE84" s="292">
        <v>0.89897471360197201</v>
      </c>
      <c r="AF84" s="293">
        <v>1.0064605704509899</v>
      </c>
    </row>
    <row r="85" spans="1:33" x14ac:dyDescent="0.3">
      <c r="A85" s="4" t="s">
        <v>1881</v>
      </c>
      <c r="B85" s="532" t="s">
        <v>2494</v>
      </c>
      <c r="C85" s="532"/>
      <c r="D85" s="533"/>
      <c r="E85" s="283"/>
      <c r="F85" s="284"/>
      <c r="G85" s="285"/>
      <c r="H85" s="298"/>
      <c r="I85" s="298"/>
      <c r="J85" s="297" t="s">
        <v>1770</v>
      </c>
      <c r="K85" s="104"/>
      <c r="L85" s="104"/>
      <c r="M85" s="104"/>
      <c r="N85" s="104"/>
      <c r="O85" s="104"/>
      <c r="P85" s="104"/>
      <c r="Q85" s="104"/>
      <c r="R85" s="104"/>
      <c r="S85" s="104"/>
      <c r="T85" s="104"/>
      <c r="U85" s="104"/>
      <c r="V85" s="104"/>
      <c r="W85" s="104"/>
      <c r="X85" s="104"/>
      <c r="Y85" s="104"/>
      <c r="Z85" s="126"/>
      <c r="AA85" s="104"/>
      <c r="AB85" s="104"/>
      <c r="AC85" s="104"/>
      <c r="AD85" s="104"/>
      <c r="AE85" s="104"/>
      <c r="AF85" s="126"/>
      <c r="AG85" s="104"/>
    </row>
    <row r="86" spans="1:33" x14ac:dyDescent="0.3">
      <c r="A86" t="s">
        <v>1885</v>
      </c>
      <c r="B86" t="s">
        <v>223</v>
      </c>
      <c r="C86" t="s">
        <v>1886</v>
      </c>
      <c r="D86" s="125" t="s">
        <v>999</v>
      </c>
      <c r="E86" s="289">
        <f>AA86/AB86</f>
        <v>0.8124039991273625</v>
      </c>
      <c r="F86" s="290">
        <f>AC86/AD86</f>
        <v>0.9527943284843885</v>
      </c>
      <c r="G86" s="291">
        <f>AE86/AF86</f>
        <v>0.70426366971051135</v>
      </c>
      <c r="H86" s="324" t="s">
        <v>976</v>
      </c>
      <c r="I86" s="290"/>
      <c r="J86" s="313" t="s">
        <v>975</v>
      </c>
      <c r="K86" s="292">
        <v>0.38812696679596997</v>
      </c>
      <c r="L86" s="292">
        <v>0.462156821017635</v>
      </c>
      <c r="M86" s="292">
        <v>0.365107800948267</v>
      </c>
      <c r="N86" s="292">
        <v>0.39395687969132598</v>
      </c>
      <c r="O86" s="292">
        <v>0.422780470794201</v>
      </c>
      <c r="P86" s="292">
        <v>0.44404144525153599</v>
      </c>
      <c r="Q86" s="292">
        <v>0.387995698260368</v>
      </c>
      <c r="R86" s="292">
        <v>0.42230364573978901</v>
      </c>
      <c r="S86" s="292">
        <v>0.55706260190929902</v>
      </c>
      <c r="T86" s="292">
        <v>0.59801603759997202</v>
      </c>
      <c r="U86" s="292">
        <v>0.51629813459137097</v>
      </c>
      <c r="V86" s="292">
        <v>0.613773713805009</v>
      </c>
      <c r="W86" s="292">
        <v>0.44439642462124701</v>
      </c>
      <c r="X86" s="292">
        <v>0.46626476163061797</v>
      </c>
      <c r="Y86" s="292">
        <v>0.41572506131736497</v>
      </c>
      <c r="Z86" s="293">
        <v>0.43382706385307501</v>
      </c>
      <c r="AA86" s="292">
        <v>0.410808716062387</v>
      </c>
      <c r="AB86" s="292">
        <v>0.50567047491599504</v>
      </c>
      <c r="AC86" s="292">
        <v>0.419280315011474</v>
      </c>
      <c r="AD86" s="292">
        <v>0.44005332785557599</v>
      </c>
      <c r="AE86" s="292">
        <v>0.4023371171133</v>
      </c>
      <c r="AF86" s="293">
        <v>0.57128762197641303</v>
      </c>
    </row>
    <row r="87" spans="1:33" x14ac:dyDescent="0.3">
      <c r="A87" s="4" t="s">
        <v>1885</v>
      </c>
      <c r="B87" s="532" t="s">
        <v>2494</v>
      </c>
      <c r="C87" s="532"/>
      <c r="D87" s="533"/>
      <c r="E87" s="283"/>
      <c r="F87" s="283"/>
      <c r="G87" s="295"/>
      <c r="H87" s="296" t="s">
        <v>1771</v>
      </c>
      <c r="I87" s="298"/>
      <c r="J87" s="297" t="s">
        <v>1769</v>
      </c>
      <c r="K87" s="104"/>
      <c r="L87" s="104"/>
      <c r="M87" s="104"/>
      <c r="N87" s="104"/>
      <c r="O87" s="104"/>
      <c r="P87" s="104"/>
      <c r="Q87" s="104"/>
      <c r="R87" s="104"/>
      <c r="S87" s="104"/>
      <c r="T87" s="104"/>
      <c r="U87" s="104"/>
      <c r="V87" s="104"/>
      <c r="W87" s="104"/>
      <c r="X87" s="104"/>
      <c r="Y87" s="104"/>
      <c r="Z87" s="126"/>
      <c r="AA87" s="104"/>
      <c r="AB87" s="104"/>
      <c r="AC87" s="104"/>
      <c r="AD87" s="104"/>
      <c r="AE87" s="104"/>
      <c r="AF87" s="126"/>
      <c r="AG87" s="104"/>
    </row>
    <row r="88" spans="1:33" x14ac:dyDescent="0.3">
      <c r="A88" t="s">
        <v>1887</v>
      </c>
      <c r="B88" t="s">
        <v>1888</v>
      </c>
      <c r="C88" t="s">
        <v>1889</v>
      </c>
      <c r="D88" s="125" t="s">
        <v>1890</v>
      </c>
      <c r="E88" s="289">
        <f>AA88/AB88</f>
        <v>0.97060413007431445</v>
      </c>
      <c r="F88" s="290">
        <f>AC88/AD88</f>
        <v>1.0103855757193583</v>
      </c>
      <c r="G88" s="291">
        <f>AE88/AF88</f>
        <v>0.9337859694808569</v>
      </c>
      <c r="H88" s="290"/>
      <c r="I88" s="290"/>
      <c r="J88" s="291"/>
      <c r="K88" s="292">
        <v>1.8854939555138299</v>
      </c>
      <c r="L88" s="292">
        <v>1.8133574083272299</v>
      </c>
      <c r="M88" s="292">
        <v>1.7758497109068401</v>
      </c>
      <c r="N88" s="292">
        <v>1.75655039853388</v>
      </c>
      <c r="O88" s="292">
        <v>2.1001935156947602</v>
      </c>
      <c r="P88" s="292">
        <v>2.0689186768207901</v>
      </c>
      <c r="Q88" s="292">
        <v>1.36731644709314</v>
      </c>
      <c r="R88" s="292">
        <v>1.70517556915652</v>
      </c>
      <c r="S88" s="292">
        <v>2.0838266076142</v>
      </c>
      <c r="T88" s="292">
        <v>2.1129221625682502</v>
      </c>
      <c r="U88" s="292">
        <v>1.9532855488432599</v>
      </c>
      <c r="V88" s="292">
        <v>1.59397952314201</v>
      </c>
      <c r="W88" s="292">
        <v>1.6770818034325301</v>
      </c>
      <c r="X88" s="292">
        <v>1.8426506743020199</v>
      </c>
      <c r="Y88" s="292">
        <v>1.7814644695809201</v>
      </c>
      <c r="Z88" s="293">
        <v>1.8659720847735199</v>
      </c>
      <c r="AA88" s="292">
        <v>1.80910696025587</v>
      </c>
      <c r="AB88" s="292">
        <v>1.8638978592820901</v>
      </c>
      <c r="AC88" s="292">
        <v>1.8104010521913001</v>
      </c>
      <c r="AD88" s="292">
        <v>1.7917922580222501</v>
      </c>
      <c r="AE88" s="292">
        <v>1.80781286832044</v>
      </c>
      <c r="AF88" s="293">
        <v>1.9360034605419301</v>
      </c>
    </row>
    <row r="89" spans="1:33" x14ac:dyDescent="0.3">
      <c r="A89" s="4" t="s">
        <v>1887</v>
      </c>
      <c r="B89" s="532" t="s">
        <v>2494</v>
      </c>
      <c r="C89" s="532"/>
      <c r="D89" s="533"/>
      <c r="E89" s="283"/>
      <c r="F89" s="284"/>
      <c r="G89" s="285"/>
      <c r="H89" s="298"/>
      <c r="I89" s="298"/>
      <c r="J89" s="297" t="s">
        <v>1770</v>
      </c>
      <c r="K89" s="104"/>
      <c r="L89" s="104"/>
      <c r="M89" s="104"/>
      <c r="N89" s="104"/>
      <c r="O89" s="104"/>
      <c r="P89" s="104"/>
      <c r="Q89" s="104"/>
      <c r="R89" s="104"/>
      <c r="S89" s="104"/>
      <c r="T89" s="104"/>
      <c r="U89" s="104"/>
      <c r="V89" s="104"/>
      <c r="W89" s="104"/>
      <c r="X89" s="104"/>
      <c r="Y89" s="104"/>
      <c r="Z89" s="126"/>
      <c r="AA89" s="104"/>
      <c r="AB89" s="104"/>
      <c r="AC89" s="104"/>
      <c r="AD89" s="104"/>
      <c r="AE89" s="104"/>
      <c r="AF89" s="126"/>
      <c r="AG89" s="104"/>
    </row>
    <row r="90" spans="1:33" x14ac:dyDescent="0.3">
      <c r="A90" t="s">
        <v>1891</v>
      </c>
      <c r="B90" t="s">
        <v>224</v>
      </c>
      <c r="C90" t="s">
        <v>1892</v>
      </c>
      <c r="D90" s="125" t="s">
        <v>1000</v>
      </c>
      <c r="E90" s="289">
        <f>AA90/AB90</f>
        <v>0.80908177646893553</v>
      </c>
      <c r="F90" s="290">
        <f>AC90/AD90</f>
        <v>0.82041204990511674</v>
      </c>
      <c r="G90" s="291">
        <f>AE90/AF90</f>
        <v>0.7988491136842476</v>
      </c>
      <c r="H90" s="301" t="s">
        <v>975</v>
      </c>
      <c r="I90" s="290"/>
      <c r="J90" s="294" t="s">
        <v>975</v>
      </c>
      <c r="K90" s="292">
        <v>1.5760631459005301</v>
      </c>
      <c r="L90" s="292">
        <v>1.60052185225364</v>
      </c>
      <c r="M90" s="292">
        <v>1.7628874228756699</v>
      </c>
      <c r="N90" s="292">
        <v>1.5165428764778099</v>
      </c>
      <c r="O90" s="292">
        <v>1.4103649258253901</v>
      </c>
      <c r="P90" s="292">
        <v>1.41071569673765</v>
      </c>
      <c r="Q90" s="292">
        <v>1.5401957274197</v>
      </c>
      <c r="R90" s="292">
        <v>1.62670025579601</v>
      </c>
      <c r="S90" s="292">
        <v>2.1175880012505499</v>
      </c>
      <c r="T90" s="292">
        <v>1.7930293081572</v>
      </c>
      <c r="U90" s="292">
        <v>2.05671496743064</v>
      </c>
      <c r="V90" s="292">
        <v>2.1143131639793999</v>
      </c>
      <c r="W90" s="292">
        <v>1.8441844412401001</v>
      </c>
      <c r="X90" s="292">
        <v>1.7271618732353</v>
      </c>
      <c r="Y90" s="292">
        <v>1.7754613293274799</v>
      </c>
      <c r="Z90" s="293">
        <v>1.9519352335979301</v>
      </c>
      <c r="AA90" s="292">
        <v>1.5554989879108001</v>
      </c>
      <c r="AB90" s="292">
        <v>1.9225485397773301</v>
      </c>
      <c r="AC90" s="292">
        <v>1.4969941514446901</v>
      </c>
      <c r="AD90" s="292">
        <v>1.8246857193502</v>
      </c>
      <c r="AE90" s="292">
        <v>1.6140038243769099</v>
      </c>
      <c r="AF90" s="293">
        <v>2.02041136020445</v>
      </c>
    </row>
    <row r="91" spans="1:33" x14ac:dyDescent="0.3">
      <c r="A91" t="s">
        <v>1891</v>
      </c>
      <c r="B91" t="s">
        <v>1815</v>
      </c>
      <c r="C91" t="s">
        <v>1816</v>
      </c>
      <c r="D91" s="125" t="s">
        <v>1817</v>
      </c>
      <c r="E91" s="289">
        <f>AA91/AB91</f>
        <v>1.0251269310270372</v>
      </c>
      <c r="F91" s="290">
        <f>AC91/AD91</f>
        <v>0.91731104852778345</v>
      </c>
      <c r="G91" s="291">
        <f>AE91/AF91</f>
        <v>1.1512275935014695</v>
      </c>
      <c r="H91" s="290"/>
      <c r="I91" s="290"/>
      <c r="J91" s="291"/>
      <c r="K91" s="292">
        <v>1.7420208254267899</v>
      </c>
      <c r="L91" s="292">
        <v>1.62241361932868</v>
      </c>
      <c r="M91" s="292">
        <v>1.5511679846128399</v>
      </c>
      <c r="N91" s="292">
        <v>1.10059314647983</v>
      </c>
      <c r="O91" s="292">
        <v>0.84007738721216996</v>
      </c>
      <c r="P91" s="292">
        <v>0.87039980731934796</v>
      </c>
      <c r="Q91" s="292">
        <v>2.10598179324746</v>
      </c>
      <c r="R91" s="292">
        <v>1.79030152318824</v>
      </c>
      <c r="S91" s="292">
        <v>1.2285386047190701</v>
      </c>
      <c r="T91" s="292">
        <v>1.22252003868236</v>
      </c>
      <c r="U91" s="292">
        <v>1.30727696002531</v>
      </c>
      <c r="V91" s="292">
        <v>1.46756030960449</v>
      </c>
      <c r="W91" s="292">
        <v>1.45185639081357</v>
      </c>
      <c r="X91" s="292">
        <v>1.3944849984374501</v>
      </c>
      <c r="Y91" s="292">
        <v>1.63138321721112</v>
      </c>
      <c r="Z91" s="293">
        <v>1.63444478249882</v>
      </c>
      <c r="AA91" s="292">
        <v>1.4528695108519201</v>
      </c>
      <c r="AB91" s="292">
        <v>1.4172581627490199</v>
      </c>
      <c r="AC91" s="292">
        <v>1.4016901277417999</v>
      </c>
      <c r="AD91" s="292">
        <v>1.52804234724024</v>
      </c>
      <c r="AE91" s="292">
        <v>1.50404889396203</v>
      </c>
      <c r="AF91" s="293">
        <v>1.3064739782578101</v>
      </c>
      <c r="AG91" t="s">
        <v>1818</v>
      </c>
    </row>
    <row r="92" spans="1:33" x14ac:dyDescent="0.3">
      <c r="B92" s="1" t="s">
        <v>1768</v>
      </c>
      <c r="D92" s="125"/>
      <c r="E92" s="289">
        <f>AA92/AB92</f>
        <v>0.90076126156854597</v>
      </c>
      <c r="F92" s="290">
        <f>AC92/AD92</f>
        <v>0.86457482432636112</v>
      </c>
      <c r="G92" s="291">
        <f>AE92/AF92</f>
        <v>0.93722878942986543</v>
      </c>
      <c r="H92" s="290"/>
      <c r="I92" s="290"/>
      <c r="J92" s="291"/>
      <c r="K92" s="292">
        <f t="shared" ref="K92:Z92" si="12">SUM(K90:K91)</f>
        <v>3.31808397132732</v>
      </c>
      <c r="L92" s="292">
        <f t="shared" si="12"/>
        <v>3.22293547158232</v>
      </c>
      <c r="M92" s="292">
        <f t="shared" si="12"/>
        <v>3.3140554074885098</v>
      </c>
      <c r="N92" s="292">
        <f t="shared" si="12"/>
        <v>2.6171360229576397</v>
      </c>
      <c r="O92" s="292">
        <f>SUM(O90:O91)</f>
        <v>2.2504423130375599</v>
      </c>
      <c r="P92" s="292">
        <f>SUM(P90:P91)</f>
        <v>2.2811155040569977</v>
      </c>
      <c r="Q92" s="292">
        <f>SUM(Q90:Q91)</f>
        <v>3.6461775206671598</v>
      </c>
      <c r="R92" s="292">
        <f>SUM(R90:R91)</f>
        <v>3.4170017789842499</v>
      </c>
      <c r="S92" s="292">
        <f t="shared" si="12"/>
        <v>3.3461266059696202</v>
      </c>
      <c r="T92" s="292">
        <f t="shared" si="12"/>
        <v>3.0155493468395598</v>
      </c>
      <c r="U92" s="292">
        <f t="shared" si="12"/>
        <v>3.3639919274559498</v>
      </c>
      <c r="V92" s="292">
        <f t="shared" si="12"/>
        <v>3.5818734735838902</v>
      </c>
      <c r="W92" s="292">
        <f t="shared" si="12"/>
        <v>3.29604083205367</v>
      </c>
      <c r="X92" s="292">
        <f t="shared" si="12"/>
        <v>3.1216468716727501</v>
      </c>
      <c r="Y92" s="292">
        <f t="shared" si="12"/>
        <v>3.4068445465385997</v>
      </c>
      <c r="Z92" s="293">
        <f t="shared" si="12"/>
        <v>3.5863800160967498</v>
      </c>
      <c r="AA92" s="292">
        <f>AVERAGE(K92:R92)</f>
        <v>3.0083684987627195</v>
      </c>
      <c r="AB92" s="292">
        <f>AVERAGE(S92:Z92)</f>
        <v>3.3398067025263489</v>
      </c>
      <c r="AC92" s="292">
        <f>AVERAGE(O92:R92)</f>
        <v>2.898684279186492</v>
      </c>
      <c r="AD92" s="292">
        <f>AVERAGE(W92:Z92)</f>
        <v>3.3527280665904424</v>
      </c>
      <c r="AE92" s="292">
        <f>AVERAGE(K92:N92)</f>
        <v>3.1180527183389475</v>
      </c>
      <c r="AF92" s="293">
        <f>AVERAGE(S92:V92)</f>
        <v>3.326885338462255</v>
      </c>
    </row>
    <row r="93" spans="1:33" x14ac:dyDescent="0.3">
      <c r="A93" s="4" t="s">
        <v>1891</v>
      </c>
      <c r="B93" s="532" t="s">
        <v>2494</v>
      </c>
      <c r="C93" s="532"/>
      <c r="D93" s="533"/>
      <c r="E93" s="283"/>
      <c r="F93" s="283"/>
      <c r="G93" s="295"/>
      <c r="H93" s="296" t="s">
        <v>1769</v>
      </c>
      <c r="I93" s="296" t="s">
        <v>1770</v>
      </c>
      <c r="J93" s="297" t="s">
        <v>1769</v>
      </c>
      <c r="K93" s="104"/>
      <c r="L93" s="104"/>
      <c r="M93" s="104"/>
      <c r="N93" s="104"/>
      <c r="O93" s="104"/>
      <c r="P93" s="104"/>
      <c r="Q93" s="104"/>
      <c r="R93" s="104"/>
      <c r="S93" s="104"/>
      <c r="T93" s="104"/>
      <c r="U93" s="104"/>
      <c r="V93" s="104"/>
      <c r="W93" s="104"/>
      <c r="X93" s="104"/>
      <c r="Y93" s="104"/>
      <c r="Z93" s="126"/>
      <c r="AA93" s="104"/>
      <c r="AB93" s="104"/>
      <c r="AC93" s="104"/>
      <c r="AD93" s="104"/>
      <c r="AE93" s="104"/>
      <c r="AF93" s="126"/>
      <c r="AG93" s="104"/>
    </row>
    <row r="94" spans="1:33" x14ac:dyDescent="0.3">
      <c r="A94" t="s">
        <v>1893</v>
      </c>
      <c r="B94" t="s">
        <v>1894</v>
      </c>
      <c r="C94" t="s">
        <v>1895</v>
      </c>
      <c r="D94" s="125" t="s">
        <v>1896</v>
      </c>
      <c r="E94" s="289">
        <f>AA94/AB94</f>
        <v>0.8440432309546575</v>
      </c>
      <c r="F94" s="290">
        <f>AC94/AD94</f>
        <v>0.7170405358202353</v>
      </c>
      <c r="G94" s="291">
        <f>AE94/AF94</f>
        <v>0.98150261591842614</v>
      </c>
      <c r="H94" s="290"/>
      <c r="I94" s="290"/>
      <c r="J94" s="291"/>
      <c r="K94" s="292">
        <v>1.7706619561285</v>
      </c>
      <c r="L94" s="292">
        <v>2.0283211175107101</v>
      </c>
      <c r="M94" s="292">
        <v>2.4536755831885899</v>
      </c>
      <c r="N94" s="292">
        <v>1.7687420825138001</v>
      </c>
      <c r="O94" s="292">
        <v>1.57953189705958</v>
      </c>
      <c r="P94" s="292">
        <v>1.33408913104505</v>
      </c>
      <c r="Q94" s="292">
        <v>1.5505094881610899</v>
      </c>
      <c r="R94" s="292">
        <v>1.8784197731041099</v>
      </c>
      <c r="S94" s="292">
        <v>2.00223663387633</v>
      </c>
      <c r="T94" s="292">
        <v>2.0823591483465602</v>
      </c>
      <c r="U94" s="292">
        <v>2.1097010268396801</v>
      </c>
      <c r="V94" s="292">
        <v>1.97827513241481</v>
      </c>
      <c r="W94" s="292">
        <v>2.8501309973250399</v>
      </c>
      <c r="X94" s="292">
        <v>1.67415758932643</v>
      </c>
      <c r="Y94" s="292">
        <v>2.2692281717193601</v>
      </c>
      <c r="Z94" s="293">
        <v>2.0519389341926102</v>
      </c>
      <c r="AA94" s="292">
        <v>1.7954938785889301</v>
      </c>
      <c r="AB94" s="292">
        <v>2.1272534542550998</v>
      </c>
      <c r="AC94" s="292">
        <v>1.5856375723424601</v>
      </c>
      <c r="AD94" s="292">
        <v>2.2113639231408602</v>
      </c>
      <c r="AE94" s="292">
        <v>2.0053501848353998</v>
      </c>
      <c r="AF94" s="293">
        <v>2.0431429853693501</v>
      </c>
    </row>
    <row r="95" spans="1:33" x14ac:dyDescent="0.3">
      <c r="A95" s="4" t="s">
        <v>1893</v>
      </c>
      <c r="B95" s="532" t="s">
        <v>2494</v>
      </c>
      <c r="C95" s="532"/>
      <c r="D95" s="533"/>
      <c r="E95" s="283"/>
      <c r="F95" s="283"/>
      <c r="G95" s="295"/>
      <c r="H95" s="296" t="s">
        <v>1770</v>
      </c>
      <c r="I95" s="296" t="s">
        <v>1770</v>
      </c>
      <c r="J95" s="300"/>
      <c r="K95" s="104"/>
      <c r="L95" s="104"/>
      <c r="M95" s="104"/>
      <c r="N95" s="104"/>
      <c r="O95" s="104"/>
      <c r="P95" s="104"/>
      <c r="Q95" s="104"/>
      <c r="R95" s="104"/>
      <c r="S95" s="104"/>
      <c r="T95" s="104"/>
      <c r="U95" s="104"/>
      <c r="V95" s="104"/>
      <c r="W95" s="104"/>
      <c r="X95" s="104"/>
      <c r="Y95" s="104"/>
      <c r="Z95" s="126"/>
      <c r="AA95" s="104"/>
      <c r="AB95" s="104"/>
      <c r="AC95" s="104"/>
      <c r="AD95" s="104"/>
      <c r="AE95" s="104"/>
      <c r="AF95" s="126"/>
      <c r="AG95" s="104"/>
    </row>
    <row r="96" spans="1:33" x14ac:dyDescent="0.3">
      <c r="A96" t="s">
        <v>1897</v>
      </c>
      <c r="B96" t="s">
        <v>1898</v>
      </c>
      <c r="C96" t="s">
        <v>1899</v>
      </c>
      <c r="D96" s="125" t="s">
        <v>1900</v>
      </c>
      <c r="E96" s="289">
        <f>AA96/AB96</f>
        <v>0.95272803834778752</v>
      </c>
      <c r="F96" s="290">
        <f>AC96/AD96</f>
        <v>0.92033129675991376</v>
      </c>
      <c r="G96" s="291">
        <f>AE96/AF96</f>
        <v>0.98558550864762196</v>
      </c>
      <c r="H96" s="290"/>
      <c r="I96" s="290"/>
      <c r="J96" s="291"/>
      <c r="K96" s="292">
        <v>7.2063134580865897</v>
      </c>
      <c r="L96" s="292">
        <v>7.7532888196051699</v>
      </c>
      <c r="M96" s="292">
        <v>5.1703801076378504</v>
      </c>
      <c r="N96" s="292">
        <v>5.3270234104465102</v>
      </c>
      <c r="O96" s="292">
        <v>6.4601512379429096</v>
      </c>
      <c r="P96" s="292">
        <v>5.6792114723729901</v>
      </c>
      <c r="Q96" s="292">
        <v>5.9289675514153704</v>
      </c>
      <c r="R96" s="292">
        <v>6.04126919178875</v>
      </c>
      <c r="S96" s="292">
        <v>6.9041997259189998</v>
      </c>
      <c r="T96" s="292">
        <v>7.71104517225797</v>
      </c>
      <c r="U96" s="292">
        <v>5.2036752539438798</v>
      </c>
      <c r="V96" s="292">
        <v>6.0104021871524997</v>
      </c>
      <c r="W96" s="292">
        <v>6.0429437646300501</v>
      </c>
      <c r="X96" s="292">
        <v>6.96811591290923</v>
      </c>
      <c r="Y96" s="292">
        <v>6.5870667593127603</v>
      </c>
      <c r="Z96" s="293">
        <v>6.5985263754552497</v>
      </c>
      <c r="AA96" s="292">
        <v>6.19582565616202</v>
      </c>
      <c r="AB96" s="292">
        <v>6.5032468939475798</v>
      </c>
      <c r="AC96" s="292">
        <v>6.0273998633800003</v>
      </c>
      <c r="AD96" s="292">
        <v>6.5491632030768203</v>
      </c>
      <c r="AE96" s="292">
        <v>6.3642514489440298</v>
      </c>
      <c r="AF96" s="293">
        <v>6.4573305848183402</v>
      </c>
    </row>
    <row r="97" spans="1:33" x14ac:dyDescent="0.3">
      <c r="A97" s="4" t="s">
        <v>1897</v>
      </c>
      <c r="B97" s="532" t="s">
        <v>2494</v>
      </c>
      <c r="C97" s="532"/>
      <c r="D97" s="533"/>
      <c r="E97" s="304"/>
      <c r="F97" s="305"/>
      <c r="G97" s="306"/>
      <c r="H97" s="298"/>
      <c r="I97" s="296" t="s">
        <v>1770</v>
      </c>
      <c r="J97" s="300"/>
      <c r="K97" s="307"/>
      <c r="L97" s="307"/>
      <c r="M97" s="307"/>
      <c r="N97" s="307"/>
      <c r="O97" s="307"/>
      <c r="P97" s="307"/>
      <c r="Q97" s="307"/>
      <c r="R97" s="307"/>
      <c r="S97" s="307"/>
      <c r="T97" s="307"/>
      <c r="U97" s="307"/>
      <c r="V97" s="307"/>
      <c r="W97" s="307"/>
      <c r="X97" s="307"/>
      <c r="Y97" s="307"/>
      <c r="Z97" s="308"/>
      <c r="AA97" s="307"/>
      <c r="AB97" s="307"/>
      <c r="AC97" s="307"/>
      <c r="AD97" s="307"/>
      <c r="AE97" s="307"/>
      <c r="AF97" s="308"/>
      <c r="AG97" s="104"/>
    </row>
    <row r="98" spans="1:33" x14ac:dyDescent="0.3">
      <c r="A98" t="s">
        <v>1901</v>
      </c>
      <c r="B98" t="s">
        <v>1902</v>
      </c>
      <c r="C98" t="s">
        <v>1903</v>
      </c>
      <c r="D98" s="125" t="s">
        <v>1904</v>
      </c>
      <c r="E98" s="289">
        <f t="shared" ref="E98:E104" si="13">AA98/AB98</f>
        <v>1.0072550034861554</v>
      </c>
      <c r="F98" s="290">
        <f t="shared" ref="F98:F104" si="14">AC98/AD98</f>
        <v>1.1059550107121574</v>
      </c>
      <c r="G98" s="291">
        <f t="shared" ref="G98:G104" si="15">AE98/AF98</f>
        <v>0.92134297992447522</v>
      </c>
      <c r="H98" s="290"/>
      <c r="I98" s="290"/>
      <c r="J98" s="291"/>
      <c r="K98" s="292">
        <v>2.0792897594712998</v>
      </c>
      <c r="L98" s="292">
        <v>2.0468681912027402</v>
      </c>
      <c r="M98" s="292">
        <v>1.9313986146983</v>
      </c>
      <c r="N98" s="292">
        <v>1.9879522840063499</v>
      </c>
      <c r="O98" s="292">
        <v>2.4708805266402298</v>
      </c>
      <c r="P98" s="292">
        <v>2.3321999553699899</v>
      </c>
      <c r="Q98" s="292">
        <v>1.57752174752732</v>
      </c>
      <c r="R98" s="292">
        <v>2.0257272986136199</v>
      </c>
      <c r="S98" s="292">
        <v>2.1269661499383599</v>
      </c>
      <c r="T98" s="292">
        <v>2.1883108525396899</v>
      </c>
      <c r="U98" s="292">
        <v>2.5501227565254299</v>
      </c>
      <c r="V98" s="292">
        <v>1.8669713825644201</v>
      </c>
      <c r="W98" s="292">
        <v>1.9798043269360499</v>
      </c>
      <c r="X98" s="292">
        <v>1.99950863186413</v>
      </c>
      <c r="Y98" s="292">
        <v>1.68691327204416</v>
      </c>
      <c r="Z98" s="293">
        <v>1.93474256691723</v>
      </c>
      <c r="AA98" s="292">
        <v>2.0564797971912299</v>
      </c>
      <c r="AB98" s="292">
        <v>2.0416674924161802</v>
      </c>
      <c r="AC98" s="292">
        <v>2.1015823820377899</v>
      </c>
      <c r="AD98" s="292">
        <v>1.90024219944039</v>
      </c>
      <c r="AE98" s="292">
        <v>2.0113772123446698</v>
      </c>
      <c r="AF98" s="293">
        <v>2.1830927853919802</v>
      </c>
    </row>
    <row r="99" spans="1:33" x14ac:dyDescent="0.3">
      <c r="A99" t="s">
        <v>1901</v>
      </c>
      <c r="B99" t="s">
        <v>1424</v>
      </c>
      <c r="C99" t="s">
        <v>1703</v>
      </c>
      <c r="D99" s="125" t="s">
        <v>1425</v>
      </c>
      <c r="E99" s="289">
        <f t="shared" si="13"/>
        <v>0.91720821412199827</v>
      </c>
      <c r="F99" s="290">
        <f t="shared" si="14"/>
        <v>0.96111267824480107</v>
      </c>
      <c r="G99" s="291">
        <f t="shared" si="15"/>
        <v>0.87529639135484338</v>
      </c>
      <c r="H99" s="290"/>
      <c r="I99" s="290"/>
      <c r="J99" s="294" t="s">
        <v>976</v>
      </c>
      <c r="K99" s="292">
        <v>1.26449084856015</v>
      </c>
      <c r="L99" s="292">
        <v>1.3232278670961699</v>
      </c>
      <c r="M99" s="292">
        <v>1.2281880671148599</v>
      </c>
      <c r="N99" s="292">
        <v>1.0977244976023199</v>
      </c>
      <c r="O99" s="292">
        <v>1.4794573913601601</v>
      </c>
      <c r="P99" s="292">
        <v>1.4598353833429301</v>
      </c>
      <c r="Q99" s="292">
        <v>0.98619671097728701</v>
      </c>
      <c r="R99" s="292">
        <v>1.22501298978882</v>
      </c>
      <c r="S99" s="292">
        <v>1.4104749442778199</v>
      </c>
      <c r="T99" s="292">
        <v>1.3427345459973301</v>
      </c>
      <c r="U99" s="292">
        <v>1.4497041407368501</v>
      </c>
      <c r="V99" s="292">
        <v>1.4107634375839599</v>
      </c>
      <c r="W99" s="292">
        <v>1.4615435321800501</v>
      </c>
      <c r="X99" s="292">
        <v>1.3134704016617</v>
      </c>
      <c r="Y99" s="292">
        <v>1.3162126117539801</v>
      </c>
      <c r="Z99" s="293">
        <v>1.2676690262274599</v>
      </c>
      <c r="AA99" s="292">
        <v>1.25801671948034</v>
      </c>
      <c r="AB99" s="292">
        <v>1.37157158005239</v>
      </c>
      <c r="AC99" s="292">
        <v>1.2876256188673001</v>
      </c>
      <c r="AD99" s="292">
        <v>1.3397238929558</v>
      </c>
      <c r="AE99" s="292">
        <v>1.2284078200933699</v>
      </c>
      <c r="AF99" s="293">
        <v>1.40341926714899</v>
      </c>
      <c r="AG99" t="s">
        <v>1905</v>
      </c>
    </row>
    <row r="100" spans="1:33" x14ac:dyDescent="0.3">
      <c r="A100" t="s">
        <v>1901</v>
      </c>
      <c r="B100" t="s">
        <v>1906</v>
      </c>
      <c r="C100" t="s">
        <v>1907</v>
      </c>
      <c r="D100" s="125" t="s">
        <v>1908</v>
      </c>
      <c r="E100" s="289">
        <f t="shared" si="13"/>
        <v>0.94661156393149304</v>
      </c>
      <c r="F100" s="290">
        <f t="shared" si="14"/>
        <v>0.94039829248060192</v>
      </c>
      <c r="G100" s="291">
        <f t="shared" si="15"/>
        <v>0.95322197154039845</v>
      </c>
      <c r="H100" s="290"/>
      <c r="I100" s="290"/>
      <c r="J100" s="291"/>
      <c r="K100" s="292">
        <v>1.6017597522809099</v>
      </c>
      <c r="L100" s="292">
        <v>1.5956571603259899</v>
      </c>
      <c r="M100" s="292">
        <v>1.8331004253963099</v>
      </c>
      <c r="N100" s="292">
        <v>1.7718497699118201</v>
      </c>
      <c r="O100" s="292">
        <v>1.90607643179287</v>
      </c>
      <c r="P100" s="292">
        <v>2.0492709029911298</v>
      </c>
      <c r="Q100" s="292">
        <v>1.4380396888084199</v>
      </c>
      <c r="R100" s="292">
        <v>1.74640835815646</v>
      </c>
      <c r="S100" s="292">
        <v>1.5961624205942999</v>
      </c>
      <c r="T100" s="292">
        <v>1.6931902187511401</v>
      </c>
      <c r="U100" s="292">
        <v>1.8735942662140499</v>
      </c>
      <c r="V100" s="292">
        <v>1.97323680716216</v>
      </c>
      <c r="W100" s="292">
        <v>1.8441846359854801</v>
      </c>
      <c r="X100" s="292">
        <v>1.9374550228116201</v>
      </c>
      <c r="Y100" s="292">
        <v>1.9435521589185101</v>
      </c>
      <c r="Z100" s="293">
        <v>1.86711820542935</v>
      </c>
      <c r="AA100" s="292">
        <v>1.74277031120799</v>
      </c>
      <c r="AB100" s="292">
        <v>1.8410617169833301</v>
      </c>
      <c r="AC100" s="292">
        <v>1.78494884543722</v>
      </c>
      <c r="AD100" s="292">
        <v>1.89807750578624</v>
      </c>
      <c r="AE100" s="292">
        <v>1.70059177697876</v>
      </c>
      <c r="AF100" s="293">
        <v>1.78404592818042</v>
      </c>
      <c r="AG100" t="s">
        <v>1905</v>
      </c>
    </row>
    <row r="101" spans="1:33" x14ac:dyDescent="0.3">
      <c r="A101" t="s">
        <v>1901</v>
      </c>
      <c r="B101" t="s">
        <v>1233</v>
      </c>
      <c r="C101" t="s">
        <v>1909</v>
      </c>
      <c r="D101" s="125" t="s">
        <v>1234</v>
      </c>
      <c r="E101" s="289">
        <f t="shared" si="13"/>
        <v>0.73286372832264801</v>
      </c>
      <c r="F101" s="290">
        <f t="shared" si="14"/>
        <v>0.57245208079399057</v>
      </c>
      <c r="G101" s="291">
        <f t="shared" si="15"/>
        <v>1.0185127512153787</v>
      </c>
      <c r="H101" s="309"/>
      <c r="I101" s="301" t="s">
        <v>976</v>
      </c>
      <c r="J101" s="291"/>
      <c r="K101" s="292">
        <v>0.90072221818655596</v>
      </c>
      <c r="L101" s="292">
        <v>0.75404532723638595</v>
      </c>
      <c r="M101" s="292">
        <v>0.58870930642640096</v>
      </c>
      <c r="N101" s="292">
        <v>0.67053947701607497</v>
      </c>
      <c r="O101" s="292">
        <v>0.492147182287828</v>
      </c>
      <c r="P101" s="292">
        <v>0.62136331369398501</v>
      </c>
      <c r="Q101" s="292">
        <v>1.0215582430880601</v>
      </c>
      <c r="R101" s="292">
        <v>0.78142798106373501</v>
      </c>
      <c r="S101" s="292">
        <v>0.778387114196884</v>
      </c>
      <c r="T101" s="292">
        <v>0.82010719746404703</v>
      </c>
      <c r="U101" s="292">
        <v>0.53198205621591299</v>
      </c>
      <c r="V101" s="292">
        <v>0.73057404645342205</v>
      </c>
      <c r="W101" s="292">
        <v>1.04590576944751</v>
      </c>
      <c r="X101" s="292">
        <v>1.38543546008142</v>
      </c>
      <c r="Y101" s="292">
        <v>1.41263971743734</v>
      </c>
      <c r="Z101" s="293">
        <v>1.2507629066824499</v>
      </c>
      <c r="AA101" s="292">
        <v>0.72881413112487803</v>
      </c>
      <c r="AB101" s="292">
        <v>0.99447428349737199</v>
      </c>
      <c r="AC101" s="292">
        <v>0.72912418003340096</v>
      </c>
      <c r="AD101" s="292">
        <v>1.27368596341218</v>
      </c>
      <c r="AE101" s="292">
        <v>0.72850408221635499</v>
      </c>
      <c r="AF101" s="293">
        <v>0.71526260358256699</v>
      </c>
      <c r="AG101" t="s">
        <v>1910</v>
      </c>
    </row>
    <row r="102" spans="1:33" x14ac:dyDescent="0.3">
      <c r="A102" t="s">
        <v>1901</v>
      </c>
      <c r="B102" t="s">
        <v>1911</v>
      </c>
      <c r="C102" t="s">
        <v>1912</v>
      </c>
      <c r="D102" s="125" t="s">
        <v>1913</v>
      </c>
      <c r="E102" s="289">
        <f t="shared" si="13"/>
        <v>1.0781179164527008</v>
      </c>
      <c r="F102" s="290">
        <f t="shared" si="14"/>
        <v>0.67538279976384008</v>
      </c>
      <c r="G102" s="291">
        <f t="shared" si="15"/>
        <v>2.4556373266396223</v>
      </c>
      <c r="H102" s="290"/>
      <c r="I102" s="290"/>
      <c r="J102" s="291"/>
      <c r="K102" s="292">
        <v>1.2326378910322999</v>
      </c>
      <c r="L102" s="292">
        <v>0.43935300071341299</v>
      </c>
      <c r="M102" s="292">
        <v>1.1139568951176599</v>
      </c>
      <c r="N102" s="292">
        <v>0.94305814311965797</v>
      </c>
      <c r="O102" s="292">
        <v>0.189181913107074</v>
      </c>
      <c r="P102" s="292">
        <v>0.46909245062224803</v>
      </c>
      <c r="Q102" s="292">
        <v>1.86876400410743</v>
      </c>
      <c r="R102" s="292">
        <v>0.98094132932515099</v>
      </c>
      <c r="S102" s="292">
        <v>0.48531965140201699</v>
      </c>
      <c r="T102" s="292">
        <v>0.33619299222593602</v>
      </c>
      <c r="U102" s="292">
        <v>0.38785943336218998</v>
      </c>
      <c r="V102" s="292">
        <v>0.309177054646466</v>
      </c>
      <c r="W102" s="292">
        <v>0.84459531745793903</v>
      </c>
      <c r="X102" s="292">
        <v>0.92865114065146004</v>
      </c>
      <c r="Y102" s="292">
        <v>1.62275362384772</v>
      </c>
      <c r="Z102" s="293">
        <v>1.7980612687147199</v>
      </c>
      <c r="AA102" s="292">
        <v>0.90462320339311797</v>
      </c>
      <c r="AB102" s="292">
        <v>0.839076310288556</v>
      </c>
      <c r="AC102" s="292">
        <v>0.87699492429047499</v>
      </c>
      <c r="AD102" s="292">
        <v>1.2985153376679599</v>
      </c>
      <c r="AE102" s="292">
        <v>0.93225148249575995</v>
      </c>
      <c r="AF102" s="293">
        <v>0.379637282909152</v>
      </c>
      <c r="AG102" t="s">
        <v>1910</v>
      </c>
    </row>
    <row r="103" spans="1:33" x14ac:dyDescent="0.3">
      <c r="B103" s="1" t="s">
        <v>1870</v>
      </c>
      <c r="D103" s="125"/>
      <c r="E103" s="289">
        <f t="shared" si="13"/>
        <v>0.94396789670569292</v>
      </c>
      <c r="F103" s="290">
        <f t="shared" si="14"/>
        <v>0.87938529051323278</v>
      </c>
      <c r="G103" s="291">
        <f t="shared" si="15"/>
        <v>1.0209845164414169</v>
      </c>
      <c r="H103" s="309"/>
      <c r="I103" s="309"/>
      <c r="J103" s="313"/>
      <c r="K103" s="292">
        <f t="shared" ref="K103:Z103" si="16">SUM(K98:K102)</f>
        <v>7.0789004695312157</v>
      </c>
      <c r="L103" s="292">
        <f t="shared" si="16"/>
        <v>6.1591515465746989</v>
      </c>
      <c r="M103" s="292">
        <f t="shared" si="16"/>
        <v>6.6953533087535311</v>
      </c>
      <c r="N103" s="292">
        <f t="shared" si="16"/>
        <v>6.4711241716562231</v>
      </c>
      <c r="O103" s="292">
        <f>SUM(O98:O102)</f>
        <v>6.5377434451881618</v>
      </c>
      <c r="P103" s="292">
        <f>SUM(P98:P102)</f>
        <v>6.9317620060202829</v>
      </c>
      <c r="Q103" s="292">
        <f>SUM(Q98:Q102)</f>
        <v>6.8920803945085165</v>
      </c>
      <c r="R103" s="292">
        <f>SUM(R98:R102)</f>
        <v>6.7595179569477857</v>
      </c>
      <c r="S103" s="292">
        <f t="shared" si="16"/>
        <v>6.3973102804093811</v>
      </c>
      <c r="T103" s="292">
        <f t="shared" si="16"/>
        <v>6.380535806978143</v>
      </c>
      <c r="U103" s="292">
        <f t="shared" si="16"/>
        <v>6.7932626530544331</v>
      </c>
      <c r="V103" s="292">
        <f t="shared" si="16"/>
        <v>6.2907227284104286</v>
      </c>
      <c r="W103" s="292">
        <f t="shared" si="16"/>
        <v>7.1760335820070296</v>
      </c>
      <c r="X103" s="292">
        <f t="shared" si="16"/>
        <v>7.5645206570703305</v>
      </c>
      <c r="Y103" s="292">
        <f t="shared" si="16"/>
        <v>7.9820713840017099</v>
      </c>
      <c r="Z103" s="293">
        <f t="shared" si="16"/>
        <v>8.1183539739712103</v>
      </c>
      <c r="AA103" s="292">
        <f>AVERAGE(K103:R103)</f>
        <v>6.6907041623975534</v>
      </c>
      <c r="AB103" s="292">
        <f>AVERAGE(S103:Z103)</f>
        <v>7.0878513832378331</v>
      </c>
      <c r="AC103" s="292">
        <f>AVERAGE(O103:R103)</f>
        <v>6.7802759506661863</v>
      </c>
      <c r="AD103" s="292">
        <f>AVERAGE(W103:Z103)</f>
        <v>7.7102448992625696</v>
      </c>
      <c r="AE103" s="292">
        <f>AVERAGE(K103:N103)</f>
        <v>6.6011323741289178</v>
      </c>
      <c r="AF103" s="293">
        <f>AVERAGE(S103:V103)</f>
        <v>6.4654578672130967</v>
      </c>
    </row>
    <row r="104" spans="1:33" x14ac:dyDescent="0.3">
      <c r="B104" s="1" t="s">
        <v>1914</v>
      </c>
      <c r="D104" s="125"/>
      <c r="E104" s="289">
        <f t="shared" si="13"/>
        <v>0.96250044116851941</v>
      </c>
      <c r="F104" s="290">
        <f t="shared" si="14"/>
        <v>1.007028599012405</v>
      </c>
      <c r="G104" s="291">
        <f t="shared" si="15"/>
        <v>0.91990009737372003</v>
      </c>
      <c r="H104" s="309"/>
      <c r="I104" s="309"/>
      <c r="J104" s="313"/>
      <c r="K104" s="292">
        <f>SUM(K98:K100)</f>
        <v>4.9455403603123598</v>
      </c>
      <c r="L104" s="292">
        <f t="shared" ref="L104:Z104" si="17">SUM(L98:L100)</f>
        <v>4.9657532186248998</v>
      </c>
      <c r="M104" s="292">
        <f t="shared" si="17"/>
        <v>4.9926871072094698</v>
      </c>
      <c r="N104" s="292">
        <f t="shared" si="17"/>
        <v>4.8575265515204897</v>
      </c>
      <c r="O104" s="292">
        <f>SUM(O98:O100)</f>
        <v>5.8564143497932601</v>
      </c>
      <c r="P104" s="292">
        <f>SUM(P98:P100)</f>
        <v>5.84130624170405</v>
      </c>
      <c r="Q104" s="292">
        <f>SUM(Q98:Q100)</f>
        <v>4.0017581473130264</v>
      </c>
      <c r="R104" s="292">
        <f>SUM(R98:R100)</f>
        <v>4.9971486465588999</v>
      </c>
      <c r="S104" s="292">
        <f t="shared" si="17"/>
        <v>5.1336035148104795</v>
      </c>
      <c r="T104" s="292">
        <f t="shared" si="17"/>
        <v>5.2242356172881603</v>
      </c>
      <c r="U104" s="292">
        <f t="shared" si="17"/>
        <v>5.8734211634763298</v>
      </c>
      <c r="V104" s="292">
        <f t="shared" si="17"/>
        <v>5.2509716273105402</v>
      </c>
      <c r="W104" s="292">
        <f t="shared" si="17"/>
        <v>5.2855324951015801</v>
      </c>
      <c r="X104" s="292">
        <f t="shared" si="17"/>
        <v>5.2504340563374505</v>
      </c>
      <c r="Y104" s="292">
        <f t="shared" si="17"/>
        <v>4.9466780427166501</v>
      </c>
      <c r="Z104" s="293">
        <f t="shared" si="17"/>
        <v>5.06952979857404</v>
      </c>
      <c r="AA104" s="292">
        <f>AVERAGE(K104:R104)</f>
        <v>5.0572668278795572</v>
      </c>
      <c r="AB104" s="292">
        <f>AVERAGE(S104:Z104)</f>
        <v>5.2543007894519036</v>
      </c>
      <c r="AC104" s="292">
        <f>AVERAGE(O104:R104)</f>
        <v>5.1741568463423091</v>
      </c>
      <c r="AD104" s="292">
        <f>AVERAGE(W104:Z104)</f>
        <v>5.1380435981824304</v>
      </c>
      <c r="AE104" s="292">
        <f>AVERAGE(K104:N104)</f>
        <v>4.9403768094168043</v>
      </c>
      <c r="AF104" s="293">
        <f>AVERAGE(S104:V104)</f>
        <v>5.3705579807213777</v>
      </c>
    </row>
    <row r="105" spans="1:33" x14ac:dyDescent="0.3">
      <c r="A105" s="4" t="s">
        <v>1901</v>
      </c>
      <c r="B105" s="532" t="s">
        <v>2494</v>
      </c>
      <c r="C105" s="532"/>
      <c r="D105" s="533"/>
      <c r="E105" s="304"/>
      <c r="F105" s="305"/>
      <c r="G105" s="306"/>
      <c r="H105" s="296" t="s">
        <v>1770</v>
      </c>
      <c r="I105" s="296" t="s">
        <v>1771</v>
      </c>
      <c r="J105" s="297" t="s">
        <v>1771</v>
      </c>
      <c r="K105" s="307"/>
      <c r="L105" s="307"/>
      <c r="M105" s="307"/>
      <c r="N105" s="307"/>
      <c r="O105" s="307"/>
      <c r="P105" s="307"/>
      <c r="Q105" s="307"/>
      <c r="R105" s="307"/>
      <c r="S105" s="307"/>
      <c r="T105" s="307"/>
      <c r="U105" s="307"/>
      <c r="V105" s="307"/>
      <c r="W105" s="307"/>
      <c r="X105" s="307"/>
      <c r="Y105" s="307"/>
      <c r="Z105" s="308"/>
      <c r="AA105" s="307"/>
      <c r="AB105" s="307"/>
      <c r="AC105" s="307"/>
      <c r="AD105" s="307"/>
      <c r="AE105" s="307"/>
      <c r="AF105" s="308"/>
      <c r="AG105" s="104" t="s">
        <v>1915</v>
      </c>
    </row>
    <row r="106" spans="1:33" ht="15" x14ac:dyDescent="0.35">
      <c r="A106" s="21" t="s">
        <v>2277</v>
      </c>
    </row>
    <row r="107" spans="1:33" ht="15" x14ac:dyDescent="0.35">
      <c r="A107" s="21" t="s">
        <v>2392</v>
      </c>
    </row>
    <row r="108" spans="1:33" x14ac:dyDescent="0.3">
      <c r="A108" s="20"/>
    </row>
  </sheetData>
  <mergeCells count="42">
    <mergeCell ref="H2:J2"/>
    <mergeCell ref="K2:Z2"/>
    <mergeCell ref="AA2:AF2"/>
    <mergeCell ref="B43:D43"/>
    <mergeCell ref="B10:D10"/>
    <mergeCell ref="B14:D14"/>
    <mergeCell ref="B16:D16"/>
    <mergeCell ref="B18:D18"/>
    <mergeCell ref="B20:D20"/>
    <mergeCell ref="B24:D24"/>
    <mergeCell ref="B26:D26"/>
    <mergeCell ref="B30:D30"/>
    <mergeCell ref="B35:D35"/>
    <mergeCell ref="B37:D37"/>
    <mergeCell ref="B41:D41"/>
    <mergeCell ref="B8:D8"/>
    <mergeCell ref="A2:D2"/>
    <mergeCell ref="E2:G2"/>
    <mergeCell ref="B69:D69"/>
    <mergeCell ref="B45:D45"/>
    <mergeCell ref="B47:D47"/>
    <mergeCell ref="B49:D49"/>
    <mergeCell ref="B51:D51"/>
    <mergeCell ref="B53:D53"/>
    <mergeCell ref="B55:D55"/>
    <mergeCell ref="B57:D57"/>
    <mergeCell ref="B61:D61"/>
    <mergeCell ref="B63:D63"/>
    <mergeCell ref="B65:D65"/>
    <mergeCell ref="B67:D67"/>
    <mergeCell ref="B105:D105"/>
    <mergeCell ref="B71:D71"/>
    <mergeCell ref="B77:D77"/>
    <mergeCell ref="B78:D78"/>
    <mergeCell ref="B81:D81"/>
    <mergeCell ref="B83:D83"/>
    <mergeCell ref="B85:D85"/>
    <mergeCell ref="B87:D87"/>
    <mergeCell ref="B89:D89"/>
    <mergeCell ref="B93:D93"/>
    <mergeCell ref="B95:D95"/>
    <mergeCell ref="B97:D97"/>
  </mergeCells>
  <conditionalFormatting sqref="E21:G23 E42:G42 E27:G29 E25:G25 E50:G50 E56:G56 E98:G104 E96:G96 E17:G17 E15:G15 E4:G7 E62:G62 E64:G64 E66:G66 E44:G44 E79:G80 E31:G34 E9:G9 E11:G13 E48:G48 E86:G86 E90:G92 E94:G94 E46:G46 E58:G60 E72:G76 E36:G36 E84:G84 E38:G40 E88:G88 E19:G19 E52:G52 E54:G54 E82:G82">
    <cfRule type="cellIs" dxfId="12" priority="7" operator="lessThan">
      <formula>0.95</formula>
    </cfRule>
    <cfRule type="cellIs" dxfId="11" priority="8" operator="greaterThan">
      <formula>1.05</formula>
    </cfRule>
    <cfRule type="cellIs" dxfId="10" priority="9" operator="between">
      <formula>0.95</formula>
      <formula>1.05</formula>
    </cfRule>
  </conditionalFormatting>
  <conditionalFormatting sqref="E68:G68">
    <cfRule type="cellIs" dxfId="9" priority="4" operator="lessThan">
      <formula>0.95</formula>
    </cfRule>
    <cfRule type="cellIs" dxfId="8" priority="5" operator="greaterThan">
      <formula>1.05</formula>
    </cfRule>
    <cfRule type="cellIs" dxfId="7" priority="6" operator="between">
      <formula>0.95</formula>
      <formula>1.05</formula>
    </cfRule>
  </conditionalFormatting>
  <conditionalFormatting sqref="E70:G70">
    <cfRule type="cellIs" dxfId="6" priority="1" operator="lessThan">
      <formula>0.95</formula>
    </cfRule>
    <cfRule type="cellIs" dxfId="5" priority="2" operator="greaterThan">
      <formula>1.05</formula>
    </cfRule>
    <cfRule type="cellIs" dxfId="4" priority="3" operator="between">
      <formula>0.95</formula>
      <formula>1.05</formula>
    </cfRule>
  </conditionalFormatting>
  <pageMargins left="0.7" right="0.7" top="0.75" bottom="0.75" header="0.3" footer="0.3"/>
  <pageSetup paperSize="9" orientation="portrait" r:id="rId1"/>
  <ignoredErrors>
    <ignoredError sqref="K104:Z104" formulaRange="1"/>
  </ignoredError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10A6D-BFB0-4B3D-87EC-9691C1387862}">
  <dimension ref="A1:AG152"/>
  <sheetViews>
    <sheetView topLeftCell="A127" workbookViewId="0">
      <selection activeCell="A152" sqref="A152"/>
    </sheetView>
  </sheetViews>
  <sheetFormatPr defaultRowHeight="14.4" x14ac:dyDescent="0.3"/>
  <cols>
    <col min="1" max="1" width="6.77734375" customWidth="1"/>
    <col min="2" max="2" width="41.109375" bestFit="1" customWidth="1"/>
    <col min="3" max="3" width="9.88671875" customWidth="1"/>
    <col min="4" max="4" width="44.44140625" customWidth="1"/>
    <col min="5" max="5" width="11" customWidth="1"/>
    <col min="6" max="6" width="5.5546875" bestFit="1" customWidth="1"/>
    <col min="7" max="7" width="10.5546875" bestFit="1" customWidth="1"/>
    <col min="8" max="8" width="9.5546875" bestFit="1" customWidth="1"/>
    <col min="9" max="9" width="8.6640625" customWidth="1"/>
    <col min="10" max="11" width="8.21875" bestFit="1" customWidth="1"/>
    <col min="12" max="15" width="9" bestFit="1" customWidth="1"/>
    <col min="16" max="19" width="10" bestFit="1" customWidth="1"/>
    <col min="20" max="23" width="8.77734375" bestFit="1" customWidth="1"/>
    <col min="27" max="27" width="9.6640625" bestFit="1" customWidth="1"/>
  </cols>
  <sheetData>
    <row r="1" spans="1:33" x14ac:dyDescent="0.3">
      <c r="A1" s="4" t="s">
        <v>2433</v>
      </c>
      <c r="B1" s="4"/>
      <c r="C1" s="104"/>
      <c r="D1" s="104"/>
      <c r="E1" s="104"/>
      <c r="F1" s="283"/>
      <c r="G1" s="284"/>
      <c r="H1" s="284"/>
      <c r="I1" s="284"/>
      <c r="J1" s="284"/>
      <c r="K1" s="284"/>
      <c r="L1" s="104"/>
      <c r="M1" s="104"/>
      <c r="N1" s="104"/>
      <c r="O1" s="104"/>
      <c r="P1" s="104"/>
      <c r="Q1" s="104"/>
      <c r="R1" s="104"/>
      <c r="S1" s="104"/>
      <c r="T1" s="104"/>
      <c r="U1" s="104"/>
      <c r="V1" s="104"/>
      <c r="W1" s="104"/>
      <c r="X1" s="104"/>
      <c r="Y1" s="104"/>
      <c r="Z1" s="104"/>
      <c r="AA1" s="104"/>
      <c r="AB1" s="104"/>
      <c r="AC1" s="104"/>
      <c r="AD1" s="104"/>
      <c r="AE1" s="104"/>
      <c r="AF1" s="104"/>
      <c r="AG1" s="104"/>
    </row>
    <row r="2" spans="1:33" ht="16.8" x14ac:dyDescent="0.35">
      <c r="A2" s="532" t="s">
        <v>2434</v>
      </c>
      <c r="B2" s="532"/>
      <c r="C2" s="532"/>
      <c r="D2" s="532"/>
      <c r="E2" s="533"/>
      <c r="F2" s="534" t="s">
        <v>2060</v>
      </c>
      <c r="G2" s="534"/>
      <c r="H2" s="535"/>
      <c r="I2" s="537" t="s">
        <v>2278</v>
      </c>
      <c r="J2" s="538"/>
      <c r="K2" s="539"/>
      <c r="L2" s="516" t="s">
        <v>2059</v>
      </c>
      <c r="M2" s="515"/>
      <c r="N2" s="515"/>
      <c r="O2" s="515"/>
      <c r="P2" s="515"/>
      <c r="Q2" s="515"/>
      <c r="R2" s="515"/>
      <c r="S2" s="515"/>
      <c r="T2" s="515"/>
      <c r="U2" s="515"/>
      <c r="V2" s="515"/>
      <c r="W2" s="515"/>
      <c r="X2" s="515"/>
      <c r="Y2" s="515"/>
      <c r="Z2" s="515"/>
      <c r="AA2" s="517"/>
      <c r="AB2" s="499" t="s">
        <v>1747</v>
      </c>
      <c r="AC2" s="499"/>
      <c r="AD2" s="499"/>
      <c r="AE2" s="499"/>
      <c r="AF2" s="499"/>
      <c r="AG2" s="500"/>
    </row>
    <row r="3" spans="1:33" ht="16.8" x14ac:dyDescent="0.35">
      <c r="A3" s="4" t="s">
        <v>2435</v>
      </c>
      <c r="B3" s="4" t="s">
        <v>2558</v>
      </c>
      <c r="C3" s="4" t="s">
        <v>1750</v>
      </c>
      <c r="D3" s="4" t="s">
        <v>2389</v>
      </c>
      <c r="E3" s="18" t="s">
        <v>2390</v>
      </c>
      <c r="F3" s="287" t="s">
        <v>1751</v>
      </c>
      <c r="G3" s="287" t="s">
        <v>1752</v>
      </c>
      <c r="H3" s="288" t="s">
        <v>1753</v>
      </c>
      <c r="I3" s="446" t="s">
        <v>2391</v>
      </c>
      <c r="J3" s="445" t="s">
        <v>9</v>
      </c>
      <c r="K3" s="444" t="s">
        <v>10</v>
      </c>
      <c r="L3" s="474" t="s">
        <v>109</v>
      </c>
      <c r="M3" s="150" t="s">
        <v>110</v>
      </c>
      <c r="N3" s="150" t="s">
        <v>111</v>
      </c>
      <c r="O3" s="150" t="s">
        <v>112</v>
      </c>
      <c r="P3" s="150" t="s">
        <v>101</v>
      </c>
      <c r="Q3" s="150" t="s">
        <v>102</v>
      </c>
      <c r="R3" s="150" t="s">
        <v>103</v>
      </c>
      <c r="S3" s="150" t="s">
        <v>104</v>
      </c>
      <c r="T3" s="150" t="s">
        <v>113</v>
      </c>
      <c r="U3" s="150" t="s">
        <v>114</v>
      </c>
      <c r="V3" s="150" t="s">
        <v>115</v>
      </c>
      <c r="W3" s="473" t="s">
        <v>116</v>
      </c>
      <c r="X3" s="150" t="s">
        <v>105</v>
      </c>
      <c r="Y3" s="150" t="s">
        <v>106</v>
      </c>
      <c r="Z3" s="150" t="s">
        <v>107</v>
      </c>
      <c r="AA3" s="475" t="s">
        <v>108</v>
      </c>
      <c r="AB3" s="441" t="s">
        <v>1754</v>
      </c>
      <c r="AC3" s="441" t="s">
        <v>1755</v>
      </c>
      <c r="AD3" s="441" t="s">
        <v>1756</v>
      </c>
      <c r="AE3" s="441" t="s">
        <v>1757</v>
      </c>
      <c r="AF3" s="441" t="s">
        <v>1758</v>
      </c>
      <c r="AG3" s="442" t="s">
        <v>1759</v>
      </c>
    </row>
    <row r="4" spans="1:33" x14ac:dyDescent="0.3">
      <c r="A4" s="451" t="s">
        <v>2436</v>
      </c>
      <c r="B4" t="s">
        <v>2437</v>
      </c>
      <c r="C4" t="s">
        <v>240</v>
      </c>
      <c r="D4" t="s">
        <v>2480</v>
      </c>
      <c r="E4" t="s">
        <v>358</v>
      </c>
      <c r="F4" s="454">
        <v>0.404060799371734</v>
      </c>
      <c r="G4" s="455">
        <v>0.35332304632165901</v>
      </c>
      <c r="H4" s="456">
        <v>0.485446941236721</v>
      </c>
      <c r="I4" s="160" t="s">
        <v>975</v>
      </c>
      <c r="J4" s="159"/>
      <c r="K4" s="463" t="s">
        <v>976</v>
      </c>
      <c r="L4" s="476">
        <v>0.110816932143283</v>
      </c>
      <c r="M4" s="477">
        <v>7.6316687007227393E-2</v>
      </c>
      <c r="N4" s="477">
        <v>9.4787603577468696E-2</v>
      </c>
      <c r="O4" s="477">
        <v>7.6018380999311297E-2</v>
      </c>
      <c r="P4" s="477">
        <v>3.4546264240399603E-2</v>
      </c>
      <c r="Q4" s="477">
        <v>0.173392282006815</v>
      </c>
      <c r="R4" s="477">
        <v>8.7912949102766702E-2</v>
      </c>
      <c r="S4" s="477">
        <v>0.12203581260329199</v>
      </c>
      <c r="T4" s="477">
        <v>0.22366903528999499</v>
      </c>
      <c r="U4" s="477">
        <v>0.142117919118741</v>
      </c>
      <c r="V4" s="477">
        <v>0.10130974051839001</v>
      </c>
      <c r="W4" s="477">
        <v>0.27024362658238099</v>
      </c>
      <c r="X4" s="477">
        <v>0.166194589863703</v>
      </c>
      <c r="Y4" s="477">
        <v>0.34905214368989601</v>
      </c>
      <c r="Z4" s="477">
        <v>0.181223110623939</v>
      </c>
      <c r="AA4" s="478">
        <v>0.48626451833793699</v>
      </c>
      <c r="AB4" s="390">
        <v>9.6978363960070493E-2</v>
      </c>
      <c r="AC4" s="390">
        <v>0.24000933550312301</v>
      </c>
      <c r="AD4" s="390">
        <v>0.104471826988318</v>
      </c>
      <c r="AE4" s="390">
        <v>0.29568359062886901</v>
      </c>
      <c r="AF4" s="390">
        <v>8.9484900931822597E-2</v>
      </c>
      <c r="AG4" s="390">
        <v>0.184335080377377</v>
      </c>
    </row>
    <row r="5" spans="1:33" x14ac:dyDescent="0.3">
      <c r="A5" s="465"/>
      <c r="B5" s="4" t="s">
        <v>2491</v>
      </c>
      <c r="C5" s="104"/>
      <c r="D5" s="104"/>
      <c r="E5" s="104"/>
      <c r="F5" s="460"/>
      <c r="G5" s="461"/>
      <c r="H5" s="462"/>
      <c r="I5" s="467" t="s">
        <v>1769</v>
      </c>
      <c r="J5" s="468" t="s">
        <v>1770</v>
      </c>
      <c r="K5" s="469" t="s">
        <v>1771</v>
      </c>
      <c r="L5" s="479"/>
      <c r="M5" s="391"/>
      <c r="N5" s="391"/>
      <c r="O5" s="391"/>
      <c r="P5" s="391"/>
      <c r="Q5" s="391"/>
      <c r="R5" s="391"/>
      <c r="S5" s="391"/>
      <c r="T5" s="391"/>
      <c r="U5" s="391"/>
      <c r="V5" s="391"/>
      <c r="W5" s="391"/>
      <c r="X5" s="391"/>
      <c r="Y5" s="391"/>
      <c r="Z5" s="391"/>
      <c r="AA5" s="480"/>
      <c r="AB5" s="391"/>
      <c r="AC5" s="391"/>
      <c r="AD5" s="391"/>
      <c r="AE5" s="391"/>
      <c r="AF5" s="391"/>
      <c r="AG5" s="391"/>
    </row>
    <row r="6" spans="1:33" x14ac:dyDescent="0.3">
      <c r="A6" s="451" t="s">
        <v>2438</v>
      </c>
      <c r="B6" t="s">
        <v>2439</v>
      </c>
      <c r="C6" t="s">
        <v>1165</v>
      </c>
      <c r="D6" t="s">
        <v>2481</v>
      </c>
      <c r="E6" t="s">
        <v>1166</v>
      </c>
      <c r="F6" s="457">
        <v>0.86102330457124898</v>
      </c>
      <c r="G6" s="458">
        <v>0.68884053376583299</v>
      </c>
      <c r="H6" s="459">
        <v>1.1201734277866</v>
      </c>
      <c r="I6" s="160"/>
      <c r="J6" s="464" t="s">
        <v>975</v>
      </c>
      <c r="K6" s="156"/>
      <c r="L6" s="476">
        <v>1.0623971799145799</v>
      </c>
      <c r="M6" s="477">
        <v>0.87961815575739499</v>
      </c>
      <c r="N6" s="477">
        <v>0.944095311752842</v>
      </c>
      <c r="O6" s="477">
        <v>0.92775888518802596</v>
      </c>
      <c r="P6" s="477">
        <v>0.85268949853099896</v>
      </c>
      <c r="Q6" s="477">
        <v>0.79131721693097501</v>
      </c>
      <c r="R6" s="477">
        <v>1.0259785274770701</v>
      </c>
      <c r="S6" s="477">
        <v>0.85990326175144505</v>
      </c>
      <c r="T6" s="477">
        <v>0.84778545211368195</v>
      </c>
      <c r="U6" s="477">
        <v>0.803806928912424</v>
      </c>
      <c r="V6" s="477">
        <v>0.94697048915516102</v>
      </c>
      <c r="W6" s="477">
        <v>0.80615057686847602</v>
      </c>
      <c r="X6" s="477">
        <v>1.36679151932325</v>
      </c>
      <c r="Y6" s="477">
        <v>1.4224953385550301</v>
      </c>
      <c r="Z6" s="477">
        <v>1.18864348456474</v>
      </c>
      <c r="AA6" s="478">
        <v>1.1464610539123701</v>
      </c>
      <c r="AB6" s="390">
        <v>0.91796975466291697</v>
      </c>
      <c r="AC6" s="390">
        <v>1.06613810542564</v>
      </c>
      <c r="AD6" s="390">
        <v>0.88247212617262205</v>
      </c>
      <c r="AE6" s="390">
        <v>1.28109784908885</v>
      </c>
      <c r="AF6" s="390">
        <v>0.953467383153211</v>
      </c>
      <c r="AG6" s="390">
        <v>0.851178361762436</v>
      </c>
    </row>
    <row r="7" spans="1:33" x14ac:dyDescent="0.3">
      <c r="A7" s="465"/>
      <c r="B7" s="4" t="s">
        <v>2491</v>
      </c>
      <c r="C7" s="104"/>
      <c r="D7" s="104"/>
      <c r="E7" s="104"/>
      <c r="F7" s="460"/>
      <c r="G7" s="461"/>
      <c r="H7" s="462"/>
      <c r="I7" s="467" t="s">
        <v>1770</v>
      </c>
      <c r="J7" s="470" t="s">
        <v>1769</v>
      </c>
      <c r="K7" s="471" t="s">
        <v>1770</v>
      </c>
      <c r="L7" s="479"/>
      <c r="M7" s="391"/>
      <c r="N7" s="391"/>
      <c r="O7" s="391"/>
      <c r="P7" s="391"/>
      <c r="Q7" s="391"/>
      <c r="R7" s="391"/>
      <c r="S7" s="391"/>
      <c r="T7" s="391"/>
      <c r="U7" s="391"/>
      <c r="V7" s="391"/>
      <c r="W7" s="391"/>
      <c r="X7" s="391"/>
      <c r="Y7" s="391"/>
      <c r="Z7" s="391"/>
      <c r="AA7" s="480"/>
      <c r="AB7" s="391"/>
      <c r="AC7" s="391"/>
      <c r="AD7" s="391"/>
      <c r="AE7" s="391"/>
      <c r="AF7" s="391"/>
      <c r="AG7" s="391"/>
    </row>
    <row r="8" spans="1:33" x14ac:dyDescent="0.3">
      <c r="A8" s="465" t="s">
        <v>2440</v>
      </c>
      <c r="B8" s="104" t="s">
        <v>2441</v>
      </c>
      <c r="C8" s="104" t="s">
        <v>2490</v>
      </c>
      <c r="D8" s="104"/>
      <c r="E8" s="104"/>
      <c r="F8" s="460"/>
      <c r="G8" s="461"/>
      <c r="H8" s="462"/>
      <c r="I8" s="161"/>
      <c r="J8" s="154"/>
      <c r="K8" s="157"/>
      <c r="L8" s="479"/>
      <c r="M8" s="391"/>
      <c r="N8" s="391"/>
      <c r="O8" s="391"/>
      <c r="P8" s="391"/>
      <c r="Q8" s="391"/>
      <c r="R8" s="391"/>
      <c r="S8" s="391"/>
      <c r="T8" s="391"/>
      <c r="U8" s="391"/>
      <c r="V8" s="391"/>
      <c r="W8" s="391"/>
      <c r="X8" s="391"/>
      <c r="Y8" s="391"/>
      <c r="Z8" s="391"/>
      <c r="AA8" s="480"/>
      <c r="AB8" s="391"/>
      <c r="AC8" s="391"/>
      <c r="AD8" s="391"/>
      <c r="AE8" s="391"/>
      <c r="AF8" s="391"/>
      <c r="AG8" s="391"/>
    </row>
    <row r="9" spans="1:33" x14ac:dyDescent="0.3">
      <c r="A9" s="451" t="s">
        <v>2442</v>
      </c>
      <c r="B9" t="s">
        <v>2443</v>
      </c>
      <c r="C9" t="s">
        <v>240</v>
      </c>
      <c r="D9" t="s">
        <v>2480</v>
      </c>
      <c r="E9" t="s">
        <v>358</v>
      </c>
      <c r="F9" s="457">
        <v>0.404060799371734</v>
      </c>
      <c r="G9" s="458">
        <v>0.35332304632165901</v>
      </c>
      <c r="H9" s="459">
        <v>0.485446941236721</v>
      </c>
      <c r="I9" s="160" t="s">
        <v>975</v>
      </c>
      <c r="J9" s="159"/>
      <c r="K9" s="463" t="s">
        <v>976</v>
      </c>
      <c r="L9" s="476">
        <v>0.110816932143283</v>
      </c>
      <c r="M9" s="477">
        <v>7.6316687007227393E-2</v>
      </c>
      <c r="N9" s="477">
        <v>9.4787603577468696E-2</v>
      </c>
      <c r="O9" s="477">
        <v>7.6018380999311297E-2</v>
      </c>
      <c r="P9" s="477">
        <v>3.4546264240399603E-2</v>
      </c>
      <c r="Q9" s="477">
        <v>0.173392282006815</v>
      </c>
      <c r="R9" s="477">
        <v>8.7912949102766702E-2</v>
      </c>
      <c r="S9" s="477">
        <v>0.12203581260329199</v>
      </c>
      <c r="T9" s="477">
        <v>0.22366903528999499</v>
      </c>
      <c r="U9" s="477">
        <v>0.142117919118741</v>
      </c>
      <c r="V9" s="477">
        <v>0.10130974051839001</v>
      </c>
      <c r="W9" s="477">
        <v>0.27024362658238099</v>
      </c>
      <c r="X9" s="477">
        <v>0.166194589863703</v>
      </c>
      <c r="Y9" s="477">
        <v>0.34905214368989601</v>
      </c>
      <c r="Z9" s="477">
        <v>0.181223110623939</v>
      </c>
      <c r="AA9" s="478">
        <v>0.48626451833793699</v>
      </c>
      <c r="AB9" s="390">
        <v>9.6978363960070493E-2</v>
      </c>
      <c r="AC9" s="390">
        <v>0.24000933550312301</v>
      </c>
      <c r="AD9" s="390">
        <v>0.104471826988318</v>
      </c>
      <c r="AE9" s="390">
        <v>0.29568359062886901</v>
      </c>
      <c r="AF9" s="390">
        <v>8.9484900931822597E-2</v>
      </c>
      <c r="AG9" s="390">
        <v>0.184335080377377</v>
      </c>
    </row>
    <row r="10" spans="1:33" x14ac:dyDescent="0.3">
      <c r="A10" s="452"/>
      <c r="B10" t="s">
        <v>2443</v>
      </c>
      <c r="C10" t="s">
        <v>1163</v>
      </c>
      <c r="D10" t="s">
        <v>2482</v>
      </c>
      <c r="E10" t="s">
        <v>1164</v>
      </c>
      <c r="F10" s="457">
        <v>0.81165057618401404</v>
      </c>
      <c r="G10" s="458">
        <v>0.60384821809657796</v>
      </c>
      <c r="H10" s="459">
        <v>1.2046862165693599</v>
      </c>
      <c r="I10" s="160"/>
      <c r="J10" s="464" t="s">
        <v>976</v>
      </c>
      <c r="K10" s="463" t="s">
        <v>976</v>
      </c>
      <c r="L10" s="476">
        <v>1.9202916329319999</v>
      </c>
      <c r="M10" s="477">
        <v>1.3214036180059301</v>
      </c>
      <c r="N10" s="477">
        <v>1.74344370819261</v>
      </c>
      <c r="O10" s="477">
        <v>1.7307329285126201</v>
      </c>
      <c r="P10" s="477">
        <v>1.3292086032955299</v>
      </c>
      <c r="Q10" s="477">
        <v>1.32524759534865</v>
      </c>
      <c r="R10" s="477">
        <v>2.0725846934130501</v>
      </c>
      <c r="S10" s="477">
        <v>1.6400010830418501</v>
      </c>
      <c r="T10" s="477">
        <v>1.4601791624175</v>
      </c>
      <c r="U10" s="477">
        <v>1.42627342158929</v>
      </c>
      <c r="V10" s="477">
        <v>1.4030762724211701</v>
      </c>
      <c r="W10" s="477">
        <v>1.2852604914307999</v>
      </c>
      <c r="X10" s="477">
        <v>2.62763014800991</v>
      </c>
      <c r="Y10" s="477">
        <v>3.2905709577789</v>
      </c>
      <c r="Z10" s="477">
        <v>2.4808431475933901</v>
      </c>
      <c r="AA10" s="478">
        <v>2.1450656475610801</v>
      </c>
      <c r="AB10" s="390">
        <v>1.63536423284278</v>
      </c>
      <c r="AC10" s="390">
        <v>2.0148624061002498</v>
      </c>
      <c r="AD10" s="390">
        <v>1.59176049377477</v>
      </c>
      <c r="AE10" s="390">
        <v>2.6360274752358199</v>
      </c>
      <c r="AF10" s="390">
        <v>1.6789679719107899</v>
      </c>
      <c r="AG10" s="390">
        <v>1.3936973369646899</v>
      </c>
    </row>
    <row r="11" spans="1:33" x14ac:dyDescent="0.3">
      <c r="A11" s="452"/>
      <c r="B11" t="s">
        <v>2443</v>
      </c>
      <c r="C11" t="s">
        <v>2444</v>
      </c>
      <c r="F11" s="457">
        <v>0.76826657802320442</v>
      </c>
      <c r="G11" s="458">
        <v>0.57858100019238967</v>
      </c>
      <c r="H11" s="459">
        <v>1.1206695460802241</v>
      </c>
      <c r="I11" s="160"/>
      <c r="J11" s="159"/>
      <c r="K11" s="156"/>
      <c r="L11" s="476">
        <v>2.0311085650752827</v>
      </c>
      <c r="M11" s="477">
        <v>1.3977203050131575</v>
      </c>
      <c r="N11" s="477">
        <v>1.8382313117700786</v>
      </c>
      <c r="O11" s="477">
        <v>1.8067513095119314</v>
      </c>
      <c r="P11" s="477">
        <v>1.3637548675359294</v>
      </c>
      <c r="Q11" s="477">
        <v>1.498639877355465</v>
      </c>
      <c r="R11" s="477">
        <v>2.1604976425158169</v>
      </c>
      <c r="S11" s="477">
        <v>1.7620368956451422</v>
      </c>
      <c r="T11" s="477">
        <v>1.6838481977074951</v>
      </c>
      <c r="U11" s="477">
        <v>1.568391340708031</v>
      </c>
      <c r="V11" s="477">
        <v>1.5043860129395601</v>
      </c>
      <c r="W11" s="477">
        <v>1.555504118013181</v>
      </c>
      <c r="X11" s="477">
        <v>2.7938247378736132</v>
      </c>
      <c r="Y11" s="477">
        <v>3.6396231014687959</v>
      </c>
      <c r="Z11" s="477">
        <v>2.6620662582173291</v>
      </c>
      <c r="AA11" s="478">
        <v>2.6313301658990169</v>
      </c>
      <c r="AB11" s="390">
        <v>1.7323425968028503</v>
      </c>
      <c r="AC11" s="390">
        <v>2.2548717416033779</v>
      </c>
      <c r="AD11" s="390">
        <v>1.6962323207630883</v>
      </c>
      <c r="AE11" s="390">
        <v>2.9317110658646888</v>
      </c>
      <c r="AF11" s="390">
        <v>1.7684528728426123</v>
      </c>
      <c r="AG11" s="390">
        <v>1.5780324173420666</v>
      </c>
    </row>
    <row r="12" spans="1:33" x14ac:dyDescent="0.3">
      <c r="A12" s="466"/>
      <c r="B12" s="4" t="s">
        <v>2491</v>
      </c>
      <c r="C12" s="104"/>
      <c r="D12" s="104"/>
      <c r="E12" s="104"/>
      <c r="F12" s="460"/>
      <c r="G12" s="461"/>
      <c r="H12" s="462"/>
      <c r="I12" s="467" t="s">
        <v>1769</v>
      </c>
      <c r="J12" s="468" t="s">
        <v>1771</v>
      </c>
      <c r="K12" s="472"/>
      <c r="L12" s="479"/>
      <c r="M12" s="391"/>
      <c r="N12" s="391"/>
      <c r="O12" s="391"/>
      <c r="P12" s="391"/>
      <c r="Q12" s="391"/>
      <c r="R12" s="391"/>
      <c r="S12" s="391"/>
      <c r="T12" s="391"/>
      <c r="U12" s="391"/>
      <c r="V12" s="391"/>
      <c r="W12" s="391"/>
      <c r="X12" s="391"/>
      <c r="Y12" s="391"/>
      <c r="Z12" s="391"/>
      <c r="AA12" s="480"/>
      <c r="AB12" s="391"/>
      <c r="AC12" s="391"/>
      <c r="AD12" s="391"/>
      <c r="AE12" s="391"/>
      <c r="AF12" s="391"/>
      <c r="AG12" s="391"/>
    </row>
    <row r="13" spans="1:33" x14ac:dyDescent="0.3">
      <c r="A13" s="453">
        <v>1</v>
      </c>
      <c r="B13" t="s">
        <v>2446</v>
      </c>
      <c r="C13" t="s">
        <v>240</v>
      </c>
      <c r="D13" t="s">
        <v>2480</v>
      </c>
      <c r="E13" t="s">
        <v>358</v>
      </c>
      <c r="F13" s="457">
        <v>0.404060799371734</v>
      </c>
      <c r="G13" s="458">
        <v>0.35332304632165901</v>
      </c>
      <c r="H13" s="459">
        <v>0.485446941236721</v>
      </c>
      <c r="I13" s="160" t="s">
        <v>975</v>
      </c>
      <c r="J13" s="159"/>
      <c r="K13" s="463" t="s">
        <v>976</v>
      </c>
      <c r="L13" s="476">
        <v>0.110816932143283</v>
      </c>
      <c r="M13" s="477">
        <v>7.6316687007227393E-2</v>
      </c>
      <c r="N13" s="477">
        <v>9.4787603577468696E-2</v>
      </c>
      <c r="O13" s="477">
        <v>7.6018380999311297E-2</v>
      </c>
      <c r="P13" s="477">
        <v>3.4546264240399603E-2</v>
      </c>
      <c r="Q13" s="477">
        <v>0.173392282006815</v>
      </c>
      <c r="R13" s="477">
        <v>8.7912949102766702E-2</v>
      </c>
      <c r="S13" s="477">
        <v>0.12203581260329199</v>
      </c>
      <c r="T13" s="477">
        <v>0.22366903528999499</v>
      </c>
      <c r="U13" s="477">
        <v>0.142117919118741</v>
      </c>
      <c r="V13" s="477">
        <v>0.10130974051839001</v>
      </c>
      <c r="W13" s="477">
        <v>0.27024362658238099</v>
      </c>
      <c r="X13" s="477">
        <v>0.166194589863703</v>
      </c>
      <c r="Y13" s="477">
        <v>0.34905214368989601</v>
      </c>
      <c r="Z13" s="477">
        <v>0.181223110623939</v>
      </c>
      <c r="AA13" s="478">
        <v>0.48626451833793699</v>
      </c>
      <c r="AB13" s="390">
        <v>9.6978363960070493E-2</v>
      </c>
      <c r="AC13" s="390">
        <v>0.24000933550312301</v>
      </c>
      <c r="AD13" s="390">
        <v>0.104471826988318</v>
      </c>
      <c r="AE13" s="390">
        <v>0.29568359062886901</v>
      </c>
      <c r="AF13" s="390">
        <v>8.9484900931822597E-2</v>
      </c>
      <c r="AG13" s="390">
        <v>0.184335080377377</v>
      </c>
    </row>
    <row r="14" spans="1:33" x14ac:dyDescent="0.3">
      <c r="A14" s="452"/>
      <c r="B14" t="s">
        <v>2446</v>
      </c>
      <c r="C14" t="s">
        <v>1336</v>
      </c>
      <c r="D14" t="s">
        <v>2483</v>
      </c>
      <c r="E14" t="s">
        <v>1337</v>
      </c>
      <c r="F14" s="457">
        <v>1.1408356140444369</v>
      </c>
      <c r="G14" s="458">
        <v>1.0553574276586899</v>
      </c>
      <c r="H14" s="459">
        <v>1.22316747664562</v>
      </c>
      <c r="I14" s="160"/>
      <c r="J14" s="159"/>
      <c r="K14" s="463" t="s">
        <v>976</v>
      </c>
      <c r="L14" s="476">
        <v>0.43952032618549902</v>
      </c>
      <c r="M14" s="477">
        <v>0.481616030717953</v>
      </c>
      <c r="N14" s="477">
        <v>0.55414289355843305</v>
      </c>
      <c r="O14" s="477">
        <v>0.50535484986384205</v>
      </c>
      <c r="P14" s="477">
        <v>0.41400678757626802</v>
      </c>
      <c r="Q14" s="477">
        <v>0.375273964182464</v>
      </c>
      <c r="R14" s="477">
        <v>0.43907363564582003</v>
      </c>
      <c r="S14" s="477">
        <v>0.41764829909094903</v>
      </c>
      <c r="T14" s="477">
        <v>0.39575827016614301</v>
      </c>
      <c r="U14" s="477">
        <v>0.41158173919678598</v>
      </c>
      <c r="V14" s="477">
        <v>0.43999793076745503</v>
      </c>
      <c r="W14" s="477">
        <v>0.37192854474817999</v>
      </c>
      <c r="X14" s="477">
        <v>0.42199496619159999</v>
      </c>
      <c r="Y14" s="477">
        <v>0.322334612658427</v>
      </c>
      <c r="Z14" s="477">
        <v>0.37520313056232801</v>
      </c>
      <c r="AA14" s="478">
        <v>0.44013100579658399</v>
      </c>
      <c r="AB14" s="390">
        <v>0.45332959835265402</v>
      </c>
      <c r="AC14" s="390">
        <v>0.39736627501093802</v>
      </c>
      <c r="AD14" s="390">
        <v>0.41150067162387499</v>
      </c>
      <c r="AE14" s="390">
        <v>0.38991592880223502</v>
      </c>
      <c r="AF14" s="390">
        <v>0.49515852508143199</v>
      </c>
      <c r="AG14" s="390">
        <v>0.40481662121964102</v>
      </c>
    </row>
    <row r="15" spans="1:33" x14ac:dyDescent="0.3">
      <c r="A15" s="452"/>
      <c r="B15" t="s">
        <v>2446</v>
      </c>
      <c r="C15" t="s">
        <v>1223</v>
      </c>
      <c r="D15" t="s">
        <v>2484</v>
      </c>
      <c r="E15" t="s">
        <v>1224</v>
      </c>
      <c r="F15" s="457">
        <v>0.92189138709785101</v>
      </c>
      <c r="G15" s="458">
        <v>0.82017710214718798</v>
      </c>
      <c r="H15" s="459">
        <v>1.04430213636194</v>
      </c>
      <c r="I15" s="160"/>
      <c r="J15" s="464" t="s">
        <v>976</v>
      </c>
      <c r="K15" s="156"/>
      <c r="L15" s="476">
        <v>4.7185530812890599</v>
      </c>
      <c r="M15" s="477">
        <v>4.3819763104834397</v>
      </c>
      <c r="N15" s="477">
        <v>5.0304941855682301</v>
      </c>
      <c r="O15" s="477">
        <v>4.8718695234864002</v>
      </c>
      <c r="P15" s="477">
        <v>4.53652760472011</v>
      </c>
      <c r="Q15" s="477">
        <v>4.5612485957300999</v>
      </c>
      <c r="R15" s="477">
        <v>4.2581299063723703</v>
      </c>
      <c r="S15" s="477">
        <v>4.6054368354069899</v>
      </c>
      <c r="T15" s="477">
        <v>4.7200268067852704</v>
      </c>
      <c r="U15" s="477">
        <v>4.3919033268675998</v>
      </c>
      <c r="V15" s="477">
        <v>5.0595522958922903</v>
      </c>
      <c r="W15" s="477">
        <v>4.0252562719842304</v>
      </c>
      <c r="X15" s="477">
        <v>5.5083359691601403</v>
      </c>
      <c r="Y15" s="477">
        <v>5.5684594153843401</v>
      </c>
      <c r="Z15" s="477">
        <v>5.4584548668826196</v>
      </c>
      <c r="AA15" s="478">
        <v>5.3640967252290102</v>
      </c>
      <c r="AB15" s="390">
        <v>4.6205295053820903</v>
      </c>
      <c r="AC15" s="390">
        <v>5.0120107097731896</v>
      </c>
      <c r="AD15" s="390">
        <v>4.4903357355573901</v>
      </c>
      <c r="AE15" s="390">
        <v>5.4748367441640298</v>
      </c>
      <c r="AF15" s="390">
        <v>4.7507232752067798</v>
      </c>
      <c r="AG15" s="390">
        <v>4.5491846753823504</v>
      </c>
    </row>
    <row r="16" spans="1:33" x14ac:dyDescent="0.3">
      <c r="A16" s="452"/>
      <c r="B16" t="s">
        <v>2446</v>
      </c>
      <c r="C16" t="s">
        <v>2444</v>
      </c>
      <c r="F16" s="457">
        <v>0.91529188739068146</v>
      </c>
      <c r="G16" s="458">
        <v>0.81265482182717785</v>
      </c>
      <c r="H16" s="459">
        <v>1.0383451587800678</v>
      </c>
      <c r="I16" s="160"/>
      <c r="J16" s="159"/>
      <c r="K16" s="156"/>
      <c r="L16" s="476">
        <v>5.2688903396178421</v>
      </c>
      <c r="M16" s="477">
        <v>4.9399090282086204</v>
      </c>
      <c r="N16" s="477">
        <v>5.6794246827041324</v>
      </c>
      <c r="O16" s="477">
        <v>5.4532427543495539</v>
      </c>
      <c r="P16" s="477">
        <v>4.9850806565367778</v>
      </c>
      <c r="Q16" s="477">
        <v>5.1099148419193785</v>
      </c>
      <c r="R16" s="477">
        <v>4.7851164911209567</v>
      </c>
      <c r="S16" s="477">
        <v>5.1451209471012307</v>
      </c>
      <c r="T16" s="477">
        <v>5.3394541122414081</v>
      </c>
      <c r="U16" s="477">
        <v>4.9456029851831271</v>
      </c>
      <c r="V16" s="477">
        <v>5.6008599671781356</v>
      </c>
      <c r="W16" s="477">
        <v>4.6674284433147912</v>
      </c>
      <c r="X16" s="477">
        <v>6.0965255252154433</v>
      </c>
      <c r="Y16" s="477">
        <v>6.2398461717326628</v>
      </c>
      <c r="Z16" s="477">
        <v>6.0148811080688862</v>
      </c>
      <c r="AA16" s="478">
        <v>6.2904922493635311</v>
      </c>
      <c r="AB16" s="390">
        <v>5.1708374676948123</v>
      </c>
      <c r="AC16" s="390">
        <v>5.6493863202872481</v>
      </c>
      <c r="AD16" s="390">
        <v>5.0063082341695857</v>
      </c>
      <c r="AE16" s="390">
        <v>6.1604362635951304</v>
      </c>
      <c r="AF16" s="390">
        <v>5.3353667012200372</v>
      </c>
      <c r="AG16" s="390">
        <v>5.1383363769793649</v>
      </c>
    </row>
    <row r="17" spans="1:33" x14ac:dyDescent="0.3">
      <c r="A17" s="466"/>
      <c r="B17" s="4" t="s">
        <v>2491</v>
      </c>
      <c r="C17" s="104"/>
      <c r="D17" s="104"/>
      <c r="E17" s="104"/>
      <c r="F17" s="460"/>
      <c r="G17" s="461"/>
      <c r="H17" s="462"/>
      <c r="I17" s="467" t="s">
        <v>1769</v>
      </c>
      <c r="J17" s="468" t="s">
        <v>1771</v>
      </c>
      <c r="K17" s="472"/>
      <c r="L17" s="479"/>
      <c r="M17" s="391"/>
      <c r="N17" s="391"/>
      <c r="O17" s="391"/>
      <c r="P17" s="391"/>
      <c r="Q17" s="391"/>
      <c r="R17" s="391"/>
      <c r="S17" s="391"/>
      <c r="T17" s="391"/>
      <c r="U17" s="391"/>
      <c r="V17" s="391"/>
      <c r="W17" s="391"/>
      <c r="X17" s="391"/>
      <c r="Y17" s="391"/>
      <c r="Z17" s="391"/>
      <c r="AA17" s="480"/>
      <c r="AB17" s="391"/>
      <c r="AC17" s="391"/>
      <c r="AD17" s="391"/>
      <c r="AE17" s="391"/>
      <c r="AF17" s="391"/>
      <c r="AG17" s="391"/>
    </row>
    <row r="18" spans="1:33" x14ac:dyDescent="0.3">
      <c r="A18" s="453">
        <v>2</v>
      </c>
      <c r="B18" t="s">
        <v>2447</v>
      </c>
      <c r="C18" t="s">
        <v>240</v>
      </c>
      <c r="D18" t="s">
        <v>2480</v>
      </c>
      <c r="E18" t="s">
        <v>358</v>
      </c>
      <c r="F18" s="457">
        <v>0.404060799371734</v>
      </c>
      <c r="G18" s="458">
        <v>0.35332304632165901</v>
      </c>
      <c r="H18" s="459">
        <v>0.485446941236721</v>
      </c>
      <c r="I18" s="160" t="s">
        <v>975</v>
      </c>
      <c r="J18" s="159"/>
      <c r="K18" s="463" t="s">
        <v>976</v>
      </c>
      <c r="L18" s="476">
        <v>0.110816932143283</v>
      </c>
      <c r="M18" s="477">
        <v>7.6316687007227393E-2</v>
      </c>
      <c r="N18" s="477">
        <v>9.4787603577468696E-2</v>
      </c>
      <c r="O18" s="477">
        <v>7.6018380999311297E-2</v>
      </c>
      <c r="P18" s="477">
        <v>3.4546264240399603E-2</v>
      </c>
      <c r="Q18" s="477">
        <v>0.173392282006815</v>
      </c>
      <c r="R18" s="477">
        <v>8.7912949102766702E-2</v>
      </c>
      <c r="S18" s="477">
        <v>0.12203581260329199</v>
      </c>
      <c r="T18" s="477">
        <v>0.22366903528999499</v>
      </c>
      <c r="U18" s="477">
        <v>0.142117919118741</v>
      </c>
      <c r="V18" s="477">
        <v>0.10130974051839001</v>
      </c>
      <c r="W18" s="477">
        <v>0.27024362658238099</v>
      </c>
      <c r="X18" s="477">
        <v>0.166194589863703</v>
      </c>
      <c r="Y18" s="477">
        <v>0.34905214368989601</v>
      </c>
      <c r="Z18" s="477">
        <v>0.181223110623939</v>
      </c>
      <c r="AA18" s="478">
        <v>0.48626451833793699</v>
      </c>
      <c r="AB18" s="390">
        <v>9.6978363960070493E-2</v>
      </c>
      <c r="AC18" s="390">
        <v>0.24000933550312301</v>
      </c>
      <c r="AD18" s="390">
        <v>0.104471826988318</v>
      </c>
      <c r="AE18" s="390">
        <v>0.29568359062886901</v>
      </c>
      <c r="AF18" s="390">
        <v>8.9484900931822597E-2</v>
      </c>
      <c r="AG18" s="390">
        <v>0.184335080377377</v>
      </c>
    </row>
    <row r="19" spans="1:33" x14ac:dyDescent="0.3">
      <c r="A19" s="452"/>
      <c r="B19" t="s">
        <v>2447</v>
      </c>
      <c r="C19" t="s">
        <v>2448</v>
      </c>
      <c r="D19" t="s">
        <v>2485</v>
      </c>
      <c r="E19" t="s">
        <v>2486</v>
      </c>
      <c r="F19" s="457">
        <v>0.95255345997345797</v>
      </c>
      <c r="G19" s="458">
        <v>0.81467489183865605</v>
      </c>
      <c r="H19" s="459">
        <v>1.07405608623991</v>
      </c>
      <c r="I19" s="160"/>
      <c r="J19" s="159"/>
      <c r="K19" s="156"/>
      <c r="L19" s="476">
        <v>7.6311112167875796</v>
      </c>
      <c r="M19" s="477">
        <v>6.8447858042434904</v>
      </c>
      <c r="N19" s="477">
        <v>12.366946034988599</v>
      </c>
      <c r="O19" s="477">
        <v>7.2561692753884399</v>
      </c>
      <c r="P19" s="477">
        <v>5.7955471994496</v>
      </c>
      <c r="Q19" s="477">
        <v>5.3859670641706803</v>
      </c>
      <c r="R19" s="477">
        <v>5.7580526055775598</v>
      </c>
      <c r="S19" s="477">
        <v>5.8527288902007504</v>
      </c>
      <c r="T19" s="477">
        <v>8.4670699353101604</v>
      </c>
      <c r="U19" s="477">
        <v>7.8119031527105998</v>
      </c>
      <c r="V19" s="477">
        <v>7.7381142376741296</v>
      </c>
      <c r="W19" s="477">
        <v>7.7308006740676802</v>
      </c>
      <c r="X19" s="477">
        <v>8.4305147150270798</v>
      </c>
      <c r="Y19" s="477">
        <v>7.0922234588216497</v>
      </c>
      <c r="Z19" s="477">
        <v>6.4249783676214296</v>
      </c>
      <c r="AA19" s="478">
        <v>6.0294507773337802</v>
      </c>
      <c r="AB19" s="390">
        <v>7.1114135113508397</v>
      </c>
      <c r="AC19" s="390">
        <v>7.4656319148208103</v>
      </c>
      <c r="AD19" s="390">
        <v>5.6980739398496496</v>
      </c>
      <c r="AE19" s="390">
        <v>6.9942918297009902</v>
      </c>
      <c r="AF19" s="390">
        <v>8.5247530828520297</v>
      </c>
      <c r="AG19" s="390">
        <v>7.9369719999406403</v>
      </c>
    </row>
    <row r="20" spans="1:33" x14ac:dyDescent="0.3">
      <c r="A20" s="452"/>
      <c r="B20" t="s">
        <v>2447</v>
      </c>
      <c r="C20" t="s">
        <v>2444</v>
      </c>
      <c r="F20" s="457">
        <v>0.93546943611057365</v>
      </c>
      <c r="G20" s="458">
        <v>0.79596232254174248</v>
      </c>
      <c r="H20" s="459">
        <v>1.0606960060235191</v>
      </c>
      <c r="I20" s="160"/>
      <c r="J20" s="159"/>
      <c r="K20" s="156"/>
      <c r="L20" s="476">
        <v>7.7419281489308629</v>
      </c>
      <c r="M20" s="477">
        <v>6.9211024912507177</v>
      </c>
      <c r="N20" s="477">
        <v>12.461733638566068</v>
      </c>
      <c r="O20" s="477">
        <v>7.3321876563877515</v>
      </c>
      <c r="P20" s="477">
        <v>5.8300934636899999</v>
      </c>
      <c r="Q20" s="477">
        <v>5.5593593461774953</v>
      </c>
      <c r="R20" s="477">
        <v>5.8459655546803262</v>
      </c>
      <c r="S20" s="477">
        <v>5.974764702804042</v>
      </c>
      <c r="T20" s="477">
        <v>8.6907389706001545</v>
      </c>
      <c r="U20" s="477">
        <v>7.9540210718293407</v>
      </c>
      <c r="V20" s="477">
        <v>7.8394239781925199</v>
      </c>
      <c r="W20" s="477">
        <v>8.0010443006500616</v>
      </c>
      <c r="X20" s="477">
        <v>8.5967093048907834</v>
      </c>
      <c r="Y20" s="477">
        <v>7.4412756025115456</v>
      </c>
      <c r="Z20" s="477">
        <v>6.6062014782453682</v>
      </c>
      <c r="AA20" s="478">
        <v>6.5157152956717175</v>
      </c>
      <c r="AB20" s="390">
        <v>7.208391875310908</v>
      </c>
      <c r="AC20" s="390">
        <v>7.7056412503239358</v>
      </c>
      <c r="AD20" s="390">
        <v>5.8025457668379659</v>
      </c>
      <c r="AE20" s="390">
        <v>7.2899754203298537</v>
      </c>
      <c r="AF20" s="390">
        <v>8.6142379837838501</v>
      </c>
      <c r="AG20" s="390">
        <v>8.1213070803180187</v>
      </c>
    </row>
    <row r="21" spans="1:33" x14ac:dyDescent="0.3">
      <c r="A21" s="466"/>
      <c r="B21" s="4" t="s">
        <v>2491</v>
      </c>
      <c r="C21" s="104"/>
      <c r="D21" s="104"/>
      <c r="E21" s="104"/>
      <c r="F21" s="460"/>
      <c r="G21" s="461"/>
      <c r="H21" s="462"/>
      <c r="I21" s="467" t="s">
        <v>1769</v>
      </c>
      <c r="J21" s="468" t="s">
        <v>1770</v>
      </c>
      <c r="K21" s="472"/>
      <c r="L21" s="479"/>
      <c r="M21" s="391"/>
      <c r="N21" s="391"/>
      <c r="O21" s="391"/>
      <c r="P21" s="391"/>
      <c r="Q21" s="391"/>
      <c r="R21" s="391"/>
      <c r="S21" s="391"/>
      <c r="T21" s="391"/>
      <c r="U21" s="391"/>
      <c r="V21" s="391"/>
      <c r="W21" s="391"/>
      <c r="X21" s="391"/>
      <c r="Y21" s="391"/>
      <c r="Z21" s="391"/>
      <c r="AA21" s="480"/>
      <c r="AB21" s="391"/>
      <c r="AC21" s="391"/>
      <c r="AD21" s="391"/>
      <c r="AE21" s="391"/>
      <c r="AF21" s="391"/>
      <c r="AG21" s="391"/>
    </row>
    <row r="22" spans="1:33" x14ac:dyDescent="0.3">
      <c r="A22" s="453">
        <v>3</v>
      </c>
      <c r="B22" t="s">
        <v>2449</v>
      </c>
      <c r="C22" t="s">
        <v>240</v>
      </c>
      <c r="D22" t="s">
        <v>2480</v>
      </c>
      <c r="E22" t="s">
        <v>358</v>
      </c>
      <c r="F22" s="457">
        <v>0.404060799371734</v>
      </c>
      <c r="G22" s="458">
        <v>0.35332304632165901</v>
      </c>
      <c r="H22" s="459">
        <v>0.485446941236721</v>
      </c>
      <c r="I22" s="160" t="s">
        <v>975</v>
      </c>
      <c r="J22" s="159"/>
      <c r="K22" s="463" t="s">
        <v>976</v>
      </c>
      <c r="L22" s="476">
        <v>0.110816932143283</v>
      </c>
      <c r="M22" s="477">
        <v>7.6316687007227393E-2</v>
      </c>
      <c r="N22" s="477">
        <v>9.4787603577468696E-2</v>
      </c>
      <c r="O22" s="477">
        <v>7.6018380999311297E-2</v>
      </c>
      <c r="P22" s="477">
        <v>3.4546264240399603E-2</v>
      </c>
      <c r="Q22" s="477">
        <v>0.173392282006815</v>
      </c>
      <c r="R22" s="477">
        <v>8.7912949102766702E-2</v>
      </c>
      <c r="S22" s="477">
        <v>0.12203581260329199</v>
      </c>
      <c r="T22" s="477">
        <v>0.22366903528999499</v>
      </c>
      <c r="U22" s="477">
        <v>0.142117919118741</v>
      </c>
      <c r="V22" s="477">
        <v>0.10130974051839001</v>
      </c>
      <c r="W22" s="477">
        <v>0.27024362658238099</v>
      </c>
      <c r="X22" s="477">
        <v>0.166194589863703</v>
      </c>
      <c r="Y22" s="477">
        <v>0.34905214368989601</v>
      </c>
      <c r="Z22" s="477">
        <v>0.181223110623939</v>
      </c>
      <c r="AA22" s="478">
        <v>0.48626451833793699</v>
      </c>
      <c r="AB22" s="390">
        <v>9.6978363960070493E-2</v>
      </c>
      <c r="AC22" s="390">
        <v>0.24000933550312301</v>
      </c>
      <c r="AD22" s="390">
        <v>0.104471826988318</v>
      </c>
      <c r="AE22" s="390">
        <v>0.29568359062886901</v>
      </c>
      <c r="AF22" s="390">
        <v>8.9484900931822597E-2</v>
      </c>
      <c r="AG22" s="390">
        <v>0.184335080377377</v>
      </c>
    </row>
    <row r="23" spans="1:33" x14ac:dyDescent="0.3">
      <c r="A23" s="452"/>
      <c r="B23" t="s">
        <v>2449</v>
      </c>
      <c r="C23" t="s">
        <v>1455</v>
      </c>
      <c r="D23" t="s">
        <v>2487</v>
      </c>
      <c r="E23" t="s">
        <v>1456</v>
      </c>
      <c r="F23" s="457">
        <v>0.84778753173064503</v>
      </c>
      <c r="G23" s="458">
        <v>0.96009169329879196</v>
      </c>
      <c r="H23" s="459">
        <v>0.75800780424701597</v>
      </c>
      <c r="I23" s="160"/>
      <c r="J23" s="159"/>
      <c r="K23" s="156" t="s">
        <v>975</v>
      </c>
      <c r="L23" s="476">
        <v>0.61939712396872104</v>
      </c>
      <c r="M23" s="477">
        <v>0.76255873730582002</v>
      </c>
      <c r="N23" s="477">
        <v>0.69780957883096895</v>
      </c>
      <c r="O23" s="477">
        <v>0.74536258978197001</v>
      </c>
      <c r="P23" s="477">
        <v>0.80553112915721803</v>
      </c>
      <c r="Q23" s="477">
        <v>0.75251271002210596</v>
      </c>
      <c r="R23" s="477">
        <v>0.52845997191816396</v>
      </c>
      <c r="S23" s="477">
        <v>0.77411244426730397</v>
      </c>
      <c r="T23" s="477">
        <v>0.79245432379039105</v>
      </c>
      <c r="U23" s="477">
        <v>0.95662194211667895</v>
      </c>
      <c r="V23" s="477">
        <v>1.07837644979545</v>
      </c>
      <c r="W23" s="477">
        <v>0.899590744877521</v>
      </c>
      <c r="X23" s="477">
        <v>0.86881313444888597</v>
      </c>
      <c r="Y23" s="477">
        <v>0.65414963698251805</v>
      </c>
      <c r="Z23" s="477">
        <v>0.56655674384009003</v>
      </c>
      <c r="AA23" s="478">
        <v>0.89000449824846795</v>
      </c>
      <c r="AB23" s="390">
        <v>0.71071803565653402</v>
      </c>
      <c r="AC23" s="390">
        <v>0.83832093426249998</v>
      </c>
      <c r="AD23" s="390">
        <v>0.71515406384119795</v>
      </c>
      <c r="AE23" s="390">
        <v>0.74488100337998997</v>
      </c>
      <c r="AF23" s="390">
        <v>0.70628200747186998</v>
      </c>
      <c r="AG23" s="390">
        <v>0.93176086514501</v>
      </c>
    </row>
    <row r="24" spans="1:33" x14ac:dyDescent="0.3">
      <c r="A24" s="452"/>
      <c r="B24" t="s">
        <v>2449</v>
      </c>
      <c r="C24" t="s">
        <v>2444</v>
      </c>
      <c r="F24" s="457">
        <v>0.74902506427104065</v>
      </c>
      <c r="G24" s="458">
        <v>0.78767420643426012</v>
      </c>
      <c r="H24" s="459">
        <v>0.71299148751161812</v>
      </c>
      <c r="I24" s="160"/>
      <c r="J24" s="159"/>
      <c r="K24" s="156"/>
      <c r="L24" s="476">
        <v>0.73021405611200407</v>
      </c>
      <c r="M24" s="477">
        <v>0.8388754243130474</v>
      </c>
      <c r="N24" s="477">
        <v>0.79259718240843768</v>
      </c>
      <c r="O24" s="477">
        <v>0.82138097078128136</v>
      </c>
      <c r="P24" s="477">
        <v>0.84007739339761767</v>
      </c>
      <c r="Q24" s="477">
        <v>0.92590499202892096</v>
      </c>
      <c r="R24" s="477">
        <v>0.61637292102093066</v>
      </c>
      <c r="S24" s="477">
        <v>0.89614825687059596</v>
      </c>
      <c r="T24" s="477">
        <v>1.016123359080386</v>
      </c>
      <c r="U24" s="477">
        <v>1.09873986123542</v>
      </c>
      <c r="V24" s="477">
        <v>1.17968619031384</v>
      </c>
      <c r="W24" s="477">
        <v>1.169834371459902</v>
      </c>
      <c r="X24" s="477">
        <v>1.035007724312589</v>
      </c>
      <c r="Y24" s="477">
        <v>1.0032017806724141</v>
      </c>
      <c r="Z24" s="477">
        <v>0.74777985446402906</v>
      </c>
      <c r="AA24" s="478">
        <v>1.3762690165864049</v>
      </c>
      <c r="AB24" s="390">
        <v>0.80769639961660455</v>
      </c>
      <c r="AC24" s="390">
        <v>1.0783302697656232</v>
      </c>
      <c r="AD24" s="390">
        <v>0.81962589082951631</v>
      </c>
      <c r="AE24" s="390">
        <v>1.0405645940088593</v>
      </c>
      <c r="AF24" s="390">
        <v>0.79576690840369269</v>
      </c>
      <c r="AG24" s="390">
        <v>1.1160959455223871</v>
      </c>
    </row>
    <row r="25" spans="1:33" x14ac:dyDescent="0.3">
      <c r="A25" s="466"/>
      <c r="B25" s="4" t="s">
        <v>2491</v>
      </c>
      <c r="C25" s="104"/>
      <c r="D25" s="104"/>
      <c r="E25" s="104"/>
      <c r="F25" s="460"/>
      <c r="G25" s="461"/>
      <c r="H25" s="462"/>
      <c r="I25" s="467" t="s">
        <v>1769</v>
      </c>
      <c r="J25" s="468" t="s">
        <v>1770</v>
      </c>
      <c r="K25" s="469" t="s">
        <v>1769</v>
      </c>
      <c r="L25" s="479"/>
      <c r="M25" s="391"/>
      <c r="N25" s="391"/>
      <c r="O25" s="391"/>
      <c r="P25" s="391"/>
      <c r="Q25" s="391"/>
      <c r="R25" s="391"/>
      <c r="S25" s="391"/>
      <c r="T25" s="391"/>
      <c r="U25" s="391"/>
      <c r="V25" s="391"/>
      <c r="W25" s="391"/>
      <c r="X25" s="391"/>
      <c r="Y25" s="391"/>
      <c r="Z25" s="391"/>
      <c r="AA25" s="480"/>
      <c r="AB25" s="391"/>
      <c r="AC25" s="391"/>
      <c r="AD25" s="391"/>
      <c r="AE25" s="391"/>
      <c r="AF25" s="391"/>
      <c r="AG25" s="391"/>
    </row>
    <row r="26" spans="1:33" x14ac:dyDescent="0.3">
      <c r="A26" s="453">
        <v>4</v>
      </c>
      <c r="B26" t="s">
        <v>2450</v>
      </c>
      <c r="C26" t="s">
        <v>240</v>
      </c>
      <c r="D26" t="s">
        <v>2480</v>
      </c>
      <c r="E26" t="s">
        <v>358</v>
      </c>
      <c r="F26" s="457">
        <v>0.404060799371734</v>
      </c>
      <c r="G26" s="458">
        <v>0.35332304632165901</v>
      </c>
      <c r="H26" s="459">
        <v>0.485446941236721</v>
      </c>
      <c r="I26" s="160" t="s">
        <v>975</v>
      </c>
      <c r="J26" s="159"/>
      <c r="K26" s="463" t="s">
        <v>976</v>
      </c>
      <c r="L26" s="476">
        <v>0.110816932143283</v>
      </c>
      <c r="M26" s="477">
        <v>7.6316687007227393E-2</v>
      </c>
      <c r="N26" s="477">
        <v>9.4787603577468696E-2</v>
      </c>
      <c r="O26" s="477">
        <v>7.6018380999311297E-2</v>
      </c>
      <c r="P26" s="477">
        <v>3.4546264240399603E-2</v>
      </c>
      <c r="Q26" s="477">
        <v>0.173392282006815</v>
      </c>
      <c r="R26" s="477">
        <v>8.7912949102766702E-2</v>
      </c>
      <c r="S26" s="477">
        <v>0.12203581260329199</v>
      </c>
      <c r="T26" s="477">
        <v>0.22366903528999499</v>
      </c>
      <c r="U26" s="477">
        <v>0.142117919118741</v>
      </c>
      <c r="V26" s="477">
        <v>0.10130974051839001</v>
      </c>
      <c r="W26" s="477">
        <v>0.27024362658238099</v>
      </c>
      <c r="X26" s="477">
        <v>0.166194589863703</v>
      </c>
      <c r="Y26" s="477">
        <v>0.34905214368989601</v>
      </c>
      <c r="Z26" s="477">
        <v>0.181223110623939</v>
      </c>
      <c r="AA26" s="478">
        <v>0.48626451833793699</v>
      </c>
      <c r="AB26" s="390">
        <v>9.6978363960070493E-2</v>
      </c>
      <c r="AC26" s="390">
        <v>0.24000933550312301</v>
      </c>
      <c r="AD26" s="390">
        <v>0.104471826988318</v>
      </c>
      <c r="AE26" s="390">
        <v>0.29568359062886901</v>
      </c>
      <c r="AF26" s="390">
        <v>8.9484900931822597E-2</v>
      </c>
      <c r="AG26" s="390">
        <v>0.184335080377377</v>
      </c>
    </row>
    <row r="27" spans="1:33" x14ac:dyDescent="0.3">
      <c r="A27" s="452"/>
      <c r="B27" t="s">
        <v>2450</v>
      </c>
      <c r="C27" t="s">
        <v>2451</v>
      </c>
      <c r="D27" t="s">
        <v>2488</v>
      </c>
      <c r="E27" t="s">
        <v>2489</v>
      </c>
      <c r="F27" s="457">
        <v>0.93647500478026802</v>
      </c>
      <c r="G27" s="458">
        <v>0.90713937479586304</v>
      </c>
      <c r="H27" s="459">
        <v>0.96912467392839596</v>
      </c>
      <c r="I27" s="160"/>
      <c r="J27" s="159"/>
      <c r="K27" s="156"/>
      <c r="L27" s="476">
        <v>1.20613796439626</v>
      </c>
      <c r="M27" s="477">
        <v>1.4758613007754799</v>
      </c>
      <c r="N27" s="477">
        <v>1.2938102645216101</v>
      </c>
      <c r="O27" s="477">
        <v>1.3891282506073901</v>
      </c>
      <c r="P27" s="477">
        <v>1.46163600173254</v>
      </c>
      <c r="Q27" s="477">
        <v>1.4396963467617101</v>
      </c>
      <c r="R27" s="477">
        <v>1.38794410769264</v>
      </c>
      <c r="S27" s="477">
        <v>1.29983052413708</v>
      </c>
      <c r="T27" s="477">
        <v>1.4095371235218199</v>
      </c>
      <c r="U27" s="477">
        <v>1.25308306466582</v>
      </c>
      <c r="V27" s="477">
        <v>1.5527094892900299</v>
      </c>
      <c r="W27" s="477">
        <v>1.3205295619261701</v>
      </c>
      <c r="X27" s="477">
        <v>1.7164356967846499</v>
      </c>
      <c r="Y27" s="477">
        <v>1.49704596348601</v>
      </c>
      <c r="Z27" s="477">
        <v>1.5792299315548699</v>
      </c>
      <c r="AA27" s="478">
        <v>1.3685323532757401</v>
      </c>
      <c r="AB27" s="390">
        <v>1.36925559507809</v>
      </c>
      <c r="AC27" s="390">
        <v>1.4621378980631401</v>
      </c>
      <c r="AD27" s="390">
        <v>1.39727674508099</v>
      </c>
      <c r="AE27" s="390">
        <v>1.5403109862753199</v>
      </c>
      <c r="AF27" s="390">
        <v>1.3412344450751901</v>
      </c>
      <c r="AG27" s="390">
        <v>1.38396480985096</v>
      </c>
    </row>
    <row r="28" spans="1:33" x14ac:dyDescent="0.3">
      <c r="A28" s="452"/>
      <c r="B28" t="s">
        <v>2450</v>
      </c>
      <c r="C28" t="s">
        <v>2444</v>
      </c>
      <c r="F28" s="457">
        <v>0.86140254504668934</v>
      </c>
      <c r="G28" s="458">
        <v>0.81794826137314969</v>
      </c>
      <c r="H28" s="459">
        <v>0.91227408413495581</v>
      </c>
      <c r="I28" s="160"/>
      <c r="J28" s="159"/>
      <c r="K28" s="156"/>
      <c r="L28" s="476">
        <v>1.316954896539543</v>
      </c>
      <c r="M28" s="477">
        <v>1.5521779877827073</v>
      </c>
      <c r="N28" s="477">
        <v>1.3885978680990787</v>
      </c>
      <c r="O28" s="477">
        <v>1.4651466316067014</v>
      </c>
      <c r="P28" s="477">
        <v>1.4961822659729396</v>
      </c>
      <c r="Q28" s="477">
        <v>1.6130886287685251</v>
      </c>
      <c r="R28" s="477">
        <v>1.4758570567954066</v>
      </c>
      <c r="S28" s="477">
        <v>1.4218663367403721</v>
      </c>
      <c r="T28" s="477">
        <v>1.633206158811815</v>
      </c>
      <c r="U28" s="477">
        <v>1.3952009837845609</v>
      </c>
      <c r="V28" s="477">
        <v>1.65401922980842</v>
      </c>
      <c r="W28" s="477">
        <v>1.590773188508551</v>
      </c>
      <c r="X28" s="477">
        <v>1.8826302866483529</v>
      </c>
      <c r="Y28" s="477">
        <v>1.8460981071759059</v>
      </c>
      <c r="Z28" s="477">
        <v>1.7604530421788089</v>
      </c>
      <c r="AA28" s="478">
        <v>1.8547968716136771</v>
      </c>
      <c r="AB28" s="390">
        <v>1.4662339590381595</v>
      </c>
      <c r="AC28" s="390">
        <v>1.7021472335662617</v>
      </c>
      <c r="AD28" s="390">
        <v>1.5017485720693107</v>
      </c>
      <c r="AE28" s="390">
        <v>1.8359945769041861</v>
      </c>
      <c r="AF28" s="390">
        <v>1.4307193460070078</v>
      </c>
      <c r="AG28" s="390">
        <v>1.5682998902283369</v>
      </c>
    </row>
    <row r="29" spans="1:33" x14ac:dyDescent="0.3">
      <c r="A29" s="466"/>
      <c r="B29" s="4" t="s">
        <v>2491</v>
      </c>
      <c r="C29" s="104"/>
      <c r="D29" s="104"/>
      <c r="E29" s="104"/>
      <c r="F29" s="460"/>
      <c r="G29" s="461"/>
      <c r="H29" s="462"/>
      <c r="I29" s="467" t="s">
        <v>1769</v>
      </c>
      <c r="J29" s="468" t="s">
        <v>1770</v>
      </c>
      <c r="K29" s="469" t="s">
        <v>1771</v>
      </c>
      <c r="L29" s="479"/>
      <c r="M29" s="391"/>
      <c r="N29" s="391"/>
      <c r="O29" s="391"/>
      <c r="P29" s="391"/>
      <c r="Q29" s="391"/>
      <c r="R29" s="391"/>
      <c r="S29" s="391"/>
      <c r="T29" s="391"/>
      <c r="U29" s="391"/>
      <c r="V29" s="391"/>
      <c r="W29" s="391"/>
      <c r="X29" s="391"/>
      <c r="Y29" s="391"/>
      <c r="Z29" s="391"/>
      <c r="AA29" s="480"/>
      <c r="AB29" s="391"/>
      <c r="AC29" s="391"/>
      <c r="AD29" s="391"/>
      <c r="AE29" s="391"/>
      <c r="AF29" s="391"/>
      <c r="AG29" s="391"/>
    </row>
    <row r="30" spans="1:33" x14ac:dyDescent="0.3">
      <c r="A30" s="453">
        <v>5</v>
      </c>
      <c r="B30" t="s">
        <v>2452</v>
      </c>
      <c r="C30" t="s">
        <v>240</v>
      </c>
      <c r="D30" t="s">
        <v>2480</v>
      </c>
      <c r="E30" t="s">
        <v>358</v>
      </c>
      <c r="F30" s="457">
        <v>0.404060799371734</v>
      </c>
      <c r="G30" s="458">
        <v>0.35332304632165901</v>
      </c>
      <c r="H30" s="459">
        <v>0.485446941236721</v>
      </c>
      <c r="I30" s="160" t="s">
        <v>975</v>
      </c>
      <c r="J30" s="159"/>
      <c r="K30" s="463" t="s">
        <v>976</v>
      </c>
      <c r="L30" s="476">
        <v>0.110816932143283</v>
      </c>
      <c r="M30" s="477">
        <v>7.6316687007227393E-2</v>
      </c>
      <c r="N30" s="477">
        <v>9.4787603577468696E-2</v>
      </c>
      <c r="O30" s="477">
        <v>7.6018380999311297E-2</v>
      </c>
      <c r="P30" s="477">
        <v>3.4546264240399603E-2</v>
      </c>
      <c r="Q30" s="477">
        <v>0.173392282006815</v>
      </c>
      <c r="R30" s="477">
        <v>8.7912949102766702E-2</v>
      </c>
      <c r="S30" s="477">
        <v>0.12203581260329199</v>
      </c>
      <c r="T30" s="477">
        <v>0.22366903528999499</v>
      </c>
      <c r="U30" s="477">
        <v>0.142117919118741</v>
      </c>
      <c r="V30" s="477">
        <v>0.10130974051839001</v>
      </c>
      <c r="W30" s="477">
        <v>0.27024362658238099</v>
      </c>
      <c r="X30" s="477">
        <v>0.166194589863703</v>
      </c>
      <c r="Y30" s="477">
        <v>0.34905214368989601</v>
      </c>
      <c r="Z30" s="477">
        <v>0.181223110623939</v>
      </c>
      <c r="AA30" s="478">
        <v>0.48626451833793699</v>
      </c>
      <c r="AB30" s="390">
        <v>9.6978363960070493E-2</v>
      </c>
      <c r="AC30" s="390">
        <v>0.24000933550312301</v>
      </c>
      <c r="AD30" s="390">
        <v>0.104471826988318</v>
      </c>
      <c r="AE30" s="390">
        <v>0.29568359062886901</v>
      </c>
      <c r="AF30" s="390">
        <v>8.9484900931822597E-2</v>
      </c>
      <c r="AG30" s="390">
        <v>0.184335080377377</v>
      </c>
    </row>
    <row r="31" spans="1:33" x14ac:dyDescent="0.3">
      <c r="A31" s="452"/>
      <c r="B31" t="s">
        <v>2452</v>
      </c>
      <c r="C31" t="s">
        <v>1336</v>
      </c>
      <c r="D31" t="s">
        <v>2483</v>
      </c>
      <c r="E31" t="s">
        <v>1337</v>
      </c>
      <c r="F31" s="457">
        <v>1.1408356140444369</v>
      </c>
      <c r="G31" s="458">
        <v>1.0553574276586899</v>
      </c>
      <c r="H31" s="459">
        <v>1.22316747664562</v>
      </c>
      <c r="I31" s="160"/>
      <c r="J31" s="159"/>
      <c r="K31" s="463" t="s">
        <v>976</v>
      </c>
      <c r="L31" s="476">
        <v>0.43952032618549902</v>
      </c>
      <c r="M31" s="477">
        <v>0.481616030717953</v>
      </c>
      <c r="N31" s="477">
        <v>0.55414289355843305</v>
      </c>
      <c r="O31" s="477">
        <v>0.50535484986384205</v>
      </c>
      <c r="P31" s="477">
        <v>0.41400678757626802</v>
      </c>
      <c r="Q31" s="477">
        <v>0.375273964182464</v>
      </c>
      <c r="R31" s="477">
        <v>0.43907363564582003</v>
      </c>
      <c r="S31" s="477">
        <v>0.41764829909094903</v>
      </c>
      <c r="T31" s="477">
        <v>0.39575827016614301</v>
      </c>
      <c r="U31" s="477">
        <v>0.41158173919678598</v>
      </c>
      <c r="V31" s="477">
        <v>0.43999793076745503</v>
      </c>
      <c r="W31" s="477">
        <v>0.37192854474817999</v>
      </c>
      <c r="X31" s="477">
        <v>0.42199496619159999</v>
      </c>
      <c r="Y31" s="477">
        <v>0.322334612658427</v>
      </c>
      <c r="Z31" s="477">
        <v>0.37520313056232801</v>
      </c>
      <c r="AA31" s="478">
        <v>0.44013100579658399</v>
      </c>
      <c r="AB31" s="390">
        <v>0.45332959835265402</v>
      </c>
      <c r="AC31" s="390">
        <v>0.39736627501093802</v>
      </c>
      <c r="AD31" s="390">
        <v>0.41150067162387499</v>
      </c>
      <c r="AE31" s="390">
        <v>0.38991592880223502</v>
      </c>
      <c r="AF31" s="390">
        <v>0.49515852508143199</v>
      </c>
      <c r="AG31" s="390">
        <v>0.40481662121964102</v>
      </c>
    </row>
    <row r="32" spans="1:33" x14ac:dyDescent="0.3">
      <c r="A32" s="452"/>
      <c r="B32" t="s">
        <v>2452</v>
      </c>
      <c r="C32" t="s">
        <v>1223</v>
      </c>
      <c r="D32" t="s">
        <v>2484</v>
      </c>
      <c r="E32" t="s">
        <v>1224</v>
      </c>
      <c r="F32" s="457">
        <v>0.92189138709785101</v>
      </c>
      <c r="G32" s="458">
        <v>0.82017710214718798</v>
      </c>
      <c r="H32" s="459">
        <v>1.04430213636194</v>
      </c>
      <c r="I32" s="160"/>
      <c r="J32" s="464" t="s">
        <v>976</v>
      </c>
      <c r="K32" s="156"/>
      <c r="L32" s="476">
        <v>4.7185530812890599</v>
      </c>
      <c r="M32" s="477">
        <v>4.3819763104834397</v>
      </c>
      <c r="N32" s="477">
        <v>5.0304941855682301</v>
      </c>
      <c r="O32" s="477">
        <v>4.8718695234864002</v>
      </c>
      <c r="P32" s="477">
        <v>4.53652760472011</v>
      </c>
      <c r="Q32" s="477">
        <v>4.5612485957300999</v>
      </c>
      <c r="R32" s="477">
        <v>4.2581299063723703</v>
      </c>
      <c r="S32" s="477">
        <v>4.6054368354069899</v>
      </c>
      <c r="T32" s="477">
        <v>4.7200268067852704</v>
      </c>
      <c r="U32" s="477">
        <v>4.3919033268675998</v>
      </c>
      <c r="V32" s="477">
        <v>5.0595522958922903</v>
      </c>
      <c r="W32" s="477">
        <v>4.0252562719842304</v>
      </c>
      <c r="X32" s="477">
        <v>5.5083359691601403</v>
      </c>
      <c r="Y32" s="477">
        <v>5.5684594153843401</v>
      </c>
      <c r="Z32" s="477">
        <v>5.4584548668826196</v>
      </c>
      <c r="AA32" s="478">
        <v>5.3640967252290102</v>
      </c>
      <c r="AB32" s="390">
        <v>4.6205295053820903</v>
      </c>
      <c r="AC32" s="390">
        <v>5.0120107097731896</v>
      </c>
      <c r="AD32" s="390">
        <v>4.4903357355573901</v>
      </c>
      <c r="AE32" s="390">
        <v>5.4748367441640298</v>
      </c>
      <c r="AF32" s="390">
        <v>4.7507232752067798</v>
      </c>
      <c r="AG32" s="390">
        <v>4.5491846753823504</v>
      </c>
    </row>
    <row r="33" spans="1:33" x14ac:dyDescent="0.3">
      <c r="A33" s="452"/>
      <c r="B33" t="s">
        <v>2452</v>
      </c>
      <c r="C33" t="s">
        <v>2444</v>
      </c>
      <c r="F33" s="457">
        <v>0.91529188739068146</v>
      </c>
      <c r="G33" s="458">
        <v>0.81265482182717785</v>
      </c>
      <c r="H33" s="459">
        <v>1.0383451587800678</v>
      </c>
      <c r="I33" s="160"/>
      <c r="J33" s="159"/>
      <c r="K33" s="156"/>
      <c r="L33" s="476">
        <v>5.2688903396178421</v>
      </c>
      <c r="M33" s="477">
        <v>4.9399090282086204</v>
      </c>
      <c r="N33" s="477">
        <v>5.6794246827041324</v>
      </c>
      <c r="O33" s="477">
        <v>5.4532427543495539</v>
      </c>
      <c r="P33" s="477">
        <v>4.9850806565367778</v>
      </c>
      <c r="Q33" s="477">
        <v>5.1099148419193785</v>
      </c>
      <c r="R33" s="477">
        <v>4.7851164911209567</v>
      </c>
      <c r="S33" s="477">
        <v>5.1451209471012307</v>
      </c>
      <c r="T33" s="477">
        <v>5.3394541122414081</v>
      </c>
      <c r="U33" s="477">
        <v>4.9456029851831271</v>
      </c>
      <c r="V33" s="477">
        <v>5.6008599671781356</v>
      </c>
      <c r="W33" s="477">
        <v>4.6674284433147912</v>
      </c>
      <c r="X33" s="477">
        <v>6.0965255252154433</v>
      </c>
      <c r="Y33" s="477">
        <v>6.2398461717326628</v>
      </c>
      <c r="Z33" s="477">
        <v>6.0148811080688862</v>
      </c>
      <c r="AA33" s="478">
        <v>6.2904922493635311</v>
      </c>
      <c r="AB33" s="390">
        <v>5.1708374676948123</v>
      </c>
      <c r="AC33" s="390">
        <v>5.6493863202872481</v>
      </c>
      <c r="AD33" s="390">
        <v>5.0063082341695857</v>
      </c>
      <c r="AE33" s="390">
        <v>6.1604362635951304</v>
      </c>
      <c r="AF33" s="390">
        <v>5.3353667012200372</v>
      </c>
      <c r="AG33" s="390">
        <v>5.1383363769793649</v>
      </c>
    </row>
    <row r="34" spans="1:33" x14ac:dyDescent="0.3">
      <c r="A34" s="466"/>
      <c r="B34" s="4" t="s">
        <v>2491</v>
      </c>
      <c r="C34" s="104"/>
      <c r="D34" s="104"/>
      <c r="E34" s="104"/>
      <c r="F34" s="460"/>
      <c r="G34" s="461"/>
      <c r="H34" s="462"/>
      <c r="I34" s="467" t="s">
        <v>1769</v>
      </c>
      <c r="J34" s="468" t="s">
        <v>1771</v>
      </c>
      <c r="K34" s="472"/>
      <c r="L34" s="479"/>
      <c r="M34" s="391"/>
      <c r="N34" s="391"/>
      <c r="O34" s="391"/>
      <c r="P34" s="391"/>
      <c r="Q34" s="391"/>
      <c r="R34" s="391"/>
      <c r="S34" s="391"/>
      <c r="T34" s="391"/>
      <c r="U34" s="391"/>
      <c r="V34" s="391"/>
      <c r="W34" s="391"/>
      <c r="X34" s="391"/>
      <c r="Y34" s="391"/>
      <c r="Z34" s="391"/>
      <c r="AA34" s="480"/>
      <c r="AB34" s="391"/>
      <c r="AC34" s="391"/>
      <c r="AD34" s="391"/>
      <c r="AE34" s="391"/>
      <c r="AF34" s="391"/>
      <c r="AG34" s="391"/>
    </row>
    <row r="35" spans="1:33" x14ac:dyDescent="0.3">
      <c r="A35" s="453">
        <v>6</v>
      </c>
      <c r="B35" t="s">
        <v>2453</v>
      </c>
      <c r="C35" t="s">
        <v>240</v>
      </c>
      <c r="D35" t="s">
        <v>2480</v>
      </c>
      <c r="E35" t="s">
        <v>358</v>
      </c>
      <c r="F35" s="457">
        <v>0.404060799371734</v>
      </c>
      <c r="G35" s="458">
        <v>0.35332304632165901</v>
      </c>
      <c r="H35" s="459">
        <v>0.485446941236721</v>
      </c>
      <c r="I35" s="160" t="s">
        <v>975</v>
      </c>
      <c r="J35" s="159"/>
      <c r="K35" s="463" t="s">
        <v>976</v>
      </c>
      <c r="L35" s="476">
        <v>0.110816932143283</v>
      </c>
      <c r="M35" s="477">
        <v>7.6316687007227393E-2</v>
      </c>
      <c r="N35" s="477">
        <v>9.4787603577468696E-2</v>
      </c>
      <c r="O35" s="477">
        <v>7.6018380999311297E-2</v>
      </c>
      <c r="P35" s="477">
        <v>3.4546264240399603E-2</v>
      </c>
      <c r="Q35" s="477">
        <v>0.173392282006815</v>
      </c>
      <c r="R35" s="477">
        <v>8.7912949102766702E-2</v>
      </c>
      <c r="S35" s="477">
        <v>0.12203581260329199</v>
      </c>
      <c r="T35" s="477">
        <v>0.22366903528999499</v>
      </c>
      <c r="U35" s="477">
        <v>0.142117919118741</v>
      </c>
      <c r="V35" s="477">
        <v>0.10130974051839001</v>
      </c>
      <c r="W35" s="477">
        <v>0.27024362658238099</v>
      </c>
      <c r="X35" s="477">
        <v>0.166194589863703</v>
      </c>
      <c r="Y35" s="477">
        <v>0.34905214368989601</v>
      </c>
      <c r="Z35" s="477">
        <v>0.181223110623939</v>
      </c>
      <c r="AA35" s="478">
        <v>0.48626451833793699</v>
      </c>
      <c r="AB35" s="390">
        <v>9.6978363960070493E-2</v>
      </c>
      <c r="AC35" s="390">
        <v>0.24000933550312301</v>
      </c>
      <c r="AD35" s="390">
        <v>0.104471826988318</v>
      </c>
      <c r="AE35" s="390">
        <v>0.29568359062886901</v>
      </c>
      <c r="AF35" s="390">
        <v>8.9484900931822597E-2</v>
      </c>
      <c r="AG35" s="390">
        <v>0.184335080377377</v>
      </c>
    </row>
    <row r="36" spans="1:33" x14ac:dyDescent="0.3">
      <c r="A36" s="452"/>
      <c r="B36" t="s">
        <v>2453</v>
      </c>
      <c r="C36" t="s">
        <v>2448</v>
      </c>
      <c r="D36" t="s">
        <v>2485</v>
      </c>
      <c r="E36" t="s">
        <v>2486</v>
      </c>
      <c r="F36" s="457">
        <v>0.95255345997345797</v>
      </c>
      <c r="G36" s="458">
        <v>0.81467489183865605</v>
      </c>
      <c r="H36" s="459">
        <v>1.07405608623991</v>
      </c>
      <c r="I36" s="160"/>
      <c r="J36" s="159"/>
      <c r="K36" s="156"/>
      <c r="L36" s="476">
        <v>7.6311112167875796</v>
      </c>
      <c r="M36" s="477">
        <v>6.8447858042434904</v>
      </c>
      <c r="N36" s="477">
        <v>12.366946034988599</v>
      </c>
      <c r="O36" s="477">
        <v>7.2561692753884399</v>
      </c>
      <c r="P36" s="477">
        <v>5.7955471994496</v>
      </c>
      <c r="Q36" s="477">
        <v>5.3859670641706803</v>
      </c>
      <c r="R36" s="477">
        <v>5.7580526055775598</v>
      </c>
      <c r="S36" s="477">
        <v>5.8527288902007504</v>
      </c>
      <c r="T36" s="477">
        <v>8.4670699353101604</v>
      </c>
      <c r="U36" s="477">
        <v>7.8119031527105998</v>
      </c>
      <c r="V36" s="477">
        <v>7.7381142376741296</v>
      </c>
      <c r="W36" s="477">
        <v>7.7308006740676802</v>
      </c>
      <c r="X36" s="477">
        <v>8.4305147150270798</v>
      </c>
      <c r="Y36" s="477">
        <v>7.0922234588216497</v>
      </c>
      <c r="Z36" s="477">
        <v>6.4249783676214296</v>
      </c>
      <c r="AA36" s="478">
        <v>6.0294507773337802</v>
      </c>
      <c r="AB36" s="390">
        <v>7.1114135113508397</v>
      </c>
      <c r="AC36" s="390">
        <v>7.4656319148208103</v>
      </c>
      <c r="AD36" s="390">
        <v>5.6980739398496496</v>
      </c>
      <c r="AE36" s="390">
        <v>6.9942918297009902</v>
      </c>
      <c r="AF36" s="390">
        <v>8.5247530828520297</v>
      </c>
      <c r="AG36" s="390">
        <v>7.9369719999406403</v>
      </c>
    </row>
    <row r="37" spans="1:33" x14ac:dyDescent="0.3">
      <c r="A37" s="452"/>
      <c r="B37" t="s">
        <v>2453</v>
      </c>
      <c r="C37" t="s">
        <v>2444</v>
      </c>
      <c r="F37" s="457">
        <v>0.93546943611057365</v>
      </c>
      <c r="G37" s="458">
        <v>0.79596232254174248</v>
      </c>
      <c r="H37" s="459">
        <v>1.0606960060235191</v>
      </c>
      <c r="I37" s="160"/>
      <c r="J37" s="159"/>
      <c r="K37" s="156"/>
      <c r="L37" s="476">
        <v>7.7419281489308629</v>
      </c>
      <c r="M37" s="477">
        <v>6.9211024912507177</v>
      </c>
      <c r="N37" s="477">
        <v>12.461733638566068</v>
      </c>
      <c r="O37" s="477">
        <v>7.3321876563877515</v>
      </c>
      <c r="P37" s="477">
        <v>5.8300934636899999</v>
      </c>
      <c r="Q37" s="477">
        <v>5.5593593461774953</v>
      </c>
      <c r="R37" s="477">
        <v>5.8459655546803262</v>
      </c>
      <c r="S37" s="477">
        <v>5.974764702804042</v>
      </c>
      <c r="T37" s="477">
        <v>8.6907389706001545</v>
      </c>
      <c r="U37" s="477">
        <v>7.9540210718293407</v>
      </c>
      <c r="V37" s="477">
        <v>7.8394239781925199</v>
      </c>
      <c r="W37" s="477">
        <v>8.0010443006500616</v>
      </c>
      <c r="X37" s="477">
        <v>8.5967093048907834</v>
      </c>
      <c r="Y37" s="477">
        <v>7.4412756025115456</v>
      </c>
      <c r="Z37" s="477">
        <v>6.6062014782453682</v>
      </c>
      <c r="AA37" s="478">
        <v>6.5157152956717175</v>
      </c>
      <c r="AB37" s="390">
        <v>7.208391875310908</v>
      </c>
      <c r="AC37" s="390">
        <v>7.7056412503239358</v>
      </c>
      <c r="AD37" s="390">
        <v>5.8025457668379659</v>
      </c>
      <c r="AE37" s="390">
        <v>7.2899754203298537</v>
      </c>
      <c r="AF37" s="390">
        <v>8.6142379837838501</v>
      </c>
      <c r="AG37" s="390">
        <v>8.1213070803180187</v>
      </c>
    </row>
    <row r="38" spans="1:33" x14ac:dyDescent="0.3">
      <c r="A38" s="466"/>
      <c r="B38" s="4" t="s">
        <v>2491</v>
      </c>
      <c r="C38" s="104"/>
      <c r="D38" s="104"/>
      <c r="E38" s="104"/>
      <c r="F38" s="460"/>
      <c r="G38" s="461"/>
      <c r="H38" s="462"/>
      <c r="I38" s="467" t="s">
        <v>1769</v>
      </c>
      <c r="J38" s="468" t="s">
        <v>1770</v>
      </c>
      <c r="K38" s="472"/>
      <c r="L38" s="479"/>
      <c r="M38" s="391"/>
      <c r="N38" s="391"/>
      <c r="O38" s="391"/>
      <c r="P38" s="391"/>
      <c r="Q38" s="391"/>
      <c r="R38" s="391"/>
      <c r="S38" s="391"/>
      <c r="T38" s="391"/>
      <c r="U38" s="391"/>
      <c r="V38" s="391"/>
      <c r="W38" s="391"/>
      <c r="X38" s="391"/>
      <c r="Y38" s="391"/>
      <c r="Z38" s="391"/>
      <c r="AA38" s="480"/>
      <c r="AB38" s="391"/>
      <c r="AC38" s="391"/>
      <c r="AD38" s="391"/>
      <c r="AE38" s="391"/>
      <c r="AF38" s="391"/>
      <c r="AG38" s="391"/>
    </row>
    <row r="39" spans="1:33" x14ac:dyDescent="0.3">
      <c r="A39" s="453">
        <v>7</v>
      </c>
      <c r="B39" t="s">
        <v>2454</v>
      </c>
      <c r="C39" t="s">
        <v>240</v>
      </c>
      <c r="D39" t="s">
        <v>2480</v>
      </c>
      <c r="E39" t="s">
        <v>358</v>
      </c>
      <c r="F39" s="457">
        <v>0.404060799371734</v>
      </c>
      <c r="G39" s="458">
        <v>0.35332304632165901</v>
      </c>
      <c r="H39" s="459">
        <v>0.485446941236721</v>
      </c>
      <c r="I39" s="160" t="s">
        <v>975</v>
      </c>
      <c r="J39" s="159"/>
      <c r="K39" s="463" t="s">
        <v>976</v>
      </c>
      <c r="L39" s="476">
        <v>0.110816932143283</v>
      </c>
      <c r="M39" s="477">
        <v>7.6316687007227393E-2</v>
      </c>
      <c r="N39" s="477">
        <v>9.4787603577468696E-2</v>
      </c>
      <c r="O39" s="477">
        <v>7.6018380999311297E-2</v>
      </c>
      <c r="P39" s="477">
        <v>3.4546264240399603E-2</v>
      </c>
      <c r="Q39" s="477">
        <v>0.173392282006815</v>
      </c>
      <c r="R39" s="477">
        <v>8.7912949102766702E-2</v>
      </c>
      <c r="S39" s="477">
        <v>0.12203581260329199</v>
      </c>
      <c r="T39" s="477">
        <v>0.22366903528999499</v>
      </c>
      <c r="U39" s="477">
        <v>0.142117919118741</v>
      </c>
      <c r="V39" s="477">
        <v>0.10130974051839001</v>
      </c>
      <c r="W39" s="477">
        <v>0.27024362658238099</v>
      </c>
      <c r="X39" s="477">
        <v>0.166194589863703</v>
      </c>
      <c r="Y39" s="477">
        <v>0.34905214368989601</v>
      </c>
      <c r="Z39" s="477">
        <v>0.181223110623939</v>
      </c>
      <c r="AA39" s="478">
        <v>0.48626451833793699</v>
      </c>
      <c r="AB39" s="390">
        <v>9.6978363960070493E-2</v>
      </c>
      <c r="AC39" s="390">
        <v>0.24000933550312301</v>
      </c>
      <c r="AD39" s="390">
        <v>0.104471826988318</v>
      </c>
      <c r="AE39" s="390">
        <v>0.29568359062886901</v>
      </c>
      <c r="AF39" s="390">
        <v>8.9484900931822597E-2</v>
      </c>
      <c r="AG39" s="390">
        <v>0.184335080377377</v>
      </c>
    </row>
    <row r="40" spans="1:33" x14ac:dyDescent="0.3">
      <c r="A40" s="452"/>
      <c r="B40" t="s">
        <v>2454</v>
      </c>
      <c r="C40" t="s">
        <v>1455</v>
      </c>
      <c r="D40" t="s">
        <v>2487</v>
      </c>
      <c r="E40" t="s">
        <v>1456</v>
      </c>
      <c r="F40" s="457">
        <v>0.84778753173064503</v>
      </c>
      <c r="G40" s="458">
        <v>0.96009169329879196</v>
      </c>
      <c r="H40" s="459">
        <v>0.75800780424701597</v>
      </c>
      <c r="I40" s="160"/>
      <c r="J40" s="159"/>
      <c r="K40" s="156" t="s">
        <v>975</v>
      </c>
      <c r="L40" s="476">
        <v>0.61939712396872104</v>
      </c>
      <c r="M40" s="477">
        <v>0.76255873730582002</v>
      </c>
      <c r="N40" s="477">
        <v>0.69780957883096895</v>
      </c>
      <c r="O40" s="477">
        <v>0.74536258978197001</v>
      </c>
      <c r="P40" s="477">
        <v>0.80553112915721803</v>
      </c>
      <c r="Q40" s="477">
        <v>0.75251271002210596</v>
      </c>
      <c r="R40" s="477">
        <v>0.52845997191816396</v>
      </c>
      <c r="S40" s="477">
        <v>0.77411244426730397</v>
      </c>
      <c r="T40" s="477">
        <v>0.79245432379039105</v>
      </c>
      <c r="U40" s="477">
        <v>0.95662194211667895</v>
      </c>
      <c r="V40" s="477">
        <v>1.07837644979545</v>
      </c>
      <c r="W40" s="477">
        <v>0.899590744877521</v>
      </c>
      <c r="X40" s="477">
        <v>0.86881313444888597</v>
      </c>
      <c r="Y40" s="477">
        <v>0.65414963698251805</v>
      </c>
      <c r="Z40" s="477">
        <v>0.56655674384009003</v>
      </c>
      <c r="AA40" s="478">
        <v>0.89000449824846795</v>
      </c>
      <c r="AB40" s="390">
        <v>0.71071803565653402</v>
      </c>
      <c r="AC40" s="390">
        <v>0.83832093426249998</v>
      </c>
      <c r="AD40" s="390">
        <v>0.71515406384119795</v>
      </c>
      <c r="AE40" s="390">
        <v>0.74488100337998997</v>
      </c>
      <c r="AF40" s="390">
        <v>0.70628200747186998</v>
      </c>
      <c r="AG40" s="390">
        <v>0.93176086514501</v>
      </c>
    </row>
    <row r="41" spans="1:33" x14ac:dyDescent="0.3">
      <c r="A41" s="452"/>
      <c r="B41" t="s">
        <v>2454</v>
      </c>
      <c r="C41" t="s">
        <v>2444</v>
      </c>
      <c r="F41" s="457">
        <v>0.74902506427104065</v>
      </c>
      <c r="G41" s="458">
        <v>0.78767420643426012</v>
      </c>
      <c r="H41" s="459">
        <v>0.71299148751161812</v>
      </c>
      <c r="I41" s="160"/>
      <c r="J41" s="159"/>
      <c r="K41" s="156"/>
      <c r="L41" s="476">
        <v>0.73021405611200407</v>
      </c>
      <c r="M41" s="477">
        <v>0.8388754243130474</v>
      </c>
      <c r="N41" s="477">
        <v>0.79259718240843768</v>
      </c>
      <c r="O41" s="477">
        <v>0.82138097078128136</v>
      </c>
      <c r="P41" s="477">
        <v>0.84007739339761767</v>
      </c>
      <c r="Q41" s="477">
        <v>0.92590499202892096</v>
      </c>
      <c r="R41" s="477">
        <v>0.61637292102093066</v>
      </c>
      <c r="S41" s="477">
        <v>0.89614825687059596</v>
      </c>
      <c r="T41" s="477">
        <v>1.016123359080386</v>
      </c>
      <c r="U41" s="477">
        <v>1.09873986123542</v>
      </c>
      <c r="V41" s="477">
        <v>1.17968619031384</v>
      </c>
      <c r="W41" s="477">
        <v>1.169834371459902</v>
      </c>
      <c r="X41" s="477">
        <v>1.035007724312589</v>
      </c>
      <c r="Y41" s="477">
        <v>1.0032017806724141</v>
      </c>
      <c r="Z41" s="477">
        <v>0.74777985446402906</v>
      </c>
      <c r="AA41" s="478">
        <v>1.3762690165864049</v>
      </c>
      <c r="AB41" s="390">
        <v>0.80769639961660455</v>
      </c>
      <c r="AC41" s="390">
        <v>1.0783302697656232</v>
      </c>
      <c r="AD41" s="390">
        <v>0.81962589082951631</v>
      </c>
      <c r="AE41" s="390">
        <v>1.0405645940088593</v>
      </c>
      <c r="AF41" s="390">
        <v>0.79576690840369269</v>
      </c>
      <c r="AG41" s="390">
        <v>1.1160959455223871</v>
      </c>
    </row>
    <row r="42" spans="1:33" x14ac:dyDescent="0.3">
      <c r="A42" s="466"/>
      <c r="B42" s="4" t="s">
        <v>2491</v>
      </c>
      <c r="C42" s="104"/>
      <c r="D42" s="104"/>
      <c r="E42" s="104"/>
      <c r="F42" s="460"/>
      <c r="G42" s="461"/>
      <c r="H42" s="462"/>
      <c r="I42" s="467" t="s">
        <v>1769</v>
      </c>
      <c r="J42" s="468" t="s">
        <v>1770</v>
      </c>
      <c r="K42" s="469" t="s">
        <v>1769</v>
      </c>
      <c r="L42" s="479"/>
      <c r="M42" s="391"/>
      <c r="N42" s="391"/>
      <c r="O42" s="391"/>
      <c r="P42" s="391"/>
      <c r="Q42" s="391"/>
      <c r="R42" s="391"/>
      <c r="S42" s="391"/>
      <c r="T42" s="391"/>
      <c r="U42" s="391"/>
      <c r="V42" s="391"/>
      <c r="W42" s="391"/>
      <c r="X42" s="391"/>
      <c r="Y42" s="391"/>
      <c r="Z42" s="391"/>
      <c r="AA42" s="480"/>
      <c r="AB42" s="391"/>
      <c r="AC42" s="391"/>
      <c r="AD42" s="391"/>
      <c r="AE42" s="391"/>
      <c r="AF42" s="391"/>
      <c r="AG42" s="391"/>
    </row>
    <row r="43" spans="1:33" x14ac:dyDescent="0.3">
      <c r="A43" s="453">
        <v>8</v>
      </c>
      <c r="B43" t="s">
        <v>2455</v>
      </c>
      <c r="C43" t="s">
        <v>240</v>
      </c>
      <c r="D43" t="s">
        <v>2480</v>
      </c>
      <c r="E43" t="s">
        <v>358</v>
      </c>
      <c r="F43" s="457">
        <v>0.404060799371734</v>
      </c>
      <c r="G43" s="458">
        <v>0.35332304632165901</v>
      </c>
      <c r="H43" s="459">
        <v>0.485446941236721</v>
      </c>
      <c r="I43" s="160" t="s">
        <v>975</v>
      </c>
      <c r="J43" s="159"/>
      <c r="K43" s="463" t="s">
        <v>976</v>
      </c>
      <c r="L43" s="476">
        <v>0.110816932143283</v>
      </c>
      <c r="M43" s="477">
        <v>7.6316687007227393E-2</v>
      </c>
      <c r="N43" s="477">
        <v>9.4787603577468696E-2</v>
      </c>
      <c r="O43" s="477">
        <v>7.6018380999311297E-2</v>
      </c>
      <c r="P43" s="477">
        <v>3.4546264240399603E-2</v>
      </c>
      <c r="Q43" s="477">
        <v>0.173392282006815</v>
      </c>
      <c r="R43" s="477">
        <v>8.7912949102766702E-2</v>
      </c>
      <c r="S43" s="477">
        <v>0.12203581260329199</v>
      </c>
      <c r="T43" s="477">
        <v>0.22366903528999499</v>
      </c>
      <c r="U43" s="477">
        <v>0.142117919118741</v>
      </c>
      <c r="V43" s="477">
        <v>0.10130974051839001</v>
      </c>
      <c r="W43" s="477">
        <v>0.27024362658238099</v>
      </c>
      <c r="X43" s="477">
        <v>0.166194589863703</v>
      </c>
      <c r="Y43" s="477">
        <v>0.34905214368989601</v>
      </c>
      <c r="Z43" s="477">
        <v>0.181223110623939</v>
      </c>
      <c r="AA43" s="478">
        <v>0.48626451833793699</v>
      </c>
      <c r="AB43" s="390">
        <v>9.6978363960070493E-2</v>
      </c>
      <c r="AC43" s="390">
        <v>0.24000933550312301</v>
      </c>
      <c r="AD43" s="390">
        <v>0.104471826988318</v>
      </c>
      <c r="AE43" s="390">
        <v>0.29568359062886901</v>
      </c>
      <c r="AF43" s="390">
        <v>8.9484900931822597E-2</v>
      </c>
      <c r="AG43" s="390">
        <v>0.184335080377377</v>
      </c>
    </row>
    <row r="44" spans="1:33" x14ac:dyDescent="0.3">
      <c r="A44" s="452"/>
      <c r="B44" t="s">
        <v>2455</v>
      </c>
      <c r="C44" t="s">
        <v>2451</v>
      </c>
      <c r="D44" t="s">
        <v>2488</v>
      </c>
      <c r="E44" t="s">
        <v>2489</v>
      </c>
      <c r="F44" s="457">
        <v>0.93647500478026802</v>
      </c>
      <c r="G44" s="458">
        <v>0.90713937479586304</v>
      </c>
      <c r="H44" s="459">
        <v>0.96912467392839596</v>
      </c>
      <c r="I44" s="160"/>
      <c r="J44" s="159"/>
      <c r="K44" s="156"/>
      <c r="L44" s="476">
        <v>1.20613796439626</v>
      </c>
      <c r="M44" s="477">
        <v>1.4758613007754799</v>
      </c>
      <c r="N44" s="477">
        <v>1.2938102645216101</v>
      </c>
      <c r="O44" s="477">
        <v>1.3891282506073901</v>
      </c>
      <c r="P44" s="477">
        <v>1.46163600173254</v>
      </c>
      <c r="Q44" s="477">
        <v>1.4396963467617101</v>
      </c>
      <c r="R44" s="477">
        <v>1.38794410769264</v>
      </c>
      <c r="S44" s="477">
        <v>1.29983052413708</v>
      </c>
      <c r="T44" s="477">
        <v>1.4095371235218199</v>
      </c>
      <c r="U44" s="477">
        <v>1.25308306466582</v>
      </c>
      <c r="V44" s="477">
        <v>1.5527094892900299</v>
      </c>
      <c r="W44" s="477">
        <v>1.3205295619261701</v>
      </c>
      <c r="X44" s="477">
        <v>1.7164356967846499</v>
      </c>
      <c r="Y44" s="477">
        <v>1.49704596348601</v>
      </c>
      <c r="Z44" s="477">
        <v>1.5792299315548699</v>
      </c>
      <c r="AA44" s="478">
        <v>1.3685323532757401</v>
      </c>
      <c r="AB44" s="390">
        <v>1.36925559507809</v>
      </c>
      <c r="AC44" s="390">
        <v>1.4621378980631401</v>
      </c>
      <c r="AD44" s="390">
        <v>1.39727674508099</v>
      </c>
      <c r="AE44" s="390">
        <v>1.5403109862753199</v>
      </c>
      <c r="AF44" s="390">
        <v>1.3412344450751901</v>
      </c>
      <c r="AG44" s="390">
        <v>1.38396480985096</v>
      </c>
    </row>
    <row r="45" spans="1:33" x14ac:dyDescent="0.3">
      <c r="A45" s="452"/>
      <c r="B45" t="s">
        <v>2455</v>
      </c>
      <c r="C45" t="s">
        <v>2444</v>
      </c>
      <c r="F45" s="457">
        <v>0.86140254504668934</v>
      </c>
      <c r="G45" s="458">
        <v>0.81794826137314969</v>
      </c>
      <c r="H45" s="459">
        <v>0.91227408413495581</v>
      </c>
      <c r="I45" s="160"/>
      <c r="J45" s="159"/>
      <c r="K45" s="156"/>
      <c r="L45" s="476">
        <v>1.316954896539543</v>
      </c>
      <c r="M45" s="477">
        <v>1.5521779877827073</v>
      </c>
      <c r="N45" s="477">
        <v>1.3885978680990787</v>
      </c>
      <c r="O45" s="477">
        <v>1.4651466316067014</v>
      </c>
      <c r="P45" s="477">
        <v>1.4961822659729396</v>
      </c>
      <c r="Q45" s="477">
        <v>1.6130886287685251</v>
      </c>
      <c r="R45" s="477">
        <v>1.4758570567954066</v>
      </c>
      <c r="S45" s="477">
        <v>1.4218663367403721</v>
      </c>
      <c r="T45" s="477">
        <v>1.633206158811815</v>
      </c>
      <c r="U45" s="477">
        <v>1.3952009837845609</v>
      </c>
      <c r="V45" s="477">
        <v>1.65401922980842</v>
      </c>
      <c r="W45" s="477">
        <v>1.590773188508551</v>
      </c>
      <c r="X45" s="477">
        <v>1.8826302866483529</v>
      </c>
      <c r="Y45" s="477">
        <v>1.8460981071759059</v>
      </c>
      <c r="Z45" s="477">
        <v>1.7604530421788089</v>
      </c>
      <c r="AA45" s="478">
        <v>1.8547968716136771</v>
      </c>
      <c r="AB45" s="390">
        <v>1.4662339590381595</v>
      </c>
      <c r="AC45" s="390">
        <v>1.7021472335662617</v>
      </c>
      <c r="AD45" s="390">
        <v>1.5017485720693107</v>
      </c>
      <c r="AE45" s="390">
        <v>1.8359945769041861</v>
      </c>
      <c r="AF45" s="390">
        <v>1.4307193460070078</v>
      </c>
      <c r="AG45" s="390">
        <v>1.5682998902283369</v>
      </c>
    </row>
    <row r="46" spans="1:33" x14ac:dyDescent="0.3">
      <c r="A46" s="466"/>
      <c r="B46" s="4" t="s">
        <v>2491</v>
      </c>
      <c r="C46" s="104"/>
      <c r="D46" s="104"/>
      <c r="E46" s="104"/>
      <c r="F46" s="460"/>
      <c r="G46" s="461"/>
      <c r="H46" s="462"/>
      <c r="I46" s="467" t="s">
        <v>1769</v>
      </c>
      <c r="J46" s="468" t="s">
        <v>1770</v>
      </c>
      <c r="K46" s="469" t="s">
        <v>1771</v>
      </c>
      <c r="L46" s="479"/>
      <c r="M46" s="391"/>
      <c r="N46" s="391"/>
      <c r="O46" s="391"/>
      <c r="P46" s="391"/>
      <c r="Q46" s="391"/>
      <c r="R46" s="391"/>
      <c r="S46" s="391"/>
      <c r="T46" s="391"/>
      <c r="U46" s="391"/>
      <c r="V46" s="391"/>
      <c r="W46" s="391"/>
      <c r="X46" s="391"/>
      <c r="Y46" s="391"/>
      <c r="Z46" s="391"/>
      <c r="AA46" s="480"/>
      <c r="AB46" s="391"/>
      <c r="AC46" s="391"/>
      <c r="AD46" s="391"/>
      <c r="AE46" s="391"/>
      <c r="AF46" s="391"/>
      <c r="AG46" s="391"/>
    </row>
    <row r="47" spans="1:33" x14ac:dyDescent="0.3">
      <c r="A47" s="453">
        <v>9</v>
      </c>
      <c r="B47" t="s">
        <v>2456</v>
      </c>
      <c r="C47" t="s">
        <v>240</v>
      </c>
      <c r="D47" t="s">
        <v>2480</v>
      </c>
      <c r="E47" t="s">
        <v>358</v>
      </c>
      <c r="F47" s="457">
        <v>0.404060799371734</v>
      </c>
      <c r="G47" s="458">
        <v>0.35332304632165901</v>
      </c>
      <c r="H47" s="459">
        <v>0.485446941236721</v>
      </c>
      <c r="I47" s="160" t="s">
        <v>975</v>
      </c>
      <c r="J47" s="159"/>
      <c r="K47" s="463" t="s">
        <v>976</v>
      </c>
      <c r="L47" s="476">
        <v>0.110816932143283</v>
      </c>
      <c r="M47" s="477">
        <v>7.6316687007227393E-2</v>
      </c>
      <c r="N47" s="477">
        <v>9.4787603577468696E-2</v>
      </c>
      <c r="O47" s="477">
        <v>7.6018380999311297E-2</v>
      </c>
      <c r="P47" s="477">
        <v>3.4546264240399603E-2</v>
      </c>
      <c r="Q47" s="477">
        <v>0.173392282006815</v>
      </c>
      <c r="R47" s="477">
        <v>8.7912949102766702E-2</v>
      </c>
      <c r="S47" s="477">
        <v>0.12203581260329199</v>
      </c>
      <c r="T47" s="477">
        <v>0.22366903528999499</v>
      </c>
      <c r="U47" s="477">
        <v>0.142117919118741</v>
      </c>
      <c r="V47" s="477">
        <v>0.10130974051839001</v>
      </c>
      <c r="W47" s="477">
        <v>0.27024362658238099</v>
      </c>
      <c r="X47" s="477">
        <v>0.166194589863703</v>
      </c>
      <c r="Y47" s="477">
        <v>0.34905214368989601</v>
      </c>
      <c r="Z47" s="477">
        <v>0.181223110623939</v>
      </c>
      <c r="AA47" s="478">
        <v>0.48626451833793699</v>
      </c>
      <c r="AB47" s="390">
        <v>9.6978363960070493E-2</v>
      </c>
      <c r="AC47" s="390">
        <v>0.24000933550312301</v>
      </c>
      <c r="AD47" s="390">
        <v>0.104471826988318</v>
      </c>
      <c r="AE47" s="390">
        <v>0.29568359062886901</v>
      </c>
      <c r="AF47" s="390">
        <v>8.9484900931822597E-2</v>
      </c>
      <c r="AG47" s="390">
        <v>0.184335080377377</v>
      </c>
    </row>
    <row r="48" spans="1:33" x14ac:dyDescent="0.3">
      <c r="A48" s="452"/>
      <c r="B48" t="s">
        <v>2456</v>
      </c>
      <c r="C48" t="s">
        <v>1336</v>
      </c>
      <c r="D48" t="s">
        <v>2483</v>
      </c>
      <c r="E48" t="s">
        <v>1337</v>
      </c>
      <c r="F48" s="457">
        <v>1.1408356140444369</v>
      </c>
      <c r="G48" s="458">
        <v>1.0553574276586899</v>
      </c>
      <c r="H48" s="459">
        <v>1.22316747664562</v>
      </c>
      <c r="I48" s="160"/>
      <c r="J48" s="159"/>
      <c r="K48" s="463" t="s">
        <v>976</v>
      </c>
      <c r="L48" s="476">
        <v>0.43952032618549902</v>
      </c>
      <c r="M48" s="477">
        <v>0.481616030717953</v>
      </c>
      <c r="N48" s="477">
        <v>0.55414289355843305</v>
      </c>
      <c r="O48" s="477">
        <v>0.50535484986384205</v>
      </c>
      <c r="P48" s="477">
        <v>0.41400678757626802</v>
      </c>
      <c r="Q48" s="477">
        <v>0.375273964182464</v>
      </c>
      <c r="R48" s="477">
        <v>0.43907363564582003</v>
      </c>
      <c r="S48" s="477">
        <v>0.41764829909094903</v>
      </c>
      <c r="T48" s="477">
        <v>0.39575827016614301</v>
      </c>
      <c r="U48" s="477">
        <v>0.41158173919678598</v>
      </c>
      <c r="V48" s="477">
        <v>0.43999793076745503</v>
      </c>
      <c r="W48" s="477">
        <v>0.37192854474817999</v>
      </c>
      <c r="X48" s="477">
        <v>0.42199496619159999</v>
      </c>
      <c r="Y48" s="477">
        <v>0.322334612658427</v>
      </c>
      <c r="Z48" s="477">
        <v>0.37520313056232801</v>
      </c>
      <c r="AA48" s="478">
        <v>0.44013100579658399</v>
      </c>
      <c r="AB48" s="390">
        <v>0.45332959835265402</v>
      </c>
      <c r="AC48" s="390">
        <v>0.39736627501093802</v>
      </c>
      <c r="AD48" s="390">
        <v>0.41150067162387499</v>
      </c>
      <c r="AE48" s="390">
        <v>0.38991592880223502</v>
      </c>
      <c r="AF48" s="390">
        <v>0.49515852508143199</v>
      </c>
      <c r="AG48" s="390">
        <v>0.40481662121964102</v>
      </c>
    </row>
    <row r="49" spans="1:33" x14ac:dyDescent="0.3">
      <c r="A49" s="452"/>
      <c r="B49" t="s">
        <v>2456</v>
      </c>
      <c r="C49" t="s">
        <v>1223</v>
      </c>
      <c r="D49" t="s">
        <v>2484</v>
      </c>
      <c r="E49" t="s">
        <v>1224</v>
      </c>
      <c r="F49" s="457">
        <v>0.92189138709785101</v>
      </c>
      <c r="G49" s="458">
        <v>0.82017710214718798</v>
      </c>
      <c r="H49" s="459">
        <v>1.04430213636194</v>
      </c>
      <c r="I49" s="160"/>
      <c r="J49" s="464" t="s">
        <v>976</v>
      </c>
      <c r="K49" s="156"/>
      <c r="L49" s="476">
        <v>4.7185530812890599</v>
      </c>
      <c r="M49" s="477">
        <v>4.3819763104834397</v>
      </c>
      <c r="N49" s="477">
        <v>5.0304941855682301</v>
      </c>
      <c r="O49" s="477">
        <v>4.8718695234864002</v>
      </c>
      <c r="P49" s="477">
        <v>4.53652760472011</v>
      </c>
      <c r="Q49" s="477">
        <v>4.5612485957300999</v>
      </c>
      <c r="R49" s="477">
        <v>4.2581299063723703</v>
      </c>
      <c r="S49" s="477">
        <v>4.6054368354069899</v>
      </c>
      <c r="T49" s="477">
        <v>4.7200268067852704</v>
      </c>
      <c r="U49" s="477">
        <v>4.3919033268675998</v>
      </c>
      <c r="V49" s="477">
        <v>5.0595522958922903</v>
      </c>
      <c r="W49" s="477">
        <v>4.0252562719842304</v>
      </c>
      <c r="X49" s="477">
        <v>5.5083359691601403</v>
      </c>
      <c r="Y49" s="477">
        <v>5.5684594153843401</v>
      </c>
      <c r="Z49" s="477">
        <v>5.4584548668826196</v>
      </c>
      <c r="AA49" s="478">
        <v>5.3640967252290102</v>
      </c>
      <c r="AB49" s="390">
        <v>4.6205295053820903</v>
      </c>
      <c r="AC49" s="390">
        <v>5.0120107097731896</v>
      </c>
      <c r="AD49" s="390">
        <v>4.4903357355573901</v>
      </c>
      <c r="AE49" s="390">
        <v>5.4748367441640298</v>
      </c>
      <c r="AF49" s="390">
        <v>4.7507232752067798</v>
      </c>
      <c r="AG49" s="390">
        <v>4.5491846753823504</v>
      </c>
    </row>
    <row r="50" spans="1:33" x14ac:dyDescent="0.3">
      <c r="A50" s="452"/>
      <c r="B50" t="s">
        <v>2456</v>
      </c>
      <c r="C50" t="s">
        <v>2444</v>
      </c>
      <c r="F50" s="457">
        <v>0.91529188739068146</v>
      </c>
      <c r="G50" s="458">
        <v>0.81265482182717785</v>
      </c>
      <c r="H50" s="459">
        <v>1.0383451587800678</v>
      </c>
      <c r="I50" s="160"/>
      <c r="J50" s="159"/>
      <c r="K50" s="156"/>
      <c r="L50" s="476">
        <v>5.2688903396178421</v>
      </c>
      <c r="M50" s="477">
        <v>4.9399090282086204</v>
      </c>
      <c r="N50" s="477">
        <v>5.6794246827041324</v>
      </c>
      <c r="O50" s="477">
        <v>5.4532427543495539</v>
      </c>
      <c r="P50" s="477">
        <v>4.9850806565367778</v>
      </c>
      <c r="Q50" s="477">
        <v>5.1099148419193785</v>
      </c>
      <c r="R50" s="477">
        <v>4.7851164911209567</v>
      </c>
      <c r="S50" s="477">
        <v>5.1451209471012307</v>
      </c>
      <c r="T50" s="477">
        <v>5.3394541122414081</v>
      </c>
      <c r="U50" s="477">
        <v>4.9456029851831271</v>
      </c>
      <c r="V50" s="477">
        <v>5.6008599671781356</v>
      </c>
      <c r="W50" s="477">
        <v>4.6674284433147912</v>
      </c>
      <c r="X50" s="477">
        <v>6.0965255252154433</v>
      </c>
      <c r="Y50" s="477">
        <v>6.2398461717326628</v>
      </c>
      <c r="Z50" s="477">
        <v>6.0148811080688862</v>
      </c>
      <c r="AA50" s="478">
        <v>6.2904922493635311</v>
      </c>
      <c r="AB50" s="390">
        <v>5.1708374676948123</v>
      </c>
      <c r="AC50" s="390">
        <v>5.6493863202872481</v>
      </c>
      <c r="AD50" s="390">
        <v>5.0063082341695857</v>
      </c>
      <c r="AE50" s="390">
        <v>6.1604362635951304</v>
      </c>
      <c r="AF50" s="390">
        <v>5.3353667012200372</v>
      </c>
      <c r="AG50" s="390">
        <v>5.1383363769793649</v>
      </c>
    </row>
    <row r="51" spans="1:33" x14ac:dyDescent="0.3">
      <c r="A51" s="466"/>
      <c r="B51" s="4" t="s">
        <v>2491</v>
      </c>
      <c r="C51" s="104"/>
      <c r="D51" s="104"/>
      <c r="E51" s="104"/>
      <c r="F51" s="460"/>
      <c r="G51" s="461"/>
      <c r="H51" s="462"/>
      <c r="I51" s="467" t="s">
        <v>1769</v>
      </c>
      <c r="J51" s="468" t="s">
        <v>1771</v>
      </c>
      <c r="K51" s="472"/>
      <c r="L51" s="479"/>
      <c r="M51" s="391"/>
      <c r="N51" s="391"/>
      <c r="O51" s="391"/>
      <c r="P51" s="391"/>
      <c r="Q51" s="391"/>
      <c r="R51" s="391"/>
      <c r="S51" s="391"/>
      <c r="T51" s="391"/>
      <c r="U51" s="391"/>
      <c r="V51" s="391"/>
      <c r="W51" s="391"/>
      <c r="X51" s="391"/>
      <c r="Y51" s="391"/>
      <c r="Z51" s="391"/>
      <c r="AA51" s="480"/>
      <c r="AB51" s="391"/>
      <c r="AC51" s="391"/>
      <c r="AD51" s="391"/>
      <c r="AE51" s="391"/>
      <c r="AF51" s="391"/>
      <c r="AG51" s="391"/>
    </row>
    <row r="52" spans="1:33" x14ac:dyDescent="0.3">
      <c r="A52" s="453">
        <v>10</v>
      </c>
      <c r="B52" t="s">
        <v>2457</v>
      </c>
      <c r="C52" t="s">
        <v>240</v>
      </c>
      <c r="D52" t="s">
        <v>2480</v>
      </c>
      <c r="E52" t="s">
        <v>358</v>
      </c>
      <c r="F52" s="457">
        <v>0.404060799371734</v>
      </c>
      <c r="G52" s="458">
        <v>0.35332304632165901</v>
      </c>
      <c r="H52" s="459">
        <v>0.485446941236721</v>
      </c>
      <c r="I52" s="160" t="s">
        <v>975</v>
      </c>
      <c r="J52" s="159"/>
      <c r="K52" s="463" t="s">
        <v>976</v>
      </c>
      <c r="L52" s="476">
        <v>0.110816932143283</v>
      </c>
      <c r="M52" s="477">
        <v>7.6316687007227393E-2</v>
      </c>
      <c r="N52" s="477">
        <v>9.4787603577468696E-2</v>
      </c>
      <c r="O52" s="477">
        <v>7.6018380999311297E-2</v>
      </c>
      <c r="P52" s="477">
        <v>3.4546264240399603E-2</v>
      </c>
      <c r="Q52" s="477">
        <v>0.173392282006815</v>
      </c>
      <c r="R52" s="477">
        <v>8.7912949102766702E-2</v>
      </c>
      <c r="S52" s="477">
        <v>0.12203581260329199</v>
      </c>
      <c r="T52" s="477">
        <v>0.22366903528999499</v>
      </c>
      <c r="U52" s="477">
        <v>0.142117919118741</v>
      </c>
      <c r="V52" s="477">
        <v>0.10130974051839001</v>
      </c>
      <c r="W52" s="477">
        <v>0.27024362658238099</v>
      </c>
      <c r="X52" s="477">
        <v>0.166194589863703</v>
      </c>
      <c r="Y52" s="477">
        <v>0.34905214368989601</v>
      </c>
      <c r="Z52" s="477">
        <v>0.181223110623939</v>
      </c>
      <c r="AA52" s="478">
        <v>0.48626451833793699</v>
      </c>
      <c r="AB52" s="390">
        <v>9.6978363960070493E-2</v>
      </c>
      <c r="AC52" s="390">
        <v>0.24000933550312301</v>
      </c>
      <c r="AD52" s="390">
        <v>0.104471826988318</v>
      </c>
      <c r="AE52" s="390">
        <v>0.29568359062886901</v>
      </c>
      <c r="AF52" s="390">
        <v>8.9484900931822597E-2</v>
      </c>
      <c r="AG52" s="390">
        <v>0.184335080377377</v>
      </c>
    </row>
    <row r="53" spans="1:33" x14ac:dyDescent="0.3">
      <c r="A53" s="452"/>
      <c r="B53" t="s">
        <v>2457</v>
      </c>
      <c r="C53" t="s">
        <v>2448</v>
      </c>
      <c r="D53" t="s">
        <v>2485</v>
      </c>
      <c r="E53" t="s">
        <v>2486</v>
      </c>
      <c r="F53" s="457">
        <v>0.95255345997345797</v>
      </c>
      <c r="G53" s="458">
        <v>0.81467489183865605</v>
      </c>
      <c r="H53" s="459">
        <v>1.07405608623991</v>
      </c>
      <c r="I53" s="160"/>
      <c r="J53" s="159"/>
      <c r="K53" s="156"/>
      <c r="L53" s="476">
        <v>7.6311112167875796</v>
      </c>
      <c r="M53" s="477">
        <v>6.8447858042434904</v>
      </c>
      <c r="N53" s="477">
        <v>12.366946034988599</v>
      </c>
      <c r="O53" s="477">
        <v>7.2561692753884399</v>
      </c>
      <c r="P53" s="477">
        <v>5.7955471994496</v>
      </c>
      <c r="Q53" s="477">
        <v>5.3859670641706803</v>
      </c>
      <c r="R53" s="477">
        <v>5.7580526055775598</v>
      </c>
      <c r="S53" s="477">
        <v>5.8527288902007504</v>
      </c>
      <c r="T53" s="477">
        <v>8.4670699353101604</v>
      </c>
      <c r="U53" s="477">
        <v>7.8119031527105998</v>
      </c>
      <c r="V53" s="477">
        <v>7.7381142376741296</v>
      </c>
      <c r="W53" s="477">
        <v>7.7308006740676802</v>
      </c>
      <c r="X53" s="477">
        <v>8.4305147150270798</v>
      </c>
      <c r="Y53" s="477">
        <v>7.0922234588216497</v>
      </c>
      <c r="Z53" s="477">
        <v>6.4249783676214296</v>
      </c>
      <c r="AA53" s="478">
        <v>6.0294507773337802</v>
      </c>
      <c r="AB53" s="390">
        <v>7.1114135113508397</v>
      </c>
      <c r="AC53" s="390">
        <v>7.4656319148208103</v>
      </c>
      <c r="AD53" s="390">
        <v>5.6980739398496496</v>
      </c>
      <c r="AE53" s="390">
        <v>6.9942918297009902</v>
      </c>
      <c r="AF53" s="390">
        <v>8.5247530828520297</v>
      </c>
      <c r="AG53" s="390">
        <v>7.9369719999406403</v>
      </c>
    </row>
    <row r="54" spans="1:33" x14ac:dyDescent="0.3">
      <c r="A54" s="452"/>
      <c r="B54" t="s">
        <v>2457</v>
      </c>
      <c r="C54" t="s">
        <v>2444</v>
      </c>
      <c r="F54" s="457">
        <v>0.93546943611057365</v>
      </c>
      <c r="G54" s="458">
        <v>0.79596232254174248</v>
      </c>
      <c r="H54" s="459">
        <v>1.0606960060235191</v>
      </c>
      <c r="I54" s="160"/>
      <c r="J54" s="159"/>
      <c r="K54" s="156"/>
      <c r="L54" s="476">
        <v>7.7419281489308629</v>
      </c>
      <c r="M54" s="477">
        <v>6.9211024912507177</v>
      </c>
      <c r="N54" s="477">
        <v>12.461733638566068</v>
      </c>
      <c r="O54" s="477">
        <v>7.3321876563877515</v>
      </c>
      <c r="P54" s="477">
        <v>5.8300934636899999</v>
      </c>
      <c r="Q54" s="477">
        <v>5.5593593461774953</v>
      </c>
      <c r="R54" s="477">
        <v>5.8459655546803262</v>
      </c>
      <c r="S54" s="477">
        <v>5.974764702804042</v>
      </c>
      <c r="T54" s="477">
        <v>8.6907389706001545</v>
      </c>
      <c r="U54" s="477">
        <v>7.9540210718293407</v>
      </c>
      <c r="V54" s="477">
        <v>7.8394239781925199</v>
      </c>
      <c r="W54" s="477">
        <v>8.0010443006500616</v>
      </c>
      <c r="X54" s="477">
        <v>8.5967093048907834</v>
      </c>
      <c r="Y54" s="477">
        <v>7.4412756025115456</v>
      </c>
      <c r="Z54" s="477">
        <v>6.6062014782453682</v>
      </c>
      <c r="AA54" s="478">
        <v>6.5157152956717175</v>
      </c>
      <c r="AB54" s="390">
        <v>7.208391875310908</v>
      </c>
      <c r="AC54" s="390">
        <v>7.7056412503239358</v>
      </c>
      <c r="AD54" s="390">
        <v>5.8025457668379659</v>
      </c>
      <c r="AE54" s="390">
        <v>7.2899754203298537</v>
      </c>
      <c r="AF54" s="390">
        <v>8.6142379837838501</v>
      </c>
      <c r="AG54" s="390">
        <v>8.1213070803180187</v>
      </c>
    </row>
    <row r="55" spans="1:33" x14ac:dyDescent="0.3">
      <c r="A55" s="466"/>
      <c r="B55" s="4" t="s">
        <v>2491</v>
      </c>
      <c r="C55" s="104"/>
      <c r="D55" s="104"/>
      <c r="E55" s="104"/>
      <c r="F55" s="460"/>
      <c r="G55" s="461"/>
      <c r="H55" s="462"/>
      <c r="I55" s="467" t="s">
        <v>1769</v>
      </c>
      <c r="J55" s="468" t="s">
        <v>1770</v>
      </c>
      <c r="K55" s="472"/>
      <c r="L55" s="479"/>
      <c r="M55" s="391"/>
      <c r="N55" s="391"/>
      <c r="O55" s="391"/>
      <c r="P55" s="391"/>
      <c r="Q55" s="391"/>
      <c r="R55" s="391"/>
      <c r="S55" s="391"/>
      <c r="T55" s="391"/>
      <c r="U55" s="391"/>
      <c r="V55" s="391"/>
      <c r="W55" s="391"/>
      <c r="X55" s="391"/>
      <c r="Y55" s="391"/>
      <c r="Z55" s="391"/>
      <c r="AA55" s="480"/>
      <c r="AB55" s="391"/>
      <c r="AC55" s="391"/>
      <c r="AD55" s="391"/>
      <c r="AE55" s="391"/>
      <c r="AF55" s="391"/>
      <c r="AG55" s="391"/>
    </row>
    <row r="56" spans="1:33" x14ac:dyDescent="0.3">
      <c r="A56" s="453">
        <v>11</v>
      </c>
      <c r="B56" t="s">
        <v>2458</v>
      </c>
      <c r="C56" t="s">
        <v>240</v>
      </c>
      <c r="D56" t="s">
        <v>2480</v>
      </c>
      <c r="E56" t="s">
        <v>358</v>
      </c>
      <c r="F56" s="457">
        <v>0.404060799371734</v>
      </c>
      <c r="G56" s="458">
        <v>0.35332304632165901</v>
      </c>
      <c r="H56" s="459">
        <v>0.485446941236721</v>
      </c>
      <c r="I56" s="160" t="s">
        <v>975</v>
      </c>
      <c r="J56" s="159"/>
      <c r="K56" s="463" t="s">
        <v>976</v>
      </c>
      <c r="L56" s="476">
        <v>0.110816932143283</v>
      </c>
      <c r="M56" s="477">
        <v>7.6316687007227393E-2</v>
      </c>
      <c r="N56" s="477">
        <v>9.4787603577468696E-2</v>
      </c>
      <c r="O56" s="477">
        <v>7.6018380999311297E-2</v>
      </c>
      <c r="P56" s="477">
        <v>3.4546264240399603E-2</v>
      </c>
      <c r="Q56" s="477">
        <v>0.173392282006815</v>
      </c>
      <c r="R56" s="477">
        <v>8.7912949102766702E-2</v>
      </c>
      <c r="S56" s="477">
        <v>0.12203581260329199</v>
      </c>
      <c r="T56" s="477">
        <v>0.22366903528999499</v>
      </c>
      <c r="U56" s="477">
        <v>0.142117919118741</v>
      </c>
      <c r="V56" s="477">
        <v>0.10130974051839001</v>
      </c>
      <c r="W56" s="477">
        <v>0.27024362658238099</v>
      </c>
      <c r="X56" s="477">
        <v>0.166194589863703</v>
      </c>
      <c r="Y56" s="477">
        <v>0.34905214368989601</v>
      </c>
      <c r="Z56" s="477">
        <v>0.181223110623939</v>
      </c>
      <c r="AA56" s="478">
        <v>0.48626451833793699</v>
      </c>
      <c r="AB56" s="390">
        <v>9.6978363960070493E-2</v>
      </c>
      <c r="AC56" s="390">
        <v>0.24000933550312301</v>
      </c>
      <c r="AD56" s="390">
        <v>0.104471826988318</v>
      </c>
      <c r="AE56" s="390">
        <v>0.29568359062886901</v>
      </c>
      <c r="AF56" s="390">
        <v>8.9484900931822597E-2</v>
      </c>
      <c r="AG56" s="390">
        <v>0.184335080377377</v>
      </c>
    </row>
    <row r="57" spans="1:33" x14ac:dyDescent="0.3">
      <c r="A57" s="452"/>
      <c r="B57" t="s">
        <v>2458</v>
      </c>
      <c r="C57" t="s">
        <v>1455</v>
      </c>
      <c r="D57" t="s">
        <v>2487</v>
      </c>
      <c r="E57" t="s">
        <v>1456</v>
      </c>
      <c r="F57" s="457">
        <v>0.84778753173064503</v>
      </c>
      <c r="G57" s="458">
        <v>0.96009169329879196</v>
      </c>
      <c r="H57" s="459">
        <v>0.75800780424701597</v>
      </c>
      <c r="I57" s="160"/>
      <c r="J57" s="159"/>
      <c r="K57" s="156" t="s">
        <v>975</v>
      </c>
      <c r="L57" s="476">
        <v>0.61939712396872104</v>
      </c>
      <c r="M57" s="477">
        <v>0.76255873730582002</v>
      </c>
      <c r="N57" s="477">
        <v>0.69780957883096895</v>
      </c>
      <c r="O57" s="477">
        <v>0.74536258978197001</v>
      </c>
      <c r="P57" s="477">
        <v>0.80553112915721803</v>
      </c>
      <c r="Q57" s="477">
        <v>0.75251271002210596</v>
      </c>
      <c r="R57" s="477">
        <v>0.52845997191816396</v>
      </c>
      <c r="S57" s="477">
        <v>0.77411244426730397</v>
      </c>
      <c r="T57" s="477">
        <v>0.79245432379039105</v>
      </c>
      <c r="U57" s="477">
        <v>0.95662194211667895</v>
      </c>
      <c r="V57" s="477">
        <v>1.07837644979545</v>
      </c>
      <c r="W57" s="477">
        <v>0.899590744877521</v>
      </c>
      <c r="X57" s="477">
        <v>0.86881313444888597</v>
      </c>
      <c r="Y57" s="477">
        <v>0.65414963698251805</v>
      </c>
      <c r="Z57" s="477">
        <v>0.56655674384009003</v>
      </c>
      <c r="AA57" s="478">
        <v>0.89000449824846795</v>
      </c>
      <c r="AB57" s="390">
        <v>0.71071803565653402</v>
      </c>
      <c r="AC57" s="390">
        <v>0.83832093426249998</v>
      </c>
      <c r="AD57" s="390">
        <v>0.71515406384119795</v>
      </c>
      <c r="AE57" s="390">
        <v>0.74488100337998997</v>
      </c>
      <c r="AF57" s="390">
        <v>0.70628200747186998</v>
      </c>
      <c r="AG57" s="390">
        <v>0.93176086514501</v>
      </c>
    </row>
    <row r="58" spans="1:33" x14ac:dyDescent="0.3">
      <c r="A58" s="452"/>
      <c r="B58" t="s">
        <v>2458</v>
      </c>
      <c r="C58" t="s">
        <v>2444</v>
      </c>
      <c r="F58" s="457">
        <v>0.74902506427104065</v>
      </c>
      <c r="G58" s="458">
        <v>0.78767420643426012</v>
      </c>
      <c r="H58" s="459">
        <v>0.71299148751161812</v>
      </c>
      <c r="I58" s="160"/>
      <c r="J58" s="159"/>
      <c r="K58" s="156"/>
      <c r="L58" s="476">
        <v>0.73021405611200407</v>
      </c>
      <c r="M58" s="477">
        <v>0.8388754243130474</v>
      </c>
      <c r="N58" s="477">
        <v>0.79259718240843768</v>
      </c>
      <c r="O58" s="477">
        <v>0.82138097078128136</v>
      </c>
      <c r="P58" s="477">
        <v>0.84007739339761767</v>
      </c>
      <c r="Q58" s="477">
        <v>0.92590499202892096</v>
      </c>
      <c r="R58" s="477">
        <v>0.61637292102093066</v>
      </c>
      <c r="S58" s="477">
        <v>0.89614825687059596</v>
      </c>
      <c r="T58" s="477">
        <v>1.016123359080386</v>
      </c>
      <c r="U58" s="477">
        <v>1.09873986123542</v>
      </c>
      <c r="V58" s="477">
        <v>1.17968619031384</v>
      </c>
      <c r="W58" s="477">
        <v>1.169834371459902</v>
      </c>
      <c r="X58" s="477">
        <v>1.035007724312589</v>
      </c>
      <c r="Y58" s="477">
        <v>1.0032017806724141</v>
      </c>
      <c r="Z58" s="477">
        <v>0.74777985446402906</v>
      </c>
      <c r="AA58" s="478">
        <v>1.3762690165864049</v>
      </c>
      <c r="AB58" s="390">
        <v>0.80769639961660455</v>
      </c>
      <c r="AC58" s="390">
        <v>1.0783302697656232</v>
      </c>
      <c r="AD58" s="390">
        <v>0.81962589082951631</v>
      </c>
      <c r="AE58" s="390">
        <v>1.0405645940088593</v>
      </c>
      <c r="AF58" s="390">
        <v>0.79576690840369269</v>
      </c>
      <c r="AG58" s="390">
        <v>1.1160959455223871</v>
      </c>
    </row>
    <row r="59" spans="1:33" x14ac:dyDescent="0.3">
      <c r="A59" s="466"/>
      <c r="B59" s="4" t="s">
        <v>2491</v>
      </c>
      <c r="C59" s="104"/>
      <c r="D59" s="104"/>
      <c r="E59" s="104"/>
      <c r="F59" s="460"/>
      <c r="G59" s="461"/>
      <c r="H59" s="462"/>
      <c r="I59" s="467" t="s">
        <v>1769</v>
      </c>
      <c r="J59" s="468" t="s">
        <v>1770</v>
      </c>
      <c r="K59" s="469" t="s">
        <v>1769</v>
      </c>
      <c r="L59" s="479"/>
      <c r="M59" s="391"/>
      <c r="N59" s="391"/>
      <c r="O59" s="391"/>
      <c r="P59" s="391"/>
      <c r="Q59" s="391"/>
      <c r="R59" s="391"/>
      <c r="S59" s="391"/>
      <c r="T59" s="391"/>
      <c r="U59" s="391"/>
      <c r="V59" s="391"/>
      <c r="W59" s="391"/>
      <c r="X59" s="391"/>
      <c r="Y59" s="391"/>
      <c r="Z59" s="391"/>
      <c r="AA59" s="480"/>
      <c r="AB59" s="391"/>
      <c r="AC59" s="391"/>
      <c r="AD59" s="391"/>
      <c r="AE59" s="391"/>
      <c r="AF59" s="391"/>
      <c r="AG59" s="391"/>
    </row>
    <row r="60" spans="1:33" x14ac:dyDescent="0.3">
      <c r="A60" s="453">
        <v>12</v>
      </c>
      <c r="B60" t="s">
        <v>2459</v>
      </c>
      <c r="C60" t="s">
        <v>240</v>
      </c>
      <c r="D60" t="s">
        <v>2480</v>
      </c>
      <c r="E60" t="s">
        <v>358</v>
      </c>
      <c r="F60" s="457">
        <v>0.404060799371734</v>
      </c>
      <c r="G60" s="458">
        <v>0.35332304632165901</v>
      </c>
      <c r="H60" s="459">
        <v>0.485446941236721</v>
      </c>
      <c r="I60" s="160" t="s">
        <v>975</v>
      </c>
      <c r="J60" s="159"/>
      <c r="K60" s="463" t="s">
        <v>976</v>
      </c>
      <c r="L60" s="476">
        <v>0.110816932143283</v>
      </c>
      <c r="M60" s="477">
        <v>7.6316687007227393E-2</v>
      </c>
      <c r="N60" s="477">
        <v>9.4787603577468696E-2</v>
      </c>
      <c r="O60" s="477">
        <v>7.6018380999311297E-2</v>
      </c>
      <c r="P60" s="477">
        <v>3.4546264240399603E-2</v>
      </c>
      <c r="Q60" s="477">
        <v>0.173392282006815</v>
      </c>
      <c r="R60" s="477">
        <v>8.7912949102766702E-2</v>
      </c>
      <c r="S60" s="477">
        <v>0.12203581260329199</v>
      </c>
      <c r="T60" s="477">
        <v>0.22366903528999499</v>
      </c>
      <c r="U60" s="477">
        <v>0.142117919118741</v>
      </c>
      <c r="V60" s="477">
        <v>0.10130974051839001</v>
      </c>
      <c r="W60" s="477">
        <v>0.27024362658238099</v>
      </c>
      <c r="X60" s="477">
        <v>0.166194589863703</v>
      </c>
      <c r="Y60" s="477">
        <v>0.34905214368989601</v>
      </c>
      <c r="Z60" s="477">
        <v>0.181223110623939</v>
      </c>
      <c r="AA60" s="478">
        <v>0.48626451833793699</v>
      </c>
      <c r="AB60" s="390">
        <v>9.6978363960070493E-2</v>
      </c>
      <c r="AC60" s="390">
        <v>0.24000933550312301</v>
      </c>
      <c r="AD60" s="390">
        <v>0.104471826988318</v>
      </c>
      <c r="AE60" s="390">
        <v>0.29568359062886901</v>
      </c>
      <c r="AF60" s="390">
        <v>8.9484900931822597E-2</v>
      </c>
      <c r="AG60" s="390">
        <v>0.184335080377377</v>
      </c>
    </row>
    <row r="61" spans="1:33" x14ac:dyDescent="0.3">
      <c r="A61" s="452"/>
      <c r="B61" t="s">
        <v>2459</v>
      </c>
      <c r="C61" t="s">
        <v>2451</v>
      </c>
      <c r="D61" t="s">
        <v>2488</v>
      </c>
      <c r="E61" t="s">
        <v>2489</v>
      </c>
      <c r="F61" s="457">
        <v>0.93647500478026802</v>
      </c>
      <c r="G61" s="458">
        <v>0.90713937479586304</v>
      </c>
      <c r="H61" s="459">
        <v>0.96912467392839596</v>
      </c>
      <c r="I61" s="160"/>
      <c r="J61" s="159"/>
      <c r="K61" s="156"/>
      <c r="L61" s="476">
        <v>1.20613796439626</v>
      </c>
      <c r="M61" s="477">
        <v>1.4758613007754799</v>
      </c>
      <c r="N61" s="477">
        <v>1.2938102645216101</v>
      </c>
      <c r="O61" s="477">
        <v>1.3891282506073901</v>
      </c>
      <c r="P61" s="477">
        <v>1.46163600173254</v>
      </c>
      <c r="Q61" s="477">
        <v>1.4396963467617101</v>
      </c>
      <c r="R61" s="477">
        <v>1.38794410769264</v>
      </c>
      <c r="S61" s="477">
        <v>1.29983052413708</v>
      </c>
      <c r="T61" s="477">
        <v>1.4095371235218199</v>
      </c>
      <c r="U61" s="477">
        <v>1.25308306466582</v>
      </c>
      <c r="V61" s="477">
        <v>1.5527094892900299</v>
      </c>
      <c r="W61" s="477">
        <v>1.3205295619261701</v>
      </c>
      <c r="X61" s="477">
        <v>1.7164356967846499</v>
      </c>
      <c r="Y61" s="477">
        <v>1.49704596348601</v>
      </c>
      <c r="Z61" s="477">
        <v>1.5792299315548699</v>
      </c>
      <c r="AA61" s="478">
        <v>1.3685323532757401</v>
      </c>
      <c r="AB61" s="390">
        <v>1.36925559507809</v>
      </c>
      <c r="AC61" s="390">
        <v>1.4621378980631401</v>
      </c>
      <c r="AD61" s="390">
        <v>1.39727674508099</v>
      </c>
      <c r="AE61" s="390">
        <v>1.5403109862753199</v>
      </c>
      <c r="AF61" s="390">
        <v>1.3412344450751901</v>
      </c>
      <c r="AG61" s="390">
        <v>1.38396480985096</v>
      </c>
    </row>
    <row r="62" spans="1:33" x14ac:dyDescent="0.3">
      <c r="A62" s="452"/>
      <c r="B62" t="s">
        <v>2459</v>
      </c>
      <c r="C62" t="s">
        <v>2444</v>
      </c>
      <c r="F62" s="457">
        <v>0.86140254504668934</v>
      </c>
      <c r="G62" s="458">
        <v>0.81794826137314969</v>
      </c>
      <c r="H62" s="459">
        <v>0.91227408413495581</v>
      </c>
      <c r="I62" s="160"/>
      <c r="J62" s="159"/>
      <c r="K62" s="156"/>
      <c r="L62" s="476">
        <v>1.316954896539543</v>
      </c>
      <c r="M62" s="477">
        <v>1.5521779877827073</v>
      </c>
      <c r="N62" s="477">
        <v>1.3885978680990787</v>
      </c>
      <c r="O62" s="477">
        <v>1.4651466316067014</v>
      </c>
      <c r="P62" s="477">
        <v>1.4961822659729396</v>
      </c>
      <c r="Q62" s="477">
        <v>1.6130886287685251</v>
      </c>
      <c r="R62" s="477">
        <v>1.4758570567954066</v>
      </c>
      <c r="S62" s="477">
        <v>1.4218663367403721</v>
      </c>
      <c r="T62" s="477">
        <v>1.633206158811815</v>
      </c>
      <c r="U62" s="477">
        <v>1.3952009837845609</v>
      </c>
      <c r="V62" s="477">
        <v>1.65401922980842</v>
      </c>
      <c r="W62" s="477">
        <v>1.590773188508551</v>
      </c>
      <c r="X62" s="477">
        <v>1.8826302866483529</v>
      </c>
      <c r="Y62" s="477">
        <v>1.8460981071759059</v>
      </c>
      <c r="Z62" s="477">
        <v>1.7604530421788089</v>
      </c>
      <c r="AA62" s="478">
        <v>1.8547968716136771</v>
      </c>
      <c r="AB62" s="390">
        <v>1.4662339590381595</v>
      </c>
      <c r="AC62" s="390">
        <v>1.7021472335662617</v>
      </c>
      <c r="AD62" s="390">
        <v>1.5017485720693107</v>
      </c>
      <c r="AE62" s="390">
        <v>1.8359945769041861</v>
      </c>
      <c r="AF62" s="390">
        <v>1.4307193460070078</v>
      </c>
      <c r="AG62" s="390">
        <v>1.5682998902283369</v>
      </c>
    </row>
    <row r="63" spans="1:33" x14ac:dyDescent="0.3">
      <c r="A63" s="466"/>
      <c r="B63" s="4" t="s">
        <v>2491</v>
      </c>
      <c r="C63" s="104"/>
      <c r="D63" s="104"/>
      <c r="E63" s="104"/>
      <c r="F63" s="460"/>
      <c r="G63" s="461"/>
      <c r="H63" s="462"/>
      <c r="I63" s="467" t="s">
        <v>1769</v>
      </c>
      <c r="J63" s="468" t="s">
        <v>1770</v>
      </c>
      <c r="K63" s="469" t="s">
        <v>1771</v>
      </c>
      <c r="L63" s="479"/>
      <c r="M63" s="391"/>
      <c r="N63" s="391"/>
      <c r="O63" s="391"/>
      <c r="P63" s="391"/>
      <c r="Q63" s="391"/>
      <c r="R63" s="391"/>
      <c r="S63" s="391"/>
      <c r="T63" s="391"/>
      <c r="U63" s="391"/>
      <c r="V63" s="391"/>
      <c r="W63" s="391"/>
      <c r="X63" s="391"/>
      <c r="Y63" s="391"/>
      <c r="Z63" s="391"/>
      <c r="AA63" s="480"/>
      <c r="AB63" s="391"/>
      <c r="AC63" s="391"/>
      <c r="AD63" s="391"/>
      <c r="AE63" s="391"/>
      <c r="AF63" s="391"/>
      <c r="AG63" s="391"/>
    </row>
    <row r="64" spans="1:33" x14ac:dyDescent="0.3">
      <c r="A64" s="453">
        <v>13</v>
      </c>
      <c r="B64" t="s">
        <v>2460</v>
      </c>
      <c r="C64" t="s">
        <v>240</v>
      </c>
      <c r="D64" t="s">
        <v>2480</v>
      </c>
      <c r="E64" t="s">
        <v>358</v>
      </c>
      <c r="F64" s="457">
        <v>0.404060799371734</v>
      </c>
      <c r="G64" s="458">
        <v>0.35332304632165901</v>
      </c>
      <c r="H64" s="459">
        <v>0.485446941236721</v>
      </c>
      <c r="I64" s="160" t="s">
        <v>975</v>
      </c>
      <c r="J64" s="159"/>
      <c r="K64" s="463" t="s">
        <v>976</v>
      </c>
      <c r="L64" s="476">
        <v>0.110816932143283</v>
      </c>
      <c r="M64" s="477">
        <v>7.6316687007227393E-2</v>
      </c>
      <c r="N64" s="477">
        <v>9.4787603577468696E-2</v>
      </c>
      <c r="O64" s="477">
        <v>7.6018380999311297E-2</v>
      </c>
      <c r="P64" s="477">
        <v>3.4546264240399603E-2</v>
      </c>
      <c r="Q64" s="477">
        <v>0.173392282006815</v>
      </c>
      <c r="R64" s="477">
        <v>8.7912949102766702E-2</v>
      </c>
      <c r="S64" s="477">
        <v>0.12203581260329199</v>
      </c>
      <c r="T64" s="477">
        <v>0.22366903528999499</v>
      </c>
      <c r="U64" s="477">
        <v>0.142117919118741</v>
      </c>
      <c r="V64" s="477">
        <v>0.10130974051839001</v>
      </c>
      <c r="W64" s="477">
        <v>0.27024362658238099</v>
      </c>
      <c r="X64" s="477">
        <v>0.166194589863703</v>
      </c>
      <c r="Y64" s="477">
        <v>0.34905214368989601</v>
      </c>
      <c r="Z64" s="477">
        <v>0.181223110623939</v>
      </c>
      <c r="AA64" s="478">
        <v>0.48626451833793699</v>
      </c>
      <c r="AB64" s="390">
        <v>9.6978363960070493E-2</v>
      </c>
      <c r="AC64" s="390">
        <v>0.24000933550312301</v>
      </c>
      <c r="AD64" s="390">
        <v>0.104471826988318</v>
      </c>
      <c r="AE64" s="390">
        <v>0.29568359062886901</v>
      </c>
      <c r="AF64" s="390">
        <v>8.9484900931822597E-2</v>
      </c>
      <c r="AG64" s="390">
        <v>0.184335080377377</v>
      </c>
    </row>
    <row r="65" spans="1:33" x14ac:dyDescent="0.3">
      <c r="A65" s="452"/>
      <c r="B65" t="s">
        <v>2460</v>
      </c>
      <c r="C65" t="s">
        <v>1336</v>
      </c>
      <c r="D65" t="s">
        <v>2483</v>
      </c>
      <c r="E65" t="s">
        <v>1337</v>
      </c>
      <c r="F65" s="457">
        <v>1.1408356140444369</v>
      </c>
      <c r="G65" s="458">
        <v>1.0553574276586899</v>
      </c>
      <c r="H65" s="459">
        <v>1.22316747664562</v>
      </c>
      <c r="I65" s="160"/>
      <c r="J65" s="159"/>
      <c r="K65" s="463" t="s">
        <v>976</v>
      </c>
      <c r="L65" s="476">
        <v>0.43952032618549902</v>
      </c>
      <c r="M65" s="477">
        <v>0.481616030717953</v>
      </c>
      <c r="N65" s="477">
        <v>0.55414289355843305</v>
      </c>
      <c r="O65" s="477">
        <v>0.50535484986384205</v>
      </c>
      <c r="P65" s="477">
        <v>0.41400678757626802</v>
      </c>
      <c r="Q65" s="477">
        <v>0.375273964182464</v>
      </c>
      <c r="R65" s="477">
        <v>0.43907363564582003</v>
      </c>
      <c r="S65" s="477">
        <v>0.41764829909094903</v>
      </c>
      <c r="T65" s="477">
        <v>0.39575827016614301</v>
      </c>
      <c r="U65" s="477">
        <v>0.41158173919678598</v>
      </c>
      <c r="V65" s="477">
        <v>0.43999793076745503</v>
      </c>
      <c r="W65" s="477">
        <v>0.37192854474817999</v>
      </c>
      <c r="X65" s="477">
        <v>0.42199496619159999</v>
      </c>
      <c r="Y65" s="477">
        <v>0.322334612658427</v>
      </c>
      <c r="Z65" s="477">
        <v>0.37520313056232801</v>
      </c>
      <c r="AA65" s="478">
        <v>0.44013100579658399</v>
      </c>
      <c r="AB65" s="390">
        <v>0.45332959835265402</v>
      </c>
      <c r="AC65" s="390">
        <v>0.39736627501093802</v>
      </c>
      <c r="AD65" s="390">
        <v>0.41150067162387499</v>
      </c>
      <c r="AE65" s="390">
        <v>0.38991592880223502</v>
      </c>
      <c r="AF65" s="390">
        <v>0.49515852508143199</v>
      </c>
      <c r="AG65" s="390">
        <v>0.40481662121964102</v>
      </c>
    </row>
    <row r="66" spans="1:33" x14ac:dyDescent="0.3">
      <c r="A66" s="452"/>
      <c r="B66" t="s">
        <v>2460</v>
      </c>
      <c r="C66" t="s">
        <v>1223</v>
      </c>
      <c r="D66" t="s">
        <v>2484</v>
      </c>
      <c r="E66" t="s">
        <v>1224</v>
      </c>
      <c r="F66" s="457">
        <v>0.92189138709785101</v>
      </c>
      <c r="G66" s="458">
        <v>0.82017710214718798</v>
      </c>
      <c r="H66" s="459">
        <v>1.04430213636194</v>
      </c>
      <c r="I66" s="160"/>
      <c r="J66" s="464" t="s">
        <v>976</v>
      </c>
      <c r="K66" s="156"/>
      <c r="L66" s="476">
        <v>4.7185530812890599</v>
      </c>
      <c r="M66" s="477">
        <v>4.3819763104834397</v>
      </c>
      <c r="N66" s="477">
        <v>5.0304941855682301</v>
      </c>
      <c r="O66" s="477">
        <v>4.8718695234864002</v>
      </c>
      <c r="P66" s="477">
        <v>4.53652760472011</v>
      </c>
      <c r="Q66" s="477">
        <v>4.5612485957300999</v>
      </c>
      <c r="R66" s="477">
        <v>4.2581299063723703</v>
      </c>
      <c r="S66" s="477">
        <v>4.6054368354069899</v>
      </c>
      <c r="T66" s="477">
        <v>4.7200268067852704</v>
      </c>
      <c r="U66" s="477">
        <v>4.3919033268675998</v>
      </c>
      <c r="V66" s="477">
        <v>5.0595522958922903</v>
      </c>
      <c r="W66" s="477">
        <v>4.0252562719842304</v>
      </c>
      <c r="X66" s="477">
        <v>5.5083359691601403</v>
      </c>
      <c r="Y66" s="477">
        <v>5.5684594153843401</v>
      </c>
      <c r="Z66" s="477">
        <v>5.4584548668826196</v>
      </c>
      <c r="AA66" s="478">
        <v>5.3640967252290102</v>
      </c>
      <c r="AB66" s="390">
        <v>4.6205295053820903</v>
      </c>
      <c r="AC66" s="390">
        <v>5.0120107097731896</v>
      </c>
      <c r="AD66" s="390">
        <v>4.4903357355573901</v>
      </c>
      <c r="AE66" s="390">
        <v>5.4748367441640298</v>
      </c>
      <c r="AF66" s="390">
        <v>4.7507232752067798</v>
      </c>
      <c r="AG66" s="390">
        <v>4.5491846753823504</v>
      </c>
    </row>
    <row r="67" spans="1:33" x14ac:dyDescent="0.3">
      <c r="A67" s="452"/>
      <c r="B67" t="s">
        <v>2460</v>
      </c>
      <c r="C67" t="s">
        <v>2444</v>
      </c>
      <c r="F67" s="457">
        <v>0.91529188739068146</v>
      </c>
      <c r="G67" s="458">
        <v>0.81265482182717785</v>
      </c>
      <c r="H67" s="459">
        <v>1.0383451587800678</v>
      </c>
      <c r="I67" s="160"/>
      <c r="J67" s="159"/>
      <c r="K67" s="156"/>
      <c r="L67" s="476">
        <v>5.2688903396178421</v>
      </c>
      <c r="M67" s="477">
        <v>4.9399090282086204</v>
      </c>
      <c r="N67" s="477">
        <v>5.6794246827041324</v>
      </c>
      <c r="O67" s="477">
        <v>5.4532427543495539</v>
      </c>
      <c r="P67" s="477">
        <v>4.9850806565367778</v>
      </c>
      <c r="Q67" s="477">
        <v>5.1099148419193785</v>
      </c>
      <c r="R67" s="477">
        <v>4.7851164911209567</v>
      </c>
      <c r="S67" s="477">
        <v>5.1451209471012307</v>
      </c>
      <c r="T67" s="477">
        <v>5.3394541122414081</v>
      </c>
      <c r="U67" s="477">
        <v>4.9456029851831271</v>
      </c>
      <c r="V67" s="477">
        <v>5.6008599671781356</v>
      </c>
      <c r="W67" s="477">
        <v>4.6674284433147912</v>
      </c>
      <c r="X67" s="477">
        <v>6.0965255252154433</v>
      </c>
      <c r="Y67" s="477">
        <v>6.2398461717326628</v>
      </c>
      <c r="Z67" s="477">
        <v>6.0148811080688862</v>
      </c>
      <c r="AA67" s="478">
        <v>6.2904922493635311</v>
      </c>
      <c r="AB67" s="390">
        <v>5.1708374676948123</v>
      </c>
      <c r="AC67" s="390">
        <v>5.6493863202872481</v>
      </c>
      <c r="AD67" s="390">
        <v>5.0063082341695857</v>
      </c>
      <c r="AE67" s="390">
        <v>6.1604362635951304</v>
      </c>
      <c r="AF67" s="390">
        <v>5.3353667012200372</v>
      </c>
      <c r="AG67" s="390">
        <v>5.1383363769793649</v>
      </c>
    </row>
    <row r="68" spans="1:33" x14ac:dyDescent="0.3">
      <c r="A68" s="466"/>
      <c r="B68" s="4" t="s">
        <v>2491</v>
      </c>
      <c r="C68" s="104"/>
      <c r="D68" s="104"/>
      <c r="E68" s="104"/>
      <c r="F68" s="460"/>
      <c r="G68" s="461"/>
      <c r="H68" s="462"/>
      <c r="I68" s="467" t="s">
        <v>1769</v>
      </c>
      <c r="J68" s="468" t="s">
        <v>1771</v>
      </c>
      <c r="K68" s="472"/>
      <c r="L68" s="479"/>
      <c r="M68" s="391"/>
      <c r="N68" s="391"/>
      <c r="O68" s="391"/>
      <c r="P68" s="391"/>
      <c r="Q68" s="391"/>
      <c r="R68" s="391"/>
      <c r="S68" s="391"/>
      <c r="T68" s="391"/>
      <c r="U68" s="391"/>
      <c r="V68" s="391"/>
      <c r="W68" s="391"/>
      <c r="X68" s="391"/>
      <c r="Y68" s="391"/>
      <c r="Z68" s="391"/>
      <c r="AA68" s="480"/>
      <c r="AB68" s="391"/>
      <c r="AC68" s="391"/>
      <c r="AD68" s="391"/>
      <c r="AE68" s="391"/>
      <c r="AF68" s="391"/>
      <c r="AG68" s="391"/>
    </row>
    <row r="69" spans="1:33" x14ac:dyDescent="0.3">
      <c r="A69" s="453">
        <v>14</v>
      </c>
      <c r="B69" t="s">
        <v>2461</v>
      </c>
      <c r="C69" t="s">
        <v>240</v>
      </c>
      <c r="D69" t="s">
        <v>2480</v>
      </c>
      <c r="E69" t="s">
        <v>358</v>
      </c>
      <c r="F69" s="457">
        <v>0.404060799371734</v>
      </c>
      <c r="G69" s="458">
        <v>0.35332304632165901</v>
      </c>
      <c r="H69" s="459">
        <v>0.485446941236721</v>
      </c>
      <c r="I69" s="160" t="s">
        <v>975</v>
      </c>
      <c r="J69" s="159"/>
      <c r="K69" s="463" t="s">
        <v>976</v>
      </c>
      <c r="L69" s="476">
        <v>0.110816932143283</v>
      </c>
      <c r="M69" s="477">
        <v>7.6316687007227393E-2</v>
      </c>
      <c r="N69" s="477">
        <v>9.4787603577468696E-2</v>
      </c>
      <c r="O69" s="477">
        <v>7.6018380999311297E-2</v>
      </c>
      <c r="P69" s="477">
        <v>3.4546264240399603E-2</v>
      </c>
      <c r="Q69" s="477">
        <v>0.173392282006815</v>
      </c>
      <c r="R69" s="477">
        <v>8.7912949102766702E-2</v>
      </c>
      <c r="S69" s="477">
        <v>0.12203581260329199</v>
      </c>
      <c r="T69" s="477">
        <v>0.22366903528999499</v>
      </c>
      <c r="U69" s="477">
        <v>0.142117919118741</v>
      </c>
      <c r="V69" s="477">
        <v>0.10130974051839001</v>
      </c>
      <c r="W69" s="477">
        <v>0.27024362658238099</v>
      </c>
      <c r="X69" s="477">
        <v>0.166194589863703</v>
      </c>
      <c r="Y69" s="477">
        <v>0.34905214368989601</v>
      </c>
      <c r="Z69" s="477">
        <v>0.181223110623939</v>
      </c>
      <c r="AA69" s="478">
        <v>0.48626451833793699</v>
      </c>
      <c r="AB69" s="390">
        <v>9.6978363960070493E-2</v>
      </c>
      <c r="AC69" s="390">
        <v>0.24000933550312301</v>
      </c>
      <c r="AD69" s="390">
        <v>0.104471826988318</v>
      </c>
      <c r="AE69" s="390">
        <v>0.29568359062886901</v>
      </c>
      <c r="AF69" s="390">
        <v>8.9484900931822597E-2</v>
      </c>
      <c r="AG69" s="390">
        <v>0.184335080377377</v>
      </c>
    </row>
    <row r="70" spans="1:33" x14ac:dyDescent="0.3">
      <c r="A70" s="452"/>
      <c r="B70" t="s">
        <v>2461</v>
      </c>
      <c r="C70" t="s">
        <v>2448</v>
      </c>
      <c r="D70" t="s">
        <v>2485</v>
      </c>
      <c r="E70" t="s">
        <v>2486</v>
      </c>
      <c r="F70" s="457">
        <v>0.95255345997345797</v>
      </c>
      <c r="G70" s="458">
        <v>0.81467489183865605</v>
      </c>
      <c r="H70" s="459">
        <v>1.07405608623991</v>
      </c>
      <c r="I70" s="160"/>
      <c r="J70" s="159"/>
      <c r="K70" s="156"/>
      <c r="L70" s="476">
        <v>7.6311112167875796</v>
      </c>
      <c r="M70" s="477">
        <v>6.8447858042434904</v>
      </c>
      <c r="N70" s="477">
        <v>12.366946034988599</v>
      </c>
      <c r="O70" s="477">
        <v>7.2561692753884399</v>
      </c>
      <c r="P70" s="477">
        <v>5.7955471994496</v>
      </c>
      <c r="Q70" s="477">
        <v>5.3859670641706803</v>
      </c>
      <c r="R70" s="477">
        <v>5.7580526055775598</v>
      </c>
      <c r="S70" s="477">
        <v>5.8527288902007504</v>
      </c>
      <c r="T70" s="477">
        <v>8.4670699353101604</v>
      </c>
      <c r="U70" s="477">
        <v>7.8119031527105998</v>
      </c>
      <c r="V70" s="477">
        <v>7.7381142376741296</v>
      </c>
      <c r="W70" s="477">
        <v>7.7308006740676802</v>
      </c>
      <c r="X70" s="477">
        <v>8.4305147150270798</v>
      </c>
      <c r="Y70" s="477">
        <v>7.0922234588216497</v>
      </c>
      <c r="Z70" s="477">
        <v>6.4249783676214296</v>
      </c>
      <c r="AA70" s="478">
        <v>6.0294507773337802</v>
      </c>
      <c r="AB70" s="390">
        <v>7.1114135113508397</v>
      </c>
      <c r="AC70" s="390">
        <v>7.4656319148208103</v>
      </c>
      <c r="AD70" s="390">
        <v>5.6980739398496496</v>
      </c>
      <c r="AE70" s="390">
        <v>6.9942918297009902</v>
      </c>
      <c r="AF70" s="390">
        <v>8.5247530828520297</v>
      </c>
      <c r="AG70" s="390">
        <v>7.9369719999406403</v>
      </c>
    </row>
    <row r="71" spans="1:33" x14ac:dyDescent="0.3">
      <c r="A71" s="452"/>
      <c r="B71" t="s">
        <v>2461</v>
      </c>
      <c r="C71" t="s">
        <v>2444</v>
      </c>
      <c r="F71" s="457">
        <v>0.93546943611057365</v>
      </c>
      <c r="G71" s="458">
        <v>0.79596232254174248</v>
      </c>
      <c r="H71" s="459">
        <v>1.0606960060235191</v>
      </c>
      <c r="I71" s="160"/>
      <c r="J71" s="159"/>
      <c r="K71" s="156"/>
      <c r="L71" s="476">
        <v>7.7419281489308629</v>
      </c>
      <c r="M71" s="477">
        <v>6.9211024912507177</v>
      </c>
      <c r="N71" s="477">
        <v>12.461733638566068</v>
      </c>
      <c r="O71" s="477">
        <v>7.3321876563877515</v>
      </c>
      <c r="P71" s="477">
        <v>5.8300934636899999</v>
      </c>
      <c r="Q71" s="477">
        <v>5.5593593461774953</v>
      </c>
      <c r="R71" s="477">
        <v>5.8459655546803262</v>
      </c>
      <c r="S71" s="477">
        <v>5.974764702804042</v>
      </c>
      <c r="T71" s="477">
        <v>8.6907389706001545</v>
      </c>
      <c r="U71" s="477">
        <v>7.9540210718293407</v>
      </c>
      <c r="V71" s="477">
        <v>7.8394239781925199</v>
      </c>
      <c r="W71" s="477">
        <v>8.0010443006500616</v>
      </c>
      <c r="X71" s="477">
        <v>8.5967093048907834</v>
      </c>
      <c r="Y71" s="477">
        <v>7.4412756025115456</v>
      </c>
      <c r="Z71" s="477">
        <v>6.6062014782453682</v>
      </c>
      <c r="AA71" s="478">
        <v>6.5157152956717175</v>
      </c>
      <c r="AB71" s="390">
        <v>7.208391875310908</v>
      </c>
      <c r="AC71" s="390">
        <v>7.7056412503239358</v>
      </c>
      <c r="AD71" s="390">
        <v>5.8025457668379659</v>
      </c>
      <c r="AE71" s="390">
        <v>7.2899754203298537</v>
      </c>
      <c r="AF71" s="390">
        <v>8.6142379837838501</v>
      </c>
      <c r="AG71" s="390">
        <v>8.1213070803180187</v>
      </c>
    </row>
    <row r="72" spans="1:33" x14ac:dyDescent="0.3">
      <c r="A72" s="466"/>
      <c r="B72" s="4" t="s">
        <v>2491</v>
      </c>
      <c r="C72" s="104"/>
      <c r="D72" s="104"/>
      <c r="E72" s="104"/>
      <c r="F72" s="460"/>
      <c r="G72" s="461"/>
      <c r="H72" s="462"/>
      <c r="I72" s="467" t="s">
        <v>1769</v>
      </c>
      <c r="J72" s="468" t="s">
        <v>1770</v>
      </c>
      <c r="K72" s="472"/>
      <c r="L72" s="479"/>
      <c r="M72" s="391"/>
      <c r="N72" s="391"/>
      <c r="O72" s="391"/>
      <c r="P72" s="391"/>
      <c r="Q72" s="391"/>
      <c r="R72" s="391"/>
      <c r="S72" s="391"/>
      <c r="T72" s="391"/>
      <c r="U72" s="391"/>
      <c r="V72" s="391"/>
      <c r="W72" s="391"/>
      <c r="X72" s="391"/>
      <c r="Y72" s="391"/>
      <c r="Z72" s="391"/>
      <c r="AA72" s="480"/>
      <c r="AB72" s="391"/>
      <c r="AC72" s="391"/>
      <c r="AD72" s="391"/>
      <c r="AE72" s="391"/>
      <c r="AF72" s="391"/>
      <c r="AG72" s="391"/>
    </row>
    <row r="73" spans="1:33" x14ac:dyDescent="0.3">
      <c r="A73" s="453">
        <v>15</v>
      </c>
      <c r="B73" t="s">
        <v>2462</v>
      </c>
      <c r="C73" t="s">
        <v>240</v>
      </c>
      <c r="D73" t="s">
        <v>2480</v>
      </c>
      <c r="E73" t="s">
        <v>358</v>
      </c>
      <c r="F73" s="457">
        <v>0.404060799371734</v>
      </c>
      <c r="G73" s="458">
        <v>0.35332304632165901</v>
      </c>
      <c r="H73" s="459">
        <v>0.485446941236721</v>
      </c>
      <c r="I73" s="160" t="s">
        <v>975</v>
      </c>
      <c r="J73" s="159"/>
      <c r="K73" s="463" t="s">
        <v>976</v>
      </c>
      <c r="L73" s="476">
        <v>0.110816932143283</v>
      </c>
      <c r="M73" s="477">
        <v>7.6316687007227393E-2</v>
      </c>
      <c r="N73" s="477">
        <v>9.4787603577468696E-2</v>
      </c>
      <c r="O73" s="477">
        <v>7.6018380999311297E-2</v>
      </c>
      <c r="P73" s="477">
        <v>3.4546264240399603E-2</v>
      </c>
      <c r="Q73" s="477">
        <v>0.173392282006815</v>
      </c>
      <c r="R73" s="477">
        <v>8.7912949102766702E-2</v>
      </c>
      <c r="S73" s="477">
        <v>0.12203581260329199</v>
      </c>
      <c r="T73" s="477">
        <v>0.22366903528999499</v>
      </c>
      <c r="U73" s="477">
        <v>0.142117919118741</v>
      </c>
      <c r="V73" s="477">
        <v>0.10130974051839001</v>
      </c>
      <c r="W73" s="477">
        <v>0.27024362658238099</v>
      </c>
      <c r="X73" s="477">
        <v>0.166194589863703</v>
      </c>
      <c r="Y73" s="477">
        <v>0.34905214368989601</v>
      </c>
      <c r="Z73" s="477">
        <v>0.181223110623939</v>
      </c>
      <c r="AA73" s="478">
        <v>0.48626451833793699</v>
      </c>
      <c r="AB73" s="390">
        <v>9.6978363960070493E-2</v>
      </c>
      <c r="AC73" s="390">
        <v>0.24000933550312301</v>
      </c>
      <c r="AD73" s="390">
        <v>0.104471826988318</v>
      </c>
      <c r="AE73" s="390">
        <v>0.29568359062886901</v>
      </c>
      <c r="AF73" s="390">
        <v>8.9484900931822597E-2</v>
      </c>
      <c r="AG73" s="390">
        <v>0.184335080377377</v>
      </c>
    </row>
    <row r="74" spans="1:33" x14ac:dyDescent="0.3">
      <c r="A74" s="452"/>
      <c r="B74" t="s">
        <v>2462</v>
      </c>
      <c r="C74" t="s">
        <v>1455</v>
      </c>
      <c r="D74" t="s">
        <v>2487</v>
      </c>
      <c r="E74" t="s">
        <v>1456</v>
      </c>
      <c r="F74" s="457">
        <v>0.84778753173064503</v>
      </c>
      <c r="G74" s="458">
        <v>0.96009169329879196</v>
      </c>
      <c r="H74" s="459">
        <v>0.75800780424701597</v>
      </c>
      <c r="I74" s="160"/>
      <c r="J74" s="159"/>
      <c r="K74" s="156" t="s">
        <v>975</v>
      </c>
      <c r="L74" s="476">
        <v>0.61939712396872104</v>
      </c>
      <c r="M74" s="477">
        <v>0.76255873730582002</v>
      </c>
      <c r="N74" s="477">
        <v>0.69780957883096895</v>
      </c>
      <c r="O74" s="477">
        <v>0.74536258978197001</v>
      </c>
      <c r="P74" s="477">
        <v>0.80553112915721803</v>
      </c>
      <c r="Q74" s="477">
        <v>0.75251271002210596</v>
      </c>
      <c r="R74" s="477">
        <v>0.52845997191816396</v>
      </c>
      <c r="S74" s="477">
        <v>0.77411244426730397</v>
      </c>
      <c r="T74" s="477">
        <v>0.79245432379039105</v>
      </c>
      <c r="U74" s="477">
        <v>0.95662194211667895</v>
      </c>
      <c r="V74" s="477">
        <v>1.07837644979545</v>
      </c>
      <c r="W74" s="477">
        <v>0.899590744877521</v>
      </c>
      <c r="X74" s="477">
        <v>0.86881313444888597</v>
      </c>
      <c r="Y74" s="477">
        <v>0.65414963698251805</v>
      </c>
      <c r="Z74" s="477">
        <v>0.56655674384009003</v>
      </c>
      <c r="AA74" s="478">
        <v>0.89000449824846795</v>
      </c>
      <c r="AB74" s="390">
        <v>0.71071803565653402</v>
      </c>
      <c r="AC74" s="390">
        <v>0.83832093426249998</v>
      </c>
      <c r="AD74" s="390">
        <v>0.71515406384119795</v>
      </c>
      <c r="AE74" s="390">
        <v>0.74488100337998997</v>
      </c>
      <c r="AF74" s="390">
        <v>0.70628200747186998</v>
      </c>
      <c r="AG74" s="390">
        <v>0.93176086514501</v>
      </c>
    </row>
    <row r="75" spans="1:33" x14ac:dyDescent="0.3">
      <c r="A75" s="452"/>
      <c r="B75" t="s">
        <v>2462</v>
      </c>
      <c r="C75" t="s">
        <v>2444</v>
      </c>
      <c r="F75" s="457">
        <v>0.74902506427104065</v>
      </c>
      <c r="G75" s="458">
        <v>0.78767420643426012</v>
      </c>
      <c r="H75" s="459">
        <v>0.71299148751161812</v>
      </c>
      <c r="I75" s="160"/>
      <c r="J75" s="159"/>
      <c r="K75" s="156"/>
      <c r="L75" s="476">
        <v>0.73021405611200407</v>
      </c>
      <c r="M75" s="477">
        <v>0.8388754243130474</v>
      </c>
      <c r="N75" s="477">
        <v>0.79259718240843768</v>
      </c>
      <c r="O75" s="477">
        <v>0.82138097078128136</v>
      </c>
      <c r="P75" s="477">
        <v>0.84007739339761767</v>
      </c>
      <c r="Q75" s="477">
        <v>0.92590499202892096</v>
      </c>
      <c r="R75" s="477">
        <v>0.61637292102093066</v>
      </c>
      <c r="S75" s="477">
        <v>0.89614825687059596</v>
      </c>
      <c r="T75" s="477">
        <v>1.016123359080386</v>
      </c>
      <c r="U75" s="477">
        <v>1.09873986123542</v>
      </c>
      <c r="V75" s="477">
        <v>1.17968619031384</v>
      </c>
      <c r="W75" s="477">
        <v>1.169834371459902</v>
      </c>
      <c r="X75" s="477">
        <v>1.035007724312589</v>
      </c>
      <c r="Y75" s="477">
        <v>1.0032017806724141</v>
      </c>
      <c r="Z75" s="477">
        <v>0.74777985446402906</v>
      </c>
      <c r="AA75" s="478">
        <v>1.3762690165864049</v>
      </c>
      <c r="AB75" s="390">
        <v>0.80769639961660455</v>
      </c>
      <c r="AC75" s="390">
        <v>1.0783302697656232</v>
      </c>
      <c r="AD75" s="390">
        <v>0.81962589082951631</v>
      </c>
      <c r="AE75" s="390">
        <v>1.0405645940088593</v>
      </c>
      <c r="AF75" s="390">
        <v>0.79576690840369269</v>
      </c>
      <c r="AG75" s="390">
        <v>1.1160959455223871</v>
      </c>
    </row>
    <row r="76" spans="1:33" x14ac:dyDescent="0.3">
      <c r="A76" s="466"/>
      <c r="B76" s="4" t="s">
        <v>2491</v>
      </c>
      <c r="C76" s="104"/>
      <c r="D76" s="104"/>
      <c r="E76" s="104"/>
      <c r="F76" s="460"/>
      <c r="G76" s="461"/>
      <c r="H76" s="462"/>
      <c r="I76" s="467" t="s">
        <v>1769</v>
      </c>
      <c r="J76" s="468" t="s">
        <v>1770</v>
      </c>
      <c r="K76" s="469" t="s">
        <v>1769</v>
      </c>
      <c r="L76" s="479"/>
      <c r="M76" s="391"/>
      <c r="N76" s="391"/>
      <c r="O76" s="391"/>
      <c r="P76" s="391"/>
      <c r="Q76" s="391"/>
      <c r="R76" s="391"/>
      <c r="S76" s="391"/>
      <c r="T76" s="391"/>
      <c r="U76" s="391"/>
      <c r="V76" s="391"/>
      <c r="W76" s="391"/>
      <c r="X76" s="391"/>
      <c r="Y76" s="391"/>
      <c r="Z76" s="391"/>
      <c r="AA76" s="480"/>
      <c r="AB76" s="391"/>
      <c r="AC76" s="391"/>
      <c r="AD76" s="391"/>
      <c r="AE76" s="391"/>
      <c r="AF76" s="391"/>
      <c r="AG76" s="391"/>
    </row>
    <row r="77" spans="1:33" x14ac:dyDescent="0.3">
      <c r="A77" s="453">
        <v>16</v>
      </c>
      <c r="B77" t="s">
        <v>2463</v>
      </c>
      <c r="C77" t="s">
        <v>240</v>
      </c>
      <c r="D77" t="s">
        <v>2480</v>
      </c>
      <c r="E77" t="s">
        <v>358</v>
      </c>
      <c r="F77" s="457">
        <v>0.404060799371734</v>
      </c>
      <c r="G77" s="458">
        <v>0.35332304632165901</v>
      </c>
      <c r="H77" s="459">
        <v>0.485446941236721</v>
      </c>
      <c r="I77" s="160" t="s">
        <v>975</v>
      </c>
      <c r="J77" s="159"/>
      <c r="K77" s="463" t="s">
        <v>976</v>
      </c>
      <c r="L77" s="476">
        <v>0.110816932143283</v>
      </c>
      <c r="M77" s="477">
        <v>7.6316687007227393E-2</v>
      </c>
      <c r="N77" s="477">
        <v>9.4787603577468696E-2</v>
      </c>
      <c r="O77" s="477">
        <v>7.6018380999311297E-2</v>
      </c>
      <c r="P77" s="477">
        <v>3.4546264240399603E-2</v>
      </c>
      <c r="Q77" s="477">
        <v>0.173392282006815</v>
      </c>
      <c r="R77" s="477">
        <v>8.7912949102766702E-2</v>
      </c>
      <c r="S77" s="477">
        <v>0.12203581260329199</v>
      </c>
      <c r="T77" s="477">
        <v>0.22366903528999499</v>
      </c>
      <c r="U77" s="477">
        <v>0.142117919118741</v>
      </c>
      <c r="V77" s="477">
        <v>0.10130974051839001</v>
      </c>
      <c r="W77" s="477">
        <v>0.27024362658238099</v>
      </c>
      <c r="X77" s="477">
        <v>0.166194589863703</v>
      </c>
      <c r="Y77" s="477">
        <v>0.34905214368989601</v>
      </c>
      <c r="Z77" s="477">
        <v>0.181223110623939</v>
      </c>
      <c r="AA77" s="478">
        <v>0.48626451833793699</v>
      </c>
      <c r="AB77" s="390">
        <v>9.6978363960070493E-2</v>
      </c>
      <c r="AC77" s="390">
        <v>0.24000933550312301</v>
      </c>
      <c r="AD77" s="390">
        <v>0.104471826988318</v>
      </c>
      <c r="AE77" s="390">
        <v>0.29568359062886901</v>
      </c>
      <c r="AF77" s="390">
        <v>8.9484900931822597E-2</v>
      </c>
      <c r="AG77" s="390">
        <v>0.184335080377377</v>
      </c>
    </row>
    <row r="78" spans="1:33" x14ac:dyDescent="0.3">
      <c r="A78" s="452"/>
      <c r="B78" t="s">
        <v>2463</v>
      </c>
      <c r="C78" t="s">
        <v>2451</v>
      </c>
      <c r="D78" t="s">
        <v>2488</v>
      </c>
      <c r="E78" t="s">
        <v>2489</v>
      </c>
      <c r="F78" s="457">
        <v>0.93647500478026802</v>
      </c>
      <c r="G78" s="458">
        <v>0.90713937479586304</v>
      </c>
      <c r="H78" s="459">
        <v>0.96912467392839596</v>
      </c>
      <c r="I78" s="160"/>
      <c r="J78" s="159"/>
      <c r="K78" s="156"/>
      <c r="L78" s="476">
        <v>1.20613796439626</v>
      </c>
      <c r="M78" s="477">
        <v>1.4758613007754799</v>
      </c>
      <c r="N78" s="477">
        <v>1.2938102645216101</v>
      </c>
      <c r="O78" s="477">
        <v>1.3891282506073901</v>
      </c>
      <c r="P78" s="477">
        <v>1.46163600173254</v>
      </c>
      <c r="Q78" s="477">
        <v>1.4396963467617101</v>
      </c>
      <c r="R78" s="477">
        <v>1.38794410769264</v>
      </c>
      <c r="S78" s="477">
        <v>1.29983052413708</v>
      </c>
      <c r="T78" s="477">
        <v>1.4095371235218199</v>
      </c>
      <c r="U78" s="477">
        <v>1.25308306466582</v>
      </c>
      <c r="V78" s="477">
        <v>1.5527094892900299</v>
      </c>
      <c r="W78" s="477">
        <v>1.3205295619261701</v>
      </c>
      <c r="X78" s="477">
        <v>1.7164356967846499</v>
      </c>
      <c r="Y78" s="477">
        <v>1.49704596348601</v>
      </c>
      <c r="Z78" s="477">
        <v>1.5792299315548699</v>
      </c>
      <c r="AA78" s="478">
        <v>1.3685323532757401</v>
      </c>
      <c r="AB78" s="390">
        <v>1.36925559507809</v>
      </c>
      <c r="AC78" s="390">
        <v>1.4621378980631401</v>
      </c>
      <c r="AD78" s="390">
        <v>1.39727674508099</v>
      </c>
      <c r="AE78" s="390">
        <v>1.5403109862753199</v>
      </c>
      <c r="AF78" s="390">
        <v>1.3412344450751901</v>
      </c>
      <c r="AG78" s="390">
        <v>1.38396480985096</v>
      </c>
    </row>
    <row r="79" spans="1:33" x14ac:dyDescent="0.3">
      <c r="A79" s="452"/>
      <c r="B79" t="s">
        <v>2463</v>
      </c>
      <c r="C79" t="s">
        <v>2444</v>
      </c>
      <c r="F79" s="457">
        <v>0.86140254504668934</v>
      </c>
      <c r="G79" s="458">
        <v>0.81794826137314969</v>
      </c>
      <c r="H79" s="459">
        <v>0.91227408413495581</v>
      </c>
      <c r="I79" s="160"/>
      <c r="J79" s="159"/>
      <c r="K79" s="156"/>
      <c r="L79" s="476">
        <v>1.316954896539543</v>
      </c>
      <c r="M79" s="477">
        <v>1.5521779877827073</v>
      </c>
      <c r="N79" s="477">
        <v>1.3885978680990787</v>
      </c>
      <c r="O79" s="477">
        <v>1.4651466316067014</v>
      </c>
      <c r="P79" s="477">
        <v>1.4961822659729396</v>
      </c>
      <c r="Q79" s="477">
        <v>1.6130886287685251</v>
      </c>
      <c r="R79" s="477">
        <v>1.4758570567954066</v>
      </c>
      <c r="S79" s="477">
        <v>1.4218663367403721</v>
      </c>
      <c r="T79" s="477">
        <v>1.633206158811815</v>
      </c>
      <c r="U79" s="477">
        <v>1.3952009837845609</v>
      </c>
      <c r="V79" s="477">
        <v>1.65401922980842</v>
      </c>
      <c r="W79" s="477">
        <v>1.590773188508551</v>
      </c>
      <c r="X79" s="477">
        <v>1.8826302866483529</v>
      </c>
      <c r="Y79" s="477">
        <v>1.8460981071759059</v>
      </c>
      <c r="Z79" s="477">
        <v>1.7604530421788089</v>
      </c>
      <c r="AA79" s="478">
        <v>1.8547968716136771</v>
      </c>
      <c r="AB79" s="390">
        <v>1.4662339590381595</v>
      </c>
      <c r="AC79" s="390">
        <v>1.7021472335662617</v>
      </c>
      <c r="AD79" s="390">
        <v>1.5017485720693107</v>
      </c>
      <c r="AE79" s="390">
        <v>1.8359945769041861</v>
      </c>
      <c r="AF79" s="390">
        <v>1.4307193460070078</v>
      </c>
      <c r="AG79" s="390">
        <v>1.5682998902283369</v>
      </c>
    </row>
    <row r="80" spans="1:33" x14ac:dyDescent="0.3">
      <c r="A80" s="466"/>
      <c r="B80" s="4" t="s">
        <v>2491</v>
      </c>
      <c r="C80" s="104"/>
      <c r="D80" s="104"/>
      <c r="E80" s="104"/>
      <c r="F80" s="460"/>
      <c r="G80" s="461"/>
      <c r="H80" s="462"/>
      <c r="I80" s="467" t="s">
        <v>1769</v>
      </c>
      <c r="J80" s="468" t="s">
        <v>1770</v>
      </c>
      <c r="K80" s="469" t="s">
        <v>1771</v>
      </c>
      <c r="L80" s="479"/>
      <c r="M80" s="391"/>
      <c r="N80" s="391"/>
      <c r="O80" s="391"/>
      <c r="P80" s="391"/>
      <c r="Q80" s="391"/>
      <c r="R80" s="391"/>
      <c r="S80" s="391"/>
      <c r="T80" s="391"/>
      <c r="U80" s="391"/>
      <c r="V80" s="391"/>
      <c r="W80" s="391"/>
      <c r="X80" s="391"/>
      <c r="Y80" s="391"/>
      <c r="Z80" s="391"/>
      <c r="AA80" s="480"/>
      <c r="AB80" s="391"/>
      <c r="AC80" s="391"/>
      <c r="AD80" s="391"/>
      <c r="AE80" s="391"/>
      <c r="AF80" s="391"/>
      <c r="AG80" s="391"/>
    </row>
    <row r="81" spans="1:33" x14ac:dyDescent="0.3">
      <c r="A81" s="453">
        <v>17</v>
      </c>
      <c r="B81" t="s">
        <v>2464</v>
      </c>
      <c r="C81" t="s">
        <v>240</v>
      </c>
      <c r="D81" t="s">
        <v>2480</v>
      </c>
      <c r="E81" t="s">
        <v>358</v>
      </c>
      <c r="F81" s="457">
        <v>0.404060799371734</v>
      </c>
      <c r="G81" s="458">
        <v>0.35332304632165901</v>
      </c>
      <c r="H81" s="459">
        <v>0.485446941236721</v>
      </c>
      <c r="I81" s="160" t="s">
        <v>975</v>
      </c>
      <c r="J81" s="159"/>
      <c r="K81" s="463" t="s">
        <v>976</v>
      </c>
      <c r="L81" s="476">
        <v>0.110816932143283</v>
      </c>
      <c r="M81" s="477">
        <v>7.6316687007227393E-2</v>
      </c>
      <c r="N81" s="477">
        <v>9.4787603577468696E-2</v>
      </c>
      <c r="O81" s="477">
        <v>7.6018380999311297E-2</v>
      </c>
      <c r="P81" s="477">
        <v>3.4546264240399603E-2</v>
      </c>
      <c r="Q81" s="477">
        <v>0.173392282006815</v>
      </c>
      <c r="R81" s="477">
        <v>8.7912949102766702E-2</v>
      </c>
      <c r="S81" s="477">
        <v>0.12203581260329199</v>
      </c>
      <c r="T81" s="477">
        <v>0.22366903528999499</v>
      </c>
      <c r="U81" s="477">
        <v>0.142117919118741</v>
      </c>
      <c r="V81" s="477">
        <v>0.10130974051839001</v>
      </c>
      <c r="W81" s="477">
        <v>0.27024362658238099</v>
      </c>
      <c r="X81" s="477">
        <v>0.166194589863703</v>
      </c>
      <c r="Y81" s="477">
        <v>0.34905214368989601</v>
      </c>
      <c r="Z81" s="477">
        <v>0.181223110623939</v>
      </c>
      <c r="AA81" s="478">
        <v>0.48626451833793699</v>
      </c>
      <c r="AB81" s="390">
        <v>9.6978363960070493E-2</v>
      </c>
      <c r="AC81" s="390">
        <v>0.24000933550312301</v>
      </c>
      <c r="AD81" s="390">
        <v>0.104471826988318</v>
      </c>
      <c r="AE81" s="390">
        <v>0.29568359062886901</v>
      </c>
      <c r="AF81" s="390">
        <v>8.9484900931822597E-2</v>
      </c>
      <c r="AG81" s="390">
        <v>0.184335080377377</v>
      </c>
    </row>
    <row r="82" spans="1:33" x14ac:dyDescent="0.3">
      <c r="A82" s="452"/>
      <c r="B82" t="s">
        <v>2464</v>
      </c>
      <c r="C82" t="s">
        <v>1336</v>
      </c>
      <c r="D82" t="s">
        <v>2483</v>
      </c>
      <c r="E82" t="s">
        <v>1337</v>
      </c>
      <c r="F82" s="457">
        <v>1.1408356140444369</v>
      </c>
      <c r="G82" s="458">
        <v>1.0553574276586899</v>
      </c>
      <c r="H82" s="459">
        <v>1.22316747664562</v>
      </c>
      <c r="I82" s="160"/>
      <c r="J82" s="159"/>
      <c r="K82" s="463" t="s">
        <v>976</v>
      </c>
      <c r="L82" s="476">
        <v>0.43952032618549902</v>
      </c>
      <c r="M82" s="477">
        <v>0.481616030717953</v>
      </c>
      <c r="N82" s="477">
        <v>0.55414289355843305</v>
      </c>
      <c r="O82" s="477">
        <v>0.50535484986384205</v>
      </c>
      <c r="P82" s="477">
        <v>0.41400678757626802</v>
      </c>
      <c r="Q82" s="477">
        <v>0.375273964182464</v>
      </c>
      <c r="R82" s="477">
        <v>0.43907363564582003</v>
      </c>
      <c r="S82" s="477">
        <v>0.41764829909094903</v>
      </c>
      <c r="T82" s="477">
        <v>0.39575827016614301</v>
      </c>
      <c r="U82" s="477">
        <v>0.41158173919678598</v>
      </c>
      <c r="V82" s="477">
        <v>0.43999793076745503</v>
      </c>
      <c r="W82" s="477">
        <v>0.37192854474817999</v>
      </c>
      <c r="X82" s="477">
        <v>0.42199496619159999</v>
      </c>
      <c r="Y82" s="477">
        <v>0.322334612658427</v>
      </c>
      <c r="Z82" s="477">
        <v>0.37520313056232801</v>
      </c>
      <c r="AA82" s="478">
        <v>0.44013100579658399</v>
      </c>
      <c r="AB82" s="390">
        <v>0.45332959835265402</v>
      </c>
      <c r="AC82" s="390">
        <v>0.39736627501093802</v>
      </c>
      <c r="AD82" s="390">
        <v>0.41150067162387499</v>
      </c>
      <c r="AE82" s="390">
        <v>0.38991592880223502</v>
      </c>
      <c r="AF82" s="390">
        <v>0.49515852508143199</v>
      </c>
      <c r="AG82" s="390">
        <v>0.40481662121964102</v>
      </c>
    </row>
    <row r="83" spans="1:33" x14ac:dyDescent="0.3">
      <c r="A83" s="452"/>
      <c r="B83" t="s">
        <v>2464</v>
      </c>
      <c r="C83" t="s">
        <v>1223</v>
      </c>
      <c r="D83" t="s">
        <v>2484</v>
      </c>
      <c r="E83" t="s">
        <v>1224</v>
      </c>
      <c r="F83" s="457">
        <v>0.92189138709785101</v>
      </c>
      <c r="G83" s="458">
        <v>0.82017710214718798</v>
      </c>
      <c r="H83" s="459">
        <v>1.04430213636194</v>
      </c>
      <c r="I83" s="160"/>
      <c r="J83" s="464" t="s">
        <v>976</v>
      </c>
      <c r="K83" s="156"/>
      <c r="L83" s="476">
        <v>4.7185530812890599</v>
      </c>
      <c r="M83" s="477">
        <v>4.3819763104834397</v>
      </c>
      <c r="N83" s="477">
        <v>5.0304941855682301</v>
      </c>
      <c r="O83" s="477">
        <v>4.8718695234864002</v>
      </c>
      <c r="P83" s="477">
        <v>4.53652760472011</v>
      </c>
      <c r="Q83" s="477">
        <v>4.5612485957300999</v>
      </c>
      <c r="R83" s="477">
        <v>4.2581299063723703</v>
      </c>
      <c r="S83" s="477">
        <v>4.6054368354069899</v>
      </c>
      <c r="T83" s="477">
        <v>4.7200268067852704</v>
      </c>
      <c r="U83" s="477">
        <v>4.3919033268675998</v>
      </c>
      <c r="V83" s="477">
        <v>5.0595522958922903</v>
      </c>
      <c r="W83" s="477">
        <v>4.0252562719842304</v>
      </c>
      <c r="X83" s="477">
        <v>5.5083359691601403</v>
      </c>
      <c r="Y83" s="477">
        <v>5.5684594153843401</v>
      </c>
      <c r="Z83" s="477">
        <v>5.4584548668826196</v>
      </c>
      <c r="AA83" s="478">
        <v>5.3640967252290102</v>
      </c>
      <c r="AB83" s="390">
        <v>4.6205295053820903</v>
      </c>
      <c r="AC83" s="390">
        <v>5.0120107097731896</v>
      </c>
      <c r="AD83" s="390">
        <v>4.4903357355573901</v>
      </c>
      <c r="AE83" s="390">
        <v>5.4748367441640298</v>
      </c>
      <c r="AF83" s="390">
        <v>4.7507232752067798</v>
      </c>
      <c r="AG83" s="390">
        <v>4.5491846753823504</v>
      </c>
    </row>
    <row r="84" spans="1:33" x14ac:dyDescent="0.3">
      <c r="A84" s="452"/>
      <c r="B84" t="s">
        <v>2464</v>
      </c>
      <c r="C84" t="s">
        <v>2444</v>
      </c>
      <c r="F84" s="457">
        <v>0.91529188739068146</v>
      </c>
      <c r="G84" s="458">
        <v>0.81265482182717785</v>
      </c>
      <c r="H84" s="459">
        <v>1.0383451587800678</v>
      </c>
      <c r="I84" s="160"/>
      <c r="J84" s="159"/>
      <c r="K84" s="156"/>
      <c r="L84" s="476">
        <v>5.2688903396178421</v>
      </c>
      <c r="M84" s="477">
        <v>4.9399090282086204</v>
      </c>
      <c r="N84" s="477">
        <v>5.6794246827041324</v>
      </c>
      <c r="O84" s="477">
        <v>5.4532427543495539</v>
      </c>
      <c r="P84" s="477">
        <v>4.9850806565367778</v>
      </c>
      <c r="Q84" s="477">
        <v>5.1099148419193785</v>
      </c>
      <c r="R84" s="477">
        <v>4.7851164911209567</v>
      </c>
      <c r="S84" s="477">
        <v>5.1451209471012307</v>
      </c>
      <c r="T84" s="477">
        <v>5.3394541122414081</v>
      </c>
      <c r="U84" s="477">
        <v>4.9456029851831271</v>
      </c>
      <c r="V84" s="477">
        <v>5.6008599671781356</v>
      </c>
      <c r="W84" s="477">
        <v>4.6674284433147912</v>
      </c>
      <c r="X84" s="477">
        <v>6.0965255252154433</v>
      </c>
      <c r="Y84" s="477">
        <v>6.2398461717326628</v>
      </c>
      <c r="Z84" s="477">
        <v>6.0148811080688862</v>
      </c>
      <c r="AA84" s="478">
        <v>6.2904922493635311</v>
      </c>
      <c r="AB84" s="390">
        <v>5.1708374676948123</v>
      </c>
      <c r="AC84" s="390">
        <v>5.6493863202872481</v>
      </c>
      <c r="AD84" s="390">
        <v>5.0063082341695857</v>
      </c>
      <c r="AE84" s="390">
        <v>6.1604362635951304</v>
      </c>
      <c r="AF84" s="390">
        <v>5.3353667012200372</v>
      </c>
      <c r="AG84" s="390">
        <v>5.1383363769793649</v>
      </c>
    </row>
    <row r="85" spans="1:33" x14ac:dyDescent="0.3">
      <c r="A85" s="466"/>
      <c r="B85" s="4" t="s">
        <v>2491</v>
      </c>
      <c r="C85" s="104"/>
      <c r="D85" s="104"/>
      <c r="E85" s="104"/>
      <c r="F85" s="460"/>
      <c r="G85" s="461"/>
      <c r="H85" s="462"/>
      <c r="I85" s="467" t="s">
        <v>1769</v>
      </c>
      <c r="J85" s="468" t="s">
        <v>1771</v>
      </c>
      <c r="K85" s="472"/>
      <c r="L85" s="479"/>
      <c r="M85" s="391"/>
      <c r="N85" s="391"/>
      <c r="O85" s="391"/>
      <c r="P85" s="391"/>
      <c r="Q85" s="391"/>
      <c r="R85" s="391"/>
      <c r="S85" s="391"/>
      <c r="T85" s="391"/>
      <c r="U85" s="391"/>
      <c r="V85" s="391"/>
      <c r="W85" s="391"/>
      <c r="X85" s="391"/>
      <c r="Y85" s="391"/>
      <c r="Z85" s="391"/>
      <c r="AA85" s="480"/>
      <c r="AB85" s="391"/>
      <c r="AC85" s="391"/>
      <c r="AD85" s="391"/>
      <c r="AE85" s="391"/>
      <c r="AF85" s="391"/>
      <c r="AG85" s="391"/>
    </row>
    <row r="86" spans="1:33" x14ac:dyDescent="0.3">
      <c r="A86" s="453">
        <v>18</v>
      </c>
      <c r="B86" t="s">
        <v>2465</v>
      </c>
      <c r="C86" t="s">
        <v>240</v>
      </c>
      <c r="D86" t="s">
        <v>2480</v>
      </c>
      <c r="E86" t="s">
        <v>358</v>
      </c>
      <c r="F86" s="457">
        <v>0.404060799371734</v>
      </c>
      <c r="G86" s="458">
        <v>0.35332304632165901</v>
      </c>
      <c r="H86" s="459">
        <v>0.485446941236721</v>
      </c>
      <c r="I86" s="160" t="s">
        <v>975</v>
      </c>
      <c r="J86" s="159"/>
      <c r="K86" s="463" t="s">
        <v>976</v>
      </c>
      <c r="L86" s="476">
        <v>0.110816932143283</v>
      </c>
      <c r="M86" s="477">
        <v>7.6316687007227393E-2</v>
      </c>
      <c r="N86" s="477">
        <v>9.4787603577468696E-2</v>
      </c>
      <c r="O86" s="477">
        <v>7.6018380999311297E-2</v>
      </c>
      <c r="P86" s="477">
        <v>3.4546264240399603E-2</v>
      </c>
      <c r="Q86" s="477">
        <v>0.173392282006815</v>
      </c>
      <c r="R86" s="477">
        <v>8.7912949102766702E-2</v>
      </c>
      <c r="S86" s="477">
        <v>0.12203581260329199</v>
      </c>
      <c r="T86" s="477">
        <v>0.22366903528999499</v>
      </c>
      <c r="U86" s="477">
        <v>0.142117919118741</v>
      </c>
      <c r="V86" s="477">
        <v>0.10130974051839001</v>
      </c>
      <c r="W86" s="477">
        <v>0.27024362658238099</v>
      </c>
      <c r="X86" s="477">
        <v>0.166194589863703</v>
      </c>
      <c r="Y86" s="477">
        <v>0.34905214368989601</v>
      </c>
      <c r="Z86" s="477">
        <v>0.181223110623939</v>
      </c>
      <c r="AA86" s="478">
        <v>0.48626451833793699</v>
      </c>
      <c r="AB86" s="390">
        <v>9.6978363960070493E-2</v>
      </c>
      <c r="AC86" s="390">
        <v>0.24000933550312301</v>
      </c>
      <c r="AD86" s="390">
        <v>0.104471826988318</v>
      </c>
      <c r="AE86" s="390">
        <v>0.29568359062886901</v>
      </c>
      <c r="AF86" s="390">
        <v>8.9484900931822597E-2</v>
      </c>
      <c r="AG86" s="390">
        <v>0.184335080377377</v>
      </c>
    </row>
    <row r="87" spans="1:33" x14ac:dyDescent="0.3">
      <c r="A87" s="452"/>
      <c r="B87" t="s">
        <v>2465</v>
      </c>
      <c r="C87" t="s">
        <v>2448</v>
      </c>
      <c r="D87" t="s">
        <v>2485</v>
      </c>
      <c r="E87" t="s">
        <v>2486</v>
      </c>
      <c r="F87" s="457">
        <v>0.95255345997345797</v>
      </c>
      <c r="G87" s="458">
        <v>0.81467489183865605</v>
      </c>
      <c r="H87" s="459">
        <v>1.07405608623991</v>
      </c>
      <c r="I87" s="160"/>
      <c r="J87" s="159"/>
      <c r="K87" s="156"/>
      <c r="L87" s="476">
        <v>7.6311112167875796</v>
      </c>
      <c r="M87" s="477">
        <v>6.8447858042434904</v>
      </c>
      <c r="N87" s="477">
        <v>12.366946034988599</v>
      </c>
      <c r="O87" s="477">
        <v>7.2561692753884399</v>
      </c>
      <c r="P87" s="477">
        <v>5.7955471994496</v>
      </c>
      <c r="Q87" s="477">
        <v>5.3859670641706803</v>
      </c>
      <c r="R87" s="477">
        <v>5.7580526055775598</v>
      </c>
      <c r="S87" s="477">
        <v>5.8527288902007504</v>
      </c>
      <c r="T87" s="477">
        <v>8.4670699353101604</v>
      </c>
      <c r="U87" s="477">
        <v>7.8119031527105998</v>
      </c>
      <c r="V87" s="477">
        <v>7.7381142376741296</v>
      </c>
      <c r="W87" s="477">
        <v>7.7308006740676802</v>
      </c>
      <c r="X87" s="477">
        <v>8.4305147150270798</v>
      </c>
      <c r="Y87" s="477">
        <v>7.0922234588216497</v>
      </c>
      <c r="Z87" s="477">
        <v>6.4249783676214296</v>
      </c>
      <c r="AA87" s="478">
        <v>6.0294507773337802</v>
      </c>
      <c r="AB87" s="390">
        <v>7.1114135113508397</v>
      </c>
      <c r="AC87" s="390">
        <v>7.4656319148208103</v>
      </c>
      <c r="AD87" s="390">
        <v>5.6980739398496496</v>
      </c>
      <c r="AE87" s="390">
        <v>6.9942918297009902</v>
      </c>
      <c r="AF87" s="390">
        <v>8.5247530828520297</v>
      </c>
      <c r="AG87" s="390">
        <v>7.9369719999406403</v>
      </c>
    </row>
    <row r="88" spans="1:33" x14ac:dyDescent="0.3">
      <c r="A88" s="452"/>
      <c r="B88" t="s">
        <v>2465</v>
      </c>
      <c r="C88" t="s">
        <v>2444</v>
      </c>
      <c r="F88" s="457">
        <v>0.93546943611057365</v>
      </c>
      <c r="G88" s="458">
        <v>0.79596232254174248</v>
      </c>
      <c r="H88" s="459">
        <v>1.0606960060235191</v>
      </c>
      <c r="I88" s="160"/>
      <c r="J88" s="159"/>
      <c r="K88" s="156"/>
      <c r="L88" s="476">
        <v>7.7419281489308629</v>
      </c>
      <c r="M88" s="477">
        <v>6.9211024912507177</v>
      </c>
      <c r="N88" s="477">
        <v>12.461733638566068</v>
      </c>
      <c r="O88" s="477">
        <v>7.3321876563877515</v>
      </c>
      <c r="P88" s="477">
        <v>5.8300934636899999</v>
      </c>
      <c r="Q88" s="477">
        <v>5.5593593461774953</v>
      </c>
      <c r="R88" s="477">
        <v>5.8459655546803262</v>
      </c>
      <c r="S88" s="477">
        <v>5.974764702804042</v>
      </c>
      <c r="T88" s="477">
        <v>8.6907389706001545</v>
      </c>
      <c r="U88" s="477">
        <v>7.9540210718293407</v>
      </c>
      <c r="V88" s="477">
        <v>7.8394239781925199</v>
      </c>
      <c r="W88" s="477">
        <v>8.0010443006500616</v>
      </c>
      <c r="X88" s="477">
        <v>8.5967093048907834</v>
      </c>
      <c r="Y88" s="477">
        <v>7.4412756025115456</v>
      </c>
      <c r="Z88" s="477">
        <v>6.6062014782453682</v>
      </c>
      <c r="AA88" s="478">
        <v>6.5157152956717175</v>
      </c>
      <c r="AB88" s="390">
        <v>7.208391875310908</v>
      </c>
      <c r="AC88" s="390">
        <v>7.7056412503239358</v>
      </c>
      <c r="AD88" s="390">
        <v>5.8025457668379659</v>
      </c>
      <c r="AE88" s="390">
        <v>7.2899754203298537</v>
      </c>
      <c r="AF88" s="390">
        <v>8.6142379837838501</v>
      </c>
      <c r="AG88" s="390">
        <v>8.1213070803180187</v>
      </c>
    </row>
    <row r="89" spans="1:33" x14ac:dyDescent="0.3">
      <c r="A89" s="466"/>
      <c r="B89" s="4" t="s">
        <v>2491</v>
      </c>
      <c r="C89" s="104"/>
      <c r="D89" s="104"/>
      <c r="E89" s="104"/>
      <c r="F89" s="460"/>
      <c r="G89" s="461"/>
      <c r="H89" s="462"/>
      <c r="I89" s="467" t="s">
        <v>1769</v>
      </c>
      <c r="J89" s="468" t="s">
        <v>1770</v>
      </c>
      <c r="K89" s="472"/>
      <c r="L89" s="479"/>
      <c r="M89" s="391"/>
      <c r="N89" s="391"/>
      <c r="O89" s="391"/>
      <c r="P89" s="391"/>
      <c r="Q89" s="391"/>
      <c r="R89" s="391"/>
      <c r="S89" s="391"/>
      <c r="T89" s="391"/>
      <c r="U89" s="391"/>
      <c r="V89" s="391"/>
      <c r="W89" s="391"/>
      <c r="X89" s="391"/>
      <c r="Y89" s="391"/>
      <c r="Z89" s="391"/>
      <c r="AA89" s="480"/>
      <c r="AB89" s="391"/>
      <c r="AC89" s="391"/>
      <c r="AD89" s="391"/>
      <c r="AE89" s="391"/>
      <c r="AF89" s="391"/>
      <c r="AG89" s="391"/>
    </row>
    <row r="90" spans="1:33" x14ac:dyDescent="0.3">
      <c r="A90" s="453">
        <v>19</v>
      </c>
      <c r="B90" t="s">
        <v>2466</v>
      </c>
      <c r="C90" t="s">
        <v>240</v>
      </c>
      <c r="D90" t="s">
        <v>2480</v>
      </c>
      <c r="E90" t="s">
        <v>358</v>
      </c>
      <c r="F90" s="457">
        <v>0.404060799371734</v>
      </c>
      <c r="G90" s="458">
        <v>0.35332304632165901</v>
      </c>
      <c r="H90" s="459">
        <v>0.485446941236721</v>
      </c>
      <c r="I90" s="160" t="s">
        <v>975</v>
      </c>
      <c r="J90" s="159"/>
      <c r="K90" s="463" t="s">
        <v>976</v>
      </c>
      <c r="L90" s="476">
        <v>0.110816932143283</v>
      </c>
      <c r="M90" s="477">
        <v>7.6316687007227393E-2</v>
      </c>
      <c r="N90" s="477">
        <v>9.4787603577468696E-2</v>
      </c>
      <c r="O90" s="477">
        <v>7.6018380999311297E-2</v>
      </c>
      <c r="P90" s="477">
        <v>3.4546264240399603E-2</v>
      </c>
      <c r="Q90" s="477">
        <v>0.173392282006815</v>
      </c>
      <c r="R90" s="477">
        <v>8.7912949102766702E-2</v>
      </c>
      <c r="S90" s="477">
        <v>0.12203581260329199</v>
      </c>
      <c r="T90" s="477">
        <v>0.22366903528999499</v>
      </c>
      <c r="U90" s="477">
        <v>0.142117919118741</v>
      </c>
      <c r="V90" s="477">
        <v>0.10130974051839001</v>
      </c>
      <c r="W90" s="477">
        <v>0.27024362658238099</v>
      </c>
      <c r="X90" s="477">
        <v>0.166194589863703</v>
      </c>
      <c r="Y90" s="477">
        <v>0.34905214368989601</v>
      </c>
      <c r="Z90" s="477">
        <v>0.181223110623939</v>
      </c>
      <c r="AA90" s="478">
        <v>0.48626451833793699</v>
      </c>
      <c r="AB90" s="390">
        <v>9.6978363960070493E-2</v>
      </c>
      <c r="AC90" s="390">
        <v>0.24000933550312301</v>
      </c>
      <c r="AD90" s="390">
        <v>0.104471826988318</v>
      </c>
      <c r="AE90" s="390">
        <v>0.29568359062886901</v>
      </c>
      <c r="AF90" s="390">
        <v>8.9484900931822597E-2</v>
      </c>
      <c r="AG90" s="390">
        <v>0.184335080377377</v>
      </c>
    </row>
    <row r="91" spans="1:33" x14ac:dyDescent="0.3">
      <c r="A91" s="452"/>
      <c r="B91" t="s">
        <v>2466</v>
      </c>
      <c r="C91" t="s">
        <v>1455</v>
      </c>
      <c r="D91" t="s">
        <v>2487</v>
      </c>
      <c r="E91" t="s">
        <v>1456</v>
      </c>
      <c r="F91" s="457">
        <v>0.84778753173064503</v>
      </c>
      <c r="G91" s="458">
        <v>0.96009169329879196</v>
      </c>
      <c r="H91" s="459">
        <v>0.75800780424701597</v>
      </c>
      <c r="I91" s="160"/>
      <c r="J91" s="159"/>
      <c r="K91" s="156" t="s">
        <v>975</v>
      </c>
      <c r="L91" s="476">
        <v>0.61939712396872104</v>
      </c>
      <c r="M91" s="477">
        <v>0.76255873730582002</v>
      </c>
      <c r="N91" s="477">
        <v>0.69780957883096895</v>
      </c>
      <c r="O91" s="477">
        <v>0.74536258978197001</v>
      </c>
      <c r="P91" s="477">
        <v>0.80553112915721803</v>
      </c>
      <c r="Q91" s="477">
        <v>0.75251271002210596</v>
      </c>
      <c r="R91" s="477">
        <v>0.52845997191816396</v>
      </c>
      <c r="S91" s="477">
        <v>0.77411244426730397</v>
      </c>
      <c r="T91" s="477">
        <v>0.79245432379039105</v>
      </c>
      <c r="U91" s="477">
        <v>0.95662194211667895</v>
      </c>
      <c r="V91" s="477">
        <v>1.07837644979545</v>
      </c>
      <c r="W91" s="477">
        <v>0.899590744877521</v>
      </c>
      <c r="X91" s="477">
        <v>0.86881313444888597</v>
      </c>
      <c r="Y91" s="477">
        <v>0.65414963698251805</v>
      </c>
      <c r="Z91" s="477">
        <v>0.56655674384009003</v>
      </c>
      <c r="AA91" s="478">
        <v>0.89000449824846795</v>
      </c>
      <c r="AB91" s="390">
        <v>0.71071803565653402</v>
      </c>
      <c r="AC91" s="390">
        <v>0.83832093426249998</v>
      </c>
      <c r="AD91" s="390">
        <v>0.71515406384119795</v>
      </c>
      <c r="AE91" s="390">
        <v>0.74488100337998997</v>
      </c>
      <c r="AF91" s="390">
        <v>0.70628200747186998</v>
      </c>
      <c r="AG91" s="390">
        <v>0.93176086514501</v>
      </c>
    </row>
    <row r="92" spans="1:33" x14ac:dyDescent="0.3">
      <c r="A92" s="452"/>
      <c r="B92" t="s">
        <v>2466</v>
      </c>
      <c r="C92" t="s">
        <v>2444</v>
      </c>
      <c r="F92" s="457">
        <v>0.74902506427104065</v>
      </c>
      <c r="G92" s="458">
        <v>0.78767420643426012</v>
      </c>
      <c r="H92" s="459">
        <v>0.71299148751161812</v>
      </c>
      <c r="I92" s="160"/>
      <c r="J92" s="159"/>
      <c r="K92" s="156"/>
      <c r="L92" s="476">
        <v>0.73021405611200407</v>
      </c>
      <c r="M92" s="477">
        <v>0.8388754243130474</v>
      </c>
      <c r="N92" s="477">
        <v>0.79259718240843768</v>
      </c>
      <c r="O92" s="477">
        <v>0.82138097078128136</v>
      </c>
      <c r="P92" s="477">
        <v>0.84007739339761767</v>
      </c>
      <c r="Q92" s="477">
        <v>0.92590499202892096</v>
      </c>
      <c r="R92" s="477">
        <v>0.61637292102093066</v>
      </c>
      <c r="S92" s="477">
        <v>0.89614825687059596</v>
      </c>
      <c r="T92" s="477">
        <v>1.016123359080386</v>
      </c>
      <c r="U92" s="477">
        <v>1.09873986123542</v>
      </c>
      <c r="V92" s="477">
        <v>1.17968619031384</v>
      </c>
      <c r="W92" s="477">
        <v>1.169834371459902</v>
      </c>
      <c r="X92" s="477">
        <v>1.035007724312589</v>
      </c>
      <c r="Y92" s="477">
        <v>1.0032017806724141</v>
      </c>
      <c r="Z92" s="477">
        <v>0.74777985446402906</v>
      </c>
      <c r="AA92" s="478">
        <v>1.3762690165864049</v>
      </c>
      <c r="AB92" s="390">
        <v>0.80769639961660455</v>
      </c>
      <c r="AC92" s="390">
        <v>1.0783302697656232</v>
      </c>
      <c r="AD92" s="390">
        <v>0.81962589082951631</v>
      </c>
      <c r="AE92" s="390">
        <v>1.0405645940088593</v>
      </c>
      <c r="AF92" s="390">
        <v>0.79576690840369269</v>
      </c>
      <c r="AG92" s="390">
        <v>1.1160959455223871</v>
      </c>
    </row>
    <row r="93" spans="1:33" x14ac:dyDescent="0.3">
      <c r="A93" s="466"/>
      <c r="B93" s="4" t="s">
        <v>2491</v>
      </c>
      <c r="C93" s="104"/>
      <c r="D93" s="104"/>
      <c r="E93" s="104"/>
      <c r="F93" s="460"/>
      <c r="G93" s="461"/>
      <c r="H93" s="462"/>
      <c r="I93" s="467" t="s">
        <v>1769</v>
      </c>
      <c r="J93" s="468" t="s">
        <v>1770</v>
      </c>
      <c r="K93" s="469" t="s">
        <v>1769</v>
      </c>
      <c r="L93" s="479"/>
      <c r="M93" s="391"/>
      <c r="N93" s="391"/>
      <c r="O93" s="391"/>
      <c r="P93" s="391"/>
      <c r="Q93" s="391"/>
      <c r="R93" s="391"/>
      <c r="S93" s="391"/>
      <c r="T93" s="391"/>
      <c r="U93" s="391"/>
      <c r="V93" s="391"/>
      <c r="W93" s="391"/>
      <c r="X93" s="391"/>
      <c r="Y93" s="391"/>
      <c r="Z93" s="391"/>
      <c r="AA93" s="480"/>
      <c r="AB93" s="391"/>
      <c r="AC93" s="391"/>
      <c r="AD93" s="391"/>
      <c r="AE93" s="391"/>
      <c r="AF93" s="391"/>
      <c r="AG93" s="391"/>
    </row>
    <row r="94" spans="1:33" x14ac:dyDescent="0.3">
      <c r="A94" s="453">
        <v>20</v>
      </c>
      <c r="B94" t="s">
        <v>2467</v>
      </c>
      <c r="C94" t="s">
        <v>240</v>
      </c>
      <c r="D94" t="s">
        <v>2480</v>
      </c>
      <c r="E94" t="s">
        <v>358</v>
      </c>
      <c r="F94" s="457">
        <v>0.404060799371734</v>
      </c>
      <c r="G94" s="458">
        <v>0.35332304632165901</v>
      </c>
      <c r="H94" s="459">
        <v>0.485446941236721</v>
      </c>
      <c r="I94" s="160" t="s">
        <v>975</v>
      </c>
      <c r="J94" s="159"/>
      <c r="K94" s="463" t="s">
        <v>976</v>
      </c>
      <c r="L94" s="476">
        <v>0.110816932143283</v>
      </c>
      <c r="M94" s="477">
        <v>7.6316687007227393E-2</v>
      </c>
      <c r="N94" s="477">
        <v>9.4787603577468696E-2</v>
      </c>
      <c r="O94" s="477">
        <v>7.6018380999311297E-2</v>
      </c>
      <c r="P94" s="477">
        <v>3.4546264240399603E-2</v>
      </c>
      <c r="Q94" s="477">
        <v>0.173392282006815</v>
      </c>
      <c r="R94" s="477">
        <v>8.7912949102766702E-2</v>
      </c>
      <c r="S94" s="477">
        <v>0.12203581260329199</v>
      </c>
      <c r="T94" s="477">
        <v>0.22366903528999499</v>
      </c>
      <c r="U94" s="477">
        <v>0.142117919118741</v>
      </c>
      <c r="V94" s="477">
        <v>0.10130974051839001</v>
      </c>
      <c r="W94" s="477">
        <v>0.27024362658238099</v>
      </c>
      <c r="X94" s="477">
        <v>0.166194589863703</v>
      </c>
      <c r="Y94" s="477">
        <v>0.34905214368989601</v>
      </c>
      <c r="Z94" s="477">
        <v>0.181223110623939</v>
      </c>
      <c r="AA94" s="478">
        <v>0.48626451833793699</v>
      </c>
      <c r="AB94" s="390">
        <v>9.6978363960070493E-2</v>
      </c>
      <c r="AC94" s="390">
        <v>0.24000933550312301</v>
      </c>
      <c r="AD94" s="390">
        <v>0.104471826988318</v>
      </c>
      <c r="AE94" s="390">
        <v>0.29568359062886901</v>
      </c>
      <c r="AF94" s="390">
        <v>8.9484900931822597E-2</v>
      </c>
      <c r="AG94" s="390">
        <v>0.184335080377377</v>
      </c>
    </row>
    <row r="95" spans="1:33" x14ac:dyDescent="0.3">
      <c r="A95" s="452"/>
      <c r="B95" t="s">
        <v>2467</v>
      </c>
      <c r="C95" t="s">
        <v>2451</v>
      </c>
      <c r="D95" t="s">
        <v>2488</v>
      </c>
      <c r="E95" t="s">
        <v>2489</v>
      </c>
      <c r="F95" s="457">
        <v>0.93647500478026802</v>
      </c>
      <c r="G95" s="458">
        <v>0.90713937479586304</v>
      </c>
      <c r="H95" s="459">
        <v>0.96912467392839596</v>
      </c>
      <c r="I95" s="160"/>
      <c r="J95" s="159"/>
      <c r="K95" s="156"/>
      <c r="L95" s="476">
        <v>1.20613796439626</v>
      </c>
      <c r="M95" s="477">
        <v>1.4758613007754799</v>
      </c>
      <c r="N95" s="477">
        <v>1.2938102645216101</v>
      </c>
      <c r="O95" s="477">
        <v>1.3891282506073901</v>
      </c>
      <c r="P95" s="477">
        <v>1.46163600173254</v>
      </c>
      <c r="Q95" s="477">
        <v>1.4396963467617101</v>
      </c>
      <c r="R95" s="477">
        <v>1.38794410769264</v>
      </c>
      <c r="S95" s="477">
        <v>1.29983052413708</v>
      </c>
      <c r="T95" s="477">
        <v>1.4095371235218199</v>
      </c>
      <c r="U95" s="477">
        <v>1.25308306466582</v>
      </c>
      <c r="V95" s="477">
        <v>1.5527094892900299</v>
      </c>
      <c r="W95" s="477">
        <v>1.3205295619261701</v>
      </c>
      <c r="X95" s="477">
        <v>1.7164356967846499</v>
      </c>
      <c r="Y95" s="477">
        <v>1.49704596348601</v>
      </c>
      <c r="Z95" s="477">
        <v>1.5792299315548699</v>
      </c>
      <c r="AA95" s="478">
        <v>1.3685323532757401</v>
      </c>
      <c r="AB95" s="390">
        <v>1.36925559507809</v>
      </c>
      <c r="AC95" s="390">
        <v>1.4621378980631401</v>
      </c>
      <c r="AD95" s="390">
        <v>1.39727674508099</v>
      </c>
      <c r="AE95" s="390">
        <v>1.5403109862753199</v>
      </c>
      <c r="AF95" s="390">
        <v>1.3412344450751901</v>
      </c>
      <c r="AG95" s="390">
        <v>1.38396480985096</v>
      </c>
    </row>
    <row r="96" spans="1:33" x14ac:dyDescent="0.3">
      <c r="A96" s="452"/>
      <c r="B96" t="s">
        <v>2467</v>
      </c>
      <c r="C96" t="s">
        <v>2444</v>
      </c>
      <c r="F96" s="457">
        <v>0.86140254504668934</v>
      </c>
      <c r="G96" s="458">
        <v>0.81794826137314969</v>
      </c>
      <c r="H96" s="459">
        <v>0.91227408413495581</v>
      </c>
      <c r="I96" s="160"/>
      <c r="J96" s="159"/>
      <c r="K96" s="156"/>
      <c r="L96" s="476">
        <v>1.316954896539543</v>
      </c>
      <c r="M96" s="477">
        <v>1.5521779877827073</v>
      </c>
      <c r="N96" s="477">
        <v>1.3885978680990787</v>
      </c>
      <c r="O96" s="477">
        <v>1.4651466316067014</v>
      </c>
      <c r="P96" s="477">
        <v>1.4961822659729396</v>
      </c>
      <c r="Q96" s="477">
        <v>1.6130886287685251</v>
      </c>
      <c r="R96" s="477">
        <v>1.4758570567954066</v>
      </c>
      <c r="S96" s="477">
        <v>1.4218663367403721</v>
      </c>
      <c r="T96" s="477">
        <v>1.633206158811815</v>
      </c>
      <c r="U96" s="477">
        <v>1.3952009837845609</v>
      </c>
      <c r="V96" s="477">
        <v>1.65401922980842</v>
      </c>
      <c r="W96" s="477">
        <v>1.590773188508551</v>
      </c>
      <c r="X96" s="477">
        <v>1.8826302866483529</v>
      </c>
      <c r="Y96" s="477">
        <v>1.8460981071759059</v>
      </c>
      <c r="Z96" s="477">
        <v>1.7604530421788089</v>
      </c>
      <c r="AA96" s="478">
        <v>1.8547968716136771</v>
      </c>
      <c r="AB96" s="390">
        <v>1.4662339590381595</v>
      </c>
      <c r="AC96" s="390">
        <v>1.7021472335662617</v>
      </c>
      <c r="AD96" s="390">
        <v>1.5017485720693107</v>
      </c>
      <c r="AE96" s="390">
        <v>1.8359945769041861</v>
      </c>
      <c r="AF96" s="390">
        <v>1.4307193460070078</v>
      </c>
      <c r="AG96" s="390">
        <v>1.5682998902283369</v>
      </c>
    </row>
    <row r="97" spans="1:33" x14ac:dyDescent="0.3">
      <c r="A97" s="466"/>
      <c r="B97" s="4" t="s">
        <v>2491</v>
      </c>
      <c r="C97" s="104"/>
      <c r="D97" s="104"/>
      <c r="E97" s="104"/>
      <c r="F97" s="460"/>
      <c r="G97" s="461"/>
      <c r="H97" s="462"/>
      <c r="I97" s="467" t="s">
        <v>1769</v>
      </c>
      <c r="J97" s="468" t="s">
        <v>1770</v>
      </c>
      <c r="K97" s="469" t="s">
        <v>1771</v>
      </c>
      <c r="L97" s="479"/>
      <c r="M97" s="391"/>
      <c r="N97" s="391"/>
      <c r="O97" s="391"/>
      <c r="P97" s="391"/>
      <c r="Q97" s="391"/>
      <c r="R97" s="391"/>
      <c r="S97" s="391"/>
      <c r="T97" s="391"/>
      <c r="U97" s="391"/>
      <c r="V97" s="391"/>
      <c r="W97" s="391"/>
      <c r="X97" s="391"/>
      <c r="Y97" s="391"/>
      <c r="Z97" s="391"/>
      <c r="AA97" s="480"/>
      <c r="AB97" s="391"/>
      <c r="AC97" s="391"/>
      <c r="AD97" s="391"/>
      <c r="AE97" s="391"/>
      <c r="AF97" s="391"/>
      <c r="AG97" s="391"/>
    </row>
    <row r="98" spans="1:33" x14ac:dyDescent="0.3">
      <c r="A98" s="453">
        <v>21</v>
      </c>
      <c r="B98" t="s">
        <v>2468</v>
      </c>
      <c r="C98" t="s">
        <v>240</v>
      </c>
      <c r="D98" t="s">
        <v>2480</v>
      </c>
      <c r="E98" t="s">
        <v>358</v>
      </c>
      <c r="F98" s="457">
        <v>0.404060799371734</v>
      </c>
      <c r="G98" s="458">
        <v>0.35332304632165901</v>
      </c>
      <c r="H98" s="459">
        <v>0.485446941236721</v>
      </c>
      <c r="I98" s="160" t="s">
        <v>975</v>
      </c>
      <c r="J98" s="159"/>
      <c r="K98" s="463" t="s">
        <v>976</v>
      </c>
      <c r="L98" s="476">
        <v>0.110816932143283</v>
      </c>
      <c r="M98" s="477">
        <v>7.6316687007227393E-2</v>
      </c>
      <c r="N98" s="477">
        <v>9.4787603577468696E-2</v>
      </c>
      <c r="O98" s="477">
        <v>7.6018380999311297E-2</v>
      </c>
      <c r="P98" s="477">
        <v>3.4546264240399603E-2</v>
      </c>
      <c r="Q98" s="477">
        <v>0.173392282006815</v>
      </c>
      <c r="R98" s="477">
        <v>8.7912949102766702E-2</v>
      </c>
      <c r="S98" s="477">
        <v>0.12203581260329199</v>
      </c>
      <c r="T98" s="477">
        <v>0.22366903528999499</v>
      </c>
      <c r="U98" s="477">
        <v>0.142117919118741</v>
      </c>
      <c r="V98" s="477">
        <v>0.10130974051839001</v>
      </c>
      <c r="W98" s="477">
        <v>0.27024362658238099</v>
      </c>
      <c r="X98" s="477">
        <v>0.166194589863703</v>
      </c>
      <c r="Y98" s="477">
        <v>0.34905214368989601</v>
      </c>
      <c r="Z98" s="477">
        <v>0.181223110623939</v>
      </c>
      <c r="AA98" s="478">
        <v>0.48626451833793699</v>
      </c>
      <c r="AB98" s="390">
        <v>9.6978363960070493E-2</v>
      </c>
      <c r="AC98" s="390">
        <v>0.24000933550312301</v>
      </c>
      <c r="AD98" s="390">
        <v>0.104471826988318</v>
      </c>
      <c r="AE98" s="390">
        <v>0.29568359062886901</v>
      </c>
      <c r="AF98" s="390">
        <v>8.9484900931822597E-2</v>
      </c>
      <c r="AG98" s="390">
        <v>0.184335080377377</v>
      </c>
    </row>
    <row r="99" spans="1:33" x14ac:dyDescent="0.3">
      <c r="A99" s="452"/>
      <c r="B99" t="s">
        <v>2468</v>
      </c>
      <c r="C99" t="s">
        <v>1336</v>
      </c>
      <c r="D99" t="s">
        <v>2483</v>
      </c>
      <c r="E99" t="s">
        <v>1337</v>
      </c>
      <c r="F99" s="457">
        <v>1.1408356140444369</v>
      </c>
      <c r="G99" s="458">
        <v>1.0553574276586899</v>
      </c>
      <c r="H99" s="459">
        <v>1.22316747664562</v>
      </c>
      <c r="I99" s="160"/>
      <c r="J99" s="159"/>
      <c r="K99" s="463" t="s">
        <v>976</v>
      </c>
      <c r="L99" s="476">
        <v>0.43952032618549902</v>
      </c>
      <c r="M99" s="477">
        <v>0.481616030717953</v>
      </c>
      <c r="N99" s="477">
        <v>0.55414289355843305</v>
      </c>
      <c r="O99" s="477">
        <v>0.50535484986384205</v>
      </c>
      <c r="P99" s="477">
        <v>0.41400678757626802</v>
      </c>
      <c r="Q99" s="477">
        <v>0.375273964182464</v>
      </c>
      <c r="R99" s="477">
        <v>0.43907363564582003</v>
      </c>
      <c r="S99" s="477">
        <v>0.41764829909094903</v>
      </c>
      <c r="T99" s="477">
        <v>0.39575827016614301</v>
      </c>
      <c r="U99" s="477">
        <v>0.41158173919678598</v>
      </c>
      <c r="V99" s="477">
        <v>0.43999793076745503</v>
      </c>
      <c r="W99" s="477">
        <v>0.37192854474817999</v>
      </c>
      <c r="X99" s="477">
        <v>0.42199496619159999</v>
      </c>
      <c r="Y99" s="477">
        <v>0.322334612658427</v>
      </c>
      <c r="Z99" s="477">
        <v>0.37520313056232801</v>
      </c>
      <c r="AA99" s="478">
        <v>0.44013100579658399</v>
      </c>
      <c r="AB99" s="390">
        <v>0.45332959835265402</v>
      </c>
      <c r="AC99" s="390">
        <v>0.39736627501093802</v>
      </c>
      <c r="AD99" s="390">
        <v>0.41150067162387499</v>
      </c>
      <c r="AE99" s="390">
        <v>0.38991592880223502</v>
      </c>
      <c r="AF99" s="390">
        <v>0.49515852508143199</v>
      </c>
      <c r="AG99" s="390">
        <v>0.40481662121964102</v>
      </c>
    </row>
    <row r="100" spans="1:33" x14ac:dyDescent="0.3">
      <c r="A100" s="452"/>
      <c r="B100" t="s">
        <v>2468</v>
      </c>
      <c r="C100" t="s">
        <v>1223</v>
      </c>
      <c r="D100" t="s">
        <v>2484</v>
      </c>
      <c r="E100" t="s">
        <v>1224</v>
      </c>
      <c r="F100" s="457">
        <v>0.92189138709785101</v>
      </c>
      <c r="G100" s="458">
        <v>0.82017710214718798</v>
      </c>
      <c r="H100" s="459">
        <v>1.04430213636194</v>
      </c>
      <c r="I100" s="160"/>
      <c r="J100" s="464" t="s">
        <v>976</v>
      </c>
      <c r="K100" s="156"/>
      <c r="L100" s="476">
        <v>4.7185530812890599</v>
      </c>
      <c r="M100" s="477">
        <v>4.3819763104834397</v>
      </c>
      <c r="N100" s="477">
        <v>5.0304941855682301</v>
      </c>
      <c r="O100" s="477">
        <v>4.8718695234864002</v>
      </c>
      <c r="P100" s="477">
        <v>4.53652760472011</v>
      </c>
      <c r="Q100" s="477">
        <v>4.5612485957300999</v>
      </c>
      <c r="R100" s="477">
        <v>4.2581299063723703</v>
      </c>
      <c r="S100" s="477">
        <v>4.6054368354069899</v>
      </c>
      <c r="T100" s="477">
        <v>4.7200268067852704</v>
      </c>
      <c r="U100" s="477">
        <v>4.3919033268675998</v>
      </c>
      <c r="V100" s="477">
        <v>5.0595522958922903</v>
      </c>
      <c r="W100" s="477">
        <v>4.0252562719842304</v>
      </c>
      <c r="X100" s="477">
        <v>5.5083359691601403</v>
      </c>
      <c r="Y100" s="477">
        <v>5.5684594153843401</v>
      </c>
      <c r="Z100" s="477">
        <v>5.4584548668826196</v>
      </c>
      <c r="AA100" s="478">
        <v>5.3640967252290102</v>
      </c>
      <c r="AB100" s="390">
        <v>4.6205295053820903</v>
      </c>
      <c r="AC100" s="390">
        <v>5.0120107097731896</v>
      </c>
      <c r="AD100" s="390">
        <v>4.4903357355573901</v>
      </c>
      <c r="AE100" s="390">
        <v>5.4748367441640298</v>
      </c>
      <c r="AF100" s="390">
        <v>4.7507232752067798</v>
      </c>
      <c r="AG100" s="390">
        <v>4.5491846753823504</v>
      </c>
    </row>
    <row r="101" spans="1:33" x14ac:dyDescent="0.3">
      <c r="A101" s="452"/>
      <c r="B101" t="s">
        <v>2468</v>
      </c>
      <c r="C101" t="s">
        <v>2444</v>
      </c>
      <c r="F101" s="457">
        <v>0.91529188739068146</v>
      </c>
      <c r="G101" s="458">
        <v>0.81265482182717785</v>
      </c>
      <c r="H101" s="459">
        <v>1.0383451587800678</v>
      </c>
      <c r="I101" s="160"/>
      <c r="J101" s="159"/>
      <c r="K101" s="156"/>
      <c r="L101" s="476">
        <v>5.2688903396178421</v>
      </c>
      <c r="M101" s="477">
        <v>4.9399090282086204</v>
      </c>
      <c r="N101" s="477">
        <v>5.6794246827041324</v>
      </c>
      <c r="O101" s="477">
        <v>5.4532427543495539</v>
      </c>
      <c r="P101" s="477">
        <v>4.9850806565367778</v>
      </c>
      <c r="Q101" s="477">
        <v>5.1099148419193785</v>
      </c>
      <c r="R101" s="477">
        <v>4.7851164911209567</v>
      </c>
      <c r="S101" s="477">
        <v>5.1451209471012307</v>
      </c>
      <c r="T101" s="477">
        <v>5.3394541122414081</v>
      </c>
      <c r="U101" s="477">
        <v>4.9456029851831271</v>
      </c>
      <c r="V101" s="477">
        <v>5.6008599671781356</v>
      </c>
      <c r="W101" s="477">
        <v>4.6674284433147912</v>
      </c>
      <c r="X101" s="477">
        <v>6.0965255252154433</v>
      </c>
      <c r="Y101" s="477">
        <v>6.2398461717326628</v>
      </c>
      <c r="Z101" s="477">
        <v>6.0148811080688862</v>
      </c>
      <c r="AA101" s="478">
        <v>6.2904922493635311</v>
      </c>
      <c r="AB101" s="390">
        <v>5.1708374676948123</v>
      </c>
      <c r="AC101" s="390">
        <v>5.6493863202872481</v>
      </c>
      <c r="AD101" s="390">
        <v>5.0063082341695857</v>
      </c>
      <c r="AE101" s="390">
        <v>6.1604362635951304</v>
      </c>
      <c r="AF101" s="390">
        <v>5.3353667012200372</v>
      </c>
      <c r="AG101" s="390">
        <v>5.1383363769793649</v>
      </c>
    </row>
    <row r="102" spans="1:33" x14ac:dyDescent="0.3">
      <c r="A102" s="466"/>
      <c r="B102" s="4" t="s">
        <v>2491</v>
      </c>
      <c r="C102" s="104"/>
      <c r="D102" s="104"/>
      <c r="E102" s="104"/>
      <c r="F102" s="460"/>
      <c r="G102" s="461"/>
      <c r="H102" s="462"/>
      <c r="I102" s="467" t="s">
        <v>1769</v>
      </c>
      <c r="J102" s="468" t="s">
        <v>1771</v>
      </c>
      <c r="K102" s="472"/>
      <c r="L102" s="479"/>
      <c r="M102" s="391"/>
      <c r="N102" s="391"/>
      <c r="O102" s="391"/>
      <c r="P102" s="391"/>
      <c r="Q102" s="391"/>
      <c r="R102" s="391"/>
      <c r="S102" s="391"/>
      <c r="T102" s="391"/>
      <c r="U102" s="391"/>
      <c r="V102" s="391"/>
      <c r="W102" s="391"/>
      <c r="X102" s="391"/>
      <c r="Y102" s="391"/>
      <c r="Z102" s="391"/>
      <c r="AA102" s="480"/>
      <c r="AB102" s="391"/>
      <c r="AC102" s="391"/>
      <c r="AD102" s="391"/>
      <c r="AE102" s="391"/>
      <c r="AF102" s="391"/>
      <c r="AG102" s="391"/>
    </row>
    <row r="103" spans="1:33" x14ac:dyDescent="0.3">
      <c r="A103" s="453">
        <v>22</v>
      </c>
      <c r="B103" t="s">
        <v>2469</v>
      </c>
      <c r="C103" t="s">
        <v>240</v>
      </c>
      <c r="D103" t="s">
        <v>2480</v>
      </c>
      <c r="E103" t="s">
        <v>358</v>
      </c>
      <c r="F103" s="457">
        <v>0.404060799371734</v>
      </c>
      <c r="G103" s="458">
        <v>0.35332304632165901</v>
      </c>
      <c r="H103" s="459">
        <v>0.485446941236721</v>
      </c>
      <c r="I103" s="160" t="s">
        <v>975</v>
      </c>
      <c r="J103" s="159"/>
      <c r="K103" s="463" t="s">
        <v>976</v>
      </c>
      <c r="L103" s="476">
        <v>0.110816932143283</v>
      </c>
      <c r="M103" s="477">
        <v>7.6316687007227393E-2</v>
      </c>
      <c r="N103" s="477">
        <v>9.4787603577468696E-2</v>
      </c>
      <c r="O103" s="477">
        <v>7.6018380999311297E-2</v>
      </c>
      <c r="P103" s="477">
        <v>3.4546264240399603E-2</v>
      </c>
      <c r="Q103" s="477">
        <v>0.173392282006815</v>
      </c>
      <c r="R103" s="477">
        <v>8.7912949102766702E-2</v>
      </c>
      <c r="S103" s="477">
        <v>0.12203581260329199</v>
      </c>
      <c r="T103" s="477">
        <v>0.22366903528999499</v>
      </c>
      <c r="U103" s="477">
        <v>0.142117919118741</v>
      </c>
      <c r="V103" s="477">
        <v>0.10130974051839001</v>
      </c>
      <c r="W103" s="477">
        <v>0.27024362658238099</v>
      </c>
      <c r="X103" s="477">
        <v>0.166194589863703</v>
      </c>
      <c r="Y103" s="477">
        <v>0.34905214368989601</v>
      </c>
      <c r="Z103" s="477">
        <v>0.181223110623939</v>
      </c>
      <c r="AA103" s="478">
        <v>0.48626451833793699</v>
      </c>
      <c r="AB103" s="390">
        <v>9.6978363960070493E-2</v>
      </c>
      <c r="AC103" s="390">
        <v>0.24000933550312301</v>
      </c>
      <c r="AD103" s="390">
        <v>0.104471826988318</v>
      </c>
      <c r="AE103" s="390">
        <v>0.29568359062886901</v>
      </c>
      <c r="AF103" s="390">
        <v>8.9484900931822597E-2</v>
      </c>
      <c r="AG103" s="390">
        <v>0.184335080377377</v>
      </c>
    </row>
    <row r="104" spans="1:33" x14ac:dyDescent="0.3">
      <c r="A104" s="452"/>
      <c r="B104" t="s">
        <v>2469</v>
      </c>
      <c r="C104" t="s">
        <v>2448</v>
      </c>
      <c r="D104" t="s">
        <v>2485</v>
      </c>
      <c r="E104" t="s">
        <v>2486</v>
      </c>
      <c r="F104" s="457">
        <v>0.95255345997345797</v>
      </c>
      <c r="G104" s="458">
        <v>0.81467489183865605</v>
      </c>
      <c r="H104" s="459">
        <v>1.07405608623991</v>
      </c>
      <c r="I104" s="160"/>
      <c r="J104" s="159"/>
      <c r="K104" s="156"/>
      <c r="L104" s="476">
        <v>7.6311112167875796</v>
      </c>
      <c r="M104" s="477">
        <v>6.8447858042434904</v>
      </c>
      <c r="N104" s="477">
        <v>12.366946034988599</v>
      </c>
      <c r="O104" s="477">
        <v>7.2561692753884399</v>
      </c>
      <c r="P104" s="477">
        <v>5.7955471994496</v>
      </c>
      <c r="Q104" s="477">
        <v>5.3859670641706803</v>
      </c>
      <c r="R104" s="477">
        <v>5.7580526055775598</v>
      </c>
      <c r="S104" s="477">
        <v>5.8527288902007504</v>
      </c>
      <c r="T104" s="477">
        <v>8.4670699353101604</v>
      </c>
      <c r="U104" s="477">
        <v>7.8119031527105998</v>
      </c>
      <c r="V104" s="477">
        <v>7.7381142376741296</v>
      </c>
      <c r="W104" s="477">
        <v>7.7308006740676802</v>
      </c>
      <c r="X104" s="477">
        <v>8.4305147150270798</v>
      </c>
      <c r="Y104" s="477">
        <v>7.0922234588216497</v>
      </c>
      <c r="Z104" s="477">
        <v>6.4249783676214296</v>
      </c>
      <c r="AA104" s="478">
        <v>6.0294507773337802</v>
      </c>
      <c r="AB104" s="390">
        <v>7.1114135113508397</v>
      </c>
      <c r="AC104" s="390">
        <v>7.4656319148208103</v>
      </c>
      <c r="AD104" s="390">
        <v>5.6980739398496496</v>
      </c>
      <c r="AE104" s="390">
        <v>6.9942918297009902</v>
      </c>
      <c r="AF104" s="390">
        <v>8.5247530828520297</v>
      </c>
      <c r="AG104" s="390">
        <v>7.9369719999406403</v>
      </c>
    </row>
    <row r="105" spans="1:33" x14ac:dyDescent="0.3">
      <c r="A105" s="452"/>
      <c r="B105" t="s">
        <v>2469</v>
      </c>
      <c r="C105" t="s">
        <v>2444</v>
      </c>
      <c r="F105" s="457">
        <v>0.93546943611057365</v>
      </c>
      <c r="G105" s="458">
        <v>0.79596232254174248</v>
      </c>
      <c r="H105" s="459">
        <v>1.0606960060235191</v>
      </c>
      <c r="I105" s="160"/>
      <c r="J105" s="159"/>
      <c r="K105" s="156"/>
      <c r="L105" s="476">
        <v>7.7419281489308629</v>
      </c>
      <c r="M105" s="477">
        <v>6.9211024912507177</v>
      </c>
      <c r="N105" s="477">
        <v>12.461733638566068</v>
      </c>
      <c r="O105" s="477">
        <v>7.3321876563877515</v>
      </c>
      <c r="P105" s="477">
        <v>5.8300934636899999</v>
      </c>
      <c r="Q105" s="477">
        <v>5.5593593461774953</v>
      </c>
      <c r="R105" s="477">
        <v>5.8459655546803262</v>
      </c>
      <c r="S105" s="477">
        <v>5.974764702804042</v>
      </c>
      <c r="T105" s="477">
        <v>8.6907389706001545</v>
      </c>
      <c r="U105" s="477">
        <v>7.9540210718293407</v>
      </c>
      <c r="V105" s="477">
        <v>7.8394239781925199</v>
      </c>
      <c r="W105" s="477">
        <v>8.0010443006500616</v>
      </c>
      <c r="X105" s="477">
        <v>8.5967093048907834</v>
      </c>
      <c r="Y105" s="477">
        <v>7.4412756025115456</v>
      </c>
      <c r="Z105" s="477">
        <v>6.6062014782453682</v>
      </c>
      <c r="AA105" s="478">
        <v>6.5157152956717175</v>
      </c>
      <c r="AB105" s="390">
        <v>7.208391875310908</v>
      </c>
      <c r="AC105" s="390">
        <v>7.7056412503239358</v>
      </c>
      <c r="AD105" s="390">
        <v>5.8025457668379659</v>
      </c>
      <c r="AE105" s="390">
        <v>7.2899754203298537</v>
      </c>
      <c r="AF105" s="390">
        <v>8.6142379837838501</v>
      </c>
      <c r="AG105" s="390">
        <v>8.1213070803180187</v>
      </c>
    </row>
    <row r="106" spans="1:33" x14ac:dyDescent="0.3">
      <c r="A106" s="466"/>
      <c r="B106" s="4" t="s">
        <v>2491</v>
      </c>
      <c r="C106" s="104"/>
      <c r="D106" s="104"/>
      <c r="E106" s="104"/>
      <c r="F106" s="460"/>
      <c r="G106" s="461"/>
      <c r="H106" s="462"/>
      <c r="I106" s="467" t="s">
        <v>1769</v>
      </c>
      <c r="J106" s="468" t="s">
        <v>1770</v>
      </c>
      <c r="K106" s="472"/>
      <c r="L106" s="479"/>
      <c r="M106" s="391"/>
      <c r="N106" s="391"/>
      <c r="O106" s="391"/>
      <c r="P106" s="391"/>
      <c r="Q106" s="391"/>
      <c r="R106" s="391"/>
      <c r="S106" s="391"/>
      <c r="T106" s="391"/>
      <c r="U106" s="391"/>
      <c r="V106" s="391"/>
      <c r="W106" s="391"/>
      <c r="X106" s="391"/>
      <c r="Y106" s="391"/>
      <c r="Z106" s="391"/>
      <c r="AA106" s="480"/>
      <c r="AB106" s="391"/>
      <c r="AC106" s="391"/>
      <c r="AD106" s="391"/>
      <c r="AE106" s="391"/>
      <c r="AF106" s="391"/>
      <c r="AG106" s="391"/>
    </row>
    <row r="107" spans="1:33" x14ac:dyDescent="0.3">
      <c r="A107" s="453">
        <v>23</v>
      </c>
      <c r="B107" t="s">
        <v>2470</v>
      </c>
      <c r="C107" t="s">
        <v>240</v>
      </c>
      <c r="D107" t="s">
        <v>2480</v>
      </c>
      <c r="E107" t="s">
        <v>358</v>
      </c>
      <c r="F107" s="457">
        <v>0.404060799371734</v>
      </c>
      <c r="G107" s="458">
        <v>0.35332304632165901</v>
      </c>
      <c r="H107" s="459">
        <v>0.485446941236721</v>
      </c>
      <c r="I107" s="160" t="s">
        <v>975</v>
      </c>
      <c r="J107" s="159"/>
      <c r="K107" s="463" t="s">
        <v>976</v>
      </c>
      <c r="L107" s="476">
        <v>0.110816932143283</v>
      </c>
      <c r="M107" s="477">
        <v>7.6316687007227393E-2</v>
      </c>
      <c r="N107" s="477">
        <v>9.4787603577468696E-2</v>
      </c>
      <c r="O107" s="477">
        <v>7.6018380999311297E-2</v>
      </c>
      <c r="P107" s="477">
        <v>3.4546264240399603E-2</v>
      </c>
      <c r="Q107" s="477">
        <v>0.173392282006815</v>
      </c>
      <c r="R107" s="477">
        <v>8.7912949102766702E-2</v>
      </c>
      <c r="S107" s="477">
        <v>0.12203581260329199</v>
      </c>
      <c r="T107" s="477">
        <v>0.22366903528999499</v>
      </c>
      <c r="U107" s="477">
        <v>0.142117919118741</v>
      </c>
      <c r="V107" s="477">
        <v>0.10130974051839001</v>
      </c>
      <c r="W107" s="477">
        <v>0.27024362658238099</v>
      </c>
      <c r="X107" s="477">
        <v>0.166194589863703</v>
      </c>
      <c r="Y107" s="477">
        <v>0.34905214368989601</v>
      </c>
      <c r="Z107" s="477">
        <v>0.181223110623939</v>
      </c>
      <c r="AA107" s="478">
        <v>0.48626451833793699</v>
      </c>
      <c r="AB107" s="390">
        <v>9.6978363960070493E-2</v>
      </c>
      <c r="AC107" s="390">
        <v>0.24000933550312301</v>
      </c>
      <c r="AD107" s="390">
        <v>0.104471826988318</v>
      </c>
      <c r="AE107" s="390">
        <v>0.29568359062886901</v>
      </c>
      <c r="AF107" s="390">
        <v>8.9484900931822597E-2</v>
      </c>
      <c r="AG107" s="390">
        <v>0.184335080377377</v>
      </c>
    </row>
    <row r="108" spans="1:33" x14ac:dyDescent="0.3">
      <c r="A108" s="452"/>
      <c r="B108" t="s">
        <v>2470</v>
      </c>
      <c r="C108" t="s">
        <v>1455</v>
      </c>
      <c r="D108" t="s">
        <v>2487</v>
      </c>
      <c r="E108" t="s">
        <v>1456</v>
      </c>
      <c r="F108" s="457">
        <v>0.84778753173064503</v>
      </c>
      <c r="G108" s="458">
        <v>0.96009169329879196</v>
      </c>
      <c r="H108" s="459">
        <v>0.75800780424701597</v>
      </c>
      <c r="I108" s="160"/>
      <c r="J108" s="159"/>
      <c r="K108" s="156" t="s">
        <v>975</v>
      </c>
      <c r="L108" s="476">
        <v>0.61939712396872104</v>
      </c>
      <c r="M108" s="477">
        <v>0.76255873730582002</v>
      </c>
      <c r="N108" s="477">
        <v>0.69780957883096895</v>
      </c>
      <c r="O108" s="477">
        <v>0.74536258978197001</v>
      </c>
      <c r="P108" s="477">
        <v>0.80553112915721803</v>
      </c>
      <c r="Q108" s="477">
        <v>0.75251271002210596</v>
      </c>
      <c r="R108" s="477">
        <v>0.52845997191816396</v>
      </c>
      <c r="S108" s="477">
        <v>0.77411244426730397</v>
      </c>
      <c r="T108" s="477">
        <v>0.79245432379039105</v>
      </c>
      <c r="U108" s="477">
        <v>0.95662194211667895</v>
      </c>
      <c r="V108" s="477">
        <v>1.07837644979545</v>
      </c>
      <c r="W108" s="477">
        <v>0.899590744877521</v>
      </c>
      <c r="X108" s="477">
        <v>0.86881313444888597</v>
      </c>
      <c r="Y108" s="477">
        <v>0.65414963698251805</v>
      </c>
      <c r="Z108" s="477">
        <v>0.56655674384009003</v>
      </c>
      <c r="AA108" s="478">
        <v>0.89000449824846795</v>
      </c>
      <c r="AB108" s="390">
        <v>0.71071803565653402</v>
      </c>
      <c r="AC108" s="390">
        <v>0.83832093426249998</v>
      </c>
      <c r="AD108" s="390">
        <v>0.71515406384119795</v>
      </c>
      <c r="AE108" s="390">
        <v>0.74488100337998997</v>
      </c>
      <c r="AF108" s="390">
        <v>0.70628200747186998</v>
      </c>
      <c r="AG108" s="390">
        <v>0.93176086514501</v>
      </c>
    </row>
    <row r="109" spans="1:33" x14ac:dyDescent="0.3">
      <c r="A109" s="452"/>
      <c r="B109" t="s">
        <v>2470</v>
      </c>
      <c r="C109" t="s">
        <v>2444</v>
      </c>
      <c r="F109" s="457">
        <v>0.74902506427104065</v>
      </c>
      <c r="G109" s="458">
        <v>0.78767420643426012</v>
      </c>
      <c r="H109" s="459">
        <v>0.71299148751161812</v>
      </c>
      <c r="I109" s="160"/>
      <c r="J109" s="159"/>
      <c r="K109" s="156"/>
      <c r="L109" s="476">
        <v>0.73021405611200407</v>
      </c>
      <c r="M109" s="477">
        <v>0.8388754243130474</v>
      </c>
      <c r="N109" s="477">
        <v>0.79259718240843768</v>
      </c>
      <c r="O109" s="477">
        <v>0.82138097078128136</v>
      </c>
      <c r="P109" s="477">
        <v>0.84007739339761767</v>
      </c>
      <c r="Q109" s="477">
        <v>0.92590499202892096</v>
      </c>
      <c r="R109" s="477">
        <v>0.61637292102093066</v>
      </c>
      <c r="S109" s="477">
        <v>0.89614825687059596</v>
      </c>
      <c r="T109" s="477">
        <v>1.016123359080386</v>
      </c>
      <c r="U109" s="477">
        <v>1.09873986123542</v>
      </c>
      <c r="V109" s="477">
        <v>1.17968619031384</v>
      </c>
      <c r="W109" s="477">
        <v>1.169834371459902</v>
      </c>
      <c r="X109" s="477">
        <v>1.035007724312589</v>
      </c>
      <c r="Y109" s="477">
        <v>1.0032017806724141</v>
      </c>
      <c r="Z109" s="477">
        <v>0.74777985446402906</v>
      </c>
      <c r="AA109" s="478">
        <v>1.3762690165864049</v>
      </c>
      <c r="AB109" s="390">
        <v>0.80769639961660455</v>
      </c>
      <c r="AC109" s="390">
        <v>1.0783302697656232</v>
      </c>
      <c r="AD109" s="390">
        <v>0.81962589082951631</v>
      </c>
      <c r="AE109" s="390">
        <v>1.0405645940088593</v>
      </c>
      <c r="AF109" s="390">
        <v>0.79576690840369269</v>
      </c>
      <c r="AG109" s="390">
        <v>1.1160959455223871</v>
      </c>
    </row>
    <row r="110" spans="1:33" x14ac:dyDescent="0.3">
      <c r="A110" s="466"/>
      <c r="B110" s="4" t="s">
        <v>2491</v>
      </c>
      <c r="C110" s="104"/>
      <c r="D110" s="104"/>
      <c r="E110" s="104"/>
      <c r="F110" s="460"/>
      <c r="G110" s="461"/>
      <c r="H110" s="462"/>
      <c r="I110" s="467" t="s">
        <v>1769</v>
      </c>
      <c r="J110" s="468" t="s">
        <v>1770</v>
      </c>
      <c r="K110" s="469" t="s">
        <v>1769</v>
      </c>
      <c r="L110" s="479"/>
      <c r="M110" s="391"/>
      <c r="N110" s="391"/>
      <c r="O110" s="391"/>
      <c r="P110" s="391"/>
      <c r="Q110" s="391"/>
      <c r="R110" s="391"/>
      <c r="S110" s="391"/>
      <c r="T110" s="391"/>
      <c r="U110" s="391"/>
      <c r="V110" s="391"/>
      <c r="W110" s="391"/>
      <c r="X110" s="391"/>
      <c r="Y110" s="391"/>
      <c r="Z110" s="391"/>
      <c r="AA110" s="480"/>
      <c r="AB110" s="391"/>
      <c r="AC110" s="391"/>
      <c r="AD110" s="391"/>
      <c r="AE110" s="391"/>
      <c r="AF110" s="391"/>
      <c r="AG110" s="391"/>
    </row>
    <row r="111" spans="1:33" x14ac:dyDescent="0.3">
      <c r="A111" s="453">
        <v>24</v>
      </c>
      <c r="B111" t="s">
        <v>2471</v>
      </c>
      <c r="C111" t="s">
        <v>240</v>
      </c>
      <c r="D111" t="s">
        <v>2480</v>
      </c>
      <c r="E111" t="s">
        <v>358</v>
      </c>
      <c r="F111" s="457">
        <v>0.404060799371734</v>
      </c>
      <c r="G111" s="458">
        <v>0.35332304632165901</v>
      </c>
      <c r="H111" s="459">
        <v>0.485446941236721</v>
      </c>
      <c r="I111" s="160" t="s">
        <v>975</v>
      </c>
      <c r="J111" s="159"/>
      <c r="K111" s="463" t="s">
        <v>976</v>
      </c>
      <c r="L111" s="476">
        <v>0.110816932143283</v>
      </c>
      <c r="M111" s="477">
        <v>7.6316687007227393E-2</v>
      </c>
      <c r="N111" s="477">
        <v>9.4787603577468696E-2</v>
      </c>
      <c r="O111" s="477">
        <v>7.6018380999311297E-2</v>
      </c>
      <c r="P111" s="477">
        <v>3.4546264240399603E-2</v>
      </c>
      <c r="Q111" s="477">
        <v>0.173392282006815</v>
      </c>
      <c r="R111" s="477">
        <v>8.7912949102766702E-2</v>
      </c>
      <c r="S111" s="477">
        <v>0.12203581260329199</v>
      </c>
      <c r="T111" s="477">
        <v>0.22366903528999499</v>
      </c>
      <c r="U111" s="477">
        <v>0.142117919118741</v>
      </c>
      <c r="V111" s="477">
        <v>0.10130974051839001</v>
      </c>
      <c r="W111" s="477">
        <v>0.27024362658238099</v>
      </c>
      <c r="X111" s="477">
        <v>0.166194589863703</v>
      </c>
      <c r="Y111" s="477">
        <v>0.34905214368989601</v>
      </c>
      <c r="Z111" s="477">
        <v>0.181223110623939</v>
      </c>
      <c r="AA111" s="478">
        <v>0.48626451833793699</v>
      </c>
      <c r="AB111" s="390">
        <v>9.6978363960070493E-2</v>
      </c>
      <c r="AC111" s="390">
        <v>0.24000933550312301</v>
      </c>
      <c r="AD111" s="390">
        <v>0.104471826988318</v>
      </c>
      <c r="AE111" s="390">
        <v>0.29568359062886901</v>
      </c>
      <c r="AF111" s="390">
        <v>8.9484900931822597E-2</v>
      </c>
      <c r="AG111" s="390">
        <v>0.184335080377377</v>
      </c>
    </row>
    <row r="112" spans="1:33" x14ac:dyDescent="0.3">
      <c r="A112" s="452"/>
      <c r="B112" t="s">
        <v>2471</v>
      </c>
      <c r="C112" t="s">
        <v>2451</v>
      </c>
      <c r="D112" t="s">
        <v>2488</v>
      </c>
      <c r="E112" t="s">
        <v>2489</v>
      </c>
      <c r="F112" s="457">
        <v>0.93647500478026802</v>
      </c>
      <c r="G112" s="458">
        <v>0.90713937479586304</v>
      </c>
      <c r="H112" s="459">
        <v>0.96912467392839596</v>
      </c>
      <c r="I112" s="160"/>
      <c r="J112" s="159"/>
      <c r="K112" s="156"/>
      <c r="L112" s="476">
        <v>1.20613796439626</v>
      </c>
      <c r="M112" s="477">
        <v>1.4758613007754799</v>
      </c>
      <c r="N112" s="477">
        <v>1.2938102645216101</v>
      </c>
      <c r="O112" s="477">
        <v>1.3891282506073901</v>
      </c>
      <c r="P112" s="477">
        <v>1.46163600173254</v>
      </c>
      <c r="Q112" s="477">
        <v>1.4396963467617101</v>
      </c>
      <c r="R112" s="477">
        <v>1.38794410769264</v>
      </c>
      <c r="S112" s="477">
        <v>1.29983052413708</v>
      </c>
      <c r="T112" s="477">
        <v>1.4095371235218199</v>
      </c>
      <c r="U112" s="477">
        <v>1.25308306466582</v>
      </c>
      <c r="V112" s="477">
        <v>1.5527094892900299</v>
      </c>
      <c r="W112" s="477">
        <v>1.3205295619261701</v>
      </c>
      <c r="X112" s="477">
        <v>1.7164356967846499</v>
      </c>
      <c r="Y112" s="477">
        <v>1.49704596348601</v>
      </c>
      <c r="Z112" s="477">
        <v>1.5792299315548699</v>
      </c>
      <c r="AA112" s="478">
        <v>1.3685323532757401</v>
      </c>
      <c r="AB112" s="390">
        <v>1.36925559507809</v>
      </c>
      <c r="AC112" s="390">
        <v>1.4621378980631401</v>
      </c>
      <c r="AD112" s="390">
        <v>1.39727674508099</v>
      </c>
      <c r="AE112" s="390">
        <v>1.5403109862753199</v>
      </c>
      <c r="AF112" s="390">
        <v>1.3412344450751901</v>
      </c>
      <c r="AG112" s="390">
        <v>1.38396480985096</v>
      </c>
    </row>
    <row r="113" spans="1:33" x14ac:dyDescent="0.3">
      <c r="A113" s="452"/>
      <c r="B113" t="s">
        <v>2471</v>
      </c>
      <c r="C113" t="s">
        <v>2444</v>
      </c>
      <c r="F113" s="457">
        <v>0.86140254504668934</v>
      </c>
      <c r="G113" s="458">
        <v>0.81794826137314969</v>
      </c>
      <c r="H113" s="459">
        <v>0.91227408413495581</v>
      </c>
      <c r="I113" s="160"/>
      <c r="J113" s="159"/>
      <c r="K113" s="156"/>
      <c r="L113" s="476">
        <v>1.316954896539543</v>
      </c>
      <c r="M113" s="477">
        <v>1.5521779877827073</v>
      </c>
      <c r="N113" s="477">
        <v>1.3885978680990787</v>
      </c>
      <c r="O113" s="477">
        <v>1.4651466316067014</v>
      </c>
      <c r="P113" s="477">
        <v>1.4961822659729396</v>
      </c>
      <c r="Q113" s="477">
        <v>1.6130886287685251</v>
      </c>
      <c r="R113" s="477">
        <v>1.4758570567954066</v>
      </c>
      <c r="S113" s="477">
        <v>1.4218663367403721</v>
      </c>
      <c r="T113" s="477">
        <v>1.633206158811815</v>
      </c>
      <c r="U113" s="477">
        <v>1.3952009837845609</v>
      </c>
      <c r="V113" s="477">
        <v>1.65401922980842</v>
      </c>
      <c r="W113" s="477">
        <v>1.590773188508551</v>
      </c>
      <c r="X113" s="477">
        <v>1.8826302866483529</v>
      </c>
      <c r="Y113" s="477">
        <v>1.8460981071759059</v>
      </c>
      <c r="Z113" s="477">
        <v>1.7604530421788089</v>
      </c>
      <c r="AA113" s="478">
        <v>1.8547968716136771</v>
      </c>
      <c r="AB113" s="390">
        <v>1.4662339590381595</v>
      </c>
      <c r="AC113" s="390">
        <v>1.7021472335662617</v>
      </c>
      <c r="AD113" s="390">
        <v>1.5017485720693107</v>
      </c>
      <c r="AE113" s="390">
        <v>1.8359945769041861</v>
      </c>
      <c r="AF113" s="390">
        <v>1.4307193460070078</v>
      </c>
      <c r="AG113" s="390">
        <v>1.5682998902283369</v>
      </c>
    </row>
    <row r="114" spans="1:33" x14ac:dyDescent="0.3">
      <c r="A114" s="466"/>
      <c r="B114" s="4" t="s">
        <v>2491</v>
      </c>
      <c r="C114" s="104"/>
      <c r="D114" s="104"/>
      <c r="E114" s="104"/>
      <c r="F114" s="460"/>
      <c r="G114" s="461"/>
      <c r="H114" s="462"/>
      <c r="I114" s="467" t="s">
        <v>1769</v>
      </c>
      <c r="J114" s="468" t="s">
        <v>1770</v>
      </c>
      <c r="K114" s="469" t="s">
        <v>1771</v>
      </c>
      <c r="L114" s="479"/>
      <c r="M114" s="391"/>
      <c r="N114" s="391"/>
      <c r="O114" s="391"/>
      <c r="P114" s="391"/>
      <c r="Q114" s="391"/>
      <c r="R114" s="391"/>
      <c r="S114" s="391"/>
      <c r="T114" s="391"/>
      <c r="U114" s="391"/>
      <c r="V114" s="391"/>
      <c r="W114" s="391"/>
      <c r="X114" s="391"/>
      <c r="Y114" s="391"/>
      <c r="Z114" s="391"/>
      <c r="AA114" s="480"/>
      <c r="AB114" s="391"/>
      <c r="AC114" s="391"/>
      <c r="AD114" s="391"/>
      <c r="AE114" s="391"/>
      <c r="AF114" s="391"/>
      <c r="AG114" s="391"/>
    </row>
    <row r="115" spans="1:33" x14ac:dyDescent="0.3">
      <c r="A115" s="453">
        <v>25</v>
      </c>
      <c r="B115" t="s">
        <v>2472</v>
      </c>
      <c r="C115" t="s">
        <v>240</v>
      </c>
      <c r="D115" t="s">
        <v>2480</v>
      </c>
      <c r="E115" t="s">
        <v>358</v>
      </c>
      <c r="F115" s="457">
        <v>0.404060799371734</v>
      </c>
      <c r="G115" s="458">
        <v>0.35332304632165901</v>
      </c>
      <c r="H115" s="459">
        <v>0.485446941236721</v>
      </c>
      <c r="I115" s="160" t="s">
        <v>975</v>
      </c>
      <c r="J115" s="159"/>
      <c r="K115" s="463" t="s">
        <v>976</v>
      </c>
      <c r="L115" s="476">
        <v>0.110816932143283</v>
      </c>
      <c r="M115" s="477">
        <v>7.6316687007227393E-2</v>
      </c>
      <c r="N115" s="477">
        <v>9.4787603577468696E-2</v>
      </c>
      <c r="O115" s="477">
        <v>7.6018380999311297E-2</v>
      </c>
      <c r="P115" s="477">
        <v>3.4546264240399603E-2</v>
      </c>
      <c r="Q115" s="477">
        <v>0.173392282006815</v>
      </c>
      <c r="R115" s="477">
        <v>8.7912949102766702E-2</v>
      </c>
      <c r="S115" s="477">
        <v>0.12203581260329199</v>
      </c>
      <c r="T115" s="477">
        <v>0.22366903528999499</v>
      </c>
      <c r="U115" s="477">
        <v>0.142117919118741</v>
      </c>
      <c r="V115" s="477">
        <v>0.10130974051839001</v>
      </c>
      <c r="W115" s="477">
        <v>0.27024362658238099</v>
      </c>
      <c r="X115" s="477">
        <v>0.166194589863703</v>
      </c>
      <c r="Y115" s="477">
        <v>0.34905214368989601</v>
      </c>
      <c r="Z115" s="477">
        <v>0.181223110623939</v>
      </c>
      <c r="AA115" s="478">
        <v>0.48626451833793699</v>
      </c>
      <c r="AB115" s="390">
        <v>9.6978363960070493E-2</v>
      </c>
      <c r="AC115" s="390">
        <v>0.24000933550312301</v>
      </c>
      <c r="AD115" s="390">
        <v>0.104471826988318</v>
      </c>
      <c r="AE115" s="390">
        <v>0.29568359062886901</v>
      </c>
      <c r="AF115" s="390">
        <v>8.9484900931822597E-2</v>
      </c>
      <c r="AG115" s="390">
        <v>0.184335080377377</v>
      </c>
    </row>
    <row r="116" spans="1:33" x14ac:dyDescent="0.3">
      <c r="A116" s="452"/>
      <c r="B116" t="s">
        <v>2472</v>
      </c>
      <c r="C116" t="s">
        <v>1336</v>
      </c>
      <c r="D116" t="s">
        <v>2483</v>
      </c>
      <c r="E116" t="s">
        <v>1337</v>
      </c>
      <c r="F116" s="457">
        <v>1.1408356140444369</v>
      </c>
      <c r="G116" s="458">
        <v>1.0553574276586899</v>
      </c>
      <c r="H116" s="459">
        <v>1.22316747664562</v>
      </c>
      <c r="I116" s="160"/>
      <c r="J116" s="159"/>
      <c r="K116" s="463" t="s">
        <v>976</v>
      </c>
      <c r="L116" s="476">
        <v>0.43952032618549902</v>
      </c>
      <c r="M116" s="477">
        <v>0.481616030717953</v>
      </c>
      <c r="N116" s="477">
        <v>0.55414289355843305</v>
      </c>
      <c r="O116" s="477">
        <v>0.50535484986384205</v>
      </c>
      <c r="P116" s="477">
        <v>0.41400678757626802</v>
      </c>
      <c r="Q116" s="477">
        <v>0.375273964182464</v>
      </c>
      <c r="R116" s="477">
        <v>0.43907363564582003</v>
      </c>
      <c r="S116" s="477">
        <v>0.41764829909094903</v>
      </c>
      <c r="T116" s="477">
        <v>0.39575827016614301</v>
      </c>
      <c r="U116" s="477">
        <v>0.41158173919678598</v>
      </c>
      <c r="V116" s="477">
        <v>0.43999793076745503</v>
      </c>
      <c r="W116" s="477">
        <v>0.37192854474817999</v>
      </c>
      <c r="X116" s="477">
        <v>0.42199496619159999</v>
      </c>
      <c r="Y116" s="477">
        <v>0.322334612658427</v>
      </c>
      <c r="Z116" s="477">
        <v>0.37520313056232801</v>
      </c>
      <c r="AA116" s="478">
        <v>0.44013100579658399</v>
      </c>
      <c r="AB116" s="390">
        <v>0.45332959835265402</v>
      </c>
      <c r="AC116" s="390">
        <v>0.39736627501093802</v>
      </c>
      <c r="AD116" s="390">
        <v>0.41150067162387499</v>
      </c>
      <c r="AE116" s="390">
        <v>0.38991592880223502</v>
      </c>
      <c r="AF116" s="390">
        <v>0.49515852508143199</v>
      </c>
      <c r="AG116" s="390">
        <v>0.40481662121964102</v>
      </c>
    </row>
    <row r="117" spans="1:33" x14ac:dyDescent="0.3">
      <c r="A117" s="452"/>
      <c r="B117" t="s">
        <v>2472</v>
      </c>
      <c r="C117" t="s">
        <v>1223</v>
      </c>
      <c r="D117" t="s">
        <v>2484</v>
      </c>
      <c r="E117" t="s">
        <v>1224</v>
      </c>
      <c r="F117" s="457">
        <v>0.92189138709785101</v>
      </c>
      <c r="G117" s="458">
        <v>0.82017710214718798</v>
      </c>
      <c r="H117" s="459">
        <v>1.04430213636194</v>
      </c>
      <c r="I117" s="160"/>
      <c r="J117" s="464" t="s">
        <v>976</v>
      </c>
      <c r="K117" s="156"/>
      <c r="L117" s="476">
        <v>4.7185530812890599</v>
      </c>
      <c r="M117" s="477">
        <v>4.3819763104834397</v>
      </c>
      <c r="N117" s="477">
        <v>5.0304941855682301</v>
      </c>
      <c r="O117" s="477">
        <v>4.8718695234864002</v>
      </c>
      <c r="P117" s="477">
        <v>4.53652760472011</v>
      </c>
      <c r="Q117" s="477">
        <v>4.5612485957300999</v>
      </c>
      <c r="R117" s="477">
        <v>4.2581299063723703</v>
      </c>
      <c r="S117" s="477">
        <v>4.6054368354069899</v>
      </c>
      <c r="T117" s="477">
        <v>4.7200268067852704</v>
      </c>
      <c r="U117" s="477">
        <v>4.3919033268675998</v>
      </c>
      <c r="V117" s="477">
        <v>5.0595522958922903</v>
      </c>
      <c r="W117" s="477">
        <v>4.0252562719842304</v>
      </c>
      <c r="X117" s="477">
        <v>5.5083359691601403</v>
      </c>
      <c r="Y117" s="477">
        <v>5.5684594153843401</v>
      </c>
      <c r="Z117" s="477">
        <v>5.4584548668826196</v>
      </c>
      <c r="AA117" s="478">
        <v>5.3640967252290102</v>
      </c>
      <c r="AB117" s="390">
        <v>4.6205295053820903</v>
      </c>
      <c r="AC117" s="390">
        <v>5.0120107097731896</v>
      </c>
      <c r="AD117" s="390">
        <v>4.4903357355573901</v>
      </c>
      <c r="AE117" s="390">
        <v>5.4748367441640298</v>
      </c>
      <c r="AF117" s="390">
        <v>4.7507232752067798</v>
      </c>
      <c r="AG117" s="390">
        <v>4.5491846753823504</v>
      </c>
    </row>
    <row r="118" spans="1:33" x14ac:dyDescent="0.3">
      <c r="A118" s="452"/>
      <c r="B118" t="s">
        <v>2472</v>
      </c>
      <c r="C118" t="s">
        <v>2444</v>
      </c>
      <c r="F118" s="457">
        <v>0.91529188739068146</v>
      </c>
      <c r="G118" s="458">
        <v>0.81265482182717785</v>
      </c>
      <c r="H118" s="459">
        <v>1.0383451587800678</v>
      </c>
      <c r="I118" s="160"/>
      <c r="J118" s="159"/>
      <c r="K118" s="156"/>
      <c r="L118" s="476">
        <v>5.2688903396178421</v>
      </c>
      <c r="M118" s="477">
        <v>4.9399090282086204</v>
      </c>
      <c r="N118" s="477">
        <v>5.6794246827041324</v>
      </c>
      <c r="O118" s="477">
        <v>5.4532427543495539</v>
      </c>
      <c r="P118" s="477">
        <v>4.9850806565367778</v>
      </c>
      <c r="Q118" s="477">
        <v>5.1099148419193785</v>
      </c>
      <c r="R118" s="477">
        <v>4.7851164911209567</v>
      </c>
      <c r="S118" s="477">
        <v>5.1451209471012307</v>
      </c>
      <c r="T118" s="477">
        <v>5.3394541122414081</v>
      </c>
      <c r="U118" s="477">
        <v>4.9456029851831271</v>
      </c>
      <c r="V118" s="477">
        <v>5.6008599671781356</v>
      </c>
      <c r="W118" s="477">
        <v>4.6674284433147912</v>
      </c>
      <c r="X118" s="477">
        <v>6.0965255252154433</v>
      </c>
      <c r="Y118" s="477">
        <v>6.2398461717326628</v>
      </c>
      <c r="Z118" s="477">
        <v>6.0148811080688862</v>
      </c>
      <c r="AA118" s="478">
        <v>6.2904922493635311</v>
      </c>
      <c r="AB118" s="390">
        <v>5.1708374676948123</v>
      </c>
      <c r="AC118" s="390">
        <v>5.6493863202872481</v>
      </c>
      <c r="AD118" s="390">
        <v>5.0063082341695857</v>
      </c>
      <c r="AE118" s="390">
        <v>6.1604362635951304</v>
      </c>
      <c r="AF118" s="390">
        <v>5.3353667012200372</v>
      </c>
      <c r="AG118" s="390">
        <v>5.1383363769793649</v>
      </c>
    </row>
    <row r="119" spans="1:33" x14ac:dyDescent="0.3">
      <c r="A119" s="466"/>
      <c r="B119" s="4" t="s">
        <v>2491</v>
      </c>
      <c r="C119" s="104"/>
      <c r="D119" s="104"/>
      <c r="E119" s="104"/>
      <c r="F119" s="460"/>
      <c r="G119" s="461"/>
      <c r="H119" s="462"/>
      <c r="I119" s="467" t="s">
        <v>1769</v>
      </c>
      <c r="J119" s="468" t="s">
        <v>1771</v>
      </c>
      <c r="K119" s="472"/>
      <c r="L119" s="479"/>
      <c r="M119" s="391"/>
      <c r="N119" s="391"/>
      <c r="O119" s="391"/>
      <c r="P119" s="391"/>
      <c r="Q119" s="391"/>
      <c r="R119" s="391"/>
      <c r="S119" s="391"/>
      <c r="T119" s="391"/>
      <c r="U119" s="391"/>
      <c r="V119" s="391"/>
      <c r="W119" s="391"/>
      <c r="X119" s="391"/>
      <c r="Y119" s="391"/>
      <c r="Z119" s="391"/>
      <c r="AA119" s="480"/>
      <c r="AB119" s="391"/>
      <c r="AC119" s="391"/>
      <c r="AD119" s="391"/>
      <c r="AE119" s="391"/>
      <c r="AF119" s="391"/>
      <c r="AG119" s="391"/>
    </row>
    <row r="120" spans="1:33" x14ac:dyDescent="0.3">
      <c r="A120" s="453">
        <v>26</v>
      </c>
      <c r="B120" t="s">
        <v>2473</v>
      </c>
      <c r="C120" t="s">
        <v>240</v>
      </c>
      <c r="D120" t="s">
        <v>2480</v>
      </c>
      <c r="E120" t="s">
        <v>358</v>
      </c>
      <c r="F120" s="457">
        <v>0.404060799371734</v>
      </c>
      <c r="G120" s="458">
        <v>0.35332304632165901</v>
      </c>
      <c r="H120" s="459">
        <v>0.485446941236721</v>
      </c>
      <c r="I120" s="160" t="s">
        <v>975</v>
      </c>
      <c r="J120" s="159"/>
      <c r="K120" s="463" t="s">
        <v>976</v>
      </c>
      <c r="L120" s="476">
        <v>0.110816932143283</v>
      </c>
      <c r="M120" s="477">
        <v>7.6316687007227393E-2</v>
      </c>
      <c r="N120" s="477">
        <v>9.4787603577468696E-2</v>
      </c>
      <c r="O120" s="477">
        <v>7.6018380999311297E-2</v>
      </c>
      <c r="P120" s="477">
        <v>3.4546264240399603E-2</v>
      </c>
      <c r="Q120" s="477">
        <v>0.173392282006815</v>
      </c>
      <c r="R120" s="477">
        <v>8.7912949102766702E-2</v>
      </c>
      <c r="S120" s="477">
        <v>0.12203581260329199</v>
      </c>
      <c r="T120" s="477">
        <v>0.22366903528999499</v>
      </c>
      <c r="U120" s="477">
        <v>0.142117919118741</v>
      </c>
      <c r="V120" s="477">
        <v>0.10130974051839001</v>
      </c>
      <c r="W120" s="477">
        <v>0.27024362658238099</v>
      </c>
      <c r="X120" s="477">
        <v>0.166194589863703</v>
      </c>
      <c r="Y120" s="477">
        <v>0.34905214368989601</v>
      </c>
      <c r="Z120" s="477">
        <v>0.181223110623939</v>
      </c>
      <c r="AA120" s="478">
        <v>0.48626451833793699</v>
      </c>
      <c r="AB120" s="390">
        <v>9.6978363960070493E-2</v>
      </c>
      <c r="AC120" s="390">
        <v>0.24000933550312301</v>
      </c>
      <c r="AD120" s="390">
        <v>0.104471826988318</v>
      </c>
      <c r="AE120" s="390">
        <v>0.29568359062886901</v>
      </c>
      <c r="AF120" s="390">
        <v>8.9484900931822597E-2</v>
      </c>
      <c r="AG120" s="390">
        <v>0.184335080377377</v>
      </c>
    </row>
    <row r="121" spans="1:33" x14ac:dyDescent="0.3">
      <c r="A121" s="452"/>
      <c r="B121" t="s">
        <v>2473</v>
      </c>
      <c r="C121" t="s">
        <v>2448</v>
      </c>
      <c r="D121" t="s">
        <v>2485</v>
      </c>
      <c r="E121" t="s">
        <v>2486</v>
      </c>
      <c r="F121" s="457">
        <v>0.95255345997345797</v>
      </c>
      <c r="G121" s="458">
        <v>0.81467489183865605</v>
      </c>
      <c r="H121" s="459">
        <v>1.07405608623991</v>
      </c>
      <c r="I121" s="160"/>
      <c r="J121" s="159"/>
      <c r="K121" s="156"/>
      <c r="L121" s="476">
        <v>7.6311112167875796</v>
      </c>
      <c r="M121" s="477">
        <v>6.8447858042434904</v>
      </c>
      <c r="N121" s="477">
        <v>12.366946034988599</v>
      </c>
      <c r="O121" s="477">
        <v>7.2561692753884399</v>
      </c>
      <c r="P121" s="477">
        <v>5.7955471994496</v>
      </c>
      <c r="Q121" s="477">
        <v>5.3859670641706803</v>
      </c>
      <c r="R121" s="477">
        <v>5.7580526055775598</v>
      </c>
      <c r="S121" s="477">
        <v>5.8527288902007504</v>
      </c>
      <c r="T121" s="477">
        <v>8.4670699353101604</v>
      </c>
      <c r="U121" s="477">
        <v>7.8119031527105998</v>
      </c>
      <c r="V121" s="477">
        <v>7.7381142376741296</v>
      </c>
      <c r="W121" s="477">
        <v>7.7308006740676802</v>
      </c>
      <c r="X121" s="477">
        <v>8.4305147150270798</v>
      </c>
      <c r="Y121" s="477">
        <v>7.0922234588216497</v>
      </c>
      <c r="Z121" s="477">
        <v>6.4249783676214296</v>
      </c>
      <c r="AA121" s="478">
        <v>6.0294507773337802</v>
      </c>
      <c r="AB121" s="390">
        <v>7.1114135113508397</v>
      </c>
      <c r="AC121" s="390">
        <v>7.4656319148208103</v>
      </c>
      <c r="AD121" s="390">
        <v>5.6980739398496496</v>
      </c>
      <c r="AE121" s="390">
        <v>6.9942918297009902</v>
      </c>
      <c r="AF121" s="390">
        <v>8.5247530828520297</v>
      </c>
      <c r="AG121" s="390">
        <v>7.9369719999406403</v>
      </c>
    </row>
    <row r="122" spans="1:33" x14ac:dyDescent="0.3">
      <c r="A122" s="452"/>
      <c r="B122" t="s">
        <v>2473</v>
      </c>
      <c r="C122" t="s">
        <v>2444</v>
      </c>
      <c r="F122" s="457">
        <v>0.93546943611057365</v>
      </c>
      <c r="G122" s="458">
        <v>0.79596232254174248</v>
      </c>
      <c r="H122" s="459">
        <v>1.0606960060235191</v>
      </c>
      <c r="I122" s="160"/>
      <c r="J122" s="159"/>
      <c r="K122" s="156"/>
      <c r="L122" s="476">
        <v>7.7419281489308629</v>
      </c>
      <c r="M122" s="477">
        <v>6.9211024912507177</v>
      </c>
      <c r="N122" s="477">
        <v>12.461733638566068</v>
      </c>
      <c r="O122" s="477">
        <v>7.3321876563877515</v>
      </c>
      <c r="P122" s="477">
        <v>5.8300934636899999</v>
      </c>
      <c r="Q122" s="477">
        <v>5.5593593461774953</v>
      </c>
      <c r="R122" s="477">
        <v>5.8459655546803262</v>
      </c>
      <c r="S122" s="477">
        <v>5.974764702804042</v>
      </c>
      <c r="T122" s="477">
        <v>8.6907389706001545</v>
      </c>
      <c r="U122" s="477">
        <v>7.9540210718293407</v>
      </c>
      <c r="V122" s="477">
        <v>7.8394239781925199</v>
      </c>
      <c r="W122" s="477">
        <v>8.0010443006500616</v>
      </c>
      <c r="X122" s="477">
        <v>8.5967093048907834</v>
      </c>
      <c r="Y122" s="477">
        <v>7.4412756025115456</v>
      </c>
      <c r="Z122" s="477">
        <v>6.6062014782453682</v>
      </c>
      <c r="AA122" s="478">
        <v>6.5157152956717175</v>
      </c>
      <c r="AB122" s="390">
        <v>7.208391875310908</v>
      </c>
      <c r="AC122" s="390">
        <v>7.7056412503239358</v>
      </c>
      <c r="AD122" s="390">
        <v>5.8025457668379659</v>
      </c>
      <c r="AE122" s="390">
        <v>7.2899754203298537</v>
      </c>
      <c r="AF122" s="390">
        <v>8.6142379837838501</v>
      </c>
      <c r="AG122" s="390">
        <v>8.1213070803180187</v>
      </c>
    </row>
    <row r="123" spans="1:33" x14ac:dyDescent="0.3">
      <c r="A123" s="466"/>
      <c r="B123" s="4" t="s">
        <v>2491</v>
      </c>
      <c r="C123" s="104"/>
      <c r="D123" s="104"/>
      <c r="E123" s="104"/>
      <c r="F123" s="460"/>
      <c r="G123" s="461"/>
      <c r="H123" s="462"/>
      <c r="I123" s="467" t="s">
        <v>1769</v>
      </c>
      <c r="J123" s="468" t="s">
        <v>1770</v>
      </c>
      <c r="K123" s="472"/>
      <c r="L123" s="479"/>
      <c r="M123" s="391"/>
      <c r="N123" s="391"/>
      <c r="O123" s="391"/>
      <c r="P123" s="391"/>
      <c r="Q123" s="391"/>
      <c r="R123" s="391"/>
      <c r="S123" s="391"/>
      <c r="T123" s="391"/>
      <c r="U123" s="391"/>
      <c r="V123" s="391"/>
      <c r="W123" s="391"/>
      <c r="X123" s="391"/>
      <c r="Y123" s="391"/>
      <c r="Z123" s="391"/>
      <c r="AA123" s="480"/>
      <c r="AB123" s="391"/>
      <c r="AC123" s="391"/>
      <c r="AD123" s="391"/>
      <c r="AE123" s="391"/>
      <c r="AF123" s="391"/>
      <c r="AG123" s="391"/>
    </row>
    <row r="124" spans="1:33" x14ac:dyDescent="0.3">
      <c r="A124" s="453">
        <v>27</v>
      </c>
      <c r="B124" t="s">
        <v>2474</v>
      </c>
      <c r="C124" t="s">
        <v>240</v>
      </c>
      <c r="D124" t="s">
        <v>2480</v>
      </c>
      <c r="E124" t="s">
        <v>358</v>
      </c>
      <c r="F124" s="457">
        <v>0.404060799371734</v>
      </c>
      <c r="G124" s="458">
        <v>0.35332304632165901</v>
      </c>
      <c r="H124" s="459">
        <v>0.485446941236721</v>
      </c>
      <c r="I124" s="160" t="s">
        <v>975</v>
      </c>
      <c r="J124" s="159"/>
      <c r="K124" s="463" t="s">
        <v>976</v>
      </c>
      <c r="L124" s="476">
        <v>0.110816932143283</v>
      </c>
      <c r="M124" s="477">
        <v>7.6316687007227393E-2</v>
      </c>
      <c r="N124" s="477">
        <v>9.4787603577468696E-2</v>
      </c>
      <c r="O124" s="477">
        <v>7.6018380999311297E-2</v>
      </c>
      <c r="P124" s="477">
        <v>3.4546264240399603E-2</v>
      </c>
      <c r="Q124" s="477">
        <v>0.173392282006815</v>
      </c>
      <c r="R124" s="477">
        <v>8.7912949102766702E-2</v>
      </c>
      <c r="S124" s="477">
        <v>0.12203581260329199</v>
      </c>
      <c r="T124" s="477">
        <v>0.22366903528999499</v>
      </c>
      <c r="U124" s="477">
        <v>0.142117919118741</v>
      </c>
      <c r="V124" s="477">
        <v>0.10130974051839001</v>
      </c>
      <c r="W124" s="477">
        <v>0.27024362658238099</v>
      </c>
      <c r="X124" s="477">
        <v>0.166194589863703</v>
      </c>
      <c r="Y124" s="477">
        <v>0.34905214368989601</v>
      </c>
      <c r="Z124" s="477">
        <v>0.181223110623939</v>
      </c>
      <c r="AA124" s="478">
        <v>0.48626451833793699</v>
      </c>
      <c r="AB124" s="390">
        <v>9.6978363960070493E-2</v>
      </c>
      <c r="AC124" s="390">
        <v>0.24000933550312301</v>
      </c>
      <c r="AD124" s="390">
        <v>0.104471826988318</v>
      </c>
      <c r="AE124" s="390">
        <v>0.29568359062886901</v>
      </c>
      <c r="AF124" s="390">
        <v>8.9484900931822597E-2</v>
      </c>
      <c r="AG124" s="390">
        <v>0.184335080377377</v>
      </c>
    </row>
    <row r="125" spans="1:33" x14ac:dyDescent="0.3">
      <c r="A125" s="452"/>
      <c r="B125" t="s">
        <v>2474</v>
      </c>
      <c r="C125" t="s">
        <v>1455</v>
      </c>
      <c r="D125" t="s">
        <v>2487</v>
      </c>
      <c r="E125" t="s">
        <v>1456</v>
      </c>
      <c r="F125" s="457">
        <v>0.84778753173064503</v>
      </c>
      <c r="G125" s="458">
        <v>0.96009169329879196</v>
      </c>
      <c r="H125" s="459">
        <v>0.75800780424701597</v>
      </c>
      <c r="I125" s="160"/>
      <c r="J125" s="159"/>
      <c r="K125" s="156" t="s">
        <v>975</v>
      </c>
      <c r="L125" s="476">
        <v>0.61939712396872104</v>
      </c>
      <c r="M125" s="477">
        <v>0.76255873730582002</v>
      </c>
      <c r="N125" s="477">
        <v>0.69780957883096895</v>
      </c>
      <c r="O125" s="477">
        <v>0.74536258978197001</v>
      </c>
      <c r="P125" s="477">
        <v>0.80553112915721803</v>
      </c>
      <c r="Q125" s="477">
        <v>0.75251271002210596</v>
      </c>
      <c r="R125" s="477">
        <v>0.52845997191816396</v>
      </c>
      <c r="S125" s="477">
        <v>0.77411244426730397</v>
      </c>
      <c r="T125" s="477">
        <v>0.79245432379039105</v>
      </c>
      <c r="U125" s="477">
        <v>0.95662194211667895</v>
      </c>
      <c r="V125" s="477">
        <v>1.07837644979545</v>
      </c>
      <c r="W125" s="477">
        <v>0.899590744877521</v>
      </c>
      <c r="X125" s="477">
        <v>0.86881313444888597</v>
      </c>
      <c r="Y125" s="477">
        <v>0.65414963698251805</v>
      </c>
      <c r="Z125" s="477">
        <v>0.56655674384009003</v>
      </c>
      <c r="AA125" s="478">
        <v>0.89000449824846795</v>
      </c>
      <c r="AB125" s="390">
        <v>0.71071803565653402</v>
      </c>
      <c r="AC125" s="390">
        <v>0.83832093426249998</v>
      </c>
      <c r="AD125" s="390">
        <v>0.71515406384119795</v>
      </c>
      <c r="AE125" s="390">
        <v>0.74488100337998997</v>
      </c>
      <c r="AF125" s="390">
        <v>0.70628200747186998</v>
      </c>
      <c r="AG125" s="390">
        <v>0.93176086514501</v>
      </c>
    </row>
    <row r="126" spans="1:33" x14ac:dyDescent="0.3">
      <c r="A126" s="452"/>
      <c r="B126" t="s">
        <v>2474</v>
      </c>
      <c r="C126" t="s">
        <v>2444</v>
      </c>
      <c r="F126" s="457">
        <v>0.74902506427104065</v>
      </c>
      <c r="G126" s="458">
        <v>0.78767420643426012</v>
      </c>
      <c r="H126" s="459">
        <v>0.71299148751161812</v>
      </c>
      <c r="I126" s="160"/>
      <c r="J126" s="159"/>
      <c r="K126" s="156"/>
      <c r="L126" s="476">
        <v>0.73021405611200407</v>
      </c>
      <c r="M126" s="477">
        <v>0.8388754243130474</v>
      </c>
      <c r="N126" s="477">
        <v>0.79259718240843768</v>
      </c>
      <c r="O126" s="477">
        <v>0.82138097078128136</v>
      </c>
      <c r="P126" s="477">
        <v>0.84007739339761767</v>
      </c>
      <c r="Q126" s="477">
        <v>0.92590499202892096</v>
      </c>
      <c r="R126" s="477">
        <v>0.61637292102093066</v>
      </c>
      <c r="S126" s="477">
        <v>0.89614825687059596</v>
      </c>
      <c r="T126" s="477">
        <v>1.016123359080386</v>
      </c>
      <c r="U126" s="477">
        <v>1.09873986123542</v>
      </c>
      <c r="V126" s="477">
        <v>1.17968619031384</v>
      </c>
      <c r="W126" s="477">
        <v>1.169834371459902</v>
      </c>
      <c r="X126" s="477">
        <v>1.035007724312589</v>
      </c>
      <c r="Y126" s="477">
        <v>1.0032017806724141</v>
      </c>
      <c r="Z126" s="477">
        <v>0.74777985446402906</v>
      </c>
      <c r="AA126" s="478">
        <v>1.3762690165864049</v>
      </c>
      <c r="AB126" s="390">
        <v>0.80769639961660455</v>
      </c>
      <c r="AC126" s="390">
        <v>1.0783302697656232</v>
      </c>
      <c r="AD126" s="390">
        <v>0.81962589082951631</v>
      </c>
      <c r="AE126" s="390">
        <v>1.0405645940088593</v>
      </c>
      <c r="AF126" s="390">
        <v>0.79576690840369269</v>
      </c>
      <c r="AG126" s="390">
        <v>1.1160959455223871</v>
      </c>
    </row>
    <row r="127" spans="1:33" x14ac:dyDescent="0.3">
      <c r="A127" s="466"/>
      <c r="B127" s="4" t="s">
        <v>2491</v>
      </c>
      <c r="C127" s="104"/>
      <c r="D127" s="104"/>
      <c r="E127" s="104"/>
      <c r="F127" s="460"/>
      <c r="G127" s="461"/>
      <c r="H127" s="462"/>
      <c r="I127" s="467" t="s">
        <v>1769</v>
      </c>
      <c r="J127" s="468" t="s">
        <v>1770</v>
      </c>
      <c r="K127" s="469" t="s">
        <v>1769</v>
      </c>
      <c r="L127" s="479"/>
      <c r="M127" s="391"/>
      <c r="N127" s="391"/>
      <c r="O127" s="391"/>
      <c r="P127" s="391"/>
      <c r="Q127" s="391"/>
      <c r="R127" s="391"/>
      <c r="S127" s="391"/>
      <c r="T127" s="391"/>
      <c r="U127" s="391"/>
      <c r="V127" s="391"/>
      <c r="W127" s="391"/>
      <c r="X127" s="391"/>
      <c r="Y127" s="391"/>
      <c r="Z127" s="391"/>
      <c r="AA127" s="480"/>
      <c r="AB127" s="391"/>
      <c r="AC127" s="391"/>
      <c r="AD127" s="391"/>
      <c r="AE127" s="391"/>
      <c r="AF127" s="391"/>
      <c r="AG127" s="391"/>
    </row>
    <row r="128" spans="1:33" x14ac:dyDescent="0.3">
      <c r="A128" s="453">
        <v>28</v>
      </c>
      <c r="B128" t="s">
        <v>2475</v>
      </c>
      <c r="C128" t="s">
        <v>240</v>
      </c>
      <c r="D128" t="s">
        <v>2480</v>
      </c>
      <c r="E128" t="s">
        <v>358</v>
      </c>
      <c r="F128" s="457">
        <v>0.404060799371734</v>
      </c>
      <c r="G128" s="458">
        <v>0.35332304632165901</v>
      </c>
      <c r="H128" s="459">
        <v>0.485446941236721</v>
      </c>
      <c r="I128" s="160" t="s">
        <v>975</v>
      </c>
      <c r="J128" s="159"/>
      <c r="K128" s="463" t="s">
        <v>976</v>
      </c>
      <c r="L128" s="476">
        <v>0.110816932143283</v>
      </c>
      <c r="M128" s="477">
        <v>7.6316687007227393E-2</v>
      </c>
      <c r="N128" s="477">
        <v>9.4787603577468696E-2</v>
      </c>
      <c r="O128" s="477">
        <v>7.6018380999311297E-2</v>
      </c>
      <c r="P128" s="477">
        <v>3.4546264240399603E-2</v>
      </c>
      <c r="Q128" s="477">
        <v>0.173392282006815</v>
      </c>
      <c r="R128" s="477">
        <v>8.7912949102766702E-2</v>
      </c>
      <c r="S128" s="477">
        <v>0.12203581260329199</v>
      </c>
      <c r="T128" s="477">
        <v>0.22366903528999499</v>
      </c>
      <c r="U128" s="477">
        <v>0.142117919118741</v>
      </c>
      <c r="V128" s="477">
        <v>0.10130974051839001</v>
      </c>
      <c r="W128" s="477">
        <v>0.27024362658238099</v>
      </c>
      <c r="X128" s="477">
        <v>0.166194589863703</v>
      </c>
      <c r="Y128" s="477">
        <v>0.34905214368989601</v>
      </c>
      <c r="Z128" s="477">
        <v>0.181223110623939</v>
      </c>
      <c r="AA128" s="478">
        <v>0.48626451833793699</v>
      </c>
      <c r="AB128" s="390">
        <v>9.6978363960070493E-2</v>
      </c>
      <c r="AC128" s="390">
        <v>0.24000933550312301</v>
      </c>
      <c r="AD128" s="390">
        <v>0.104471826988318</v>
      </c>
      <c r="AE128" s="390">
        <v>0.29568359062886901</v>
      </c>
      <c r="AF128" s="390">
        <v>8.9484900931822597E-2</v>
      </c>
      <c r="AG128" s="390">
        <v>0.184335080377377</v>
      </c>
    </row>
    <row r="129" spans="1:33" x14ac:dyDescent="0.3">
      <c r="A129" s="452"/>
      <c r="B129" t="s">
        <v>2475</v>
      </c>
      <c r="C129" t="s">
        <v>2451</v>
      </c>
      <c r="D129" t="s">
        <v>2488</v>
      </c>
      <c r="E129" t="s">
        <v>2489</v>
      </c>
      <c r="F129" s="457">
        <v>0.93647500478026802</v>
      </c>
      <c r="G129" s="458">
        <v>0.90713937479586304</v>
      </c>
      <c r="H129" s="459">
        <v>0.96912467392839596</v>
      </c>
      <c r="I129" s="160"/>
      <c r="J129" s="159"/>
      <c r="K129" s="156"/>
      <c r="L129" s="476">
        <v>1.20613796439626</v>
      </c>
      <c r="M129" s="477">
        <v>1.4758613007754799</v>
      </c>
      <c r="N129" s="477">
        <v>1.2938102645216101</v>
      </c>
      <c r="O129" s="477">
        <v>1.3891282506073901</v>
      </c>
      <c r="P129" s="477">
        <v>1.46163600173254</v>
      </c>
      <c r="Q129" s="477">
        <v>1.4396963467617101</v>
      </c>
      <c r="R129" s="477">
        <v>1.38794410769264</v>
      </c>
      <c r="S129" s="477">
        <v>1.29983052413708</v>
      </c>
      <c r="T129" s="477">
        <v>1.4095371235218199</v>
      </c>
      <c r="U129" s="477">
        <v>1.25308306466582</v>
      </c>
      <c r="V129" s="477">
        <v>1.5527094892900299</v>
      </c>
      <c r="W129" s="477">
        <v>1.3205295619261701</v>
      </c>
      <c r="X129" s="477">
        <v>1.7164356967846499</v>
      </c>
      <c r="Y129" s="477">
        <v>1.49704596348601</v>
      </c>
      <c r="Z129" s="477">
        <v>1.5792299315548699</v>
      </c>
      <c r="AA129" s="478">
        <v>1.3685323532757401</v>
      </c>
      <c r="AB129" s="390">
        <v>1.36925559507809</v>
      </c>
      <c r="AC129" s="390">
        <v>1.4621378980631401</v>
      </c>
      <c r="AD129" s="390">
        <v>1.39727674508099</v>
      </c>
      <c r="AE129" s="390">
        <v>1.5403109862753199</v>
      </c>
      <c r="AF129" s="390">
        <v>1.3412344450751901</v>
      </c>
      <c r="AG129" s="390">
        <v>1.38396480985096</v>
      </c>
    </row>
    <row r="130" spans="1:33" x14ac:dyDescent="0.3">
      <c r="A130" s="452"/>
      <c r="B130" t="s">
        <v>2475</v>
      </c>
      <c r="C130" t="s">
        <v>2444</v>
      </c>
      <c r="F130" s="457">
        <v>0.86140254504668934</v>
      </c>
      <c r="G130" s="458">
        <v>0.81794826137314969</v>
      </c>
      <c r="H130" s="459">
        <v>0.91227408413495581</v>
      </c>
      <c r="I130" s="160"/>
      <c r="J130" s="159"/>
      <c r="K130" s="156"/>
      <c r="L130" s="476">
        <v>1.316954896539543</v>
      </c>
      <c r="M130" s="477">
        <v>1.5521779877827073</v>
      </c>
      <c r="N130" s="477">
        <v>1.3885978680990787</v>
      </c>
      <c r="O130" s="477">
        <v>1.4651466316067014</v>
      </c>
      <c r="P130" s="477">
        <v>1.4961822659729396</v>
      </c>
      <c r="Q130" s="477">
        <v>1.6130886287685251</v>
      </c>
      <c r="R130" s="477">
        <v>1.4758570567954066</v>
      </c>
      <c r="S130" s="477">
        <v>1.4218663367403721</v>
      </c>
      <c r="T130" s="477">
        <v>1.633206158811815</v>
      </c>
      <c r="U130" s="477">
        <v>1.3952009837845609</v>
      </c>
      <c r="V130" s="477">
        <v>1.65401922980842</v>
      </c>
      <c r="W130" s="477">
        <v>1.590773188508551</v>
      </c>
      <c r="X130" s="477">
        <v>1.8826302866483529</v>
      </c>
      <c r="Y130" s="477">
        <v>1.8460981071759059</v>
      </c>
      <c r="Z130" s="477">
        <v>1.7604530421788089</v>
      </c>
      <c r="AA130" s="478">
        <v>1.8547968716136771</v>
      </c>
      <c r="AB130" s="390">
        <v>1.4662339590381595</v>
      </c>
      <c r="AC130" s="390">
        <v>1.7021472335662617</v>
      </c>
      <c r="AD130" s="390">
        <v>1.5017485720693107</v>
      </c>
      <c r="AE130" s="390">
        <v>1.8359945769041861</v>
      </c>
      <c r="AF130" s="390">
        <v>1.4307193460070078</v>
      </c>
      <c r="AG130" s="390">
        <v>1.5682998902283369</v>
      </c>
    </row>
    <row r="131" spans="1:33" x14ac:dyDescent="0.3">
      <c r="A131" s="466"/>
      <c r="B131" s="4" t="s">
        <v>2491</v>
      </c>
      <c r="C131" s="104"/>
      <c r="D131" s="104"/>
      <c r="E131" s="104"/>
      <c r="F131" s="460"/>
      <c r="G131" s="461"/>
      <c r="H131" s="462"/>
      <c r="I131" s="467" t="s">
        <v>1769</v>
      </c>
      <c r="J131" s="468" t="s">
        <v>1770</v>
      </c>
      <c r="K131" s="469" t="s">
        <v>1771</v>
      </c>
      <c r="L131" s="479"/>
      <c r="M131" s="391"/>
      <c r="N131" s="391"/>
      <c r="O131" s="391"/>
      <c r="P131" s="391"/>
      <c r="Q131" s="391"/>
      <c r="R131" s="391"/>
      <c r="S131" s="391"/>
      <c r="T131" s="391"/>
      <c r="U131" s="391"/>
      <c r="V131" s="391"/>
      <c r="W131" s="391"/>
      <c r="X131" s="391"/>
      <c r="Y131" s="391"/>
      <c r="Z131" s="391"/>
      <c r="AA131" s="480"/>
      <c r="AB131" s="391"/>
      <c r="AC131" s="391"/>
      <c r="AD131" s="391"/>
      <c r="AE131" s="391"/>
      <c r="AF131" s="391"/>
      <c r="AG131" s="391"/>
    </row>
    <row r="132" spans="1:33" x14ac:dyDescent="0.3">
      <c r="A132" s="453">
        <v>29</v>
      </c>
      <c r="B132" t="s">
        <v>2476</v>
      </c>
      <c r="C132" t="s">
        <v>240</v>
      </c>
      <c r="D132" t="s">
        <v>2480</v>
      </c>
      <c r="E132" t="s">
        <v>358</v>
      </c>
      <c r="F132" s="457">
        <v>0.404060799371734</v>
      </c>
      <c r="G132" s="458">
        <v>0.35332304632165901</v>
      </c>
      <c r="H132" s="459">
        <v>0.485446941236721</v>
      </c>
      <c r="I132" s="160" t="s">
        <v>975</v>
      </c>
      <c r="J132" s="159"/>
      <c r="K132" s="463" t="s">
        <v>976</v>
      </c>
      <c r="L132" s="476">
        <v>0.110816932143283</v>
      </c>
      <c r="M132" s="477">
        <v>7.6316687007227393E-2</v>
      </c>
      <c r="N132" s="477">
        <v>9.4787603577468696E-2</v>
      </c>
      <c r="O132" s="477">
        <v>7.6018380999311297E-2</v>
      </c>
      <c r="P132" s="477">
        <v>3.4546264240399603E-2</v>
      </c>
      <c r="Q132" s="477">
        <v>0.173392282006815</v>
      </c>
      <c r="R132" s="477">
        <v>8.7912949102766702E-2</v>
      </c>
      <c r="S132" s="477">
        <v>0.12203581260329199</v>
      </c>
      <c r="T132" s="477">
        <v>0.22366903528999499</v>
      </c>
      <c r="U132" s="477">
        <v>0.142117919118741</v>
      </c>
      <c r="V132" s="477">
        <v>0.10130974051839001</v>
      </c>
      <c r="W132" s="477">
        <v>0.27024362658238099</v>
      </c>
      <c r="X132" s="477">
        <v>0.166194589863703</v>
      </c>
      <c r="Y132" s="477">
        <v>0.34905214368989601</v>
      </c>
      <c r="Z132" s="477">
        <v>0.181223110623939</v>
      </c>
      <c r="AA132" s="478">
        <v>0.48626451833793699</v>
      </c>
      <c r="AB132" s="390">
        <v>9.6978363960070493E-2</v>
      </c>
      <c r="AC132" s="390">
        <v>0.24000933550312301</v>
      </c>
      <c r="AD132" s="390">
        <v>0.104471826988318</v>
      </c>
      <c r="AE132" s="390">
        <v>0.29568359062886901</v>
      </c>
      <c r="AF132" s="390">
        <v>8.9484900931822597E-2</v>
      </c>
      <c r="AG132" s="390">
        <v>0.184335080377377</v>
      </c>
    </row>
    <row r="133" spans="1:33" x14ac:dyDescent="0.3">
      <c r="A133" s="452"/>
      <c r="B133" t="s">
        <v>2476</v>
      </c>
      <c r="C133" t="s">
        <v>1336</v>
      </c>
      <c r="D133" t="s">
        <v>2483</v>
      </c>
      <c r="E133" t="s">
        <v>1337</v>
      </c>
      <c r="F133" s="457">
        <v>1.1408356140444369</v>
      </c>
      <c r="G133" s="458">
        <v>1.0553574276586899</v>
      </c>
      <c r="H133" s="459">
        <v>1.22316747664562</v>
      </c>
      <c r="I133" s="160"/>
      <c r="J133" s="159"/>
      <c r="K133" s="463" t="s">
        <v>976</v>
      </c>
      <c r="L133" s="476">
        <v>0.43952032618549902</v>
      </c>
      <c r="M133" s="477">
        <v>0.481616030717953</v>
      </c>
      <c r="N133" s="477">
        <v>0.55414289355843305</v>
      </c>
      <c r="O133" s="477">
        <v>0.50535484986384205</v>
      </c>
      <c r="P133" s="477">
        <v>0.41400678757626802</v>
      </c>
      <c r="Q133" s="477">
        <v>0.375273964182464</v>
      </c>
      <c r="R133" s="477">
        <v>0.43907363564582003</v>
      </c>
      <c r="S133" s="477">
        <v>0.41764829909094903</v>
      </c>
      <c r="T133" s="477">
        <v>0.39575827016614301</v>
      </c>
      <c r="U133" s="477">
        <v>0.41158173919678598</v>
      </c>
      <c r="V133" s="477">
        <v>0.43999793076745503</v>
      </c>
      <c r="W133" s="477">
        <v>0.37192854474817999</v>
      </c>
      <c r="X133" s="477">
        <v>0.42199496619159999</v>
      </c>
      <c r="Y133" s="477">
        <v>0.322334612658427</v>
      </c>
      <c r="Z133" s="477">
        <v>0.37520313056232801</v>
      </c>
      <c r="AA133" s="478">
        <v>0.44013100579658399</v>
      </c>
      <c r="AB133" s="390">
        <v>0.45332959835265402</v>
      </c>
      <c r="AC133" s="390">
        <v>0.39736627501093802</v>
      </c>
      <c r="AD133" s="390">
        <v>0.41150067162387499</v>
      </c>
      <c r="AE133" s="390">
        <v>0.38991592880223502</v>
      </c>
      <c r="AF133" s="390">
        <v>0.49515852508143199</v>
      </c>
      <c r="AG133" s="390">
        <v>0.40481662121964102</v>
      </c>
    </row>
    <row r="134" spans="1:33" x14ac:dyDescent="0.3">
      <c r="A134" s="452"/>
      <c r="B134" t="s">
        <v>2476</v>
      </c>
      <c r="C134" t="s">
        <v>1223</v>
      </c>
      <c r="D134" t="s">
        <v>2484</v>
      </c>
      <c r="E134" t="s">
        <v>1224</v>
      </c>
      <c r="F134" s="457">
        <v>0.92189138709785101</v>
      </c>
      <c r="G134" s="458">
        <v>0.82017710214718798</v>
      </c>
      <c r="H134" s="459">
        <v>1.04430213636194</v>
      </c>
      <c r="I134" s="160"/>
      <c r="J134" s="464" t="s">
        <v>976</v>
      </c>
      <c r="K134" s="156"/>
      <c r="L134" s="476">
        <v>4.7185530812890599</v>
      </c>
      <c r="M134" s="477">
        <v>4.3819763104834397</v>
      </c>
      <c r="N134" s="477">
        <v>5.0304941855682301</v>
      </c>
      <c r="O134" s="477">
        <v>4.8718695234864002</v>
      </c>
      <c r="P134" s="477">
        <v>4.53652760472011</v>
      </c>
      <c r="Q134" s="477">
        <v>4.5612485957300999</v>
      </c>
      <c r="R134" s="477">
        <v>4.2581299063723703</v>
      </c>
      <c r="S134" s="477">
        <v>4.6054368354069899</v>
      </c>
      <c r="T134" s="477">
        <v>4.7200268067852704</v>
      </c>
      <c r="U134" s="477">
        <v>4.3919033268675998</v>
      </c>
      <c r="V134" s="477">
        <v>5.0595522958922903</v>
      </c>
      <c r="W134" s="477">
        <v>4.0252562719842304</v>
      </c>
      <c r="X134" s="477">
        <v>5.5083359691601403</v>
      </c>
      <c r="Y134" s="477">
        <v>5.5684594153843401</v>
      </c>
      <c r="Z134" s="477">
        <v>5.4584548668826196</v>
      </c>
      <c r="AA134" s="478">
        <v>5.3640967252290102</v>
      </c>
      <c r="AB134" s="390">
        <v>4.6205295053820903</v>
      </c>
      <c r="AC134" s="390">
        <v>5.0120107097731896</v>
      </c>
      <c r="AD134" s="390">
        <v>4.4903357355573901</v>
      </c>
      <c r="AE134" s="390">
        <v>5.4748367441640298</v>
      </c>
      <c r="AF134" s="390">
        <v>4.7507232752067798</v>
      </c>
      <c r="AG134" s="390">
        <v>4.5491846753823504</v>
      </c>
    </row>
    <row r="135" spans="1:33" x14ac:dyDescent="0.3">
      <c r="A135" s="452"/>
      <c r="B135" t="s">
        <v>2476</v>
      </c>
      <c r="C135" t="s">
        <v>2444</v>
      </c>
      <c r="F135" s="457">
        <v>0.91529188739068146</v>
      </c>
      <c r="G135" s="458">
        <v>0.81265482182717785</v>
      </c>
      <c r="H135" s="459">
        <v>1.0383451587800678</v>
      </c>
      <c r="I135" s="160"/>
      <c r="J135" s="159"/>
      <c r="K135" s="156"/>
      <c r="L135" s="476">
        <v>5.2688903396178421</v>
      </c>
      <c r="M135" s="477">
        <v>4.9399090282086204</v>
      </c>
      <c r="N135" s="477">
        <v>5.6794246827041324</v>
      </c>
      <c r="O135" s="477">
        <v>5.4532427543495539</v>
      </c>
      <c r="P135" s="477">
        <v>4.9850806565367778</v>
      </c>
      <c r="Q135" s="477">
        <v>5.1099148419193785</v>
      </c>
      <c r="R135" s="477">
        <v>4.7851164911209567</v>
      </c>
      <c r="S135" s="477">
        <v>5.1451209471012307</v>
      </c>
      <c r="T135" s="477">
        <v>5.3394541122414081</v>
      </c>
      <c r="U135" s="477">
        <v>4.9456029851831271</v>
      </c>
      <c r="V135" s="477">
        <v>5.6008599671781356</v>
      </c>
      <c r="W135" s="477">
        <v>4.6674284433147912</v>
      </c>
      <c r="X135" s="477">
        <v>6.0965255252154433</v>
      </c>
      <c r="Y135" s="477">
        <v>6.2398461717326628</v>
      </c>
      <c r="Z135" s="477">
        <v>6.0148811080688862</v>
      </c>
      <c r="AA135" s="478">
        <v>6.2904922493635311</v>
      </c>
      <c r="AB135" s="390">
        <v>5.1708374676948123</v>
      </c>
      <c r="AC135" s="390">
        <v>5.6493863202872481</v>
      </c>
      <c r="AD135" s="390">
        <v>5.0063082341695857</v>
      </c>
      <c r="AE135" s="390">
        <v>6.1604362635951304</v>
      </c>
      <c r="AF135" s="390">
        <v>5.3353667012200372</v>
      </c>
      <c r="AG135" s="390">
        <v>5.1383363769793649</v>
      </c>
    </row>
    <row r="136" spans="1:33" x14ac:dyDescent="0.3">
      <c r="A136" s="466"/>
      <c r="B136" s="4" t="s">
        <v>2491</v>
      </c>
      <c r="C136" s="104"/>
      <c r="D136" s="104"/>
      <c r="E136" s="104"/>
      <c r="F136" s="460"/>
      <c r="G136" s="461"/>
      <c r="H136" s="462"/>
      <c r="I136" s="467" t="s">
        <v>1769</v>
      </c>
      <c r="J136" s="468" t="s">
        <v>1771</v>
      </c>
      <c r="K136" s="472"/>
      <c r="L136" s="479"/>
      <c r="M136" s="391"/>
      <c r="N136" s="391"/>
      <c r="O136" s="391"/>
      <c r="P136" s="391"/>
      <c r="Q136" s="391"/>
      <c r="R136" s="391"/>
      <c r="S136" s="391"/>
      <c r="T136" s="391"/>
      <c r="U136" s="391"/>
      <c r="V136" s="391"/>
      <c r="W136" s="391"/>
      <c r="X136" s="391"/>
      <c r="Y136" s="391"/>
      <c r="Z136" s="391"/>
      <c r="AA136" s="480"/>
      <c r="AB136" s="391"/>
      <c r="AC136" s="391"/>
      <c r="AD136" s="391"/>
      <c r="AE136" s="391"/>
      <c r="AF136" s="391"/>
      <c r="AG136" s="391"/>
    </row>
    <row r="137" spans="1:33" x14ac:dyDescent="0.3">
      <c r="A137" s="453">
        <v>30</v>
      </c>
      <c r="B137" t="s">
        <v>2477</v>
      </c>
      <c r="C137" t="s">
        <v>240</v>
      </c>
      <c r="D137" t="s">
        <v>2480</v>
      </c>
      <c r="E137" t="s">
        <v>358</v>
      </c>
      <c r="F137" s="457">
        <v>0.404060799371734</v>
      </c>
      <c r="G137" s="458">
        <v>0.35332304632165901</v>
      </c>
      <c r="H137" s="459">
        <v>0.485446941236721</v>
      </c>
      <c r="I137" s="160" t="s">
        <v>975</v>
      </c>
      <c r="J137" s="159"/>
      <c r="K137" s="463" t="s">
        <v>976</v>
      </c>
      <c r="L137" s="476">
        <v>0.110816932143283</v>
      </c>
      <c r="M137" s="477">
        <v>7.6316687007227393E-2</v>
      </c>
      <c r="N137" s="477">
        <v>9.4787603577468696E-2</v>
      </c>
      <c r="O137" s="477">
        <v>7.6018380999311297E-2</v>
      </c>
      <c r="P137" s="477">
        <v>3.4546264240399603E-2</v>
      </c>
      <c r="Q137" s="477">
        <v>0.173392282006815</v>
      </c>
      <c r="R137" s="477">
        <v>8.7912949102766702E-2</v>
      </c>
      <c r="S137" s="477">
        <v>0.12203581260329199</v>
      </c>
      <c r="T137" s="477">
        <v>0.22366903528999499</v>
      </c>
      <c r="U137" s="477">
        <v>0.142117919118741</v>
      </c>
      <c r="V137" s="477">
        <v>0.10130974051839001</v>
      </c>
      <c r="W137" s="477">
        <v>0.27024362658238099</v>
      </c>
      <c r="X137" s="477">
        <v>0.166194589863703</v>
      </c>
      <c r="Y137" s="477">
        <v>0.34905214368989601</v>
      </c>
      <c r="Z137" s="477">
        <v>0.181223110623939</v>
      </c>
      <c r="AA137" s="478">
        <v>0.48626451833793699</v>
      </c>
      <c r="AB137" s="390">
        <v>9.6978363960070493E-2</v>
      </c>
      <c r="AC137" s="390">
        <v>0.24000933550312301</v>
      </c>
      <c r="AD137" s="390">
        <v>0.104471826988318</v>
      </c>
      <c r="AE137" s="390">
        <v>0.29568359062886901</v>
      </c>
      <c r="AF137" s="390">
        <v>8.9484900931822597E-2</v>
      </c>
      <c r="AG137" s="390">
        <v>0.184335080377377</v>
      </c>
    </row>
    <row r="138" spans="1:33" x14ac:dyDescent="0.3">
      <c r="A138" s="452"/>
      <c r="B138" t="s">
        <v>2477</v>
      </c>
      <c r="C138" t="s">
        <v>2448</v>
      </c>
      <c r="D138" t="s">
        <v>2485</v>
      </c>
      <c r="E138" t="s">
        <v>2486</v>
      </c>
      <c r="F138" s="457">
        <v>0.95255345997345797</v>
      </c>
      <c r="G138" s="458">
        <v>0.81467489183865605</v>
      </c>
      <c r="H138" s="459">
        <v>1.07405608623991</v>
      </c>
      <c r="I138" s="160"/>
      <c r="J138" s="159"/>
      <c r="K138" s="156"/>
      <c r="L138" s="476">
        <v>7.6311112167875796</v>
      </c>
      <c r="M138" s="477">
        <v>6.8447858042434904</v>
      </c>
      <c r="N138" s="477">
        <v>12.366946034988599</v>
      </c>
      <c r="O138" s="477">
        <v>7.2561692753884399</v>
      </c>
      <c r="P138" s="477">
        <v>5.7955471994496</v>
      </c>
      <c r="Q138" s="477">
        <v>5.3859670641706803</v>
      </c>
      <c r="R138" s="477">
        <v>5.7580526055775598</v>
      </c>
      <c r="S138" s="477">
        <v>5.8527288902007504</v>
      </c>
      <c r="T138" s="477">
        <v>8.4670699353101604</v>
      </c>
      <c r="U138" s="477">
        <v>7.8119031527105998</v>
      </c>
      <c r="V138" s="477">
        <v>7.7381142376741296</v>
      </c>
      <c r="W138" s="477">
        <v>7.7308006740676802</v>
      </c>
      <c r="X138" s="477">
        <v>8.4305147150270798</v>
      </c>
      <c r="Y138" s="477">
        <v>7.0922234588216497</v>
      </c>
      <c r="Z138" s="477">
        <v>6.4249783676214296</v>
      </c>
      <c r="AA138" s="478">
        <v>6.0294507773337802</v>
      </c>
      <c r="AB138" s="390">
        <v>7.1114135113508397</v>
      </c>
      <c r="AC138" s="390">
        <v>7.4656319148208103</v>
      </c>
      <c r="AD138" s="390">
        <v>5.6980739398496496</v>
      </c>
      <c r="AE138" s="390">
        <v>6.9942918297009902</v>
      </c>
      <c r="AF138" s="390">
        <v>8.5247530828520297</v>
      </c>
      <c r="AG138" s="390">
        <v>7.9369719999406403</v>
      </c>
    </row>
    <row r="139" spans="1:33" x14ac:dyDescent="0.3">
      <c r="A139" s="452"/>
      <c r="B139" t="s">
        <v>2477</v>
      </c>
      <c r="C139" t="s">
        <v>2444</v>
      </c>
      <c r="F139" s="457">
        <v>0.93546943611057365</v>
      </c>
      <c r="G139" s="458">
        <v>0.79596232254174248</v>
      </c>
      <c r="H139" s="459">
        <v>1.0606960060235191</v>
      </c>
      <c r="I139" s="160"/>
      <c r="J139" s="159"/>
      <c r="K139" s="156"/>
      <c r="L139" s="476">
        <v>7.7419281489308629</v>
      </c>
      <c r="M139" s="477">
        <v>6.9211024912507177</v>
      </c>
      <c r="N139" s="477">
        <v>12.461733638566068</v>
      </c>
      <c r="O139" s="477">
        <v>7.3321876563877515</v>
      </c>
      <c r="P139" s="477">
        <v>5.8300934636899999</v>
      </c>
      <c r="Q139" s="477">
        <v>5.5593593461774953</v>
      </c>
      <c r="R139" s="477">
        <v>5.8459655546803262</v>
      </c>
      <c r="S139" s="477">
        <v>5.974764702804042</v>
      </c>
      <c r="T139" s="477">
        <v>8.6907389706001545</v>
      </c>
      <c r="U139" s="477">
        <v>7.9540210718293407</v>
      </c>
      <c r="V139" s="477">
        <v>7.8394239781925199</v>
      </c>
      <c r="W139" s="477">
        <v>8.0010443006500616</v>
      </c>
      <c r="X139" s="477">
        <v>8.5967093048907834</v>
      </c>
      <c r="Y139" s="477">
        <v>7.4412756025115456</v>
      </c>
      <c r="Z139" s="477">
        <v>6.6062014782453682</v>
      </c>
      <c r="AA139" s="478">
        <v>6.5157152956717175</v>
      </c>
      <c r="AB139" s="390">
        <v>7.208391875310908</v>
      </c>
      <c r="AC139" s="390">
        <v>7.7056412503239358</v>
      </c>
      <c r="AD139" s="390">
        <v>5.8025457668379659</v>
      </c>
      <c r="AE139" s="390">
        <v>7.2899754203298537</v>
      </c>
      <c r="AF139" s="390">
        <v>8.6142379837838501</v>
      </c>
      <c r="AG139" s="390">
        <v>8.1213070803180187</v>
      </c>
    </row>
    <row r="140" spans="1:33" x14ac:dyDescent="0.3">
      <c r="A140" s="466"/>
      <c r="B140" s="104" t="s">
        <v>2445</v>
      </c>
      <c r="C140" s="104"/>
      <c r="D140" s="104"/>
      <c r="E140" s="104"/>
      <c r="F140" s="460"/>
      <c r="G140" s="461"/>
      <c r="H140" s="462"/>
      <c r="I140" s="467" t="s">
        <v>1769</v>
      </c>
      <c r="J140" s="468" t="s">
        <v>1770</v>
      </c>
      <c r="K140" s="472"/>
      <c r="L140" s="479"/>
      <c r="M140" s="391"/>
      <c r="N140" s="391"/>
      <c r="O140" s="391"/>
      <c r="P140" s="391"/>
      <c r="Q140" s="391"/>
      <c r="R140" s="391"/>
      <c r="S140" s="391"/>
      <c r="T140" s="391"/>
      <c r="U140" s="391"/>
      <c r="V140" s="391"/>
      <c r="W140" s="391"/>
      <c r="X140" s="391"/>
      <c r="Y140" s="391"/>
      <c r="Z140" s="391"/>
      <c r="AA140" s="480"/>
      <c r="AB140" s="391"/>
      <c r="AC140" s="391"/>
      <c r="AD140" s="391"/>
      <c r="AE140" s="391"/>
      <c r="AF140" s="391"/>
      <c r="AG140" s="391"/>
    </row>
    <row r="141" spans="1:33" x14ac:dyDescent="0.3">
      <c r="A141" s="453">
        <v>31</v>
      </c>
      <c r="B141" t="s">
        <v>2478</v>
      </c>
      <c r="C141" t="s">
        <v>240</v>
      </c>
      <c r="D141" t="s">
        <v>2480</v>
      </c>
      <c r="E141" t="s">
        <v>358</v>
      </c>
      <c r="F141" s="457">
        <v>0.404060799371734</v>
      </c>
      <c r="G141" s="458">
        <v>0.35332304632165901</v>
      </c>
      <c r="H141" s="459">
        <v>0.485446941236721</v>
      </c>
      <c r="I141" s="160" t="s">
        <v>975</v>
      </c>
      <c r="J141" s="159"/>
      <c r="K141" s="463" t="s">
        <v>976</v>
      </c>
      <c r="L141" s="476">
        <v>0.110816932143283</v>
      </c>
      <c r="M141" s="477">
        <v>7.6316687007227393E-2</v>
      </c>
      <c r="N141" s="477">
        <v>9.4787603577468696E-2</v>
      </c>
      <c r="O141" s="477">
        <v>7.6018380999311297E-2</v>
      </c>
      <c r="P141" s="477">
        <v>3.4546264240399603E-2</v>
      </c>
      <c r="Q141" s="477">
        <v>0.173392282006815</v>
      </c>
      <c r="R141" s="477">
        <v>8.7912949102766702E-2</v>
      </c>
      <c r="S141" s="477">
        <v>0.12203581260329199</v>
      </c>
      <c r="T141" s="477">
        <v>0.22366903528999499</v>
      </c>
      <c r="U141" s="477">
        <v>0.142117919118741</v>
      </c>
      <c r="V141" s="477">
        <v>0.10130974051839001</v>
      </c>
      <c r="W141" s="477">
        <v>0.27024362658238099</v>
      </c>
      <c r="X141" s="477">
        <v>0.166194589863703</v>
      </c>
      <c r="Y141" s="477">
        <v>0.34905214368989601</v>
      </c>
      <c r="Z141" s="477">
        <v>0.181223110623939</v>
      </c>
      <c r="AA141" s="478">
        <v>0.48626451833793699</v>
      </c>
      <c r="AB141" s="390">
        <v>9.6978363960070493E-2</v>
      </c>
      <c r="AC141" s="390">
        <v>0.24000933550312301</v>
      </c>
      <c r="AD141" s="390">
        <v>0.104471826988318</v>
      </c>
      <c r="AE141" s="390">
        <v>0.29568359062886901</v>
      </c>
      <c r="AF141" s="390">
        <v>8.9484900931822597E-2</v>
      </c>
      <c r="AG141" s="390">
        <v>0.184335080377377</v>
      </c>
    </row>
    <row r="142" spans="1:33" x14ac:dyDescent="0.3">
      <c r="A142" s="452"/>
      <c r="B142" t="s">
        <v>2478</v>
      </c>
      <c r="C142" t="s">
        <v>1455</v>
      </c>
      <c r="D142" t="s">
        <v>2487</v>
      </c>
      <c r="E142" t="s">
        <v>1456</v>
      </c>
      <c r="F142" s="457">
        <v>0.84778753173064503</v>
      </c>
      <c r="G142" s="458">
        <v>0.96009169329879196</v>
      </c>
      <c r="H142" s="459">
        <v>0.75800780424701597</v>
      </c>
      <c r="I142" s="160"/>
      <c r="J142" s="159"/>
      <c r="K142" s="156" t="s">
        <v>975</v>
      </c>
      <c r="L142" s="476">
        <v>0.61939712396872104</v>
      </c>
      <c r="M142" s="477">
        <v>0.76255873730582002</v>
      </c>
      <c r="N142" s="477">
        <v>0.69780957883096895</v>
      </c>
      <c r="O142" s="477">
        <v>0.74536258978197001</v>
      </c>
      <c r="P142" s="477">
        <v>0.80553112915721803</v>
      </c>
      <c r="Q142" s="477">
        <v>0.75251271002210596</v>
      </c>
      <c r="R142" s="477">
        <v>0.52845997191816396</v>
      </c>
      <c r="S142" s="477">
        <v>0.77411244426730397</v>
      </c>
      <c r="T142" s="477">
        <v>0.79245432379039105</v>
      </c>
      <c r="U142" s="477">
        <v>0.95662194211667895</v>
      </c>
      <c r="V142" s="477">
        <v>1.07837644979545</v>
      </c>
      <c r="W142" s="477">
        <v>0.899590744877521</v>
      </c>
      <c r="X142" s="477">
        <v>0.86881313444888597</v>
      </c>
      <c r="Y142" s="477">
        <v>0.65414963698251805</v>
      </c>
      <c r="Z142" s="477">
        <v>0.56655674384009003</v>
      </c>
      <c r="AA142" s="478">
        <v>0.89000449824846795</v>
      </c>
      <c r="AB142" s="390">
        <v>0.71071803565653402</v>
      </c>
      <c r="AC142" s="390">
        <v>0.83832093426249998</v>
      </c>
      <c r="AD142" s="390">
        <v>0.71515406384119795</v>
      </c>
      <c r="AE142" s="390">
        <v>0.74488100337998997</v>
      </c>
      <c r="AF142" s="390">
        <v>0.70628200747186998</v>
      </c>
      <c r="AG142" s="390">
        <v>0.93176086514501</v>
      </c>
    </row>
    <row r="143" spans="1:33" x14ac:dyDescent="0.3">
      <c r="A143" s="452"/>
      <c r="B143" t="s">
        <v>2478</v>
      </c>
      <c r="C143" t="s">
        <v>2444</v>
      </c>
      <c r="F143" s="457">
        <v>0.74902506427104065</v>
      </c>
      <c r="G143" s="458">
        <v>0.78767420643426012</v>
      </c>
      <c r="H143" s="459">
        <v>0.71299148751161812</v>
      </c>
      <c r="I143" s="160"/>
      <c r="J143" s="159"/>
      <c r="K143" s="156"/>
      <c r="L143" s="476">
        <v>0.73021405611200407</v>
      </c>
      <c r="M143" s="477">
        <v>0.8388754243130474</v>
      </c>
      <c r="N143" s="477">
        <v>0.79259718240843768</v>
      </c>
      <c r="O143" s="477">
        <v>0.82138097078128136</v>
      </c>
      <c r="P143" s="477">
        <v>0.84007739339761767</v>
      </c>
      <c r="Q143" s="477">
        <v>0.92590499202892096</v>
      </c>
      <c r="R143" s="477">
        <v>0.61637292102093066</v>
      </c>
      <c r="S143" s="477">
        <v>0.89614825687059596</v>
      </c>
      <c r="T143" s="477">
        <v>1.016123359080386</v>
      </c>
      <c r="U143" s="477">
        <v>1.09873986123542</v>
      </c>
      <c r="V143" s="477">
        <v>1.17968619031384</v>
      </c>
      <c r="W143" s="477">
        <v>1.169834371459902</v>
      </c>
      <c r="X143" s="477">
        <v>1.035007724312589</v>
      </c>
      <c r="Y143" s="477">
        <v>1.0032017806724141</v>
      </c>
      <c r="Z143" s="477">
        <v>0.74777985446402906</v>
      </c>
      <c r="AA143" s="478">
        <v>1.3762690165864049</v>
      </c>
      <c r="AB143" s="390">
        <v>0.80769639961660455</v>
      </c>
      <c r="AC143" s="390">
        <v>1.0783302697656232</v>
      </c>
      <c r="AD143" s="390">
        <v>0.81962589082951631</v>
      </c>
      <c r="AE143" s="390">
        <v>1.0405645940088593</v>
      </c>
      <c r="AF143" s="390">
        <v>0.79576690840369269</v>
      </c>
      <c r="AG143" s="390">
        <v>1.1160959455223871</v>
      </c>
    </row>
    <row r="144" spans="1:33" x14ac:dyDescent="0.3">
      <c r="A144" s="466"/>
      <c r="B144" s="4" t="s">
        <v>2491</v>
      </c>
      <c r="C144" s="104"/>
      <c r="D144" s="104"/>
      <c r="E144" s="104"/>
      <c r="F144" s="460"/>
      <c r="G144" s="461"/>
      <c r="H144" s="462"/>
      <c r="I144" s="467" t="s">
        <v>1769</v>
      </c>
      <c r="J144" s="468" t="s">
        <v>1770</v>
      </c>
      <c r="K144" s="469" t="s">
        <v>1769</v>
      </c>
      <c r="L144" s="479"/>
      <c r="M144" s="391"/>
      <c r="N144" s="391"/>
      <c r="O144" s="391"/>
      <c r="P144" s="391"/>
      <c r="Q144" s="391"/>
      <c r="R144" s="391"/>
      <c r="S144" s="391"/>
      <c r="T144" s="391"/>
      <c r="U144" s="391"/>
      <c r="V144" s="391"/>
      <c r="W144" s="391"/>
      <c r="X144" s="391"/>
      <c r="Y144" s="391"/>
      <c r="Z144" s="391"/>
      <c r="AA144" s="480"/>
      <c r="AB144" s="391"/>
      <c r="AC144" s="391"/>
      <c r="AD144" s="391"/>
      <c r="AE144" s="391"/>
      <c r="AF144" s="391"/>
      <c r="AG144" s="391"/>
    </row>
    <row r="145" spans="1:33" x14ac:dyDescent="0.3">
      <c r="A145" s="453">
        <v>32</v>
      </c>
      <c r="B145" t="s">
        <v>2479</v>
      </c>
      <c r="C145" t="s">
        <v>240</v>
      </c>
      <c r="D145" t="s">
        <v>2480</v>
      </c>
      <c r="E145" t="s">
        <v>358</v>
      </c>
      <c r="F145" s="457">
        <v>0.404060799371734</v>
      </c>
      <c r="G145" s="458">
        <v>0.35332304632165901</v>
      </c>
      <c r="H145" s="459">
        <v>0.485446941236721</v>
      </c>
      <c r="I145" s="160" t="s">
        <v>975</v>
      </c>
      <c r="J145" s="159"/>
      <c r="K145" s="463" t="s">
        <v>976</v>
      </c>
      <c r="L145" s="476">
        <v>0.110816932143283</v>
      </c>
      <c r="M145" s="477">
        <v>7.6316687007227393E-2</v>
      </c>
      <c r="N145" s="477">
        <v>9.4787603577468696E-2</v>
      </c>
      <c r="O145" s="477">
        <v>7.6018380999311297E-2</v>
      </c>
      <c r="P145" s="477">
        <v>3.4546264240399603E-2</v>
      </c>
      <c r="Q145" s="477">
        <v>0.173392282006815</v>
      </c>
      <c r="R145" s="477">
        <v>8.7912949102766702E-2</v>
      </c>
      <c r="S145" s="477">
        <v>0.12203581260329199</v>
      </c>
      <c r="T145" s="477">
        <v>0.22366903528999499</v>
      </c>
      <c r="U145" s="477">
        <v>0.142117919118741</v>
      </c>
      <c r="V145" s="477">
        <v>0.10130974051839001</v>
      </c>
      <c r="W145" s="477">
        <v>0.27024362658238099</v>
      </c>
      <c r="X145" s="477">
        <v>0.166194589863703</v>
      </c>
      <c r="Y145" s="477">
        <v>0.34905214368989601</v>
      </c>
      <c r="Z145" s="477">
        <v>0.181223110623939</v>
      </c>
      <c r="AA145" s="478">
        <v>0.48626451833793699</v>
      </c>
      <c r="AB145" s="390">
        <v>9.6978363960070493E-2</v>
      </c>
      <c r="AC145" s="390">
        <v>0.24000933550312301</v>
      </c>
      <c r="AD145" s="390">
        <v>0.104471826988318</v>
      </c>
      <c r="AE145" s="390">
        <v>0.29568359062886901</v>
      </c>
      <c r="AF145" s="390">
        <v>8.9484900931822597E-2</v>
      </c>
      <c r="AG145" s="390">
        <v>0.184335080377377</v>
      </c>
    </row>
    <row r="146" spans="1:33" x14ac:dyDescent="0.3">
      <c r="A146" s="451"/>
      <c r="B146" t="s">
        <v>2479</v>
      </c>
      <c r="C146" t="s">
        <v>2451</v>
      </c>
      <c r="D146" t="s">
        <v>2488</v>
      </c>
      <c r="E146" t="s">
        <v>2489</v>
      </c>
      <c r="F146" s="457">
        <v>0.93647500478026802</v>
      </c>
      <c r="G146" s="458">
        <v>0.90713937479586304</v>
      </c>
      <c r="H146" s="459">
        <v>0.96912467392839596</v>
      </c>
      <c r="I146" s="160"/>
      <c r="J146" s="159"/>
      <c r="K146" s="156"/>
      <c r="L146" s="476">
        <v>1.20613796439626</v>
      </c>
      <c r="M146" s="477">
        <v>1.4758613007754799</v>
      </c>
      <c r="N146" s="477">
        <v>1.2938102645216101</v>
      </c>
      <c r="O146" s="477">
        <v>1.3891282506073901</v>
      </c>
      <c r="P146" s="477">
        <v>1.46163600173254</v>
      </c>
      <c r="Q146" s="477">
        <v>1.4396963467617101</v>
      </c>
      <c r="R146" s="477">
        <v>1.38794410769264</v>
      </c>
      <c r="S146" s="477">
        <v>1.29983052413708</v>
      </c>
      <c r="T146" s="477">
        <v>1.4095371235218199</v>
      </c>
      <c r="U146" s="477">
        <v>1.25308306466582</v>
      </c>
      <c r="V146" s="477">
        <v>1.5527094892900299</v>
      </c>
      <c r="W146" s="477">
        <v>1.3205295619261701</v>
      </c>
      <c r="X146" s="477">
        <v>1.7164356967846499</v>
      </c>
      <c r="Y146" s="477">
        <v>1.49704596348601</v>
      </c>
      <c r="Z146" s="477">
        <v>1.5792299315548699</v>
      </c>
      <c r="AA146" s="478">
        <v>1.3685323532757401</v>
      </c>
      <c r="AB146" s="390">
        <v>1.36925559507809</v>
      </c>
      <c r="AC146" s="390">
        <v>1.4621378980631401</v>
      </c>
      <c r="AD146" s="390">
        <v>1.39727674508099</v>
      </c>
      <c r="AE146" s="390">
        <v>1.5403109862753199</v>
      </c>
      <c r="AF146" s="390">
        <v>1.3412344450751901</v>
      </c>
      <c r="AG146" s="390">
        <v>1.38396480985096</v>
      </c>
    </row>
    <row r="147" spans="1:33" x14ac:dyDescent="0.3">
      <c r="A147" s="451"/>
      <c r="B147" t="s">
        <v>2479</v>
      </c>
      <c r="C147" t="s">
        <v>2444</v>
      </c>
      <c r="F147" s="457">
        <v>0.86140254504668934</v>
      </c>
      <c r="G147" s="458">
        <v>0.81794826137314969</v>
      </c>
      <c r="H147" s="459">
        <v>0.91227408413495581</v>
      </c>
      <c r="I147" s="160"/>
      <c r="J147" s="159"/>
      <c r="K147" s="156"/>
      <c r="L147" s="476">
        <v>1.316954896539543</v>
      </c>
      <c r="M147" s="477">
        <v>1.5521779877827073</v>
      </c>
      <c r="N147" s="477">
        <v>1.3885978680990787</v>
      </c>
      <c r="O147" s="477">
        <v>1.4651466316067014</v>
      </c>
      <c r="P147" s="477">
        <v>1.4961822659729396</v>
      </c>
      <c r="Q147" s="477">
        <v>1.6130886287685251</v>
      </c>
      <c r="R147" s="477">
        <v>1.4758570567954066</v>
      </c>
      <c r="S147" s="477">
        <v>1.4218663367403721</v>
      </c>
      <c r="T147" s="477">
        <v>1.633206158811815</v>
      </c>
      <c r="U147" s="477">
        <v>1.3952009837845609</v>
      </c>
      <c r="V147" s="477">
        <v>1.65401922980842</v>
      </c>
      <c r="W147" s="477">
        <v>1.590773188508551</v>
      </c>
      <c r="X147" s="477">
        <v>1.8826302866483529</v>
      </c>
      <c r="Y147" s="477">
        <v>1.8460981071759059</v>
      </c>
      <c r="Z147" s="477">
        <v>1.7604530421788089</v>
      </c>
      <c r="AA147" s="478">
        <v>1.8547968716136771</v>
      </c>
      <c r="AB147" s="390">
        <v>1.4662339590381595</v>
      </c>
      <c r="AC147" s="390">
        <v>1.7021472335662617</v>
      </c>
      <c r="AD147" s="390">
        <v>1.5017485720693107</v>
      </c>
      <c r="AE147" s="390">
        <v>1.8359945769041861</v>
      </c>
      <c r="AF147" s="390">
        <v>1.4307193460070078</v>
      </c>
      <c r="AG147" s="390">
        <v>1.5682998902283369</v>
      </c>
    </row>
    <row r="148" spans="1:33" x14ac:dyDescent="0.3">
      <c r="A148" s="465"/>
      <c r="B148" s="4" t="s">
        <v>2491</v>
      </c>
      <c r="C148" s="104"/>
      <c r="D148" s="104"/>
      <c r="E148" s="126"/>
      <c r="F148" s="104"/>
      <c r="G148" s="104"/>
      <c r="H148" s="126"/>
      <c r="I148" s="467" t="s">
        <v>1769</v>
      </c>
      <c r="J148" s="468" t="s">
        <v>1770</v>
      </c>
      <c r="K148" s="469" t="s">
        <v>1771</v>
      </c>
      <c r="L148" s="481"/>
      <c r="M148" s="422"/>
      <c r="N148" s="422"/>
      <c r="O148" s="422"/>
      <c r="P148" s="422"/>
      <c r="Q148" s="422"/>
      <c r="R148" s="422"/>
      <c r="S148" s="422"/>
      <c r="T148" s="422"/>
      <c r="U148" s="422"/>
      <c r="V148" s="422"/>
      <c r="W148" s="422"/>
      <c r="X148" s="422"/>
      <c r="Y148" s="422"/>
      <c r="Z148" s="422"/>
      <c r="AA148" s="482"/>
      <c r="AB148" s="104"/>
      <c r="AC148" s="104"/>
      <c r="AD148" s="104"/>
      <c r="AE148" s="104"/>
      <c r="AF148" s="104"/>
      <c r="AG148" s="104"/>
    </row>
    <row r="149" spans="1:33" ht="15" x14ac:dyDescent="0.35">
      <c r="A149" s="21" t="s">
        <v>2277</v>
      </c>
    </row>
    <row r="150" spans="1:33" ht="15" x14ac:dyDescent="0.35">
      <c r="A150" s="21" t="s">
        <v>2492</v>
      </c>
    </row>
    <row r="151" spans="1:33" x14ac:dyDescent="0.3">
      <c r="A151" s="21" t="s">
        <v>2493</v>
      </c>
    </row>
    <row r="152" spans="1:33" x14ac:dyDescent="0.3">
      <c r="A152" s="65" t="s">
        <v>2559</v>
      </c>
    </row>
  </sheetData>
  <mergeCells count="5">
    <mergeCell ref="A2:E2"/>
    <mergeCell ref="F2:H2"/>
    <mergeCell ref="I2:K2"/>
    <mergeCell ref="L2:AA2"/>
    <mergeCell ref="AB2:AG2"/>
  </mergeCells>
  <conditionalFormatting sqref="F4:H147">
    <cfRule type="cellIs" dxfId="3" priority="1" operator="equal">
      <formula>0</formula>
    </cfRule>
    <cfRule type="cellIs" dxfId="2" priority="2" operator="between">
      <formula>0.95</formula>
      <formula>1.05</formula>
    </cfRule>
    <cfRule type="cellIs" dxfId="1" priority="3" operator="lessThan">
      <formula>0.95</formula>
    </cfRule>
    <cfRule type="cellIs" dxfId="0" priority="4" operator="greaterThan">
      <formula>1.05</formula>
    </cfRule>
  </conditionalFormatting>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69"/>
  <sheetViews>
    <sheetView topLeftCell="A4" zoomScale="90" zoomScaleNormal="90" workbookViewId="0">
      <selection activeCell="A30" sqref="A30"/>
    </sheetView>
  </sheetViews>
  <sheetFormatPr defaultRowHeight="14.4" x14ac:dyDescent="0.3"/>
  <cols>
    <col min="1" max="1" width="14.6640625" customWidth="1"/>
    <col min="2" max="2" width="8.21875" bestFit="1" customWidth="1"/>
    <col min="3" max="3" width="16" bestFit="1" customWidth="1"/>
    <col min="4" max="4" width="16" customWidth="1"/>
    <col min="5" max="5" width="14" bestFit="1" customWidth="1"/>
    <col min="6" max="6" width="17.5546875" bestFit="1" customWidth="1"/>
    <col min="7" max="7" width="18.77734375" bestFit="1" customWidth="1"/>
    <col min="8" max="8" width="21.88671875" bestFit="1" customWidth="1"/>
    <col min="9" max="9" width="17.21875" customWidth="1"/>
    <col min="10" max="10" width="20.5546875" bestFit="1" customWidth="1"/>
    <col min="11" max="11" width="20.77734375" customWidth="1"/>
    <col min="12" max="12" width="18.6640625" customWidth="1"/>
    <col min="13" max="13" width="17.44140625" bestFit="1" customWidth="1"/>
  </cols>
  <sheetData>
    <row r="1" spans="1:12" ht="15.6" x14ac:dyDescent="0.35">
      <c r="A1" s="1" t="s">
        <v>2520</v>
      </c>
    </row>
    <row r="2" spans="1:12" ht="42.6" customHeight="1" x14ac:dyDescent="0.3">
      <c r="A2" s="493" t="s">
        <v>2405</v>
      </c>
      <c r="B2" s="493"/>
      <c r="C2" s="493"/>
      <c r="D2" s="493"/>
      <c r="E2" s="493"/>
      <c r="F2" s="540" t="s">
        <v>2067</v>
      </c>
      <c r="G2" s="493"/>
      <c r="H2" s="541"/>
      <c r="I2" s="542" t="s">
        <v>2497</v>
      </c>
      <c r="J2" s="543"/>
      <c r="K2" s="542" t="s">
        <v>2501</v>
      </c>
      <c r="L2" s="542"/>
    </row>
    <row r="3" spans="1:12" x14ac:dyDescent="0.3">
      <c r="A3" s="385" t="s">
        <v>2509</v>
      </c>
      <c r="B3" s="396" t="s">
        <v>2510</v>
      </c>
      <c r="C3" s="385" t="s">
        <v>2511</v>
      </c>
      <c r="D3" s="396" t="s">
        <v>2512</v>
      </c>
      <c r="E3" s="386" t="s">
        <v>2061</v>
      </c>
      <c r="F3" s="398" t="s">
        <v>2062</v>
      </c>
      <c r="G3" s="401" t="s">
        <v>2495</v>
      </c>
      <c r="H3" s="400" t="s">
        <v>2496</v>
      </c>
      <c r="I3" s="397" t="s">
        <v>2063</v>
      </c>
      <c r="J3" s="399" t="s">
        <v>2065</v>
      </c>
      <c r="K3" s="386" t="s">
        <v>2063</v>
      </c>
      <c r="L3" s="386" t="s">
        <v>2065</v>
      </c>
    </row>
    <row r="4" spans="1:12" ht="16.8" x14ac:dyDescent="0.35">
      <c r="A4" s="159" t="s">
        <v>2064</v>
      </c>
      <c r="B4" s="159" t="s">
        <v>399</v>
      </c>
      <c r="C4" s="159" t="s">
        <v>2138</v>
      </c>
      <c r="D4" s="159">
        <v>500</v>
      </c>
      <c r="E4" s="76">
        <v>1059</v>
      </c>
      <c r="F4" s="160">
        <v>227</v>
      </c>
      <c r="G4" s="159">
        <v>0</v>
      </c>
      <c r="H4" s="156" t="s">
        <v>2070</v>
      </c>
      <c r="I4" s="171" t="s">
        <v>2066</v>
      </c>
      <c r="J4" s="387" t="s">
        <v>2066</v>
      </c>
      <c r="K4" s="171">
        <v>0.16</v>
      </c>
      <c r="L4" s="171">
        <v>0.12</v>
      </c>
    </row>
    <row r="5" spans="1:12" ht="16.8" x14ac:dyDescent="0.35">
      <c r="A5" s="159" t="s">
        <v>2064</v>
      </c>
      <c r="B5" s="159" t="s">
        <v>399</v>
      </c>
      <c r="C5" s="159" t="s">
        <v>79</v>
      </c>
      <c r="D5" s="159">
        <v>500</v>
      </c>
      <c r="E5" s="159">
        <v>451</v>
      </c>
      <c r="F5" s="160">
        <v>158</v>
      </c>
      <c r="G5" s="159" t="s">
        <v>2071</v>
      </c>
      <c r="H5" s="156" t="s">
        <v>2072</v>
      </c>
      <c r="I5" s="159">
        <v>0.03</v>
      </c>
      <c r="J5" s="156">
        <v>0.02</v>
      </c>
      <c r="K5" s="76">
        <v>0.23</v>
      </c>
      <c r="L5" s="76">
        <v>0.11</v>
      </c>
    </row>
    <row r="6" spans="1:12" ht="16.8" x14ac:dyDescent="0.35">
      <c r="A6" s="171" t="s">
        <v>2076</v>
      </c>
      <c r="B6" s="159" t="s">
        <v>399</v>
      </c>
      <c r="C6" s="159" t="s">
        <v>2138</v>
      </c>
      <c r="D6" s="159">
        <v>500</v>
      </c>
      <c r="E6" s="76">
        <v>1389</v>
      </c>
      <c r="F6" s="160">
        <v>83</v>
      </c>
      <c r="G6" s="159">
        <v>0</v>
      </c>
      <c r="H6" s="156" t="s">
        <v>2080</v>
      </c>
      <c r="I6" s="171" t="s">
        <v>2066</v>
      </c>
      <c r="J6" s="387" t="s">
        <v>2066</v>
      </c>
      <c r="K6" s="76">
        <v>0.11</v>
      </c>
      <c r="L6" s="76">
        <v>0.14000000000000001</v>
      </c>
    </row>
    <row r="7" spans="1:12" ht="16.8" x14ac:dyDescent="0.35">
      <c r="A7" s="235" t="s">
        <v>2076</v>
      </c>
      <c r="B7" s="154" t="s">
        <v>399</v>
      </c>
      <c r="C7" s="154" t="s">
        <v>79</v>
      </c>
      <c r="D7" s="154">
        <v>500</v>
      </c>
      <c r="E7" s="154">
        <v>460</v>
      </c>
      <c r="F7" s="161">
        <v>73</v>
      </c>
      <c r="G7" s="154" t="s">
        <v>2081</v>
      </c>
      <c r="H7" s="157" t="s">
        <v>2082</v>
      </c>
      <c r="I7" s="154">
        <v>0.01</v>
      </c>
      <c r="J7" s="157">
        <v>0.01</v>
      </c>
      <c r="K7" s="154">
        <v>0.17</v>
      </c>
      <c r="L7" s="154">
        <v>0.16</v>
      </c>
    </row>
    <row r="8" spans="1:12" ht="15.6" x14ac:dyDescent="0.35">
      <c r="A8" s="159" t="s">
        <v>2064</v>
      </c>
      <c r="B8" s="159" t="s">
        <v>399</v>
      </c>
      <c r="C8" s="159" t="s">
        <v>2138</v>
      </c>
      <c r="D8" s="159">
        <v>50</v>
      </c>
      <c r="E8" s="402">
        <v>1059</v>
      </c>
      <c r="F8" s="160">
        <v>512</v>
      </c>
      <c r="G8" s="159">
        <v>2</v>
      </c>
      <c r="H8" s="156">
        <v>0</v>
      </c>
      <c r="I8" s="159">
        <v>0.01</v>
      </c>
      <c r="J8" s="130">
        <v>2E-3</v>
      </c>
      <c r="K8" s="171" t="s">
        <v>2066</v>
      </c>
      <c r="L8" s="171" t="s">
        <v>2066</v>
      </c>
    </row>
    <row r="9" spans="1:12" ht="15.6" x14ac:dyDescent="0.35">
      <c r="A9" s="159" t="s">
        <v>2064</v>
      </c>
      <c r="B9" s="159" t="s">
        <v>399</v>
      </c>
      <c r="C9" s="159" t="s">
        <v>79</v>
      </c>
      <c r="D9" s="159">
        <v>50</v>
      </c>
      <c r="E9" s="156">
        <v>451</v>
      </c>
      <c r="F9" s="160">
        <v>294</v>
      </c>
      <c r="G9" s="159">
        <v>3</v>
      </c>
      <c r="H9" s="156">
        <v>0</v>
      </c>
      <c r="I9" s="159">
        <v>0.03</v>
      </c>
      <c r="J9" s="156">
        <v>0.02</v>
      </c>
      <c r="K9" s="171" t="s">
        <v>2066</v>
      </c>
      <c r="L9" s="171" t="s">
        <v>2066</v>
      </c>
    </row>
    <row r="10" spans="1:12" ht="15.6" x14ac:dyDescent="0.35">
      <c r="A10" s="171" t="s">
        <v>2076</v>
      </c>
      <c r="B10" s="159" t="s">
        <v>399</v>
      </c>
      <c r="C10" s="159" t="s">
        <v>2138</v>
      </c>
      <c r="D10" s="159">
        <v>50</v>
      </c>
      <c r="E10" s="156">
        <v>1389</v>
      </c>
      <c r="F10" s="160">
        <v>230</v>
      </c>
      <c r="G10" s="159">
        <v>0</v>
      </c>
      <c r="H10" s="156">
        <v>3</v>
      </c>
      <c r="I10" s="171" t="s">
        <v>2066</v>
      </c>
      <c r="J10" s="387" t="s">
        <v>2066</v>
      </c>
      <c r="K10" s="159">
        <v>0.03</v>
      </c>
      <c r="L10" s="159">
        <v>0.02</v>
      </c>
    </row>
    <row r="11" spans="1:12" ht="15.6" x14ac:dyDescent="0.35">
      <c r="A11" s="235" t="s">
        <v>2076</v>
      </c>
      <c r="B11" s="154" t="s">
        <v>399</v>
      </c>
      <c r="C11" s="154" t="s">
        <v>79</v>
      </c>
      <c r="D11" s="154">
        <v>50</v>
      </c>
      <c r="E11" s="157">
        <v>460</v>
      </c>
      <c r="F11" s="161">
        <v>165</v>
      </c>
      <c r="G11" s="154">
        <v>0</v>
      </c>
      <c r="H11" s="157">
        <v>1</v>
      </c>
      <c r="I11" s="408" t="s">
        <v>2066</v>
      </c>
      <c r="J11" s="409" t="s">
        <v>2066</v>
      </c>
      <c r="K11" s="154">
        <v>0.01</v>
      </c>
      <c r="L11" s="154">
        <v>0.01</v>
      </c>
    </row>
    <row r="12" spans="1:12" ht="15.6" x14ac:dyDescent="0.35">
      <c r="A12" s="159" t="s">
        <v>2064</v>
      </c>
      <c r="B12" s="159" t="s">
        <v>399</v>
      </c>
      <c r="C12" s="159" t="s">
        <v>2138</v>
      </c>
      <c r="D12" s="159">
        <v>5</v>
      </c>
      <c r="E12" s="156">
        <v>1059</v>
      </c>
      <c r="F12" s="160">
        <v>943</v>
      </c>
      <c r="G12" s="159">
        <v>3</v>
      </c>
      <c r="H12" s="156">
        <v>0</v>
      </c>
      <c r="I12" s="159">
        <v>0.02</v>
      </c>
      <c r="J12" s="130">
        <v>2E-3</v>
      </c>
      <c r="K12" s="171" t="s">
        <v>2066</v>
      </c>
      <c r="L12" s="171" t="s">
        <v>2066</v>
      </c>
    </row>
    <row r="13" spans="1:12" ht="15.6" x14ac:dyDescent="0.35">
      <c r="A13" s="159" t="s">
        <v>2064</v>
      </c>
      <c r="B13" s="159" t="s">
        <v>399</v>
      </c>
      <c r="C13" s="159" t="s">
        <v>79</v>
      </c>
      <c r="D13" s="159">
        <v>5</v>
      </c>
      <c r="E13" s="156">
        <v>451</v>
      </c>
      <c r="F13" s="160">
        <v>433</v>
      </c>
      <c r="G13" s="159">
        <v>2</v>
      </c>
      <c r="H13" s="156">
        <v>1</v>
      </c>
      <c r="I13" s="159">
        <v>0.01</v>
      </c>
      <c r="J13" s="130">
        <v>2E-3</v>
      </c>
      <c r="K13" s="159">
        <v>0.01</v>
      </c>
      <c r="L13" s="159">
        <v>0.01</v>
      </c>
    </row>
    <row r="14" spans="1:12" ht="15.6" x14ac:dyDescent="0.35">
      <c r="A14" s="171" t="s">
        <v>2076</v>
      </c>
      <c r="B14" s="159" t="s">
        <v>399</v>
      </c>
      <c r="C14" s="159" t="s">
        <v>2138</v>
      </c>
      <c r="D14" s="159">
        <v>5</v>
      </c>
      <c r="E14" s="156">
        <v>1389</v>
      </c>
      <c r="F14" s="160">
        <v>651</v>
      </c>
      <c r="G14" s="159">
        <v>0</v>
      </c>
      <c r="H14" s="156">
        <v>0</v>
      </c>
      <c r="I14" s="171" t="s">
        <v>2066</v>
      </c>
      <c r="J14" s="387" t="s">
        <v>2066</v>
      </c>
      <c r="K14" s="171" t="s">
        <v>2066</v>
      </c>
      <c r="L14" s="171" t="s">
        <v>2066</v>
      </c>
    </row>
    <row r="15" spans="1:12" ht="15.6" x14ac:dyDescent="0.35">
      <c r="A15" s="235" t="s">
        <v>2076</v>
      </c>
      <c r="B15" s="154" t="s">
        <v>399</v>
      </c>
      <c r="C15" s="154" t="s">
        <v>79</v>
      </c>
      <c r="D15" s="154">
        <v>5</v>
      </c>
      <c r="E15" s="157">
        <v>460</v>
      </c>
      <c r="F15" s="161">
        <v>347</v>
      </c>
      <c r="G15" s="154">
        <v>0</v>
      </c>
      <c r="H15" s="157">
        <v>1</v>
      </c>
      <c r="I15" s="408" t="s">
        <v>2066</v>
      </c>
      <c r="J15" s="409" t="s">
        <v>2066</v>
      </c>
      <c r="K15" s="154">
        <v>0.01</v>
      </c>
      <c r="L15" s="154">
        <v>0.01</v>
      </c>
    </row>
    <row r="16" spans="1:12" ht="15" x14ac:dyDescent="0.35">
      <c r="A16" s="20" t="s">
        <v>2149</v>
      </c>
    </row>
    <row r="17" spans="1:12" x14ac:dyDescent="0.3">
      <c r="A17" s="20" t="s">
        <v>2513</v>
      </c>
    </row>
    <row r="18" spans="1:12" x14ac:dyDescent="0.3">
      <c r="A18" s="20" t="s">
        <v>2498</v>
      </c>
      <c r="B18" s="413"/>
      <c r="C18" s="149"/>
      <c r="D18" s="149"/>
      <c r="E18" s="149"/>
      <c r="F18" s="149"/>
      <c r="G18" s="149"/>
    </row>
    <row r="19" spans="1:12" x14ac:dyDescent="0.3">
      <c r="A19" s="20" t="s">
        <v>2499</v>
      </c>
      <c r="B19" s="413"/>
      <c r="C19" s="149"/>
      <c r="D19" s="149"/>
      <c r="E19" s="149"/>
      <c r="F19" s="149"/>
      <c r="G19" s="149"/>
    </row>
    <row r="20" spans="1:12" x14ac:dyDescent="0.3">
      <c r="A20" s="20" t="s">
        <v>2500</v>
      </c>
    </row>
    <row r="21" spans="1:12" x14ac:dyDescent="0.3">
      <c r="A21" s="20" t="s">
        <v>2502</v>
      </c>
    </row>
    <row r="22" spans="1:12" x14ac:dyDescent="0.3">
      <c r="A22" s="20" t="s">
        <v>2503</v>
      </c>
    </row>
    <row r="23" spans="1:12" x14ac:dyDescent="0.3">
      <c r="A23" s="20" t="s">
        <v>2504</v>
      </c>
    </row>
    <row r="24" spans="1:12" x14ac:dyDescent="0.3">
      <c r="A24" s="20" t="s">
        <v>2505</v>
      </c>
      <c r="B24" s="24"/>
    </row>
    <row r="25" spans="1:12" x14ac:dyDescent="0.3">
      <c r="A25" s="20" t="s">
        <v>2506</v>
      </c>
      <c r="B25" s="24"/>
    </row>
    <row r="26" spans="1:12" x14ac:dyDescent="0.3">
      <c r="A26" s="20" t="s">
        <v>2507</v>
      </c>
      <c r="B26" s="24"/>
    </row>
    <row r="27" spans="1:12" ht="15" x14ac:dyDescent="0.35">
      <c r="A27" s="20" t="s">
        <v>2508</v>
      </c>
      <c r="B27" s="24"/>
    </row>
    <row r="28" spans="1:12" ht="15" x14ac:dyDescent="0.35">
      <c r="A28" s="359" t="s">
        <v>2279</v>
      </c>
    </row>
    <row r="30" spans="1:12" ht="15.6" x14ac:dyDescent="0.35">
      <c r="A30" s="1" t="s">
        <v>2518</v>
      </c>
      <c r="B30" s="1"/>
    </row>
    <row r="31" spans="1:12" x14ac:dyDescent="0.3">
      <c r="A31" s="2" t="s">
        <v>2133</v>
      </c>
      <c r="B31" s="2"/>
      <c r="C31" s="386" t="s">
        <v>2073</v>
      </c>
      <c r="D31" s="386" t="s">
        <v>290</v>
      </c>
      <c r="E31" s="386" t="s">
        <v>291</v>
      </c>
      <c r="F31" s="407" t="s">
        <v>1989</v>
      </c>
      <c r="G31" s="386" t="s">
        <v>2074</v>
      </c>
      <c r="H31" s="2" t="s">
        <v>2134</v>
      </c>
      <c r="I31" s="2" t="s">
        <v>2135</v>
      </c>
      <c r="J31" s="2" t="s">
        <v>2136</v>
      </c>
      <c r="K31" s="2" t="s">
        <v>2137</v>
      </c>
      <c r="L31" s="2" t="s">
        <v>2514</v>
      </c>
    </row>
    <row r="32" spans="1:12" x14ac:dyDescent="0.3">
      <c r="A32" t="s">
        <v>2085</v>
      </c>
      <c r="C32" s="392">
        <v>-3.8757389999999998</v>
      </c>
      <c r="D32" s="390">
        <v>7.7943670000000003</v>
      </c>
      <c r="E32" s="390">
        <v>21.542950000000001</v>
      </c>
      <c r="F32" s="390">
        <v>2.397651E-4</v>
      </c>
      <c r="G32" s="390">
        <v>5.4426679999999998E-2</v>
      </c>
      <c r="H32" t="s">
        <v>79</v>
      </c>
      <c r="I32" t="s">
        <v>2108</v>
      </c>
      <c r="J32" t="s">
        <v>2108</v>
      </c>
      <c r="K32" t="s">
        <v>2119</v>
      </c>
      <c r="L32" s="29" t="s">
        <v>2068</v>
      </c>
    </row>
    <row r="33" spans="1:12" x14ac:dyDescent="0.3">
      <c r="A33" t="s">
        <v>2086</v>
      </c>
      <c r="C33" s="394">
        <v>2.5472990000000002</v>
      </c>
      <c r="D33" s="390">
        <v>8.9218910000000005</v>
      </c>
      <c r="E33" s="390">
        <v>17.931750000000001</v>
      </c>
      <c r="F33" s="390">
        <v>5.7042439999999996E-4</v>
      </c>
      <c r="G33" s="390">
        <v>6.4743170000000003E-2</v>
      </c>
      <c r="H33" t="s">
        <v>79</v>
      </c>
      <c r="I33" t="s">
        <v>2101</v>
      </c>
      <c r="J33" t="s">
        <v>2110</v>
      </c>
      <c r="K33" t="s">
        <v>2120</v>
      </c>
      <c r="L33" s="29" t="s">
        <v>2068</v>
      </c>
    </row>
    <row r="34" spans="1:12" x14ac:dyDescent="0.3">
      <c r="A34" t="s">
        <v>2087</v>
      </c>
      <c r="C34" s="394">
        <v>7.4174300000000004</v>
      </c>
      <c r="D34" s="390">
        <v>5.9511520000000004</v>
      </c>
      <c r="E34" s="390">
        <v>15.07907</v>
      </c>
      <c r="F34" s="390">
        <v>1.2154081999999999E-3</v>
      </c>
      <c r="G34" s="390">
        <v>6.8974419999999995E-2</v>
      </c>
      <c r="H34" t="s">
        <v>2099</v>
      </c>
      <c r="I34" t="s">
        <v>2102</v>
      </c>
      <c r="J34" t="s">
        <v>2111</v>
      </c>
      <c r="K34" t="s">
        <v>2121</v>
      </c>
      <c r="L34" s="29" t="s">
        <v>2068</v>
      </c>
    </row>
    <row r="35" spans="1:12" x14ac:dyDescent="0.3">
      <c r="A35" t="s">
        <v>2088</v>
      </c>
      <c r="C35" s="392">
        <v>-1.5759529999999999</v>
      </c>
      <c r="D35" s="390">
        <v>8.7888789999999997</v>
      </c>
      <c r="E35" s="390">
        <v>15.818020000000001</v>
      </c>
      <c r="F35" s="390">
        <v>9.9227629999999994E-4</v>
      </c>
      <c r="G35" s="390">
        <v>6.8974419999999995E-2</v>
      </c>
      <c r="H35" t="s">
        <v>79</v>
      </c>
      <c r="I35" t="s">
        <v>2103</v>
      </c>
      <c r="J35" t="s">
        <v>2112</v>
      </c>
      <c r="K35" t="s">
        <v>2122</v>
      </c>
      <c r="L35" s="29" t="s">
        <v>2068</v>
      </c>
    </row>
    <row r="36" spans="1:12" x14ac:dyDescent="0.3">
      <c r="A36" t="s">
        <v>2089</v>
      </c>
      <c r="C36" s="392">
        <v>-1.1013470000000001</v>
      </c>
      <c r="D36" s="390">
        <v>9.5432690000000004</v>
      </c>
      <c r="E36" s="390">
        <v>13.458729999999999</v>
      </c>
      <c r="F36" s="390">
        <v>1.9320985999999999E-3</v>
      </c>
      <c r="G36" s="390">
        <v>8.7717279999999995E-2</v>
      </c>
      <c r="H36" t="s">
        <v>79</v>
      </c>
      <c r="I36" t="s">
        <v>2103</v>
      </c>
      <c r="J36" t="s">
        <v>2113</v>
      </c>
      <c r="K36" t="s">
        <v>2123</v>
      </c>
      <c r="L36" s="29" t="s">
        <v>2068</v>
      </c>
    </row>
    <row r="37" spans="1:12" x14ac:dyDescent="0.3">
      <c r="A37" t="s">
        <v>2090</v>
      </c>
      <c r="C37" s="394">
        <v>1.7251829999999999</v>
      </c>
      <c r="D37" s="390">
        <v>11.401161999999999</v>
      </c>
      <c r="E37" s="390">
        <v>10.984109999999999</v>
      </c>
      <c r="F37" s="390">
        <v>4.1499978999999998E-3</v>
      </c>
      <c r="G37" s="390">
        <v>8.8581679999999996E-2</v>
      </c>
      <c r="H37" t="s">
        <v>79</v>
      </c>
      <c r="I37" t="s">
        <v>2103</v>
      </c>
      <c r="J37" t="s">
        <v>2114</v>
      </c>
      <c r="K37" t="s">
        <v>2124</v>
      </c>
      <c r="L37" s="29" t="s">
        <v>2068</v>
      </c>
    </row>
    <row r="38" spans="1:12" x14ac:dyDescent="0.3">
      <c r="A38" t="s">
        <v>2091</v>
      </c>
      <c r="C38" s="394">
        <v>1.22556</v>
      </c>
      <c r="D38" s="390">
        <v>10.606636</v>
      </c>
      <c r="E38" s="390">
        <v>12.284179999999999</v>
      </c>
      <c r="F38" s="390">
        <v>2.7518350999999998E-3</v>
      </c>
      <c r="G38" s="390">
        <v>8.8581679999999996E-2</v>
      </c>
      <c r="H38" t="s">
        <v>79</v>
      </c>
      <c r="I38" t="s">
        <v>2104</v>
      </c>
      <c r="J38" t="s">
        <v>2115</v>
      </c>
      <c r="K38" t="s">
        <v>2125</v>
      </c>
      <c r="L38" s="29" t="s">
        <v>2068</v>
      </c>
    </row>
    <row r="39" spans="1:12" x14ac:dyDescent="0.3">
      <c r="A39" t="s">
        <v>2092</v>
      </c>
      <c r="C39" s="392">
        <v>-1.5507740000000001</v>
      </c>
      <c r="D39" s="390">
        <v>9.0845409999999998</v>
      </c>
      <c r="E39" s="390">
        <v>10.880269999999999</v>
      </c>
      <c r="F39" s="390">
        <v>4.2925044999999997E-3</v>
      </c>
      <c r="G39" s="390">
        <v>8.8581679999999996E-2</v>
      </c>
      <c r="H39" t="s">
        <v>79</v>
      </c>
      <c r="I39" t="s">
        <v>2103</v>
      </c>
      <c r="J39" t="s">
        <v>2112</v>
      </c>
      <c r="K39" t="s">
        <v>2126</v>
      </c>
      <c r="L39" s="29" t="s">
        <v>2068</v>
      </c>
    </row>
    <row r="40" spans="1:12" x14ac:dyDescent="0.3">
      <c r="A40" t="s">
        <v>2093</v>
      </c>
      <c r="C40" s="394">
        <v>4.5002440000000004</v>
      </c>
      <c r="D40" s="390">
        <v>6.521039</v>
      </c>
      <c r="E40" s="390">
        <v>11.24935</v>
      </c>
      <c r="F40" s="390">
        <v>3.8095960000000002E-3</v>
      </c>
      <c r="G40" s="390">
        <v>8.8581679999999996E-2</v>
      </c>
      <c r="H40" t="s">
        <v>2099</v>
      </c>
      <c r="I40" t="s">
        <v>2105</v>
      </c>
      <c r="J40" t="s">
        <v>2116</v>
      </c>
      <c r="K40" t="s">
        <v>2127</v>
      </c>
      <c r="L40" s="29" t="s">
        <v>2068</v>
      </c>
    </row>
    <row r="41" spans="1:12" x14ac:dyDescent="0.3">
      <c r="A41" t="s">
        <v>2094</v>
      </c>
      <c r="C41" s="394">
        <v>3.5189509999999999</v>
      </c>
      <c r="D41" s="390">
        <v>6.6679839999999997</v>
      </c>
      <c r="E41" s="390">
        <v>11.78693</v>
      </c>
      <c r="F41" s="390">
        <v>3.2119575999999999E-3</v>
      </c>
      <c r="G41" s="390">
        <v>8.8581679999999996E-2</v>
      </c>
      <c r="H41" t="s">
        <v>2100</v>
      </c>
      <c r="I41" t="s">
        <v>2106</v>
      </c>
      <c r="J41" t="s">
        <v>2117</v>
      </c>
      <c r="K41" t="s">
        <v>2128</v>
      </c>
      <c r="L41" s="29" t="s">
        <v>2068</v>
      </c>
    </row>
    <row r="42" spans="1:12" x14ac:dyDescent="0.3">
      <c r="A42" s="104" t="s">
        <v>2095</v>
      </c>
      <c r="B42" s="104"/>
      <c r="C42" s="395">
        <v>1.989371</v>
      </c>
      <c r="D42" s="391">
        <v>9.0916820000000005</v>
      </c>
      <c r="E42" s="391">
        <v>11.858750000000001</v>
      </c>
      <c r="F42" s="391">
        <v>3.1404320999999999E-3</v>
      </c>
      <c r="G42" s="391">
        <v>8.8581679999999996E-2</v>
      </c>
      <c r="H42" s="104" t="s">
        <v>79</v>
      </c>
      <c r="I42" s="104" t="s">
        <v>2103</v>
      </c>
      <c r="J42" s="104" t="s">
        <v>2114</v>
      </c>
      <c r="K42" s="104" t="s">
        <v>2129</v>
      </c>
      <c r="L42" s="8" t="s">
        <v>2068</v>
      </c>
    </row>
    <row r="43" spans="1:12" x14ac:dyDescent="0.3">
      <c r="A43" t="s">
        <v>2085</v>
      </c>
      <c r="C43" s="392">
        <v>-3.82342</v>
      </c>
      <c r="D43" s="390">
        <v>7.8199800000000002</v>
      </c>
      <c r="E43" s="390">
        <v>23.87387</v>
      </c>
      <c r="F43" s="390">
        <v>1.364843E-4</v>
      </c>
      <c r="G43" s="390">
        <v>2.156452E-2</v>
      </c>
      <c r="H43" t="s">
        <v>79</v>
      </c>
      <c r="I43" t="s">
        <v>2108</v>
      </c>
      <c r="J43" t="s">
        <v>2108</v>
      </c>
      <c r="K43" t="s">
        <v>2119</v>
      </c>
      <c r="L43" s="29" t="s">
        <v>2069</v>
      </c>
    </row>
    <row r="44" spans="1:12" x14ac:dyDescent="0.3">
      <c r="A44" t="s">
        <v>2086</v>
      </c>
      <c r="C44" s="394">
        <v>2.5270280000000001</v>
      </c>
      <c r="D44" s="390">
        <v>8.9629139999999996</v>
      </c>
      <c r="E44" s="390">
        <v>19.524629999999998</v>
      </c>
      <c r="F44" s="390">
        <v>3.7004179999999999E-4</v>
      </c>
      <c r="G44" s="390">
        <v>2.92333E-2</v>
      </c>
      <c r="H44" t="s">
        <v>79</v>
      </c>
      <c r="I44" t="s">
        <v>2101</v>
      </c>
      <c r="J44" t="s">
        <v>2110</v>
      </c>
      <c r="K44" t="s">
        <v>2120</v>
      </c>
      <c r="L44" s="29" t="s">
        <v>2069</v>
      </c>
    </row>
    <row r="45" spans="1:12" x14ac:dyDescent="0.3">
      <c r="A45" s="104" t="s">
        <v>2088</v>
      </c>
      <c r="B45" s="104"/>
      <c r="C45" s="393">
        <v>-1.5802780000000001</v>
      </c>
      <c r="D45" s="391">
        <v>8.862406</v>
      </c>
      <c r="E45" s="391">
        <v>17.465219999999999</v>
      </c>
      <c r="F45" s="391">
        <v>6.2082010000000004E-4</v>
      </c>
      <c r="G45" s="391">
        <v>3.2696530000000001E-2</v>
      </c>
      <c r="H45" s="104" t="s">
        <v>79</v>
      </c>
      <c r="I45" s="104" t="s">
        <v>2103</v>
      </c>
      <c r="J45" s="104" t="s">
        <v>2112</v>
      </c>
      <c r="K45" s="104" t="s">
        <v>2122</v>
      </c>
      <c r="L45" s="8" t="s">
        <v>2069</v>
      </c>
    </row>
    <row r="46" spans="1:12" x14ac:dyDescent="0.3">
      <c r="A46" t="s">
        <v>2089</v>
      </c>
      <c r="C46" s="392">
        <v>-1.0626009999999999</v>
      </c>
      <c r="D46" s="390">
        <v>9.6026969999999992</v>
      </c>
      <c r="E46" s="390">
        <v>13.574170000000001</v>
      </c>
      <c r="F46" s="390">
        <v>1.8211256E-3</v>
      </c>
      <c r="G46" s="390">
        <v>6.0808620000000001E-2</v>
      </c>
      <c r="H46" t="s">
        <v>79</v>
      </c>
      <c r="I46" t="s">
        <v>2103</v>
      </c>
      <c r="J46" t="s">
        <v>2113</v>
      </c>
      <c r="K46" t="s">
        <v>2123</v>
      </c>
      <c r="L46" s="29" t="s">
        <v>2075</v>
      </c>
    </row>
    <row r="47" spans="1:12" x14ac:dyDescent="0.3">
      <c r="A47" t="s">
        <v>2095</v>
      </c>
      <c r="C47" s="394">
        <v>1.8401879999999999</v>
      </c>
      <c r="D47" s="390">
        <v>9.0287690000000005</v>
      </c>
      <c r="E47" s="390">
        <v>13.38833</v>
      </c>
      <c r="F47" s="390">
        <v>1.9243235999999999E-3</v>
      </c>
      <c r="G47" s="390">
        <v>6.0808620000000001E-2</v>
      </c>
      <c r="H47" t="s">
        <v>79</v>
      </c>
      <c r="I47" t="s">
        <v>2103</v>
      </c>
      <c r="J47" t="s">
        <v>2114</v>
      </c>
      <c r="K47" t="s">
        <v>2129</v>
      </c>
      <c r="L47" s="29" t="s">
        <v>2075</v>
      </c>
    </row>
    <row r="48" spans="1:12" x14ac:dyDescent="0.3">
      <c r="A48" t="s">
        <v>2091</v>
      </c>
      <c r="C48" s="394">
        <v>1.2680640000000001</v>
      </c>
      <c r="D48" s="390">
        <v>10.693569</v>
      </c>
      <c r="E48" s="390">
        <v>12.727600000000001</v>
      </c>
      <c r="F48" s="390">
        <v>2.3481849E-3</v>
      </c>
      <c r="G48" s="390">
        <v>6.1835540000000001E-2</v>
      </c>
      <c r="H48" t="s">
        <v>79</v>
      </c>
      <c r="I48" t="s">
        <v>2104</v>
      </c>
      <c r="J48" t="s">
        <v>2115</v>
      </c>
      <c r="K48" t="s">
        <v>2125</v>
      </c>
      <c r="L48" s="29" t="s">
        <v>2075</v>
      </c>
    </row>
    <row r="49" spans="1:12" x14ac:dyDescent="0.3">
      <c r="A49" t="s">
        <v>2090</v>
      </c>
      <c r="C49" s="394">
        <v>1.6115170000000001</v>
      </c>
      <c r="D49" s="390">
        <v>11.373974</v>
      </c>
      <c r="E49" s="390">
        <v>11.940569999999999</v>
      </c>
      <c r="F49" s="390">
        <v>2.9962421000000001E-3</v>
      </c>
      <c r="G49" s="390">
        <v>6.7629469999999997E-2</v>
      </c>
      <c r="H49" t="s">
        <v>79</v>
      </c>
      <c r="I49" t="s">
        <v>2103</v>
      </c>
      <c r="J49" t="s">
        <v>2114</v>
      </c>
      <c r="K49" t="s">
        <v>2124</v>
      </c>
      <c r="L49" s="29" t="s">
        <v>2075</v>
      </c>
    </row>
    <row r="50" spans="1:12" x14ac:dyDescent="0.3">
      <c r="A50" t="s">
        <v>2096</v>
      </c>
      <c r="C50" s="392">
        <v>-2.2543690000000001</v>
      </c>
      <c r="D50" s="390">
        <v>12.182752000000001</v>
      </c>
      <c r="E50" s="390">
        <v>10.74418</v>
      </c>
      <c r="F50" s="390">
        <v>4.4046791000000004E-3</v>
      </c>
      <c r="G50" s="390">
        <v>8.0454349999999994E-2</v>
      </c>
      <c r="H50" t="s">
        <v>79</v>
      </c>
      <c r="I50" t="s">
        <v>2107</v>
      </c>
      <c r="J50" t="s">
        <v>2118</v>
      </c>
      <c r="K50" t="s">
        <v>2130</v>
      </c>
      <c r="L50" s="29" t="s">
        <v>2075</v>
      </c>
    </row>
    <row r="51" spans="1:12" x14ac:dyDescent="0.3">
      <c r="A51" s="104" t="s">
        <v>2092</v>
      </c>
      <c r="B51" s="104"/>
      <c r="C51" s="393">
        <v>-1.4892639999999999</v>
      </c>
      <c r="D51" s="391">
        <v>9.1397189999999995</v>
      </c>
      <c r="E51" s="391">
        <v>10.624320000000001</v>
      </c>
      <c r="F51" s="391">
        <v>4.5828424999999999E-3</v>
      </c>
      <c r="G51" s="391">
        <v>8.0454349999999994E-2</v>
      </c>
      <c r="H51" s="104" t="s">
        <v>79</v>
      </c>
      <c r="I51" s="104" t="s">
        <v>2103</v>
      </c>
      <c r="J51" s="104" t="s">
        <v>2112</v>
      </c>
      <c r="K51" s="104" t="s">
        <v>2126</v>
      </c>
      <c r="L51" s="8" t="s">
        <v>2075</v>
      </c>
    </row>
    <row r="52" spans="1:12" x14ac:dyDescent="0.3">
      <c r="A52" t="s">
        <v>2086</v>
      </c>
      <c r="C52" s="394">
        <v>3.1834090000000002</v>
      </c>
      <c r="D52" s="390">
        <v>9.6001619999999992</v>
      </c>
      <c r="E52" s="390">
        <v>16.736370000000001</v>
      </c>
      <c r="F52" s="390">
        <v>6.2653660000000001E-4</v>
      </c>
      <c r="G52" s="390">
        <v>5.200254E-2</v>
      </c>
      <c r="H52" t="s">
        <v>79</v>
      </c>
      <c r="I52" t="s">
        <v>2101</v>
      </c>
      <c r="J52" t="s">
        <v>2110</v>
      </c>
      <c r="K52" t="s">
        <v>2120</v>
      </c>
      <c r="L52" s="29" t="s">
        <v>2077</v>
      </c>
    </row>
    <row r="53" spans="1:12" x14ac:dyDescent="0.3">
      <c r="A53" t="s">
        <v>2090</v>
      </c>
      <c r="C53" s="394">
        <v>2.2956780000000001</v>
      </c>
      <c r="D53" s="390">
        <v>12.245414</v>
      </c>
      <c r="E53" s="390">
        <v>12.648400000000001</v>
      </c>
      <c r="F53" s="390">
        <v>2.1505419E-3</v>
      </c>
      <c r="G53" s="390">
        <v>8.5989019999999999E-2</v>
      </c>
      <c r="H53" t="s">
        <v>79</v>
      </c>
      <c r="I53" t="s">
        <v>2103</v>
      </c>
      <c r="J53" t="s">
        <v>2114</v>
      </c>
      <c r="K53" t="s">
        <v>2124</v>
      </c>
      <c r="L53" s="29" t="s">
        <v>2077</v>
      </c>
    </row>
    <row r="54" spans="1:12" x14ac:dyDescent="0.3">
      <c r="A54" t="s">
        <v>2087</v>
      </c>
      <c r="C54" s="394">
        <v>7.708952</v>
      </c>
      <c r="D54" s="390">
        <v>7.9245330000000003</v>
      </c>
      <c r="E54" s="390">
        <v>11.47052</v>
      </c>
      <c r="F54" s="390">
        <v>3.1080370000000001E-3</v>
      </c>
      <c r="G54" s="390">
        <v>8.5989019999999999E-2</v>
      </c>
      <c r="H54" t="s">
        <v>2099</v>
      </c>
      <c r="I54" t="s">
        <v>2102</v>
      </c>
      <c r="J54" t="s">
        <v>2111</v>
      </c>
      <c r="K54" t="s">
        <v>2121</v>
      </c>
      <c r="L54" s="29" t="s">
        <v>2077</v>
      </c>
    </row>
    <row r="55" spans="1:12" x14ac:dyDescent="0.3">
      <c r="A55" s="104" t="s">
        <v>2097</v>
      </c>
      <c r="B55" s="104"/>
      <c r="C55" s="395">
        <v>2.0669300000000002</v>
      </c>
      <c r="D55" s="391">
        <v>11.149601000000001</v>
      </c>
      <c r="E55" s="391">
        <v>10.416930000000001</v>
      </c>
      <c r="F55" s="391">
        <v>4.5022724999999996E-3</v>
      </c>
      <c r="G55" s="391">
        <v>9.3422149999999995E-2</v>
      </c>
      <c r="H55" s="104" t="s">
        <v>79</v>
      </c>
      <c r="I55" s="104" t="s">
        <v>2109</v>
      </c>
      <c r="J55" s="104" t="s">
        <v>2109</v>
      </c>
      <c r="K55" s="104" t="s">
        <v>2131</v>
      </c>
      <c r="L55" s="8" t="s">
        <v>2077</v>
      </c>
    </row>
    <row r="56" spans="1:12" x14ac:dyDescent="0.3">
      <c r="A56" s="104" t="s">
        <v>2086</v>
      </c>
      <c r="B56" s="104"/>
      <c r="C56" s="395">
        <v>3.2672500000000002</v>
      </c>
      <c r="D56" s="391">
        <v>9.8111700000000006</v>
      </c>
      <c r="E56" s="391">
        <v>18.230819</v>
      </c>
      <c r="F56" s="391">
        <v>4.1048920000000001E-4</v>
      </c>
      <c r="G56" s="391">
        <v>2.996571E-2</v>
      </c>
      <c r="H56" s="104" t="s">
        <v>79</v>
      </c>
      <c r="I56" s="104" t="s">
        <v>2101</v>
      </c>
      <c r="J56" s="104" t="s">
        <v>2110</v>
      </c>
      <c r="K56" s="104" t="s">
        <v>2120</v>
      </c>
      <c r="L56" s="8" t="s">
        <v>2078</v>
      </c>
    </row>
    <row r="57" spans="1:12" x14ac:dyDescent="0.3">
      <c r="A57" t="s">
        <v>2090</v>
      </c>
      <c r="C57" s="394">
        <v>2.3901439999999998</v>
      </c>
      <c r="D57" s="390">
        <v>12.440168</v>
      </c>
      <c r="E57" s="390">
        <v>13.857149</v>
      </c>
      <c r="F57" s="390">
        <v>1.4554963E-3</v>
      </c>
      <c r="G57" s="390">
        <v>5.3125609999999997E-2</v>
      </c>
      <c r="H57" t="s">
        <v>79</v>
      </c>
      <c r="I57" t="s">
        <v>2103</v>
      </c>
      <c r="J57" t="s">
        <v>2114</v>
      </c>
      <c r="K57" t="s">
        <v>2124</v>
      </c>
      <c r="L57" s="29" t="s">
        <v>2079</v>
      </c>
    </row>
    <row r="58" spans="1:12" x14ac:dyDescent="0.3">
      <c r="A58" t="s">
        <v>2097</v>
      </c>
      <c r="C58" s="394">
        <v>2.248926</v>
      </c>
      <c r="D58" s="390">
        <v>11.388723000000001</v>
      </c>
      <c r="E58" s="390">
        <v>12.092498000000001</v>
      </c>
      <c r="F58" s="390">
        <v>2.5384485000000002E-3</v>
      </c>
      <c r="G58" s="390">
        <v>6.1768910000000003E-2</v>
      </c>
      <c r="H58" t="s">
        <v>79</v>
      </c>
      <c r="I58" t="s">
        <v>2109</v>
      </c>
      <c r="J58" t="s">
        <v>2109</v>
      </c>
      <c r="K58" t="s">
        <v>2131</v>
      </c>
      <c r="L58" s="29" t="s">
        <v>2079</v>
      </c>
    </row>
    <row r="59" spans="1:12" x14ac:dyDescent="0.3">
      <c r="A59" t="s">
        <v>2098</v>
      </c>
      <c r="C59" s="394">
        <v>1.6719710000000001</v>
      </c>
      <c r="D59" s="390">
        <v>10.694442</v>
      </c>
      <c r="E59" s="390">
        <v>10.288053</v>
      </c>
      <c r="F59" s="390">
        <v>4.6170839E-3</v>
      </c>
      <c r="G59" s="390">
        <v>8.4261779999999994E-2</v>
      </c>
      <c r="H59" t="s">
        <v>79</v>
      </c>
      <c r="I59" t="s">
        <v>2103</v>
      </c>
      <c r="J59" t="s">
        <v>2114</v>
      </c>
      <c r="K59" t="s">
        <v>2132</v>
      </c>
      <c r="L59" s="29" t="s">
        <v>2079</v>
      </c>
    </row>
    <row r="60" spans="1:12" x14ac:dyDescent="0.3">
      <c r="A60" s="104" t="s">
        <v>2095</v>
      </c>
      <c r="B60" s="104"/>
      <c r="C60" s="395">
        <v>2.150334</v>
      </c>
      <c r="D60" s="391">
        <v>9.4046979999999998</v>
      </c>
      <c r="E60" s="391">
        <v>9.5373889999999992</v>
      </c>
      <c r="F60" s="391">
        <v>6.0295028999999998E-3</v>
      </c>
      <c r="G60" s="391">
        <v>8.8030739999999996E-2</v>
      </c>
      <c r="H60" s="104" t="s">
        <v>79</v>
      </c>
      <c r="I60" s="104" t="s">
        <v>2103</v>
      </c>
      <c r="J60" s="104" t="s">
        <v>2114</v>
      </c>
      <c r="K60" s="104" t="s">
        <v>2129</v>
      </c>
      <c r="L60" s="8" t="s">
        <v>2079</v>
      </c>
    </row>
    <row r="68" spans="2:2" x14ac:dyDescent="0.3">
      <c r="B68" s="20"/>
    </row>
    <row r="69" spans="2:2" x14ac:dyDescent="0.3">
      <c r="B69" s="359"/>
    </row>
  </sheetData>
  <sortState xmlns:xlrd2="http://schemas.microsoft.com/office/spreadsheetml/2017/richdata2" ref="A32:N42">
    <sortCondition ref="N32:N42"/>
  </sortState>
  <mergeCells count="4">
    <mergeCell ref="A2:E2"/>
    <mergeCell ref="F2:H2"/>
    <mergeCell ref="I2:J2"/>
    <mergeCell ref="K2:L2"/>
  </mergeCells>
  <pageMargins left="0.7" right="0.7" top="0.75" bottom="0.75" header="0.3" footer="0.3"/>
  <pageSetup paperSize="9" orientation="portrait" r:id="rId1"/>
  <legacy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K36"/>
  <sheetViews>
    <sheetView zoomScale="90" zoomScaleNormal="90" workbookViewId="0">
      <selection activeCell="B38" sqref="B38"/>
    </sheetView>
  </sheetViews>
  <sheetFormatPr defaultRowHeight="14.4" x14ac:dyDescent="0.3"/>
  <cols>
    <col min="1" max="1" width="20.5546875" customWidth="1"/>
    <col min="2" max="2" width="20.6640625" customWidth="1"/>
    <col min="3" max="3" width="12.44140625" customWidth="1"/>
    <col min="4" max="4" width="9.88671875" bestFit="1" customWidth="1"/>
    <col min="5" max="5" width="14.21875" customWidth="1"/>
    <col min="6" max="6" width="19.21875" customWidth="1"/>
    <col min="7" max="7" width="17.88671875" customWidth="1"/>
    <col min="8" max="8" width="21.88671875" bestFit="1" customWidth="1"/>
    <col min="9" max="9" width="22.5546875" customWidth="1"/>
    <col min="10" max="10" width="18.6640625" customWidth="1"/>
  </cols>
  <sheetData>
    <row r="1" spans="1:11" ht="15.6" x14ac:dyDescent="0.35">
      <c r="A1" s="1" t="s">
        <v>2521</v>
      </c>
    </row>
    <row r="2" spans="1:11" ht="31.8" customHeight="1" x14ac:dyDescent="0.3">
      <c r="A2" s="515" t="s">
        <v>2405</v>
      </c>
      <c r="B2" s="515"/>
      <c r="C2" s="515"/>
      <c r="D2" s="515"/>
      <c r="E2" s="515"/>
      <c r="F2" s="516" t="s">
        <v>2067</v>
      </c>
      <c r="G2" s="515"/>
      <c r="H2" s="517"/>
      <c r="I2" s="544" t="s">
        <v>2497</v>
      </c>
      <c r="J2" s="545"/>
      <c r="K2" s="149"/>
    </row>
    <row r="3" spans="1:11" x14ac:dyDescent="0.3">
      <c r="A3" s="441" t="s">
        <v>2509</v>
      </c>
      <c r="B3" s="441" t="s">
        <v>2510</v>
      </c>
      <c r="C3" s="441" t="s">
        <v>2511</v>
      </c>
      <c r="D3" s="441" t="s">
        <v>2512</v>
      </c>
      <c r="E3" s="389" t="s">
        <v>2061</v>
      </c>
      <c r="F3" s="388" t="s">
        <v>2062</v>
      </c>
      <c r="G3" s="445" t="s">
        <v>2495</v>
      </c>
      <c r="H3" s="444" t="s">
        <v>2496</v>
      </c>
      <c r="I3" s="388" t="s">
        <v>2063</v>
      </c>
      <c r="J3" s="388" t="s">
        <v>2065</v>
      </c>
      <c r="K3" s="149"/>
    </row>
    <row r="4" spans="1:11" ht="15.6" x14ac:dyDescent="0.35">
      <c r="A4" s="159" t="s">
        <v>2064</v>
      </c>
      <c r="B4" s="414" t="s">
        <v>1970</v>
      </c>
      <c r="C4" s="159" t="s">
        <v>2138</v>
      </c>
      <c r="D4" s="159">
        <v>500</v>
      </c>
      <c r="E4" s="156">
        <v>1059</v>
      </c>
      <c r="F4" s="159">
        <v>201</v>
      </c>
      <c r="G4" s="414">
        <v>0</v>
      </c>
      <c r="H4" s="156">
        <v>0</v>
      </c>
      <c r="I4" s="171" t="s">
        <v>2066</v>
      </c>
      <c r="J4" s="171" t="s">
        <v>2066</v>
      </c>
      <c r="K4" s="149"/>
    </row>
    <row r="5" spans="1:11" ht="15.6" x14ac:dyDescent="0.35">
      <c r="A5" s="159" t="s">
        <v>2064</v>
      </c>
      <c r="B5" s="414" t="s">
        <v>1970</v>
      </c>
      <c r="C5" s="159" t="s">
        <v>2138</v>
      </c>
      <c r="D5" s="159">
        <v>50</v>
      </c>
      <c r="E5" s="156">
        <v>1059</v>
      </c>
      <c r="F5" s="76">
        <v>499</v>
      </c>
      <c r="G5" s="418">
        <v>0</v>
      </c>
      <c r="H5" s="156">
        <v>77</v>
      </c>
      <c r="I5" s="171" t="s">
        <v>2066</v>
      </c>
      <c r="J5" s="171" t="s">
        <v>2066</v>
      </c>
      <c r="K5" s="149"/>
    </row>
    <row r="6" spans="1:11" ht="15.6" x14ac:dyDescent="0.35">
      <c r="A6" s="159" t="s">
        <v>2064</v>
      </c>
      <c r="B6" s="414" t="s">
        <v>1970</v>
      </c>
      <c r="C6" s="159" t="s">
        <v>2138</v>
      </c>
      <c r="D6" s="159">
        <v>5</v>
      </c>
      <c r="E6" s="156">
        <v>1059</v>
      </c>
      <c r="F6" s="76">
        <v>930</v>
      </c>
      <c r="G6" s="418">
        <v>0</v>
      </c>
      <c r="H6" s="156">
        <v>75</v>
      </c>
      <c r="I6" s="171" t="s">
        <v>2066</v>
      </c>
      <c r="J6" s="171" t="s">
        <v>2066</v>
      </c>
      <c r="K6" s="149"/>
    </row>
    <row r="7" spans="1:11" ht="16.8" x14ac:dyDescent="0.35">
      <c r="A7" s="159" t="s">
        <v>2064</v>
      </c>
      <c r="B7" s="415" t="s">
        <v>1971</v>
      </c>
      <c r="C7" s="159" t="s">
        <v>2138</v>
      </c>
      <c r="D7" s="159">
        <v>500</v>
      </c>
      <c r="E7" s="156">
        <v>1059</v>
      </c>
      <c r="F7" s="159">
        <v>190</v>
      </c>
      <c r="G7" s="415" t="s">
        <v>2144</v>
      </c>
      <c r="H7" s="156">
        <v>24</v>
      </c>
      <c r="I7" s="171">
        <v>3.11</v>
      </c>
      <c r="J7" s="122">
        <v>3.1</v>
      </c>
      <c r="K7" s="149"/>
    </row>
    <row r="8" spans="1:11" ht="16.8" x14ac:dyDescent="0.35">
      <c r="A8" s="159" t="s">
        <v>2064</v>
      </c>
      <c r="B8" s="415" t="s">
        <v>1971</v>
      </c>
      <c r="C8" s="159" t="s">
        <v>2138</v>
      </c>
      <c r="D8" s="171">
        <v>50</v>
      </c>
      <c r="E8" s="156">
        <v>1059</v>
      </c>
      <c r="F8" s="159">
        <v>437</v>
      </c>
      <c r="G8" s="415" t="s">
        <v>2146</v>
      </c>
      <c r="H8" s="156">
        <v>53</v>
      </c>
      <c r="I8" s="159">
        <v>2.97</v>
      </c>
      <c r="J8" s="171">
        <v>3.01</v>
      </c>
      <c r="K8" s="149"/>
    </row>
    <row r="9" spans="1:11" ht="16.8" x14ac:dyDescent="0.35">
      <c r="A9" s="154" t="s">
        <v>2064</v>
      </c>
      <c r="B9" s="416" t="s">
        <v>1971</v>
      </c>
      <c r="C9" s="154" t="s">
        <v>2138</v>
      </c>
      <c r="D9" s="154">
        <v>5</v>
      </c>
      <c r="E9" s="157">
        <v>1059</v>
      </c>
      <c r="F9" s="154">
        <v>871</v>
      </c>
      <c r="G9" s="416" t="s">
        <v>2145</v>
      </c>
      <c r="H9" s="157">
        <v>64</v>
      </c>
      <c r="I9" s="154">
        <v>1.51</v>
      </c>
      <c r="J9" s="123">
        <v>1.6</v>
      </c>
      <c r="K9" s="149"/>
    </row>
    <row r="10" spans="1:11" ht="15.6" x14ac:dyDescent="0.35">
      <c r="A10" s="159" t="s">
        <v>2064</v>
      </c>
      <c r="B10" s="414" t="s">
        <v>1970</v>
      </c>
      <c r="C10" s="159" t="s">
        <v>79</v>
      </c>
      <c r="D10" s="159">
        <v>500</v>
      </c>
      <c r="E10" s="402">
        <f>F10+297</f>
        <v>451</v>
      </c>
      <c r="F10" s="171">
        <v>154</v>
      </c>
      <c r="G10" s="414">
        <v>0</v>
      </c>
      <c r="H10" s="402">
        <v>0</v>
      </c>
      <c r="I10" s="171" t="s">
        <v>2066</v>
      </c>
      <c r="J10" s="171" t="s">
        <v>2066</v>
      </c>
      <c r="K10" s="149"/>
    </row>
    <row r="11" spans="1:11" ht="15.6" x14ac:dyDescent="0.35">
      <c r="A11" s="159" t="s">
        <v>2064</v>
      </c>
      <c r="B11" s="414" t="s">
        <v>1970</v>
      </c>
      <c r="C11" s="159" t="s">
        <v>79</v>
      </c>
      <c r="D11" s="159">
        <v>50</v>
      </c>
      <c r="E11" s="156">
        <v>451</v>
      </c>
      <c r="F11" s="159">
        <v>291</v>
      </c>
      <c r="G11" s="414">
        <v>0</v>
      </c>
      <c r="H11" s="156">
        <v>0</v>
      </c>
      <c r="I11" s="171" t="s">
        <v>2066</v>
      </c>
      <c r="J11" s="171" t="s">
        <v>2066</v>
      </c>
      <c r="K11" s="149"/>
    </row>
    <row r="12" spans="1:11" ht="15.6" x14ac:dyDescent="0.35">
      <c r="A12" s="159" t="s">
        <v>2064</v>
      </c>
      <c r="B12" s="414" t="s">
        <v>1970</v>
      </c>
      <c r="C12" s="159" t="s">
        <v>79</v>
      </c>
      <c r="D12" s="159">
        <v>5</v>
      </c>
      <c r="E12" s="156">
        <v>451</v>
      </c>
      <c r="F12" s="159">
        <v>431</v>
      </c>
      <c r="G12" s="414">
        <v>0</v>
      </c>
      <c r="H12" s="156">
        <v>0</v>
      </c>
      <c r="I12" s="171" t="s">
        <v>2066</v>
      </c>
      <c r="J12" s="171" t="s">
        <v>2066</v>
      </c>
      <c r="K12" s="149"/>
    </row>
    <row r="13" spans="1:11" ht="15.6" x14ac:dyDescent="0.35">
      <c r="A13" s="159" t="s">
        <v>2064</v>
      </c>
      <c r="B13" s="415" t="s">
        <v>1971</v>
      </c>
      <c r="C13" s="159" t="s">
        <v>79</v>
      </c>
      <c r="D13" s="159">
        <v>500</v>
      </c>
      <c r="E13" s="156">
        <v>451</v>
      </c>
      <c r="F13" s="159">
        <v>146</v>
      </c>
      <c r="G13" s="415">
        <v>23</v>
      </c>
      <c r="H13" s="156">
        <v>15</v>
      </c>
      <c r="I13" s="159">
        <v>3.12</v>
      </c>
      <c r="J13" s="159">
        <v>3.09</v>
      </c>
    </row>
    <row r="14" spans="1:11" ht="15.6" x14ac:dyDescent="0.35">
      <c r="A14" s="159" t="s">
        <v>2064</v>
      </c>
      <c r="B14" s="415" t="s">
        <v>1971</v>
      </c>
      <c r="C14" s="159" t="s">
        <v>79</v>
      </c>
      <c r="D14" s="159">
        <v>50</v>
      </c>
      <c r="E14" s="156">
        <v>451</v>
      </c>
      <c r="F14" s="171">
        <v>277</v>
      </c>
      <c r="G14" s="415">
        <v>48</v>
      </c>
      <c r="H14" s="156">
        <v>34</v>
      </c>
      <c r="I14" s="76">
        <v>3.35</v>
      </c>
      <c r="J14" s="76">
        <v>3.33</v>
      </c>
    </row>
    <row r="15" spans="1:11" ht="15.6" x14ac:dyDescent="0.35">
      <c r="A15" s="154" t="s">
        <v>2064</v>
      </c>
      <c r="B15" s="416" t="s">
        <v>1971</v>
      </c>
      <c r="C15" s="154" t="s">
        <v>79</v>
      </c>
      <c r="D15" s="154">
        <v>5</v>
      </c>
      <c r="E15" s="157">
        <v>451</v>
      </c>
      <c r="F15" s="154">
        <v>427</v>
      </c>
      <c r="G15" s="416">
        <v>53</v>
      </c>
      <c r="H15" s="157">
        <v>45</v>
      </c>
      <c r="I15" s="154">
        <v>3.53</v>
      </c>
      <c r="J15" s="154">
        <v>3.5</v>
      </c>
    </row>
    <row r="16" spans="1:11" ht="15.6" x14ac:dyDescent="0.35">
      <c r="A16" s="159" t="s">
        <v>2076</v>
      </c>
      <c r="B16" s="414" t="s">
        <v>1970</v>
      </c>
      <c r="C16" s="159" t="s">
        <v>2138</v>
      </c>
      <c r="D16" s="159">
        <v>500</v>
      </c>
      <c r="E16" s="402">
        <v>1389</v>
      </c>
      <c r="F16" s="171">
        <v>82</v>
      </c>
      <c r="G16" s="414">
        <v>0</v>
      </c>
      <c r="H16" s="402">
        <v>0</v>
      </c>
      <c r="I16" s="171" t="s">
        <v>2066</v>
      </c>
      <c r="J16" s="171" t="s">
        <v>2066</v>
      </c>
    </row>
    <row r="17" spans="1:10" ht="16.8" x14ac:dyDescent="0.35">
      <c r="A17" s="159" t="s">
        <v>2076</v>
      </c>
      <c r="B17" s="414" t="s">
        <v>1970</v>
      </c>
      <c r="C17" s="159" t="s">
        <v>2138</v>
      </c>
      <c r="D17" s="159">
        <v>50</v>
      </c>
      <c r="E17" s="156">
        <v>1389</v>
      </c>
      <c r="F17" s="171">
        <v>227</v>
      </c>
      <c r="G17" s="414">
        <v>0</v>
      </c>
      <c r="H17" s="387" t="s">
        <v>2147</v>
      </c>
      <c r="I17" s="171" t="s">
        <v>2066</v>
      </c>
      <c r="J17" s="171" t="s">
        <v>2066</v>
      </c>
    </row>
    <row r="18" spans="1:10" ht="16.8" x14ac:dyDescent="0.35">
      <c r="A18" s="159" t="s">
        <v>2076</v>
      </c>
      <c r="B18" s="414" t="s">
        <v>1970</v>
      </c>
      <c r="C18" s="159" t="s">
        <v>2138</v>
      </c>
      <c r="D18" s="159">
        <v>5</v>
      </c>
      <c r="E18" s="156">
        <v>1389</v>
      </c>
      <c r="F18" s="171">
        <v>643</v>
      </c>
      <c r="G18" s="414">
        <v>0</v>
      </c>
      <c r="H18" s="387" t="s">
        <v>2148</v>
      </c>
      <c r="I18" s="171" t="s">
        <v>2066</v>
      </c>
      <c r="J18" s="171" t="s">
        <v>2066</v>
      </c>
    </row>
    <row r="19" spans="1:10" ht="15.6" x14ac:dyDescent="0.35">
      <c r="A19" s="159" t="s">
        <v>2076</v>
      </c>
      <c r="B19" s="415" t="s">
        <v>1971</v>
      </c>
      <c r="C19" s="159" t="s">
        <v>2138</v>
      </c>
      <c r="D19" s="159">
        <v>500</v>
      </c>
      <c r="E19" s="156">
        <v>1389</v>
      </c>
      <c r="F19" s="171">
        <v>70</v>
      </c>
      <c r="G19" s="415">
        <v>16</v>
      </c>
      <c r="H19" s="156">
        <v>7</v>
      </c>
      <c r="I19" s="159">
        <v>3.78</v>
      </c>
      <c r="J19" s="122">
        <v>3.6</v>
      </c>
    </row>
    <row r="20" spans="1:10" ht="15.6" x14ac:dyDescent="0.35">
      <c r="A20" s="159" t="s">
        <v>2076</v>
      </c>
      <c r="B20" s="415" t="s">
        <v>1971</v>
      </c>
      <c r="C20" s="159" t="s">
        <v>2138</v>
      </c>
      <c r="D20" s="159">
        <v>50</v>
      </c>
      <c r="E20" s="156">
        <v>1389</v>
      </c>
      <c r="F20" s="171">
        <v>171</v>
      </c>
      <c r="G20" s="415">
        <v>35</v>
      </c>
      <c r="H20" s="156">
        <v>11</v>
      </c>
      <c r="I20" s="171">
        <v>4.16</v>
      </c>
      <c r="J20" s="171">
        <v>3.82</v>
      </c>
    </row>
    <row r="21" spans="1:10" ht="15.6" x14ac:dyDescent="0.35">
      <c r="A21" s="154" t="s">
        <v>2076</v>
      </c>
      <c r="B21" s="416" t="s">
        <v>1971</v>
      </c>
      <c r="C21" s="154" t="s">
        <v>2138</v>
      </c>
      <c r="D21" s="154">
        <v>5</v>
      </c>
      <c r="E21" s="157">
        <v>1389</v>
      </c>
      <c r="F21" s="154">
        <v>505</v>
      </c>
      <c r="G21" s="416">
        <v>23</v>
      </c>
      <c r="H21" s="157">
        <v>20</v>
      </c>
      <c r="I21" s="154">
        <v>3.32</v>
      </c>
      <c r="J21" s="154">
        <v>3.23</v>
      </c>
    </row>
    <row r="22" spans="1:10" ht="15.6" x14ac:dyDescent="0.35">
      <c r="A22" s="159" t="s">
        <v>2076</v>
      </c>
      <c r="B22" s="414" t="s">
        <v>1970</v>
      </c>
      <c r="C22" s="159" t="s">
        <v>79</v>
      </c>
      <c r="D22" s="159">
        <v>500</v>
      </c>
      <c r="E22" s="156">
        <v>460</v>
      </c>
      <c r="F22" s="171">
        <v>73</v>
      </c>
      <c r="G22" s="414">
        <v>0</v>
      </c>
      <c r="H22" s="402">
        <v>0</v>
      </c>
      <c r="I22" s="171" t="s">
        <v>2066</v>
      </c>
      <c r="J22" s="171" t="s">
        <v>2066</v>
      </c>
    </row>
    <row r="23" spans="1:10" ht="15.6" x14ac:dyDescent="0.35">
      <c r="A23" s="159" t="s">
        <v>2076</v>
      </c>
      <c r="B23" s="414" t="s">
        <v>1970</v>
      </c>
      <c r="C23" s="159" t="s">
        <v>79</v>
      </c>
      <c r="D23" s="159">
        <v>50</v>
      </c>
      <c r="E23" s="156">
        <v>460</v>
      </c>
      <c r="F23" s="171">
        <v>164</v>
      </c>
      <c r="G23" s="414">
        <v>0</v>
      </c>
      <c r="H23" s="156">
        <v>0</v>
      </c>
      <c r="I23" s="171" t="s">
        <v>2066</v>
      </c>
      <c r="J23" s="171" t="s">
        <v>2066</v>
      </c>
    </row>
    <row r="24" spans="1:10" ht="15.6" x14ac:dyDescent="0.35">
      <c r="A24" s="159" t="s">
        <v>2076</v>
      </c>
      <c r="B24" s="414" t="s">
        <v>1970</v>
      </c>
      <c r="C24" s="159" t="s">
        <v>79</v>
      </c>
      <c r="D24" s="159">
        <v>5</v>
      </c>
      <c r="E24" s="156">
        <v>460</v>
      </c>
      <c r="F24" s="171">
        <v>342</v>
      </c>
      <c r="G24" s="414">
        <v>0</v>
      </c>
      <c r="H24" s="156">
        <v>0</v>
      </c>
      <c r="I24" s="171" t="s">
        <v>2066</v>
      </c>
      <c r="J24" s="171" t="s">
        <v>2066</v>
      </c>
    </row>
    <row r="25" spans="1:10" ht="15.6" x14ac:dyDescent="0.35">
      <c r="A25" s="159" t="s">
        <v>2076</v>
      </c>
      <c r="B25" s="415" t="s">
        <v>1971</v>
      </c>
      <c r="C25" s="159" t="s">
        <v>79</v>
      </c>
      <c r="D25" s="159">
        <v>500</v>
      </c>
      <c r="E25" s="156">
        <v>460</v>
      </c>
      <c r="F25" s="171">
        <v>65</v>
      </c>
      <c r="G25" s="415">
        <v>16</v>
      </c>
      <c r="H25" s="387">
        <v>6</v>
      </c>
      <c r="I25" s="171">
        <v>3.84</v>
      </c>
      <c r="J25" s="171">
        <v>3.64</v>
      </c>
    </row>
    <row r="26" spans="1:10" ht="15.6" x14ac:dyDescent="0.35">
      <c r="A26" s="159" t="s">
        <v>2076</v>
      </c>
      <c r="B26" s="415" t="s">
        <v>1971</v>
      </c>
      <c r="C26" s="159" t="s">
        <v>79</v>
      </c>
      <c r="D26" s="159">
        <v>50</v>
      </c>
      <c r="E26" s="156">
        <v>460</v>
      </c>
      <c r="F26" s="76">
        <v>138</v>
      </c>
      <c r="G26" s="417">
        <v>34</v>
      </c>
      <c r="H26" s="156">
        <v>13</v>
      </c>
      <c r="I26" s="171">
        <v>4.04</v>
      </c>
      <c r="J26" s="171">
        <v>3.88</v>
      </c>
    </row>
    <row r="27" spans="1:10" ht="15.6" x14ac:dyDescent="0.35">
      <c r="A27" s="154" t="s">
        <v>2076</v>
      </c>
      <c r="B27" s="416" t="s">
        <v>1971</v>
      </c>
      <c r="C27" s="154" t="s">
        <v>79</v>
      </c>
      <c r="D27" s="154">
        <v>5</v>
      </c>
      <c r="E27" s="157">
        <v>460</v>
      </c>
      <c r="F27" s="154">
        <v>317</v>
      </c>
      <c r="G27" s="416">
        <v>39</v>
      </c>
      <c r="H27" s="157">
        <f>50-39</f>
        <v>11</v>
      </c>
      <c r="I27" s="123">
        <v>4</v>
      </c>
      <c r="J27" s="154">
        <v>3.84</v>
      </c>
    </row>
    <row r="28" spans="1:10" ht="15" x14ac:dyDescent="0.35">
      <c r="A28" s="20" t="s">
        <v>2516</v>
      </c>
    </row>
    <row r="29" spans="1:10" x14ac:dyDescent="0.3">
      <c r="A29" s="20" t="s">
        <v>2515</v>
      </c>
    </row>
    <row r="30" spans="1:10" x14ac:dyDescent="0.3">
      <c r="A30" s="20" t="s">
        <v>2498</v>
      </c>
    </row>
    <row r="31" spans="1:10" x14ac:dyDescent="0.3">
      <c r="A31" s="20" t="s">
        <v>2517</v>
      </c>
    </row>
    <row r="32" spans="1:10" x14ac:dyDescent="0.3">
      <c r="A32" s="20" t="s">
        <v>2150</v>
      </c>
    </row>
    <row r="33" spans="1:1" ht="15" x14ac:dyDescent="0.35">
      <c r="A33" s="20" t="s">
        <v>2151</v>
      </c>
    </row>
    <row r="34" spans="1:1" ht="15" x14ac:dyDescent="0.35">
      <c r="A34" s="20" t="s">
        <v>2152</v>
      </c>
    </row>
    <row r="35" spans="1:1" ht="15" x14ac:dyDescent="0.35">
      <c r="A35" s="20" t="s">
        <v>2533</v>
      </c>
    </row>
    <row r="36" spans="1:1" x14ac:dyDescent="0.3">
      <c r="A36" s="359" t="s">
        <v>2280</v>
      </c>
    </row>
  </sheetData>
  <mergeCells count="3">
    <mergeCell ref="A2:E2"/>
    <mergeCell ref="F2:H2"/>
    <mergeCell ref="I2:J2"/>
  </mergeCells>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114"/>
  <sheetViews>
    <sheetView zoomScale="90" zoomScaleNormal="90" workbookViewId="0">
      <selection activeCell="S12" sqref="S12"/>
    </sheetView>
  </sheetViews>
  <sheetFormatPr defaultRowHeight="14.4" x14ac:dyDescent="0.3"/>
  <cols>
    <col min="1" max="1" width="13.77734375" customWidth="1"/>
    <col min="2" max="2" width="18.6640625" bestFit="1" customWidth="1"/>
    <col min="3" max="3" width="9.77734375" customWidth="1"/>
    <col min="4" max="4" width="9.88671875" bestFit="1" customWidth="1"/>
    <col min="5" max="5" width="16.109375" bestFit="1" customWidth="1"/>
    <col min="6" max="6" width="13.33203125" bestFit="1" customWidth="1"/>
    <col min="7" max="7" width="17.6640625" bestFit="1" customWidth="1"/>
    <col min="8" max="8" width="15.5546875" bestFit="1" customWidth="1"/>
    <col min="9" max="9" width="23.21875" bestFit="1" customWidth="1"/>
    <col min="10" max="10" width="19.77734375" customWidth="1"/>
    <col min="11" max="11" width="18.109375" customWidth="1"/>
    <col min="12" max="12" width="16.33203125" customWidth="1"/>
    <col min="13" max="13" width="17.21875" bestFit="1" customWidth="1"/>
  </cols>
  <sheetData>
    <row r="1" spans="1:14" x14ac:dyDescent="0.3">
      <c r="A1" s="1" t="s">
        <v>2519</v>
      </c>
    </row>
    <row r="2" spans="1:14" ht="40.799999999999997" customHeight="1" x14ac:dyDescent="0.3">
      <c r="A2" s="542" t="s">
        <v>2405</v>
      </c>
      <c r="B2" s="542"/>
      <c r="C2" s="542"/>
      <c r="D2" s="542"/>
      <c r="E2" s="542"/>
      <c r="F2" s="543"/>
      <c r="G2" s="542" t="s">
        <v>2067</v>
      </c>
      <c r="H2" s="542"/>
      <c r="I2" s="543"/>
      <c r="J2" s="542" t="s">
        <v>2525</v>
      </c>
      <c r="K2" s="543"/>
      <c r="L2" s="542" t="s">
        <v>2526</v>
      </c>
      <c r="M2" s="542"/>
    </row>
    <row r="3" spans="1:14" x14ac:dyDescent="0.3">
      <c r="A3" s="441" t="s">
        <v>2509</v>
      </c>
      <c r="B3" s="441" t="s">
        <v>2510</v>
      </c>
      <c r="C3" s="441" t="s">
        <v>2511</v>
      </c>
      <c r="D3" s="441" t="s">
        <v>2512</v>
      </c>
      <c r="E3" s="410" t="s">
        <v>2522</v>
      </c>
      <c r="F3" s="412" t="s">
        <v>2153</v>
      </c>
      <c r="G3" s="411" t="s">
        <v>2154</v>
      </c>
      <c r="H3" s="406" t="s">
        <v>2523</v>
      </c>
      <c r="I3" s="405" t="s">
        <v>2524</v>
      </c>
      <c r="J3" s="403" t="s">
        <v>2063</v>
      </c>
      <c r="K3" s="404" t="s">
        <v>2065</v>
      </c>
      <c r="L3" s="403" t="s">
        <v>2063</v>
      </c>
      <c r="M3" s="403" t="s">
        <v>2065</v>
      </c>
    </row>
    <row r="4" spans="1:14" ht="15.6" x14ac:dyDescent="0.35">
      <c r="A4" s="159" t="s">
        <v>2064</v>
      </c>
      <c r="B4" s="159" t="s">
        <v>1968</v>
      </c>
      <c r="C4" s="159" t="s">
        <v>2138</v>
      </c>
      <c r="D4" s="159">
        <v>500</v>
      </c>
      <c r="E4" s="159" t="s">
        <v>2139</v>
      </c>
      <c r="F4" s="402">
        <v>1059</v>
      </c>
      <c r="G4" s="159">
        <v>190</v>
      </c>
      <c r="H4" s="159">
        <v>0</v>
      </c>
      <c r="I4" s="402">
        <v>0</v>
      </c>
      <c r="J4" s="171" t="s">
        <v>2066</v>
      </c>
      <c r="K4" s="387" t="s">
        <v>2066</v>
      </c>
      <c r="L4" s="171" t="s">
        <v>2066</v>
      </c>
      <c r="M4" s="171" t="s">
        <v>2066</v>
      </c>
      <c r="N4" s="149"/>
    </row>
    <row r="5" spans="1:14" ht="15.6" x14ac:dyDescent="0.35">
      <c r="A5" s="159" t="s">
        <v>2064</v>
      </c>
      <c r="B5" s="159" t="s">
        <v>1968</v>
      </c>
      <c r="C5" s="159" t="s">
        <v>2138</v>
      </c>
      <c r="D5" s="159">
        <v>50</v>
      </c>
      <c r="E5" s="159" t="s">
        <v>2139</v>
      </c>
      <c r="F5" s="156">
        <v>1059</v>
      </c>
      <c r="G5" s="76">
        <v>419</v>
      </c>
      <c r="H5" s="76">
        <v>0</v>
      </c>
      <c r="I5" s="156">
        <v>0</v>
      </c>
      <c r="J5" s="171" t="s">
        <v>2066</v>
      </c>
      <c r="K5" s="387" t="s">
        <v>2066</v>
      </c>
      <c r="L5" s="171" t="s">
        <v>2066</v>
      </c>
      <c r="M5" s="171" t="s">
        <v>2066</v>
      </c>
      <c r="N5" s="149"/>
    </row>
    <row r="6" spans="1:14" ht="15.6" x14ac:dyDescent="0.35">
      <c r="A6" s="159" t="s">
        <v>2064</v>
      </c>
      <c r="B6" s="159" t="s">
        <v>1968</v>
      </c>
      <c r="C6" s="159" t="s">
        <v>2138</v>
      </c>
      <c r="D6" s="159">
        <v>5</v>
      </c>
      <c r="E6" s="159" t="s">
        <v>2139</v>
      </c>
      <c r="F6" s="156">
        <v>1059</v>
      </c>
      <c r="G6" s="76">
        <v>846</v>
      </c>
      <c r="H6" s="76">
        <v>0</v>
      </c>
      <c r="I6" s="156">
        <v>0</v>
      </c>
      <c r="J6" s="171" t="s">
        <v>2066</v>
      </c>
      <c r="K6" s="387" t="s">
        <v>2066</v>
      </c>
      <c r="L6" s="171" t="s">
        <v>2066</v>
      </c>
      <c r="M6" s="171" t="s">
        <v>2066</v>
      </c>
      <c r="N6" s="149"/>
    </row>
    <row r="7" spans="1:14" ht="15.6" x14ac:dyDescent="0.35">
      <c r="A7" s="159" t="s">
        <v>2064</v>
      </c>
      <c r="B7" s="159" t="s">
        <v>1969</v>
      </c>
      <c r="C7" s="159" t="s">
        <v>2138</v>
      </c>
      <c r="D7" s="159">
        <v>500</v>
      </c>
      <c r="E7" s="159" t="s">
        <v>2139</v>
      </c>
      <c r="F7" s="156">
        <v>1059</v>
      </c>
      <c r="G7" s="76">
        <v>205</v>
      </c>
      <c r="H7" s="76">
        <v>0</v>
      </c>
      <c r="I7" s="156">
        <v>50</v>
      </c>
      <c r="J7" s="171" t="s">
        <v>2066</v>
      </c>
      <c r="K7" s="387" t="s">
        <v>2066</v>
      </c>
      <c r="L7" s="76">
        <v>3.89</v>
      </c>
      <c r="M7" s="76">
        <v>2.37</v>
      </c>
    </row>
    <row r="8" spans="1:14" ht="16.8" x14ac:dyDescent="0.35">
      <c r="A8" s="159" t="s">
        <v>2064</v>
      </c>
      <c r="B8" s="159" t="s">
        <v>1969</v>
      </c>
      <c r="C8" s="159" t="s">
        <v>2138</v>
      </c>
      <c r="D8" s="159">
        <v>50</v>
      </c>
      <c r="E8" s="159" t="s">
        <v>2139</v>
      </c>
      <c r="F8" s="156">
        <v>1059</v>
      </c>
      <c r="G8" s="76">
        <v>501</v>
      </c>
      <c r="H8" s="76" t="s">
        <v>2250</v>
      </c>
      <c r="I8" s="156">
        <v>79</v>
      </c>
      <c r="J8" s="120">
        <v>1.6</v>
      </c>
      <c r="K8" s="156">
        <v>0.91</v>
      </c>
      <c r="L8" s="76">
        <v>3.71</v>
      </c>
      <c r="M8" s="76">
        <v>2.25</v>
      </c>
    </row>
    <row r="9" spans="1:14" ht="16.8" x14ac:dyDescent="0.35">
      <c r="A9" s="154" t="s">
        <v>2064</v>
      </c>
      <c r="B9" s="154" t="s">
        <v>1969</v>
      </c>
      <c r="C9" s="154" t="s">
        <v>2138</v>
      </c>
      <c r="D9" s="154">
        <v>5</v>
      </c>
      <c r="E9" s="154" t="s">
        <v>2139</v>
      </c>
      <c r="F9" s="157">
        <v>1059</v>
      </c>
      <c r="G9" s="154">
        <v>935</v>
      </c>
      <c r="H9" s="154" t="s">
        <v>2281</v>
      </c>
      <c r="I9" s="157">
        <v>80</v>
      </c>
      <c r="J9" s="154">
        <v>0.78</v>
      </c>
      <c r="K9" s="157">
        <v>0.57999999999999996</v>
      </c>
      <c r="L9" s="154">
        <v>1.61</v>
      </c>
      <c r="M9" s="154">
        <v>0.86</v>
      </c>
    </row>
    <row r="10" spans="1:14" ht="15.6" x14ac:dyDescent="0.35">
      <c r="A10" s="159" t="s">
        <v>2064</v>
      </c>
      <c r="B10" s="159" t="s">
        <v>1968</v>
      </c>
      <c r="C10" s="159" t="s">
        <v>2138</v>
      </c>
      <c r="D10" s="159">
        <v>500</v>
      </c>
      <c r="E10" s="159" t="s">
        <v>2142</v>
      </c>
      <c r="F10" s="156">
        <v>507</v>
      </c>
      <c r="G10" s="171">
        <v>122</v>
      </c>
      <c r="H10" s="159">
        <v>0</v>
      </c>
      <c r="I10" s="402">
        <v>0</v>
      </c>
      <c r="J10" s="171" t="s">
        <v>2066</v>
      </c>
      <c r="K10" s="420" t="s">
        <v>2066</v>
      </c>
      <c r="L10" s="171" t="s">
        <v>2066</v>
      </c>
      <c r="M10" s="171" t="s">
        <v>2066</v>
      </c>
    </row>
    <row r="11" spans="1:14" ht="15.6" x14ac:dyDescent="0.35">
      <c r="A11" s="159" t="s">
        <v>2064</v>
      </c>
      <c r="B11" s="159" t="s">
        <v>1968</v>
      </c>
      <c r="C11" s="159" t="s">
        <v>2138</v>
      </c>
      <c r="D11" s="159">
        <v>50</v>
      </c>
      <c r="E11" s="159" t="s">
        <v>2142</v>
      </c>
      <c r="F11" s="156">
        <v>507</v>
      </c>
      <c r="G11" s="76">
        <v>249</v>
      </c>
      <c r="H11" s="76">
        <v>0</v>
      </c>
      <c r="I11" s="156">
        <v>0</v>
      </c>
      <c r="J11" s="171" t="s">
        <v>2066</v>
      </c>
      <c r="K11" s="387" t="s">
        <v>2066</v>
      </c>
      <c r="L11" s="171" t="s">
        <v>2066</v>
      </c>
      <c r="M11" s="171" t="s">
        <v>2066</v>
      </c>
    </row>
    <row r="12" spans="1:14" ht="15.6" x14ac:dyDescent="0.35">
      <c r="A12" s="159" t="s">
        <v>2064</v>
      </c>
      <c r="B12" s="159" t="s">
        <v>1969</v>
      </c>
      <c r="C12" s="159" t="s">
        <v>2138</v>
      </c>
      <c r="D12" s="159">
        <v>500</v>
      </c>
      <c r="E12" s="159" t="s">
        <v>2142</v>
      </c>
      <c r="F12" s="156">
        <v>507</v>
      </c>
      <c r="G12" s="76">
        <v>143</v>
      </c>
      <c r="H12" s="76">
        <v>0</v>
      </c>
      <c r="I12" s="156">
        <v>14</v>
      </c>
      <c r="J12" s="171" t="s">
        <v>2066</v>
      </c>
      <c r="K12" s="387" t="s">
        <v>2066</v>
      </c>
      <c r="L12" s="76">
        <v>1.65</v>
      </c>
      <c r="M12" s="76">
        <v>0.95</v>
      </c>
    </row>
    <row r="13" spans="1:14" ht="15.6" x14ac:dyDescent="0.35">
      <c r="A13" s="154" t="s">
        <v>2064</v>
      </c>
      <c r="B13" s="154" t="s">
        <v>1969</v>
      </c>
      <c r="C13" s="154" t="s">
        <v>2138</v>
      </c>
      <c r="D13" s="154">
        <v>50</v>
      </c>
      <c r="E13" s="154" t="s">
        <v>2142</v>
      </c>
      <c r="F13" s="157">
        <v>507</v>
      </c>
      <c r="G13" s="154">
        <v>285</v>
      </c>
      <c r="H13" s="154">
        <v>5</v>
      </c>
      <c r="I13" s="157">
        <f>51-H13</f>
        <v>46</v>
      </c>
      <c r="J13" s="154">
        <v>0.04</v>
      </c>
      <c r="K13" s="157">
        <v>0.01</v>
      </c>
      <c r="L13" s="154">
        <v>2.04</v>
      </c>
      <c r="M13" s="154">
        <v>1.17</v>
      </c>
    </row>
    <row r="14" spans="1:14" ht="15.6" x14ac:dyDescent="0.35">
      <c r="A14" s="159" t="s">
        <v>2064</v>
      </c>
      <c r="B14" s="159" t="s">
        <v>1968</v>
      </c>
      <c r="C14" s="159" t="s">
        <v>2138</v>
      </c>
      <c r="D14" s="159">
        <v>500</v>
      </c>
      <c r="E14" s="159" t="s">
        <v>2141</v>
      </c>
      <c r="F14" s="156">
        <v>218</v>
      </c>
      <c r="G14" s="76">
        <v>70</v>
      </c>
      <c r="H14" s="76">
        <v>0</v>
      </c>
      <c r="I14" s="156">
        <v>0</v>
      </c>
      <c r="J14" s="171" t="s">
        <v>2066</v>
      </c>
      <c r="K14" s="420" t="s">
        <v>2066</v>
      </c>
      <c r="L14" s="171" t="s">
        <v>2066</v>
      </c>
      <c r="M14" s="171" t="s">
        <v>2066</v>
      </c>
    </row>
    <row r="15" spans="1:14" ht="15.6" x14ac:dyDescent="0.35">
      <c r="A15" s="159" t="s">
        <v>2064</v>
      </c>
      <c r="B15" s="159" t="s">
        <v>1968</v>
      </c>
      <c r="C15" s="159" t="s">
        <v>2138</v>
      </c>
      <c r="D15" s="159">
        <v>50</v>
      </c>
      <c r="E15" s="159" t="s">
        <v>2141</v>
      </c>
      <c r="F15" s="156">
        <v>218</v>
      </c>
      <c r="G15" s="76">
        <v>129</v>
      </c>
      <c r="H15" s="76">
        <v>0</v>
      </c>
      <c r="I15" s="156">
        <v>0</v>
      </c>
      <c r="J15" s="171" t="s">
        <v>2066</v>
      </c>
      <c r="K15" s="387" t="s">
        <v>2066</v>
      </c>
      <c r="L15" s="171" t="s">
        <v>2066</v>
      </c>
      <c r="M15" s="171" t="s">
        <v>2066</v>
      </c>
    </row>
    <row r="16" spans="1:14" ht="15.6" x14ac:dyDescent="0.35">
      <c r="A16" s="159" t="s">
        <v>2064</v>
      </c>
      <c r="B16" s="159" t="s">
        <v>1969</v>
      </c>
      <c r="C16" s="159" t="s">
        <v>2138</v>
      </c>
      <c r="D16" s="159">
        <v>500</v>
      </c>
      <c r="E16" s="159" t="s">
        <v>2141</v>
      </c>
      <c r="F16" s="156">
        <v>218</v>
      </c>
      <c r="G16" s="76">
        <v>72</v>
      </c>
      <c r="H16" s="76">
        <v>0</v>
      </c>
      <c r="I16" s="156">
        <v>11</v>
      </c>
      <c r="J16" s="171" t="s">
        <v>2066</v>
      </c>
      <c r="K16" s="387" t="s">
        <v>2066</v>
      </c>
      <c r="L16" s="171">
        <v>1.77</v>
      </c>
      <c r="M16" s="171">
        <v>1.64</v>
      </c>
    </row>
    <row r="17" spans="1:13" ht="15.6" x14ac:dyDescent="0.35">
      <c r="A17" s="154" t="s">
        <v>2064</v>
      </c>
      <c r="B17" s="154" t="s">
        <v>1969</v>
      </c>
      <c r="C17" s="154" t="s">
        <v>2138</v>
      </c>
      <c r="D17" s="154">
        <v>50</v>
      </c>
      <c r="E17" s="154" t="s">
        <v>2141</v>
      </c>
      <c r="F17" s="157">
        <v>218</v>
      </c>
      <c r="G17" s="154">
        <v>140</v>
      </c>
      <c r="H17" s="154">
        <v>3</v>
      </c>
      <c r="I17" s="421">
        <v>19</v>
      </c>
      <c r="J17" s="235">
        <v>0.09</v>
      </c>
      <c r="K17" s="157">
        <v>1.44</v>
      </c>
      <c r="L17" s="154">
        <v>0.05</v>
      </c>
      <c r="M17" s="154">
        <v>1.43</v>
      </c>
    </row>
    <row r="18" spans="1:13" ht="15.6" x14ac:dyDescent="0.35">
      <c r="A18" s="159" t="s">
        <v>2064</v>
      </c>
      <c r="B18" s="159" t="s">
        <v>1968</v>
      </c>
      <c r="C18" s="159" t="s">
        <v>2138</v>
      </c>
      <c r="D18" s="159">
        <v>500</v>
      </c>
      <c r="E18" s="159" t="s">
        <v>2140</v>
      </c>
      <c r="F18" s="156">
        <v>201</v>
      </c>
      <c r="G18" s="76">
        <v>48</v>
      </c>
      <c r="H18" s="76">
        <v>0</v>
      </c>
      <c r="I18" s="156">
        <v>0</v>
      </c>
      <c r="J18" s="171" t="s">
        <v>2066</v>
      </c>
      <c r="K18" s="420" t="s">
        <v>2066</v>
      </c>
      <c r="L18" s="171" t="s">
        <v>2066</v>
      </c>
      <c r="M18" s="171" t="s">
        <v>2066</v>
      </c>
    </row>
    <row r="19" spans="1:13" ht="15.6" x14ac:dyDescent="0.35">
      <c r="A19" s="159" t="s">
        <v>2064</v>
      </c>
      <c r="B19" s="159" t="s">
        <v>1968</v>
      </c>
      <c r="C19" s="159" t="s">
        <v>2138</v>
      </c>
      <c r="D19" s="159">
        <v>50</v>
      </c>
      <c r="E19" s="159" t="s">
        <v>2140</v>
      </c>
      <c r="F19" s="156">
        <v>201</v>
      </c>
      <c r="G19" s="76">
        <v>109</v>
      </c>
      <c r="H19" s="76">
        <v>0</v>
      </c>
      <c r="I19" s="156">
        <v>0</v>
      </c>
      <c r="J19" s="171" t="s">
        <v>2066</v>
      </c>
      <c r="K19" s="387" t="s">
        <v>2066</v>
      </c>
      <c r="L19" s="171" t="s">
        <v>2066</v>
      </c>
      <c r="M19" s="171" t="s">
        <v>2066</v>
      </c>
    </row>
    <row r="20" spans="1:13" ht="15.6" x14ac:dyDescent="0.35">
      <c r="A20" s="159" t="s">
        <v>2064</v>
      </c>
      <c r="B20" s="159" t="s">
        <v>1969</v>
      </c>
      <c r="C20" s="159" t="s">
        <v>2138</v>
      </c>
      <c r="D20" s="159">
        <v>500</v>
      </c>
      <c r="E20" s="159" t="s">
        <v>2140</v>
      </c>
      <c r="F20" s="156">
        <v>201</v>
      </c>
      <c r="G20" s="76">
        <v>50</v>
      </c>
      <c r="H20" s="76">
        <v>0</v>
      </c>
      <c r="I20" s="156">
        <v>11</v>
      </c>
      <c r="J20" s="171" t="s">
        <v>2066</v>
      </c>
      <c r="K20" s="387" t="s">
        <v>2066</v>
      </c>
      <c r="L20" s="171">
        <v>8.3800000000000008</v>
      </c>
      <c r="M20" s="76">
        <v>8.52</v>
      </c>
    </row>
    <row r="21" spans="1:13" ht="15.6" x14ac:dyDescent="0.35">
      <c r="A21" s="154" t="s">
        <v>2064</v>
      </c>
      <c r="B21" s="154" t="s">
        <v>1969</v>
      </c>
      <c r="C21" s="154" t="s">
        <v>2138</v>
      </c>
      <c r="D21" s="154">
        <v>50</v>
      </c>
      <c r="E21" s="154" t="s">
        <v>2140</v>
      </c>
      <c r="F21" s="157">
        <v>201</v>
      </c>
      <c r="G21" s="154">
        <v>112</v>
      </c>
      <c r="H21" s="154">
        <v>6</v>
      </c>
      <c r="I21" s="157">
        <v>18</v>
      </c>
      <c r="J21" s="154">
        <v>0.89</v>
      </c>
      <c r="K21" s="157">
        <v>1.26</v>
      </c>
      <c r="L21" s="154">
        <v>7.46</v>
      </c>
      <c r="M21" s="154">
        <v>7.27</v>
      </c>
    </row>
    <row r="22" spans="1:13" ht="16.8" x14ac:dyDescent="0.35">
      <c r="A22" s="159" t="s">
        <v>2064</v>
      </c>
      <c r="B22" s="159" t="s">
        <v>1968</v>
      </c>
      <c r="C22" s="159" t="s">
        <v>2138</v>
      </c>
      <c r="D22" s="159">
        <v>500</v>
      </c>
      <c r="E22" s="159" t="s">
        <v>2199</v>
      </c>
      <c r="F22" s="402">
        <v>6</v>
      </c>
      <c r="G22" s="159">
        <v>6</v>
      </c>
      <c r="H22" s="159">
        <v>0</v>
      </c>
      <c r="I22" s="402" t="s">
        <v>2253</v>
      </c>
      <c r="J22" s="171" t="s">
        <v>2066</v>
      </c>
      <c r="K22" s="387" t="s">
        <v>2066</v>
      </c>
      <c r="L22" s="159">
        <v>0.06</v>
      </c>
      <c r="M22" s="122">
        <v>1E-3</v>
      </c>
    </row>
    <row r="23" spans="1:13" ht="16.8" x14ac:dyDescent="0.35">
      <c r="A23" s="154" t="s">
        <v>2064</v>
      </c>
      <c r="B23" s="154" t="s">
        <v>1969</v>
      </c>
      <c r="C23" s="154" t="s">
        <v>2138</v>
      </c>
      <c r="D23" s="154">
        <v>500</v>
      </c>
      <c r="E23" s="154" t="s">
        <v>2199</v>
      </c>
      <c r="F23" s="157">
        <v>6</v>
      </c>
      <c r="G23" s="154">
        <v>6</v>
      </c>
      <c r="H23" s="154" t="s">
        <v>2254</v>
      </c>
      <c r="I23" s="157" t="s">
        <v>2081</v>
      </c>
      <c r="J23" s="154">
        <v>1.87</v>
      </c>
      <c r="K23" s="157">
        <v>2.62</v>
      </c>
      <c r="L23" s="154">
        <v>0.53</v>
      </c>
      <c r="M23" s="154">
        <v>0.38</v>
      </c>
    </row>
    <row r="24" spans="1:13" ht="15" x14ac:dyDescent="0.35">
      <c r="A24" s="20" t="s">
        <v>2252</v>
      </c>
      <c r="J24" s="76"/>
      <c r="K24" s="76"/>
      <c r="L24" s="76"/>
      <c r="M24" s="76"/>
    </row>
    <row r="25" spans="1:13" x14ac:dyDescent="0.3">
      <c r="A25" s="20" t="s">
        <v>2527</v>
      </c>
    </row>
    <row r="26" spans="1:13" x14ac:dyDescent="0.3">
      <c r="A26" s="20" t="s">
        <v>2528</v>
      </c>
    </row>
    <row r="27" spans="1:13" x14ac:dyDescent="0.3">
      <c r="A27" s="20" t="s">
        <v>2251</v>
      </c>
    </row>
    <row r="28" spans="1:13" x14ac:dyDescent="0.3">
      <c r="A28" s="20" t="s">
        <v>2529</v>
      </c>
    </row>
    <row r="29" spans="1:13" x14ac:dyDescent="0.3">
      <c r="A29" s="20" t="s">
        <v>2530</v>
      </c>
    </row>
    <row r="30" spans="1:13" x14ac:dyDescent="0.3">
      <c r="A30" s="20" t="s">
        <v>2531</v>
      </c>
    </row>
    <row r="31" spans="1:13" x14ac:dyDescent="0.3">
      <c r="A31" s="20" t="s">
        <v>2257</v>
      </c>
    </row>
    <row r="32" spans="1:13" x14ac:dyDescent="0.3">
      <c r="A32" s="20" t="s">
        <v>2255</v>
      </c>
    </row>
    <row r="33" spans="1:13" x14ac:dyDescent="0.3">
      <c r="A33" s="20" t="s">
        <v>2256</v>
      </c>
    </row>
    <row r="34" spans="1:13" ht="15" x14ac:dyDescent="0.35">
      <c r="A34" s="20" t="s">
        <v>2532</v>
      </c>
    </row>
    <row r="35" spans="1:13" x14ac:dyDescent="0.3">
      <c r="A35" s="359" t="s">
        <v>2292</v>
      </c>
      <c r="C35" s="149"/>
      <c r="D35" s="149"/>
      <c r="E35" s="149"/>
      <c r="F35" s="149"/>
      <c r="G35" s="149"/>
      <c r="H35" s="149"/>
      <c r="I35" s="149"/>
      <c r="J35" s="149"/>
      <c r="K35" s="149"/>
      <c r="L35" s="149"/>
      <c r="M35" s="149"/>
    </row>
    <row r="36" spans="1:13" x14ac:dyDescent="0.3">
      <c r="C36" s="149"/>
      <c r="D36" s="149"/>
      <c r="E36" s="149"/>
      <c r="F36" s="149"/>
      <c r="G36" s="149"/>
      <c r="H36" s="149"/>
      <c r="I36" s="149"/>
      <c r="J36" s="149"/>
      <c r="K36" s="149"/>
      <c r="L36" s="149"/>
      <c r="M36" s="149"/>
    </row>
    <row r="37" spans="1:13" s="149" customFormat="1" ht="15.6" x14ac:dyDescent="0.35">
      <c r="A37" s="4" t="s">
        <v>2534</v>
      </c>
      <c r="B37" s="104"/>
      <c r="C37" s="104"/>
      <c r="D37" s="104"/>
      <c r="E37" s="104"/>
      <c r="F37" s="104"/>
      <c r="G37" s="104"/>
      <c r="H37" s="104"/>
      <c r="I37" s="104"/>
      <c r="J37" s="104"/>
      <c r="K37" s="104"/>
      <c r="L37" s="104"/>
      <c r="M37" s="104"/>
    </row>
    <row r="38" spans="1:13" x14ac:dyDescent="0.3">
      <c r="A38" s="419" t="s">
        <v>2512</v>
      </c>
      <c r="B38" s="4" t="s">
        <v>2133</v>
      </c>
      <c r="C38" s="4" t="s">
        <v>2535</v>
      </c>
      <c r="D38" s="279" t="s">
        <v>2134</v>
      </c>
      <c r="E38" s="4" t="s">
        <v>2135</v>
      </c>
      <c r="F38" s="4" t="s">
        <v>2136</v>
      </c>
      <c r="G38" s="4" t="s">
        <v>2137</v>
      </c>
      <c r="H38" s="441" t="s">
        <v>2073</v>
      </c>
      <c r="I38" s="441" t="s">
        <v>290</v>
      </c>
      <c r="J38" s="441" t="s">
        <v>291</v>
      </c>
      <c r="K38" s="350" t="s">
        <v>1989</v>
      </c>
      <c r="L38" s="483" t="s">
        <v>2074</v>
      </c>
      <c r="M38" s="441" t="s">
        <v>2536</v>
      </c>
    </row>
    <row r="39" spans="1:13" x14ac:dyDescent="0.3">
      <c r="A39" s="76">
        <v>50</v>
      </c>
      <c r="B39" t="s">
        <v>2088</v>
      </c>
      <c r="C39" t="s">
        <v>2143</v>
      </c>
      <c r="D39" t="s">
        <v>79</v>
      </c>
      <c r="E39" t="s">
        <v>2103</v>
      </c>
      <c r="F39" t="s">
        <v>2112</v>
      </c>
      <c r="G39" t="s">
        <v>2122</v>
      </c>
      <c r="H39" s="392">
        <v>-2.3457227</v>
      </c>
      <c r="I39" s="390">
        <v>9.3325180000000003</v>
      </c>
      <c r="J39" s="390">
        <v>29.726105</v>
      </c>
      <c r="K39" s="328">
        <v>6.4179869999999998E-4</v>
      </c>
      <c r="L39" s="390">
        <v>2.5718910000000001E-2</v>
      </c>
      <c r="M39" s="76" t="s">
        <v>2068</v>
      </c>
    </row>
    <row r="40" spans="1:13" x14ac:dyDescent="0.3">
      <c r="A40" s="76">
        <v>50</v>
      </c>
      <c r="B40" t="s">
        <v>2155</v>
      </c>
      <c r="C40" t="s">
        <v>2143</v>
      </c>
      <c r="D40" t="s">
        <v>79</v>
      </c>
      <c r="E40" t="s">
        <v>2109</v>
      </c>
      <c r="F40" t="s">
        <v>2109</v>
      </c>
      <c r="G40" t="s">
        <v>2214</v>
      </c>
      <c r="H40" s="484">
        <v>1.2517467</v>
      </c>
      <c r="I40" s="390">
        <v>8.0980329999999991</v>
      </c>
      <c r="J40" s="390">
        <v>26.942563</v>
      </c>
      <c r="K40" s="328">
        <v>8.3359639999999995E-4</v>
      </c>
      <c r="L40" s="390">
        <v>2.7842120000000001E-2</v>
      </c>
      <c r="M40" s="76" t="s">
        <v>2068</v>
      </c>
    </row>
    <row r="41" spans="1:13" x14ac:dyDescent="0.3">
      <c r="A41" s="76">
        <v>50</v>
      </c>
      <c r="B41" t="s">
        <v>2156</v>
      </c>
      <c r="C41" t="s">
        <v>2143</v>
      </c>
      <c r="D41" t="s">
        <v>79</v>
      </c>
      <c r="E41" t="s">
        <v>2200</v>
      </c>
      <c r="F41" t="s">
        <v>2205</v>
      </c>
      <c r="G41" t="s">
        <v>2215</v>
      </c>
      <c r="H41" s="392">
        <v>-0.81838239999999995</v>
      </c>
      <c r="I41" s="390">
        <v>6.4700660000000001</v>
      </c>
      <c r="J41" s="390">
        <v>23.595392</v>
      </c>
      <c r="K41" s="328">
        <v>1.2621240000000001E-3</v>
      </c>
      <c r="L41" s="390">
        <v>3.1616209999999999E-2</v>
      </c>
      <c r="M41" s="76" t="s">
        <v>2068</v>
      </c>
    </row>
    <row r="42" spans="1:13" x14ac:dyDescent="0.3">
      <c r="A42" s="76">
        <v>50</v>
      </c>
      <c r="B42" t="s">
        <v>2157</v>
      </c>
      <c r="C42" t="s">
        <v>2143</v>
      </c>
      <c r="D42" t="s">
        <v>79</v>
      </c>
      <c r="E42" t="s">
        <v>2201</v>
      </c>
      <c r="F42" t="s">
        <v>2206</v>
      </c>
      <c r="G42" t="s">
        <v>2216</v>
      </c>
      <c r="H42" s="392">
        <v>-0.83776289999999998</v>
      </c>
      <c r="I42" s="390">
        <v>11.807803</v>
      </c>
      <c r="J42" s="390">
        <v>24.109967000000001</v>
      </c>
      <c r="K42" s="328">
        <v>1.1807370000000001E-3</v>
      </c>
      <c r="L42" s="390">
        <v>3.1616209999999999E-2</v>
      </c>
      <c r="M42" s="76" t="s">
        <v>2068</v>
      </c>
    </row>
    <row r="43" spans="1:13" x14ac:dyDescent="0.3">
      <c r="A43" s="76">
        <v>50</v>
      </c>
      <c r="B43" t="s">
        <v>2158</v>
      </c>
      <c r="C43" t="s">
        <v>2143</v>
      </c>
      <c r="D43" t="s">
        <v>79</v>
      </c>
      <c r="E43" t="s">
        <v>2101</v>
      </c>
      <c r="F43" t="s">
        <v>2207</v>
      </c>
      <c r="G43" t="s">
        <v>2213</v>
      </c>
      <c r="H43" s="392">
        <v>-0.76024599999999998</v>
      </c>
      <c r="I43" s="390">
        <v>11.11622</v>
      </c>
      <c r="J43" s="390">
        <v>23.789839000000001</v>
      </c>
      <c r="K43" s="328">
        <v>1.230568E-3</v>
      </c>
      <c r="L43" s="390">
        <v>3.1616209999999999E-2</v>
      </c>
      <c r="M43" s="76" t="s">
        <v>2068</v>
      </c>
    </row>
    <row r="44" spans="1:13" x14ac:dyDescent="0.3">
      <c r="A44" s="76">
        <v>50</v>
      </c>
      <c r="B44" t="s">
        <v>2159</v>
      </c>
      <c r="C44" t="s">
        <v>2143</v>
      </c>
      <c r="D44" t="s">
        <v>79</v>
      </c>
      <c r="E44" t="s">
        <v>2109</v>
      </c>
      <c r="F44" t="s">
        <v>2109</v>
      </c>
      <c r="G44" t="s">
        <v>2217</v>
      </c>
      <c r="H44" s="392">
        <v>-1.5269520000000001</v>
      </c>
      <c r="I44" s="390">
        <v>14.894850999999999</v>
      </c>
      <c r="J44" s="390">
        <v>21.672926</v>
      </c>
      <c r="K44" s="328">
        <v>1.7053159999999999E-3</v>
      </c>
      <c r="L44" s="390">
        <v>3.7146239999999997E-2</v>
      </c>
      <c r="M44" s="76" t="s">
        <v>2068</v>
      </c>
    </row>
    <row r="45" spans="1:13" x14ac:dyDescent="0.3">
      <c r="A45" s="76">
        <v>50</v>
      </c>
      <c r="B45" t="s">
        <v>2160</v>
      </c>
      <c r="C45" t="s">
        <v>2143</v>
      </c>
      <c r="D45" t="s">
        <v>79</v>
      </c>
      <c r="E45" t="s">
        <v>2103</v>
      </c>
      <c r="F45" t="s">
        <v>2114</v>
      </c>
      <c r="G45" t="s">
        <v>2124</v>
      </c>
      <c r="H45" s="392">
        <v>-0.93259619999999999</v>
      </c>
      <c r="I45" s="390">
        <v>12.203353</v>
      </c>
      <c r="J45" s="390">
        <v>17.592769000000001</v>
      </c>
      <c r="K45" s="328">
        <v>3.024016E-3</v>
      </c>
      <c r="L45" s="390">
        <v>4.2774689999999997E-2</v>
      </c>
      <c r="M45" s="76" t="s">
        <v>2068</v>
      </c>
    </row>
    <row r="46" spans="1:13" x14ac:dyDescent="0.3">
      <c r="A46" s="76">
        <v>50</v>
      </c>
      <c r="B46" t="s">
        <v>2161</v>
      </c>
      <c r="C46" t="s">
        <v>2143</v>
      </c>
      <c r="D46" t="s">
        <v>79</v>
      </c>
      <c r="E46" t="s">
        <v>2200</v>
      </c>
      <c r="F46" t="s">
        <v>2208</v>
      </c>
      <c r="G46" t="s">
        <v>2218</v>
      </c>
      <c r="H46" s="392">
        <v>-0.75155459999999996</v>
      </c>
      <c r="I46" s="390">
        <v>7.7985689999999996</v>
      </c>
      <c r="J46" s="390">
        <v>17.326159000000001</v>
      </c>
      <c r="K46" s="328">
        <v>3.1590089999999999E-3</v>
      </c>
      <c r="L46" s="390">
        <v>4.2774689999999997E-2</v>
      </c>
      <c r="M46" s="76" t="s">
        <v>2068</v>
      </c>
    </row>
    <row r="47" spans="1:13" x14ac:dyDescent="0.3">
      <c r="A47" s="76">
        <v>50</v>
      </c>
      <c r="B47" t="s">
        <v>2162</v>
      </c>
      <c r="C47" t="s">
        <v>2143</v>
      </c>
      <c r="D47" t="s">
        <v>79</v>
      </c>
      <c r="E47" t="s">
        <v>2103</v>
      </c>
      <c r="F47" t="s">
        <v>2114</v>
      </c>
      <c r="G47" t="s">
        <v>2219</v>
      </c>
      <c r="H47" s="392">
        <v>-0.65947299999999998</v>
      </c>
      <c r="I47" s="390">
        <v>6.2545219999999997</v>
      </c>
      <c r="J47" s="390">
        <v>18.749599</v>
      </c>
      <c r="K47" s="328">
        <v>2.515555E-3</v>
      </c>
      <c r="L47" s="390">
        <v>4.2774689999999997E-2</v>
      </c>
      <c r="M47" s="76" t="s">
        <v>2068</v>
      </c>
    </row>
    <row r="48" spans="1:13" x14ac:dyDescent="0.3">
      <c r="A48" s="76">
        <v>50</v>
      </c>
      <c r="B48" t="s">
        <v>2163</v>
      </c>
      <c r="C48" t="s">
        <v>2143</v>
      </c>
      <c r="D48" t="s">
        <v>79</v>
      </c>
      <c r="E48" t="s">
        <v>2107</v>
      </c>
      <c r="F48" t="s">
        <v>2118</v>
      </c>
      <c r="G48" t="s">
        <v>2130</v>
      </c>
      <c r="H48" s="392">
        <v>-0.69432320000000003</v>
      </c>
      <c r="I48" s="390">
        <v>7.1040539999999996</v>
      </c>
      <c r="J48" s="390">
        <v>18.367944999999999</v>
      </c>
      <c r="K48" s="328">
        <v>2.6705499999999998E-3</v>
      </c>
      <c r="L48" s="390">
        <v>4.2774689999999997E-2</v>
      </c>
      <c r="M48" s="76" t="s">
        <v>2068</v>
      </c>
    </row>
    <row r="49" spans="1:13" x14ac:dyDescent="0.3">
      <c r="A49" s="76">
        <v>50</v>
      </c>
      <c r="B49" t="s">
        <v>2164</v>
      </c>
      <c r="C49" t="s">
        <v>2143</v>
      </c>
      <c r="D49" t="s">
        <v>79</v>
      </c>
      <c r="E49" t="s">
        <v>2103</v>
      </c>
      <c r="F49" t="s">
        <v>2112</v>
      </c>
      <c r="G49" t="s">
        <v>2220</v>
      </c>
      <c r="H49" s="392">
        <v>-1.1942516000000001</v>
      </c>
      <c r="I49" s="390">
        <v>11.571213</v>
      </c>
      <c r="J49" s="390">
        <v>17.799085999999999</v>
      </c>
      <c r="K49" s="328">
        <v>2.9827690000000001E-3</v>
      </c>
      <c r="L49" s="390">
        <v>4.2774689999999997E-2</v>
      </c>
      <c r="M49" s="76" t="s">
        <v>2068</v>
      </c>
    </row>
    <row r="50" spans="1:13" x14ac:dyDescent="0.3">
      <c r="A50" s="76">
        <v>50</v>
      </c>
      <c r="B50" t="s">
        <v>2165</v>
      </c>
      <c r="C50" t="s">
        <v>2143</v>
      </c>
      <c r="D50" t="s">
        <v>79</v>
      </c>
      <c r="E50" t="s">
        <v>2200</v>
      </c>
      <c r="F50" t="s">
        <v>2209</v>
      </c>
      <c r="G50" t="s">
        <v>2221</v>
      </c>
      <c r="H50" s="392">
        <v>-1.2658697999999999</v>
      </c>
      <c r="I50" s="390">
        <v>5.4614830000000003</v>
      </c>
      <c r="J50" s="390">
        <v>18.982123999999999</v>
      </c>
      <c r="K50" s="328">
        <v>2.4266309999999998E-3</v>
      </c>
      <c r="L50" s="390">
        <v>4.2774689999999997E-2</v>
      </c>
      <c r="M50" s="76" t="s">
        <v>2068</v>
      </c>
    </row>
    <row r="51" spans="1:13" x14ac:dyDescent="0.3">
      <c r="A51" s="76">
        <v>50</v>
      </c>
      <c r="B51" t="s">
        <v>2166</v>
      </c>
      <c r="C51" t="s">
        <v>2143</v>
      </c>
      <c r="D51" t="s">
        <v>79</v>
      </c>
      <c r="E51" t="s">
        <v>2103</v>
      </c>
      <c r="F51" t="s">
        <v>2112</v>
      </c>
      <c r="G51" t="s">
        <v>2222</v>
      </c>
      <c r="H51" s="392">
        <v>-0.82875829999999995</v>
      </c>
      <c r="I51" s="390">
        <v>8.9450850000000006</v>
      </c>
      <c r="J51" s="390">
        <v>17.473475000000001</v>
      </c>
      <c r="K51" s="328">
        <v>3.0835060000000002E-3</v>
      </c>
      <c r="L51" s="390">
        <v>4.2774689999999997E-2</v>
      </c>
      <c r="M51" s="76" t="s">
        <v>2068</v>
      </c>
    </row>
    <row r="52" spans="1:13" x14ac:dyDescent="0.3">
      <c r="A52" s="76">
        <v>50</v>
      </c>
      <c r="B52" t="s">
        <v>2167</v>
      </c>
      <c r="C52" t="s">
        <v>2143</v>
      </c>
      <c r="D52" t="s">
        <v>79</v>
      </c>
      <c r="E52" t="s">
        <v>2201</v>
      </c>
      <c r="F52" t="s">
        <v>2210</v>
      </c>
      <c r="G52" t="s">
        <v>2223</v>
      </c>
      <c r="H52" s="392">
        <v>-1.0675298</v>
      </c>
      <c r="I52" s="390">
        <v>13.689468</v>
      </c>
      <c r="J52" s="390">
        <v>19.094722999999998</v>
      </c>
      <c r="K52" s="328">
        <v>2.4154839999999999E-3</v>
      </c>
      <c r="L52" s="390">
        <v>4.2774689999999997E-2</v>
      </c>
      <c r="M52" s="76" t="s">
        <v>2068</v>
      </c>
    </row>
    <row r="53" spans="1:13" x14ac:dyDescent="0.3">
      <c r="A53" s="76">
        <v>50</v>
      </c>
      <c r="B53" t="s">
        <v>2168</v>
      </c>
      <c r="C53" t="s">
        <v>2143</v>
      </c>
      <c r="D53" t="s">
        <v>79</v>
      </c>
      <c r="E53" t="s">
        <v>2103</v>
      </c>
      <c r="F53" t="s">
        <v>2113</v>
      </c>
      <c r="G53" t="s">
        <v>2224</v>
      </c>
      <c r="H53" s="392">
        <v>-0.90361880000000006</v>
      </c>
      <c r="I53" s="390">
        <v>12.930736</v>
      </c>
      <c r="J53" s="390">
        <v>17.797180000000001</v>
      </c>
      <c r="K53" s="328">
        <v>2.925385E-3</v>
      </c>
      <c r="L53" s="390">
        <v>4.2774689999999997E-2</v>
      </c>
      <c r="M53" s="76" t="s">
        <v>2068</v>
      </c>
    </row>
    <row r="54" spans="1:13" x14ac:dyDescent="0.3">
      <c r="A54" s="76">
        <v>50</v>
      </c>
      <c r="B54" t="s">
        <v>2169</v>
      </c>
      <c r="C54" t="s">
        <v>2143</v>
      </c>
      <c r="D54" t="s">
        <v>79</v>
      </c>
      <c r="E54" t="s">
        <v>2202</v>
      </c>
      <c r="F54" t="s">
        <v>2211</v>
      </c>
      <c r="G54" t="s">
        <v>2225</v>
      </c>
      <c r="H54" s="392">
        <v>-1.4159976000000001</v>
      </c>
      <c r="I54" s="390">
        <v>7.0705340000000003</v>
      </c>
      <c r="J54" s="390">
        <v>17.083106000000001</v>
      </c>
      <c r="K54" s="328">
        <v>3.401673E-3</v>
      </c>
      <c r="L54" s="390">
        <v>4.439506E-2</v>
      </c>
      <c r="M54" s="76" t="s">
        <v>2068</v>
      </c>
    </row>
    <row r="55" spans="1:13" x14ac:dyDescent="0.3">
      <c r="A55" s="76">
        <v>50</v>
      </c>
      <c r="B55" t="s">
        <v>2170</v>
      </c>
      <c r="C55" t="s">
        <v>2143</v>
      </c>
      <c r="D55" t="s">
        <v>79</v>
      </c>
      <c r="E55" t="s">
        <v>2103</v>
      </c>
      <c r="F55" t="s">
        <v>2114</v>
      </c>
      <c r="G55" t="s">
        <v>2124</v>
      </c>
      <c r="H55" s="392">
        <v>-0.75077090000000002</v>
      </c>
      <c r="I55" s="390">
        <v>9.4141309999999994</v>
      </c>
      <c r="J55" s="390">
        <v>16.527429999999999</v>
      </c>
      <c r="K55" s="328">
        <v>3.6112980000000002E-3</v>
      </c>
      <c r="L55" s="390">
        <v>4.439506E-2</v>
      </c>
      <c r="M55" s="76" t="s">
        <v>2068</v>
      </c>
    </row>
    <row r="56" spans="1:13" x14ac:dyDescent="0.3">
      <c r="A56" s="76">
        <v>50</v>
      </c>
      <c r="B56" t="s">
        <v>2171</v>
      </c>
      <c r="C56" t="s">
        <v>2143</v>
      </c>
      <c r="D56" t="s">
        <v>79</v>
      </c>
      <c r="E56" t="s">
        <v>2103</v>
      </c>
      <c r="F56" t="s">
        <v>2114</v>
      </c>
      <c r="G56" t="s">
        <v>2124</v>
      </c>
      <c r="H56" s="392">
        <v>-0.94806699999999999</v>
      </c>
      <c r="I56" s="390">
        <v>11.034068</v>
      </c>
      <c r="J56" s="390">
        <v>16.639559999999999</v>
      </c>
      <c r="K56" s="328">
        <v>3.5431149999999999E-3</v>
      </c>
      <c r="L56" s="390">
        <v>4.439506E-2</v>
      </c>
      <c r="M56" s="76" t="s">
        <v>2068</v>
      </c>
    </row>
    <row r="57" spans="1:13" x14ac:dyDescent="0.3">
      <c r="A57" s="76">
        <v>50</v>
      </c>
      <c r="B57" t="s">
        <v>2172</v>
      </c>
      <c r="C57" t="s">
        <v>2143</v>
      </c>
      <c r="D57" t="s">
        <v>79</v>
      </c>
      <c r="E57" t="s">
        <v>2103</v>
      </c>
      <c r="F57" t="s">
        <v>2114</v>
      </c>
      <c r="G57" t="s">
        <v>2226</v>
      </c>
      <c r="H57" s="392">
        <v>-0.60235369999999999</v>
      </c>
      <c r="I57" s="390">
        <v>7.0269680000000001</v>
      </c>
      <c r="J57" s="390">
        <v>15.432634999999999</v>
      </c>
      <c r="K57" s="328">
        <v>4.37186E-3</v>
      </c>
      <c r="L57" s="390">
        <v>4.9779589999999999E-2</v>
      </c>
      <c r="M57" s="76" t="s">
        <v>2068</v>
      </c>
    </row>
    <row r="58" spans="1:13" x14ac:dyDescent="0.3">
      <c r="A58" s="76">
        <v>50</v>
      </c>
      <c r="B58" t="s">
        <v>2173</v>
      </c>
      <c r="C58" t="s">
        <v>80</v>
      </c>
      <c r="D58" t="s">
        <v>2100</v>
      </c>
      <c r="E58" t="s">
        <v>2106</v>
      </c>
      <c r="F58" t="s">
        <v>2117</v>
      </c>
      <c r="G58" t="s">
        <v>2227</v>
      </c>
      <c r="H58" s="484">
        <v>2.5592096999999998</v>
      </c>
      <c r="I58" s="390">
        <v>6.4815740000000002</v>
      </c>
      <c r="J58" s="390">
        <v>72.218962000000005</v>
      </c>
      <c r="K58" s="328">
        <v>2.8959539999999999E-5</v>
      </c>
      <c r="L58" s="390">
        <v>1.4508729999999999E-2</v>
      </c>
      <c r="M58" s="76" t="s">
        <v>2068</v>
      </c>
    </row>
    <row r="59" spans="1:13" x14ac:dyDescent="0.3">
      <c r="A59" s="76">
        <v>50</v>
      </c>
      <c r="B59" t="s">
        <v>2174</v>
      </c>
      <c r="C59" t="s">
        <v>80</v>
      </c>
      <c r="D59" t="s">
        <v>2100</v>
      </c>
      <c r="E59" t="s">
        <v>2106</v>
      </c>
      <c r="F59" t="s">
        <v>2117</v>
      </c>
      <c r="G59" t="s">
        <v>2228</v>
      </c>
      <c r="H59" s="484">
        <v>2.7943262999999998</v>
      </c>
      <c r="I59" s="390">
        <v>6.0675590000000001</v>
      </c>
      <c r="J59" s="390">
        <v>56.983789999999999</v>
      </c>
      <c r="K59" s="328">
        <v>7.1456079999999994E-5</v>
      </c>
      <c r="L59" s="390">
        <v>1.7899749999999999E-2</v>
      </c>
      <c r="M59" s="76" t="s">
        <v>2068</v>
      </c>
    </row>
    <row r="60" spans="1:13" x14ac:dyDescent="0.3">
      <c r="A60" s="76">
        <v>50</v>
      </c>
      <c r="B60" t="s">
        <v>2175</v>
      </c>
      <c r="C60" t="s">
        <v>80</v>
      </c>
      <c r="D60" t="s">
        <v>2100</v>
      </c>
      <c r="E60" t="s">
        <v>2106</v>
      </c>
      <c r="F60" t="s">
        <v>2117</v>
      </c>
      <c r="G60" t="s">
        <v>2229</v>
      </c>
      <c r="H60" s="484">
        <v>2.6513222000000001</v>
      </c>
      <c r="I60" s="390">
        <v>5.0673750000000002</v>
      </c>
      <c r="J60" s="390">
        <v>45.043067000000001</v>
      </c>
      <c r="K60" s="328">
        <v>1.5137009999999999E-4</v>
      </c>
      <c r="L60" s="390">
        <v>2.1800799999999999E-2</v>
      </c>
      <c r="M60" s="76" t="s">
        <v>2068</v>
      </c>
    </row>
    <row r="61" spans="1:13" x14ac:dyDescent="0.3">
      <c r="A61" s="76">
        <v>50</v>
      </c>
      <c r="B61" t="s">
        <v>2176</v>
      </c>
      <c r="C61" t="s">
        <v>80</v>
      </c>
      <c r="D61" t="s">
        <v>2100</v>
      </c>
      <c r="E61" t="s">
        <v>2106</v>
      </c>
      <c r="F61" t="s">
        <v>2117</v>
      </c>
      <c r="G61" t="s">
        <v>2230</v>
      </c>
      <c r="H61" s="484">
        <v>3.0207763999999999</v>
      </c>
      <c r="I61" s="390">
        <v>5.535272</v>
      </c>
      <c r="J61" s="390">
        <v>43.788649999999997</v>
      </c>
      <c r="K61" s="328">
        <v>1.7405829999999999E-4</v>
      </c>
      <c r="L61" s="390">
        <v>2.1800799999999999E-2</v>
      </c>
      <c r="M61" s="76" t="s">
        <v>2068</v>
      </c>
    </row>
    <row r="62" spans="1:13" x14ac:dyDescent="0.3">
      <c r="A62" s="76">
        <v>50</v>
      </c>
      <c r="B62" t="s">
        <v>2177</v>
      </c>
      <c r="C62" t="s">
        <v>80</v>
      </c>
      <c r="D62" t="s">
        <v>2100</v>
      </c>
      <c r="E62" t="s">
        <v>2106</v>
      </c>
      <c r="F62" t="s">
        <v>2117</v>
      </c>
      <c r="G62" t="s">
        <v>2231</v>
      </c>
      <c r="H62" s="484">
        <v>2.1611924999999998</v>
      </c>
      <c r="I62" s="390">
        <v>5.9526890000000003</v>
      </c>
      <c r="J62" s="390">
        <v>29.364245</v>
      </c>
      <c r="K62" s="328">
        <v>6.6735709999999997E-4</v>
      </c>
      <c r="L62" s="390">
        <v>2.5718910000000001E-2</v>
      </c>
      <c r="M62" s="76" t="s">
        <v>2068</v>
      </c>
    </row>
    <row r="63" spans="1:13" x14ac:dyDescent="0.3">
      <c r="A63" s="76">
        <v>50</v>
      </c>
      <c r="B63" t="s">
        <v>2178</v>
      </c>
      <c r="C63" t="s">
        <v>80</v>
      </c>
      <c r="D63" t="s">
        <v>2100</v>
      </c>
      <c r="E63" t="s">
        <v>2106</v>
      </c>
      <c r="F63" t="s">
        <v>2117</v>
      </c>
      <c r="G63" t="s">
        <v>2128</v>
      </c>
      <c r="H63" s="484">
        <v>2.5973771999999999</v>
      </c>
      <c r="I63" s="390">
        <v>5.2302030000000004</v>
      </c>
      <c r="J63" s="390">
        <v>31.858982999999998</v>
      </c>
      <c r="K63" s="328">
        <v>4.9211719999999999E-4</v>
      </c>
      <c r="L63" s="390">
        <v>2.5718910000000001E-2</v>
      </c>
      <c r="M63" s="76" t="s">
        <v>2068</v>
      </c>
    </row>
    <row r="64" spans="1:13" x14ac:dyDescent="0.3">
      <c r="A64" s="76">
        <v>50</v>
      </c>
      <c r="B64" t="s">
        <v>2179</v>
      </c>
      <c r="C64" t="s">
        <v>80</v>
      </c>
      <c r="D64" t="s">
        <v>2100</v>
      </c>
      <c r="E64" t="s">
        <v>2106</v>
      </c>
      <c r="F64" t="s">
        <v>2117</v>
      </c>
      <c r="G64" t="s">
        <v>2229</v>
      </c>
      <c r="H64" s="484">
        <v>2.4233793000000001</v>
      </c>
      <c r="I64" s="390">
        <v>5.7119289999999996</v>
      </c>
      <c r="J64" s="390">
        <v>32.288468999999999</v>
      </c>
      <c r="K64" s="328">
        <v>4.8981420000000005E-4</v>
      </c>
      <c r="L64" s="390">
        <v>2.5718910000000001E-2</v>
      </c>
      <c r="M64" s="76" t="s">
        <v>2068</v>
      </c>
    </row>
    <row r="65" spans="1:13" x14ac:dyDescent="0.3">
      <c r="A65" s="76">
        <v>50</v>
      </c>
      <c r="B65" t="s">
        <v>2180</v>
      </c>
      <c r="C65" t="s">
        <v>80</v>
      </c>
      <c r="D65" t="s">
        <v>2100</v>
      </c>
      <c r="E65" t="s">
        <v>2106</v>
      </c>
      <c r="F65" t="s">
        <v>2117</v>
      </c>
      <c r="G65" t="s">
        <v>2232</v>
      </c>
      <c r="H65" s="484">
        <v>2.4135078999999999</v>
      </c>
      <c r="I65" s="390">
        <v>6.146185</v>
      </c>
      <c r="J65" s="390">
        <v>30.498964000000001</v>
      </c>
      <c r="K65" s="328">
        <v>5.9119860000000002E-4</v>
      </c>
      <c r="L65" s="390">
        <v>2.5718910000000001E-2</v>
      </c>
      <c r="M65" s="76" t="s">
        <v>2068</v>
      </c>
    </row>
    <row r="66" spans="1:13" x14ac:dyDescent="0.3">
      <c r="A66" s="76">
        <v>50</v>
      </c>
      <c r="B66" t="s">
        <v>2181</v>
      </c>
      <c r="C66" t="s">
        <v>80</v>
      </c>
      <c r="D66" t="s">
        <v>2100</v>
      </c>
      <c r="E66" t="s">
        <v>2106</v>
      </c>
      <c r="F66" t="s">
        <v>2117</v>
      </c>
      <c r="G66" t="s">
        <v>2229</v>
      </c>
      <c r="H66" s="484">
        <v>2.5516160999999999</v>
      </c>
      <c r="I66" s="390">
        <v>5.189762</v>
      </c>
      <c r="J66" s="390">
        <v>32.330768999999997</v>
      </c>
      <c r="K66" s="328">
        <v>4.628667E-4</v>
      </c>
      <c r="L66" s="390">
        <v>2.5718910000000001E-2</v>
      </c>
      <c r="M66" s="76" t="s">
        <v>2068</v>
      </c>
    </row>
    <row r="67" spans="1:13" x14ac:dyDescent="0.3">
      <c r="A67" s="76">
        <v>50</v>
      </c>
      <c r="B67" t="s">
        <v>2182</v>
      </c>
      <c r="C67" t="s">
        <v>80</v>
      </c>
      <c r="D67" t="s">
        <v>2100</v>
      </c>
      <c r="E67" t="s">
        <v>2106</v>
      </c>
      <c r="F67" t="s">
        <v>2117</v>
      </c>
      <c r="G67" t="s">
        <v>2229</v>
      </c>
      <c r="H67" s="484">
        <v>1.9612506000000001</v>
      </c>
      <c r="I67" s="390">
        <v>5.5527240000000004</v>
      </c>
      <c r="J67" s="390">
        <v>37.736272999999997</v>
      </c>
      <c r="K67" s="328">
        <v>2.768413E-4</v>
      </c>
      <c r="L67" s="390">
        <v>2.5718910000000001E-2</v>
      </c>
      <c r="M67" s="76" t="s">
        <v>2068</v>
      </c>
    </row>
    <row r="68" spans="1:13" x14ac:dyDescent="0.3">
      <c r="A68" s="76">
        <v>50</v>
      </c>
      <c r="B68" t="s">
        <v>2183</v>
      </c>
      <c r="C68" t="s">
        <v>80</v>
      </c>
      <c r="D68" t="s">
        <v>2100</v>
      </c>
      <c r="E68" t="s">
        <v>2106</v>
      </c>
      <c r="F68" t="s">
        <v>2117</v>
      </c>
      <c r="G68" t="s">
        <v>2128</v>
      </c>
      <c r="H68" s="484">
        <v>2.8775181999999999</v>
      </c>
      <c r="I68" s="390">
        <v>7.4031440000000002</v>
      </c>
      <c r="J68" s="390">
        <v>31.018443999999999</v>
      </c>
      <c r="K68" s="328">
        <v>5.5998199999999999E-4</v>
      </c>
      <c r="L68" s="390">
        <v>2.5718910000000001E-2</v>
      </c>
      <c r="M68" s="76" t="s">
        <v>2068</v>
      </c>
    </row>
    <row r="69" spans="1:13" x14ac:dyDescent="0.3">
      <c r="A69" s="76">
        <v>50</v>
      </c>
      <c r="B69" t="s">
        <v>2184</v>
      </c>
      <c r="C69" t="s">
        <v>80</v>
      </c>
      <c r="D69" t="s">
        <v>2100</v>
      </c>
      <c r="E69" t="s">
        <v>2106</v>
      </c>
      <c r="F69" t="s">
        <v>2117</v>
      </c>
      <c r="G69" t="s">
        <v>2228</v>
      </c>
      <c r="H69" s="484">
        <v>2.4711105</v>
      </c>
      <c r="I69" s="390">
        <v>5.3379750000000001</v>
      </c>
      <c r="J69" s="390">
        <v>30.615176000000002</v>
      </c>
      <c r="K69" s="328">
        <v>5.6120919999999997E-4</v>
      </c>
      <c r="L69" s="390">
        <v>2.5718910000000001E-2</v>
      </c>
      <c r="M69" s="76" t="s">
        <v>2068</v>
      </c>
    </row>
    <row r="70" spans="1:13" x14ac:dyDescent="0.3">
      <c r="A70" s="76">
        <v>50</v>
      </c>
      <c r="B70" t="s">
        <v>2185</v>
      </c>
      <c r="C70" t="s">
        <v>80</v>
      </c>
      <c r="D70" t="s">
        <v>2100</v>
      </c>
      <c r="E70" t="s">
        <v>2106</v>
      </c>
      <c r="F70" t="s">
        <v>2117</v>
      </c>
      <c r="G70" t="s">
        <v>2229</v>
      </c>
      <c r="H70" s="484">
        <v>2.4980148999999998</v>
      </c>
      <c r="I70" s="390">
        <v>5.0817249999999996</v>
      </c>
      <c r="J70" s="390">
        <v>28.221831000000002</v>
      </c>
      <c r="K70" s="328">
        <v>7.1909410000000002E-4</v>
      </c>
      <c r="L70" s="390">
        <v>2.5733300000000001E-2</v>
      </c>
      <c r="M70" s="76" t="s">
        <v>2068</v>
      </c>
    </row>
    <row r="71" spans="1:13" x14ac:dyDescent="0.3">
      <c r="A71" s="76">
        <v>50</v>
      </c>
      <c r="B71" t="s">
        <v>2186</v>
      </c>
      <c r="C71" t="s">
        <v>80</v>
      </c>
      <c r="D71" t="s">
        <v>2100</v>
      </c>
      <c r="E71" t="s">
        <v>2106</v>
      </c>
      <c r="F71" t="s">
        <v>2117</v>
      </c>
      <c r="G71" t="s">
        <v>2233</v>
      </c>
      <c r="H71" s="484">
        <v>2.7239753000000002</v>
      </c>
      <c r="I71" s="390">
        <v>8.2597079999999998</v>
      </c>
      <c r="J71" s="390">
        <v>24.178197000000001</v>
      </c>
      <c r="K71" s="328">
        <v>1.2248109999999999E-3</v>
      </c>
      <c r="L71" s="390">
        <v>3.1616209999999999E-2</v>
      </c>
      <c r="M71" s="76" t="s">
        <v>2068</v>
      </c>
    </row>
    <row r="72" spans="1:13" x14ac:dyDescent="0.3">
      <c r="A72" s="76">
        <v>50</v>
      </c>
      <c r="B72" t="s">
        <v>2187</v>
      </c>
      <c r="C72" t="s">
        <v>80</v>
      </c>
      <c r="D72" t="s">
        <v>2100</v>
      </c>
      <c r="E72" t="s">
        <v>2106</v>
      </c>
      <c r="F72" t="s">
        <v>2117</v>
      </c>
      <c r="G72" t="s">
        <v>2231</v>
      </c>
      <c r="H72" s="484">
        <v>2.0410832999999999</v>
      </c>
      <c r="I72" s="390">
        <v>7.2611990000000004</v>
      </c>
      <c r="J72" s="390">
        <v>25.198899000000001</v>
      </c>
      <c r="K72" s="328">
        <v>1.0785219999999999E-3</v>
      </c>
      <c r="L72" s="390">
        <v>3.1616209999999999E-2</v>
      </c>
      <c r="M72" s="76" t="s">
        <v>2068</v>
      </c>
    </row>
    <row r="73" spans="1:13" x14ac:dyDescent="0.3">
      <c r="A73" s="76">
        <v>50</v>
      </c>
      <c r="B73" t="s">
        <v>2188</v>
      </c>
      <c r="C73" t="s">
        <v>80</v>
      </c>
      <c r="D73" t="s">
        <v>2100</v>
      </c>
      <c r="E73" t="s">
        <v>2106</v>
      </c>
      <c r="F73" t="s">
        <v>2117</v>
      </c>
      <c r="G73" t="s">
        <v>2128</v>
      </c>
      <c r="H73" s="484">
        <v>2.7167965000000001</v>
      </c>
      <c r="I73" s="390">
        <v>7.4812000000000003</v>
      </c>
      <c r="J73" s="390">
        <v>22.109408999999999</v>
      </c>
      <c r="K73" s="328">
        <v>1.606459E-3</v>
      </c>
      <c r="L73" s="390">
        <v>3.6722619999999997E-2</v>
      </c>
      <c r="M73" s="76" t="s">
        <v>2068</v>
      </c>
    </row>
    <row r="74" spans="1:13" x14ac:dyDescent="0.3">
      <c r="A74" s="76">
        <v>50</v>
      </c>
      <c r="B74" t="s">
        <v>2189</v>
      </c>
      <c r="C74" t="s">
        <v>80</v>
      </c>
      <c r="D74" t="s">
        <v>2100</v>
      </c>
      <c r="E74" t="s">
        <v>2106</v>
      </c>
      <c r="F74" t="s">
        <v>2117</v>
      </c>
      <c r="G74" t="s">
        <v>2234</v>
      </c>
      <c r="H74" s="484">
        <v>2.9181712000000002</v>
      </c>
      <c r="I74" s="390">
        <v>5.5366200000000001</v>
      </c>
      <c r="J74" s="390">
        <v>22.08146</v>
      </c>
      <c r="K74" s="328">
        <v>1.61257E-3</v>
      </c>
      <c r="L74" s="390">
        <v>3.6722619999999997E-2</v>
      </c>
      <c r="M74" s="76" t="s">
        <v>2068</v>
      </c>
    </row>
    <row r="75" spans="1:13" x14ac:dyDescent="0.3">
      <c r="A75" s="76">
        <v>50</v>
      </c>
      <c r="B75" t="s">
        <v>2190</v>
      </c>
      <c r="C75" t="s">
        <v>80</v>
      </c>
      <c r="D75" t="s">
        <v>2100</v>
      </c>
      <c r="E75" t="s">
        <v>2106</v>
      </c>
      <c r="F75" t="s">
        <v>2117</v>
      </c>
      <c r="G75" t="s">
        <v>2231</v>
      </c>
      <c r="H75" s="484">
        <v>2.1779647</v>
      </c>
      <c r="I75" s="390">
        <v>8.2385619999999999</v>
      </c>
      <c r="J75" s="390">
        <v>21.186810999999999</v>
      </c>
      <c r="K75" s="328">
        <v>1.8245850000000001E-3</v>
      </c>
      <c r="L75" s="390">
        <v>3.8088219999999999E-2</v>
      </c>
      <c r="M75" s="76" t="s">
        <v>2068</v>
      </c>
    </row>
    <row r="76" spans="1:13" x14ac:dyDescent="0.3">
      <c r="A76" s="76">
        <v>50</v>
      </c>
      <c r="B76" t="s">
        <v>2191</v>
      </c>
      <c r="C76" t="s">
        <v>80</v>
      </c>
      <c r="D76" t="s">
        <v>2100</v>
      </c>
      <c r="E76" t="s">
        <v>2106</v>
      </c>
      <c r="F76" t="s">
        <v>2117</v>
      </c>
      <c r="G76" t="s">
        <v>2228</v>
      </c>
      <c r="H76" s="484">
        <v>2.1910712999999999</v>
      </c>
      <c r="I76" s="390">
        <v>6.6330400000000003</v>
      </c>
      <c r="J76" s="390">
        <v>19.104410000000001</v>
      </c>
      <c r="K76" s="328">
        <v>2.4719159999999998E-3</v>
      </c>
      <c r="L76" s="390">
        <v>4.2774689999999997E-2</v>
      </c>
      <c r="M76" s="76" t="s">
        <v>2068</v>
      </c>
    </row>
    <row r="77" spans="1:13" x14ac:dyDescent="0.3">
      <c r="A77" s="76">
        <v>50</v>
      </c>
      <c r="B77" t="s">
        <v>2192</v>
      </c>
      <c r="C77" t="s">
        <v>80</v>
      </c>
      <c r="D77" t="s">
        <v>2100</v>
      </c>
      <c r="E77" t="s">
        <v>2106</v>
      </c>
      <c r="F77" t="s">
        <v>2117</v>
      </c>
      <c r="G77" t="s">
        <v>2230</v>
      </c>
      <c r="H77" s="484">
        <v>2.2103518000000002</v>
      </c>
      <c r="I77" s="390">
        <v>5.6221040000000002</v>
      </c>
      <c r="J77" s="390">
        <v>19.324641</v>
      </c>
      <c r="K77" s="328">
        <v>2.3910649999999999E-3</v>
      </c>
      <c r="L77" s="390">
        <v>4.2774689999999997E-2</v>
      </c>
      <c r="M77" s="76" t="s">
        <v>2068</v>
      </c>
    </row>
    <row r="78" spans="1:13" x14ac:dyDescent="0.3">
      <c r="A78" s="76">
        <v>50</v>
      </c>
      <c r="B78" t="s">
        <v>2193</v>
      </c>
      <c r="C78" t="s">
        <v>80</v>
      </c>
      <c r="D78" t="s">
        <v>2100</v>
      </c>
      <c r="E78" t="s">
        <v>2106</v>
      </c>
      <c r="F78" t="s">
        <v>2117</v>
      </c>
      <c r="G78" t="s">
        <v>2229</v>
      </c>
      <c r="H78" s="484">
        <v>3.0198337</v>
      </c>
      <c r="I78" s="390">
        <v>5.355156</v>
      </c>
      <c r="J78" s="390">
        <v>18.322445999999999</v>
      </c>
      <c r="K78" s="328">
        <v>2.7882649999999998E-3</v>
      </c>
      <c r="L78" s="390">
        <v>4.2774689999999997E-2</v>
      </c>
      <c r="M78" s="76" t="s">
        <v>2068</v>
      </c>
    </row>
    <row r="79" spans="1:13" x14ac:dyDescent="0.3">
      <c r="A79" s="76">
        <v>50</v>
      </c>
      <c r="B79" t="s">
        <v>2194</v>
      </c>
      <c r="C79" t="s">
        <v>80</v>
      </c>
      <c r="D79" t="s">
        <v>2100</v>
      </c>
      <c r="E79" t="s">
        <v>2106</v>
      </c>
      <c r="F79" t="s">
        <v>2117</v>
      </c>
      <c r="G79" t="s">
        <v>2232</v>
      </c>
      <c r="H79" s="484">
        <v>2.4219254000000001</v>
      </c>
      <c r="I79" s="390">
        <v>4.7655159999999999</v>
      </c>
      <c r="J79" s="390">
        <v>17.886645999999999</v>
      </c>
      <c r="K79" s="328">
        <v>2.8834860000000002E-3</v>
      </c>
      <c r="L79" s="390">
        <v>4.2774689999999997E-2</v>
      </c>
      <c r="M79" s="76" t="s">
        <v>2068</v>
      </c>
    </row>
    <row r="80" spans="1:13" x14ac:dyDescent="0.3">
      <c r="A80" s="76">
        <v>50</v>
      </c>
      <c r="B80" t="s">
        <v>2195</v>
      </c>
      <c r="C80" t="s">
        <v>80</v>
      </c>
      <c r="D80" t="s">
        <v>2100</v>
      </c>
      <c r="E80" t="s">
        <v>2203</v>
      </c>
      <c r="F80" t="s">
        <v>2212</v>
      </c>
      <c r="G80" t="s">
        <v>2235</v>
      </c>
      <c r="H80" s="484">
        <v>1.5886292</v>
      </c>
      <c r="I80" s="390">
        <v>7.1218170000000001</v>
      </c>
      <c r="J80" s="390">
        <v>16.440096</v>
      </c>
      <c r="K80" s="328">
        <v>3.7870669999999999E-3</v>
      </c>
      <c r="L80" s="390">
        <v>4.5174300000000001E-2</v>
      </c>
      <c r="M80" s="76" t="s">
        <v>2068</v>
      </c>
    </row>
    <row r="81" spans="1:13" x14ac:dyDescent="0.3">
      <c r="A81" s="76">
        <v>50</v>
      </c>
      <c r="B81" t="s">
        <v>2196</v>
      </c>
      <c r="C81" t="s">
        <v>80</v>
      </c>
      <c r="D81" t="s">
        <v>2100</v>
      </c>
      <c r="E81" t="s">
        <v>2106</v>
      </c>
      <c r="F81" t="s">
        <v>2117</v>
      </c>
      <c r="G81" t="s">
        <v>2236</v>
      </c>
      <c r="H81" s="484">
        <v>2.7700040000000001</v>
      </c>
      <c r="I81" s="390">
        <v>10.107236</v>
      </c>
      <c r="J81" s="390">
        <v>15.628852999999999</v>
      </c>
      <c r="K81" s="328">
        <v>4.3552189999999996E-3</v>
      </c>
      <c r="L81" s="390">
        <v>4.9779589999999999E-2</v>
      </c>
      <c r="M81" s="76" t="s">
        <v>2068</v>
      </c>
    </row>
    <row r="82" spans="1:13" x14ac:dyDescent="0.3">
      <c r="A82" s="154">
        <v>50</v>
      </c>
      <c r="B82" s="104" t="s">
        <v>2197</v>
      </c>
      <c r="C82" s="104" t="s">
        <v>80</v>
      </c>
      <c r="D82" s="104" t="s">
        <v>2198</v>
      </c>
      <c r="E82" s="104" t="s">
        <v>2204</v>
      </c>
      <c r="F82" s="104" t="s">
        <v>2213</v>
      </c>
      <c r="G82" s="104" t="s">
        <v>2237</v>
      </c>
      <c r="H82" s="485">
        <v>1.6947646999999999</v>
      </c>
      <c r="I82" s="391">
        <v>5.583901</v>
      </c>
      <c r="J82" s="391">
        <v>16.609179000000001</v>
      </c>
      <c r="K82" s="330">
        <v>3.6331279999999998E-3</v>
      </c>
      <c r="L82" s="391">
        <v>4.439506E-2</v>
      </c>
      <c r="M82" s="154" t="s">
        <v>2068</v>
      </c>
    </row>
    <row r="83" spans="1:13" x14ac:dyDescent="0.3">
      <c r="A83" s="76">
        <v>5</v>
      </c>
      <c r="B83" t="s">
        <v>2161</v>
      </c>
      <c r="C83" s="14" t="s">
        <v>2143</v>
      </c>
      <c r="D83" t="s">
        <v>79</v>
      </c>
      <c r="E83" t="s">
        <v>2200</v>
      </c>
      <c r="F83" t="s">
        <v>2208</v>
      </c>
      <c r="G83" t="s">
        <v>2218</v>
      </c>
      <c r="H83" s="392">
        <v>-0.85260849999999999</v>
      </c>
      <c r="I83" s="390">
        <v>7.7990589999999997</v>
      </c>
      <c r="J83" s="390">
        <v>20.430019999999999</v>
      </c>
      <c r="K83" s="328">
        <v>1.5537890000000001E-3</v>
      </c>
      <c r="L83" s="390">
        <v>4.9939520000000001E-2</v>
      </c>
      <c r="M83" s="76" t="s">
        <v>2069</v>
      </c>
    </row>
    <row r="84" spans="1:13" x14ac:dyDescent="0.3">
      <c r="A84" s="76">
        <v>5</v>
      </c>
      <c r="B84" t="s">
        <v>2163</v>
      </c>
      <c r="C84" s="14" t="s">
        <v>2143</v>
      </c>
      <c r="D84" t="s">
        <v>79</v>
      </c>
      <c r="E84" t="s">
        <v>2107</v>
      </c>
      <c r="F84" t="s">
        <v>2118</v>
      </c>
      <c r="G84" t="s">
        <v>2130</v>
      </c>
      <c r="H84" s="392">
        <v>-0.78848870000000004</v>
      </c>
      <c r="I84" s="390">
        <v>7.1042079999999999</v>
      </c>
      <c r="J84" s="390">
        <v>19.970279999999999</v>
      </c>
      <c r="K84" s="328">
        <v>1.670001E-3</v>
      </c>
      <c r="L84" s="390">
        <v>4.9939520000000001E-2</v>
      </c>
      <c r="M84" s="76" t="s">
        <v>2069</v>
      </c>
    </row>
    <row r="85" spans="1:13" x14ac:dyDescent="0.3">
      <c r="A85" s="76">
        <v>5</v>
      </c>
      <c r="B85" t="s">
        <v>2165</v>
      </c>
      <c r="C85" s="14" t="s">
        <v>2143</v>
      </c>
      <c r="D85" t="s">
        <v>79</v>
      </c>
      <c r="E85" t="s">
        <v>2200</v>
      </c>
      <c r="F85" t="s">
        <v>2209</v>
      </c>
      <c r="G85" t="s">
        <v>2221</v>
      </c>
      <c r="H85" s="392">
        <v>-1.3542554</v>
      </c>
      <c r="I85" s="390">
        <v>5.4727759999999996</v>
      </c>
      <c r="J85" s="390">
        <v>22.558759999999999</v>
      </c>
      <c r="K85" s="328">
        <v>1.146787E-3</v>
      </c>
      <c r="L85" s="390">
        <v>4.9939520000000001E-2</v>
      </c>
      <c r="M85" s="76" t="s">
        <v>2069</v>
      </c>
    </row>
    <row r="86" spans="1:13" x14ac:dyDescent="0.3">
      <c r="A86" s="76">
        <v>5</v>
      </c>
      <c r="B86" t="s">
        <v>2159</v>
      </c>
      <c r="C86" s="14" t="s">
        <v>2143</v>
      </c>
      <c r="D86" t="s">
        <v>79</v>
      </c>
      <c r="E86" t="s">
        <v>2109</v>
      </c>
      <c r="F86" t="s">
        <v>2109</v>
      </c>
      <c r="G86" t="s">
        <v>2217</v>
      </c>
      <c r="H86" s="392">
        <v>-1.6332492000000001</v>
      </c>
      <c r="I86" s="390">
        <v>14.917786</v>
      </c>
      <c r="J86" s="390">
        <v>22.598230000000001</v>
      </c>
      <c r="K86" s="328">
        <v>1.1402929999999999E-3</v>
      </c>
      <c r="L86" s="390">
        <v>4.9939520000000001E-2</v>
      </c>
      <c r="M86" s="76" t="s">
        <v>2069</v>
      </c>
    </row>
    <row r="87" spans="1:13" x14ac:dyDescent="0.3">
      <c r="A87" s="76">
        <v>5</v>
      </c>
      <c r="B87" t="s">
        <v>2088</v>
      </c>
      <c r="C87" s="14" t="s">
        <v>2143</v>
      </c>
      <c r="D87" t="s">
        <v>79</v>
      </c>
      <c r="E87" t="s">
        <v>2103</v>
      </c>
      <c r="F87" t="s">
        <v>2112</v>
      </c>
      <c r="G87" t="s">
        <v>2122</v>
      </c>
      <c r="H87" s="392">
        <v>-2.4250509</v>
      </c>
      <c r="I87" s="390">
        <v>9.3460350000000005</v>
      </c>
      <c r="J87" s="390">
        <v>33.5916</v>
      </c>
      <c r="K87" s="328">
        <v>2.9655250000000001E-4</v>
      </c>
      <c r="L87" s="390">
        <v>2.7727660000000001E-2</v>
      </c>
      <c r="M87" s="76" t="s">
        <v>2069</v>
      </c>
    </row>
    <row r="88" spans="1:13" x14ac:dyDescent="0.3">
      <c r="A88" s="76">
        <v>5</v>
      </c>
      <c r="B88" t="s">
        <v>2158</v>
      </c>
      <c r="C88" s="14" t="s">
        <v>2143</v>
      </c>
      <c r="D88" t="s">
        <v>79</v>
      </c>
      <c r="E88" t="s">
        <v>2101</v>
      </c>
      <c r="F88" t="s">
        <v>2207</v>
      </c>
      <c r="G88" t="s">
        <v>2213</v>
      </c>
      <c r="H88" s="392">
        <v>-0.84627920000000001</v>
      </c>
      <c r="I88" s="390">
        <v>11.120889999999999</v>
      </c>
      <c r="J88" s="390">
        <v>20.070080000000001</v>
      </c>
      <c r="K88" s="328">
        <v>1.643886E-3</v>
      </c>
      <c r="L88" s="390">
        <v>4.9939520000000001E-2</v>
      </c>
      <c r="M88" s="76" t="s">
        <v>2069</v>
      </c>
    </row>
    <row r="89" spans="1:13" x14ac:dyDescent="0.3">
      <c r="A89" s="76">
        <v>5</v>
      </c>
      <c r="B89" t="s">
        <v>2177</v>
      </c>
      <c r="C89" t="s">
        <v>80</v>
      </c>
      <c r="D89" t="s">
        <v>2100</v>
      </c>
      <c r="E89" t="s">
        <v>2106</v>
      </c>
      <c r="F89" t="s">
        <v>2117</v>
      </c>
      <c r="G89" t="s">
        <v>2231</v>
      </c>
      <c r="H89" s="484">
        <v>2.0405281999999998</v>
      </c>
      <c r="I89" s="390">
        <v>5.9099259999999996</v>
      </c>
      <c r="J89" s="390">
        <v>27.263580000000001</v>
      </c>
      <c r="K89" s="328">
        <v>6.1132489999999999E-4</v>
      </c>
      <c r="L89" s="390">
        <v>3.8105920000000001E-2</v>
      </c>
      <c r="M89" s="76" t="s">
        <v>2069</v>
      </c>
    </row>
    <row r="90" spans="1:13" x14ac:dyDescent="0.3">
      <c r="A90" s="76">
        <v>5</v>
      </c>
      <c r="B90" t="s">
        <v>2186</v>
      </c>
      <c r="C90" t="s">
        <v>80</v>
      </c>
      <c r="D90" t="s">
        <v>2100</v>
      </c>
      <c r="E90" t="s">
        <v>2106</v>
      </c>
      <c r="F90" t="s">
        <v>2117</v>
      </c>
      <c r="G90" t="s">
        <v>2233</v>
      </c>
      <c r="H90" s="484">
        <v>2.6011633000000001</v>
      </c>
      <c r="I90" s="390">
        <v>8.2191569999999992</v>
      </c>
      <c r="J90" s="390">
        <v>21.99708</v>
      </c>
      <c r="K90" s="328">
        <v>1.244315E-3</v>
      </c>
      <c r="L90" s="390">
        <v>4.9939520000000001E-2</v>
      </c>
      <c r="M90" s="76" t="s">
        <v>2069</v>
      </c>
    </row>
    <row r="91" spans="1:13" x14ac:dyDescent="0.3">
      <c r="A91" s="76">
        <v>5</v>
      </c>
      <c r="B91" t="s">
        <v>2192</v>
      </c>
      <c r="C91" t="s">
        <v>80</v>
      </c>
      <c r="D91" t="s">
        <v>2100</v>
      </c>
      <c r="E91" t="s">
        <v>2106</v>
      </c>
      <c r="F91" t="s">
        <v>2117</v>
      </c>
      <c r="G91" t="s">
        <v>2230</v>
      </c>
      <c r="H91" s="484">
        <v>2.0674201000000001</v>
      </c>
      <c r="I91" s="390">
        <v>5.5546139999999999</v>
      </c>
      <c r="J91" s="390">
        <v>21.289059999999999</v>
      </c>
      <c r="K91" s="328">
        <v>1.382267E-3</v>
      </c>
      <c r="L91" s="390">
        <v>4.9939520000000001E-2</v>
      </c>
      <c r="M91" s="76" t="s">
        <v>2069</v>
      </c>
    </row>
    <row r="92" spans="1:13" x14ac:dyDescent="0.3">
      <c r="A92" s="76">
        <v>5</v>
      </c>
      <c r="B92" t="s">
        <v>2178</v>
      </c>
      <c r="C92" t="s">
        <v>80</v>
      </c>
      <c r="D92" t="s">
        <v>2100</v>
      </c>
      <c r="E92" t="s">
        <v>2106</v>
      </c>
      <c r="F92" t="s">
        <v>2117</v>
      </c>
      <c r="G92" t="s">
        <v>2128</v>
      </c>
      <c r="H92" s="484">
        <v>2.4780696</v>
      </c>
      <c r="I92" s="390">
        <v>5.1886450000000002</v>
      </c>
      <c r="J92" s="390">
        <v>36.037930000000003</v>
      </c>
      <c r="K92" s="328">
        <v>2.309139E-4</v>
      </c>
      <c r="L92" s="390">
        <v>2.7727660000000001E-2</v>
      </c>
      <c r="M92" s="76" t="s">
        <v>2069</v>
      </c>
    </row>
    <row r="93" spans="1:13" x14ac:dyDescent="0.3">
      <c r="A93" s="76">
        <v>5</v>
      </c>
      <c r="B93" t="s">
        <v>2187</v>
      </c>
      <c r="C93" t="s">
        <v>80</v>
      </c>
      <c r="D93" t="s">
        <v>2100</v>
      </c>
      <c r="E93" t="s">
        <v>2106</v>
      </c>
      <c r="F93" t="s">
        <v>2117</v>
      </c>
      <c r="G93" t="s">
        <v>2231</v>
      </c>
      <c r="H93" s="484">
        <v>1.9087316000000001</v>
      </c>
      <c r="I93" s="390">
        <v>7.2106560000000002</v>
      </c>
      <c r="J93" s="390">
        <v>23.683579999999999</v>
      </c>
      <c r="K93" s="328">
        <v>9.7825290000000007E-4</v>
      </c>
      <c r="L93" s="390">
        <v>4.9939520000000001E-2</v>
      </c>
      <c r="M93" s="76" t="s">
        <v>2069</v>
      </c>
    </row>
    <row r="94" spans="1:13" x14ac:dyDescent="0.3">
      <c r="A94" s="76">
        <v>5</v>
      </c>
      <c r="B94" t="s">
        <v>2239</v>
      </c>
      <c r="C94" t="s">
        <v>80</v>
      </c>
      <c r="D94" t="s">
        <v>2100</v>
      </c>
      <c r="E94" t="s">
        <v>2106</v>
      </c>
      <c r="F94" t="s">
        <v>2117</v>
      </c>
      <c r="G94" t="s">
        <v>2229</v>
      </c>
      <c r="H94" s="484">
        <v>1.5156259999999999</v>
      </c>
      <c r="I94" s="390">
        <v>4.0321400000000001</v>
      </c>
      <c r="J94" s="390">
        <v>20.095659999999999</v>
      </c>
      <c r="K94" s="328">
        <v>1.6544559999999999E-3</v>
      </c>
      <c r="L94" s="390">
        <v>4.9939520000000001E-2</v>
      </c>
      <c r="M94" s="76" t="s">
        <v>2069</v>
      </c>
    </row>
    <row r="95" spans="1:13" x14ac:dyDescent="0.3">
      <c r="A95" s="76">
        <v>5</v>
      </c>
      <c r="B95" t="s">
        <v>2179</v>
      </c>
      <c r="C95" t="s">
        <v>80</v>
      </c>
      <c r="D95" t="s">
        <v>2100</v>
      </c>
      <c r="E95" t="s">
        <v>2106</v>
      </c>
      <c r="F95" t="s">
        <v>2117</v>
      </c>
      <c r="G95" t="s">
        <v>2229</v>
      </c>
      <c r="H95" s="484">
        <v>2.3108768</v>
      </c>
      <c r="I95" s="390">
        <v>5.6541459999999999</v>
      </c>
      <c r="J95" s="390">
        <v>36.96396</v>
      </c>
      <c r="K95" s="328">
        <v>2.1081640000000001E-4</v>
      </c>
      <c r="L95" s="390">
        <v>2.7727660000000001E-2</v>
      </c>
      <c r="M95" s="76" t="s">
        <v>2069</v>
      </c>
    </row>
    <row r="96" spans="1:13" x14ac:dyDescent="0.3">
      <c r="A96" s="76">
        <v>5</v>
      </c>
      <c r="B96" t="s">
        <v>2173</v>
      </c>
      <c r="C96" t="s">
        <v>80</v>
      </c>
      <c r="D96" t="s">
        <v>2100</v>
      </c>
      <c r="E96" t="s">
        <v>2106</v>
      </c>
      <c r="F96" t="s">
        <v>2117</v>
      </c>
      <c r="G96" t="s">
        <v>2227</v>
      </c>
      <c r="H96" s="484">
        <v>2.4554667000000001</v>
      </c>
      <c r="I96" s="390">
        <v>6.4340580000000003</v>
      </c>
      <c r="J96" s="390">
        <v>68.692179999999993</v>
      </c>
      <c r="K96" s="328">
        <v>2.0473299999999999E-5</v>
      </c>
      <c r="L96" s="390">
        <v>1.6663210000000001E-2</v>
      </c>
      <c r="M96" s="76" t="s">
        <v>2069</v>
      </c>
    </row>
    <row r="97" spans="1:13" x14ac:dyDescent="0.3">
      <c r="A97" s="76">
        <v>5</v>
      </c>
      <c r="B97" t="s">
        <v>2185</v>
      </c>
      <c r="C97" t="s">
        <v>80</v>
      </c>
      <c r="D97" t="s">
        <v>2100</v>
      </c>
      <c r="E97" t="s">
        <v>2106</v>
      </c>
      <c r="F97" t="s">
        <v>2117</v>
      </c>
      <c r="G97" t="s">
        <v>2229</v>
      </c>
      <c r="H97" s="484">
        <v>2.3846965999999998</v>
      </c>
      <c r="I97" s="390">
        <v>5.0362559999999998</v>
      </c>
      <c r="J97" s="390">
        <v>32.146210000000004</v>
      </c>
      <c r="K97" s="328">
        <v>3.4623839999999999E-4</v>
      </c>
      <c r="L97" s="390">
        <v>2.943026E-2</v>
      </c>
      <c r="M97" s="76" t="s">
        <v>2069</v>
      </c>
    </row>
    <row r="98" spans="1:13" x14ac:dyDescent="0.3">
      <c r="A98" s="76">
        <v>5</v>
      </c>
      <c r="B98" t="s">
        <v>2174</v>
      </c>
      <c r="C98" t="s">
        <v>80</v>
      </c>
      <c r="D98" t="s">
        <v>2100</v>
      </c>
      <c r="E98" t="s">
        <v>2106</v>
      </c>
      <c r="F98" t="s">
        <v>2117</v>
      </c>
      <c r="G98" t="s">
        <v>2228</v>
      </c>
      <c r="H98" s="484">
        <v>2.6806093</v>
      </c>
      <c r="I98" s="390">
        <v>6.0196810000000003</v>
      </c>
      <c r="J98" s="390">
        <v>54.106569999999998</v>
      </c>
      <c r="K98" s="328">
        <v>5.139619E-5</v>
      </c>
      <c r="L98" s="390">
        <v>1.6663210000000001E-2</v>
      </c>
      <c r="M98" s="76" t="s">
        <v>2069</v>
      </c>
    </row>
    <row r="99" spans="1:13" x14ac:dyDescent="0.3">
      <c r="A99" s="76">
        <v>5</v>
      </c>
      <c r="B99" t="s">
        <v>2180</v>
      </c>
      <c r="C99" t="s">
        <v>80</v>
      </c>
      <c r="D99" t="s">
        <v>2100</v>
      </c>
      <c r="E99" t="s">
        <v>2106</v>
      </c>
      <c r="F99" t="s">
        <v>2117</v>
      </c>
      <c r="G99" t="s">
        <v>2232</v>
      </c>
      <c r="H99" s="484">
        <v>2.2655954</v>
      </c>
      <c r="I99" s="390">
        <v>6.089016</v>
      </c>
      <c r="J99" s="390">
        <v>28.699619999999999</v>
      </c>
      <c r="K99" s="328">
        <v>5.1313240000000005E-4</v>
      </c>
      <c r="L99" s="390">
        <v>3.4269910000000001E-2</v>
      </c>
      <c r="M99" s="76" t="s">
        <v>2069</v>
      </c>
    </row>
    <row r="100" spans="1:13" x14ac:dyDescent="0.3">
      <c r="A100" s="76">
        <v>5</v>
      </c>
      <c r="B100" t="s">
        <v>2193</v>
      </c>
      <c r="C100" t="s">
        <v>80</v>
      </c>
      <c r="D100" t="s">
        <v>2100</v>
      </c>
      <c r="E100" t="s">
        <v>2106</v>
      </c>
      <c r="F100" t="s">
        <v>2117</v>
      </c>
      <c r="G100" t="s">
        <v>2229</v>
      </c>
      <c r="H100" s="484">
        <v>2.8730967999999999</v>
      </c>
      <c r="I100" s="390">
        <v>5.2831260000000002</v>
      </c>
      <c r="J100" s="390">
        <v>20.042929999999998</v>
      </c>
      <c r="K100" s="328">
        <v>1.674051E-3</v>
      </c>
      <c r="L100" s="390">
        <v>4.9939520000000001E-2</v>
      </c>
      <c r="M100" s="76" t="s">
        <v>2069</v>
      </c>
    </row>
    <row r="101" spans="1:13" x14ac:dyDescent="0.3">
      <c r="A101" s="76">
        <v>5</v>
      </c>
      <c r="B101" t="s">
        <v>2181</v>
      </c>
      <c r="C101" t="s">
        <v>80</v>
      </c>
      <c r="D101" t="s">
        <v>2100</v>
      </c>
      <c r="E101" t="s">
        <v>2106</v>
      </c>
      <c r="F101" t="s">
        <v>2117</v>
      </c>
      <c r="G101" t="s">
        <v>2229</v>
      </c>
      <c r="H101" s="484">
        <v>2.4657067000000001</v>
      </c>
      <c r="I101" s="390">
        <v>5.1641500000000002</v>
      </c>
      <c r="J101" s="390">
        <v>33.732439999999997</v>
      </c>
      <c r="K101" s="328">
        <v>2.9219519999999999E-4</v>
      </c>
      <c r="L101" s="390">
        <v>2.7727660000000001E-2</v>
      </c>
      <c r="M101" s="76" t="s">
        <v>2069</v>
      </c>
    </row>
    <row r="102" spans="1:13" x14ac:dyDescent="0.3">
      <c r="A102" s="76">
        <v>5</v>
      </c>
      <c r="B102" t="s">
        <v>2188</v>
      </c>
      <c r="C102" t="s">
        <v>80</v>
      </c>
      <c r="D102" t="s">
        <v>2100</v>
      </c>
      <c r="E102" t="s">
        <v>2106</v>
      </c>
      <c r="F102" t="s">
        <v>2117</v>
      </c>
      <c r="G102" t="s">
        <v>2128</v>
      </c>
      <c r="H102" s="484">
        <v>2.5618637</v>
      </c>
      <c r="I102" s="390">
        <v>7.4009590000000003</v>
      </c>
      <c r="J102" s="390">
        <v>23.084689999999998</v>
      </c>
      <c r="K102" s="328">
        <v>1.06387E-3</v>
      </c>
      <c r="L102" s="390">
        <v>4.9939520000000001E-2</v>
      </c>
      <c r="M102" s="76" t="s">
        <v>2069</v>
      </c>
    </row>
    <row r="103" spans="1:13" x14ac:dyDescent="0.3">
      <c r="A103" s="76">
        <v>5</v>
      </c>
      <c r="B103" t="s">
        <v>2182</v>
      </c>
      <c r="C103" t="s">
        <v>80</v>
      </c>
      <c r="D103" t="s">
        <v>2100</v>
      </c>
      <c r="E103" t="s">
        <v>2106</v>
      </c>
      <c r="F103" t="s">
        <v>2117</v>
      </c>
      <c r="G103" t="s">
        <v>2229</v>
      </c>
      <c r="H103" s="484">
        <v>1.8404157000000001</v>
      </c>
      <c r="I103" s="390">
        <v>5.5024579999999998</v>
      </c>
      <c r="J103" s="390">
        <v>44.630859999999998</v>
      </c>
      <c r="K103" s="328">
        <v>1.047156E-4</v>
      </c>
      <c r="L103" s="390">
        <v>1.958182E-2</v>
      </c>
      <c r="M103" s="76" t="s">
        <v>2069</v>
      </c>
    </row>
    <row r="104" spans="1:13" x14ac:dyDescent="0.3">
      <c r="A104" s="76">
        <v>5</v>
      </c>
      <c r="B104" t="s">
        <v>2240</v>
      </c>
      <c r="C104" t="s">
        <v>80</v>
      </c>
      <c r="D104" t="s">
        <v>2100</v>
      </c>
      <c r="E104" t="s">
        <v>2106</v>
      </c>
      <c r="F104" t="s">
        <v>2117</v>
      </c>
      <c r="G104" t="s">
        <v>2231</v>
      </c>
      <c r="H104" s="484">
        <v>2.6335611000000001</v>
      </c>
      <c r="I104" s="390">
        <v>4.3878820000000003</v>
      </c>
      <c r="J104" s="390">
        <v>19.925999999999998</v>
      </c>
      <c r="K104" s="328">
        <v>1.705168E-3</v>
      </c>
      <c r="L104" s="390">
        <v>4.9939520000000001E-2</v>
      </c>
      <c r="M104" s="76" t="s">
        <v>2069</v>
      </c>
    </row>
    <row r="105" spans="1:13" x14ac:dyDescent="0.3">
      <c r="A105" s="76">
        <v>5</v>
      </c>
      <c r="B105" t="s">
        <v>2189</v>
      </c>
      <c r="C105" t="s">
        <v>80</v>
      </c>
      <c r="D105" t="s">
        <v>2100</v>
      </c>
      <c r="E105" t="s">
        <v>2106</v>
      </c>
      <c r="F105" t="s">
        <v>2117</v>
      </c>
      <c r="G105" t="s">
        <v>2234</v>
      </c>
      <c r="H105" s="484">
        <v>2.7664152999999998</v>
      </c>
      <c r="I105" s="390">
        <v>5.477233</v>
      </c>
      <c r="J105" s="390">
        <v>23.219650000000001</v>
      </c>
      <c r="K105" s="328">
        <v>1.043796E-3</v>
      </c>
      <c r="L105" s="390">
        <v>4.9939520000000001E-2</v>
      </c>
      <c r="M105" s="76" t="s">
        <v>2069</v>
      </c>
    </row>
    <row r="106" spans="1:13" x14ac:dyDescent="0.3">
      <c r="A106" s="76">
        <v>5</v>
      </c>
      <c r="B106" t="s">
        <v>2194</v>
      </c>
      <c r="C106" t="s">
        <v>80</v>
      </c>
      <c r="D106" t="s">
        <v>2100</v>
      </c>
      <c r="E106" t="s">
        <v>2106</v>
      </c>
      <c r="F106" t="s">
        <v>2117</v>
      </c>
      <c r="G106" t="s">
        <v>2232</v>
      </c>
      <c r="H106" s="484">
        <v>2.3050164</v>
      </c>
      <c r="I106" s="390">
        <v>4.719544</v>
      </c>
      <c r="J106" s="390">
        <v>20.90625</v>
      </c>
      <c r="K106" s="328">
        <v>1.464712E-3</v>
      </c>
      <c r="L106" s="390">
        <v>4.9939520000000001E-2</v>
      </c>
      <c r="M106" s="76" t="s">
        <v>2069</v>
      </c>
    </row>
    <row r="107" spans="1:13" x14ac:dyDescent="0.3">
      <c r="A107" s="76">
        <v>5</v>
      </c>
      <c r="B107" t="s">
        <v>2183</v>
      </c>
      <c r="C107" t="s">
        <v>80</v>
      </c>
      <c r="D107" t="s">
        <v>2100</v>
      </c>
      <c r="E107" t="s">
        <v>2106</v>
      </c>
      <c r="F107" t="s">
        <v>2117</v>
      </c>
      <c r="G107" t="s">
        <v>2128</v>
      </c>
      <c r="H107" s="484">
        <v>2.7447769000000002</v>
      </c>
      <c r="I107" s="390">
        <v>7.3424009999999997</v>
      </c>
      <c r="J107" s="390">
        <v>30.73564</v>
      </c>
      <c r="K107" s="328">
        <v>4.0498029999999998E-4</v>
      </c>
      <c r="L107" s="390">
        <v>3.1554720000000001E-2</v>
      </c>
      <c r="M107" s="76" t="s">
        <v>2069</v>
      </c>
    </row>
    <row r="108" spans="1:13" x14ac:dyDescent="0.3">
      <c r="A108" s="76">
        <v>5</v>
      </c>
      <c r="B108" t="s">
        <v>2175</v>
      </c>
      <c r="C108" t="s">
        <v>80</v>
      </c>
      <c r="D108" t="s">
        <v>2100</v>
      </c>
      <c r="E108" t="s">
        <v>2106</v>
      </c>
      <c r="F108" t="s">
        <v>2117</v>
      </c>
      <c r="G108" t="s">
        <v>2229</v>
      </c>
      <c r="H108" s="484">
        <v>2.5438928000000001</v>
      </c>
      <c r="I108" s="390">
        <v>5.0334260000000004</v>
      </c>
      <c r="J108" s="390">
        <v>53.547710000000002</v>
      </c>
      <c r="K108" s="328">
        <v>5.3464860000000001E-5</v>
      </c>
      <c r="L108" s="390">
        <v>1.6663210000000001E-2</v>
      </c>
      <c r="M108" s="76" t="s">
        <v>2069</v>
      </c>
    </row>
    <row r="109" spans="1:13" x14ac:dyDescent="0.3">
      <c r="A109" s="76">
        <v>5</v>
      </c>
      <c r="B109" t="s">
        <v>2184</v>
      </c>
      <c r="C109" t="s">
        <v>80</v>
      </c>
      <c r="D109" t="s">
        <v>2100</v>
      </c>
      <c r="E109" t="s">
        <v>2106</v>
      </c>
      <c r="F109" t="s">
        <v>2117</v>
      </c>
      <c r="G109" t="s">
        <v>2228</v>
      </c>
      <c r="H109" s="484">
        <v>2.3381612000000001</v>
      </c>
      <c r="I109" s="390">
        <v>5.2817970000000001</v>
      </c>
      <c r="J109" s="390">
        <v>34.216500000000003</v>
      </c>
      <c r="K109" s="328">
        <v>2.7780820000000001E-4</v>
      </c>
      <c r="L109" s="390">
        <v>2.7727660000000001E-2</v>
      </c>
      <c r="M109" s="76" t="s">
        <v>2069</v>
      </c>
    </row>
    <row r="110" spans="1:13" x14ac:dyDescent="0.3">
      <c r="A110" s="76">
        <v>5</v>
      </c>
      <c r="B110" t="s">
        <v>2190</v>
      </c>
      <c r="C110" t="s">
        <v>80</v>
      </c>
      <c r="D110" t="s">
        <v>2100</v>
      </c>
      <c r="E110" t="s">
        <v>2106</v>
      </c>
      <c r="F110" t="s">
        <v>2117</v>
      </c>
      <c r="G110" t="s">
        <v>2231</v>
      </c>
      <c r="H110" s="484">
        <v>2.0261583999999999</v>
      </c>
      <c r="I110" s="390">
        <v>8.1779759999999992</v>
      </c>
      <c r="J110" s="390">
        <v>19.911190000000001</v>
      </c>
      <c r="K110" s="328">
        <v>1.7091599999999999E-3</v>
      </c>
      <c r="L110" s="390">
        <v>4.9939520000000001E-2</v>
      </c>
      <c r="M110" s="76" t="s">
        <v>2069</v>
      </c>
    </row>
    <row r="111" spans="1:13" x14ac:dyDescent="0.3">
      <c r="A111" s="76">
        <v>5</v>
      </c>
      <c r="B111" t="s">
        <v>2176</v>
      </c>
      <c r="C111" t="s">
        <v>80</v>
      </c>
      <c r="D111" t="s">
        <v>2100</v>
      </c>
      <c r="E111" t="s">
        <v>2106</v>
      </c>
      <c r="F111" t="s">
        <v>2117</v>
      </c>
      <c r="G111" t="s">
        <v>2230</v>
      </c>
      <c r="H111" s="484">
        <v>2.9266985000000001</v>
      </c>
      <c r="I111" s="390">
        <v>5.4931359999999998</v>
      </c>
      <c r="J111" s="390">
        <v>45.727580000000003</v>
      </c>
      <c r="K111" s="328">
        <v>9.6784109999999994E-5</v>
      </c>
      <c r="L111" s="390">
        <v>1.958182E-2</v>
      </c>
      <c r="M111" s="76" t="s">
        <v>2069</v>
      </c>
    </row>
    <row r="112" spans="1:13" x14ac:dyDescent="0.3">
      <c r="A112" s="159">
        <v>5</v>
      </c>
      <c r="B112" s="149" t="s">
        <v>2242</v>
      </c>
      <c r="C112" s="149" t="s">
        <v>80</v>
      </c>
      <c r="D112" s="149" t="s">
        <v>2100</v>
      </c>
      <c r="E112" s="149" t="s">
        <v>2106</v>
      </c>
      <c r="F112" s="149" t="s">
        <v>2247</v>
      </c>
      <c r="G112" s="149" t="s">
        <v>2249</v>
      </c>
      <c r="H112" s="486">
        <v>1.938645</v>
      </c>
      <c r="I112" s="477">
        <v>2.9489890000000001</v>
      </c>
      <c r="J112" s="477">
        <v>22.814979999999998</v>
      </c>
      <c r="K112" s="487">
        <v>1.088363E-3</v>
      </c>
      <c r="L112" s="477">
        <v>4.9939520000000001E-2</v>
      </c>
      <c r="M112" s="76" t="s">
        <v>2069</v>
      </c>
    </row>
    <row r="113" spans="1:13" x14ac:dyDescent="0.3">
      <c r="A113" s="76">
        <v>5</v>
      </c>
      <c r="B113" t="s">
        <v>2238</v>
      </c>
      <c r="C113" t="s">
        <v>82</v>
      </c>
      <c r="D113" t="s">
        <v>2243</v>
      </c>
      <c r="E113" t="s">
        <v>2245</v>
      </c>
      <c r="F113" t="s">
        <v>2238</v>
      </c>
      <c r="G113" t="s">
        <v>2213</v>
      </c>
      <c r="H113" s="392">
        <v>-3.9654905</v>
      </c>
      <c r="I113" s="390">
        <v>2.0308199999999998</v>
      </c>
      <c r="J113" s="390">
        <v>29.328309999999998</v>
      </c>
      <c r="K113" s="328">
        <v>4.6728950000000003E-4</v>
      </c>
      <c r="L113" s="390">
        <v>3.3608899999999997E-2</v>
      </c>
      <c r="M113" s="76" t="s">
        <v>2069</v>
      </c>
    </row>
    <row r="114" spans="1:13" x14ac:dyDescent="0.3">
      <c r="A114" s="154">
        <v>5</v>
      </c>
      <c r="B114" s="104" t="s">
        <v>2241</v>
      </c>
      <c r="C114" s="104" t="s">
        <v>80</v>
      </c>
      <c r="D114" s="104" t="s">
        <v>2213</v>
      </c>
      <c r="E114" s="104" t="s">
        <v>2244</v>
      </c>
      <c r="F114" s="104" t="s">
        <v>2246</v>
      </c>
      <c r="G114" s="104" t="s">
        <v>2248</v>
      </c>
      <c r="H114" s="485">
        <v>1.5616814999999999</v>
      </c>
      <c r="I114" s="391">
        <v>4.5366229999999996</v>
      </c>
      <c r="J114" s="391">
        <v>21.039490000000001</v>
      </c>
      <c r="K114" s="330">
        <v>1.4353460000000001E-3</v>
      </c>
      <c r="L114" s="391">
        <v>4.9939520000000001E-2</v>
      </c>
      <c r="M114" s="154" t="s">
        <v>2069</v>
      </c>
    </row>
  </sheetData>
  <mergeCells count="4">
    <mergeCell ref="A2:F2"/>
    <mergeCell ref="G2:I2"/>
    <mergeCell ref="J2:K2"/>
    <mergeCell ref="L2:M2"/>
  </mergeCell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DB1AF-BE4F-464E-BB62-BFBAEFC9CA59}">
  <dimension ref="A1:F23"/>
  <sheetViews>
    <sheetView tabSelected="1" workbookViewId="0">
      <selection activeCell="K12" sqref="K12"/>
    </sheetView>
  </sheetViews>
  <sheetFormatPr defaultRowHeight="14.4" x14ac:dyDescent="0.3"/>
  <cols>
    <col min="1" max="1" width="13.33203125" customWidth="1"/>
    <col min="2" max="2" width="21.33203125" bestFit="1" customWidth="1"/>
    <col min="3" max="3" width="13.33203125" bestFit="1" customWidth="1"/>
    <col min="4" max="4" width="11.21875" bestFit="1" customWidth="1"/>
    <col min="5" max="5" width="15.77734375" bestFit="1" customWidth="1"/>
    <col min="6" max="6" width="23.77734375" bestFit="1" customWidth="1"/>
  </cols>
  <sheetData>
    <row r="1" spans="1:6" x14ac:dyDescent="0.3">
      <c r="A1" s="4" t="s">
        <v>2542</v>
      </c>
      <c r="B1" s="12"/>
      <c r="C1" s="12"/>
      <c r="D1" s="12"/>
      <c r="E1" s="12"/>
      <c r="F1" s="104"/>
    </row>
    <row r="2" spans="1:6" x14ac:dyDescent="0.3">
      <c r="A2" s="515" t="s">
        <v>2286</v>
      </c>
      <c r="B2" s="515"/>
      <c r="C2" s="515"/>
      <c r="D2" s="515"/>
      <c r="E2" s="515"/>
      <c r="F2" s="546" t="s">
        <v>2541</v>
      </c>
    </row>
    <row r="3" spans="1:6" ht="16.2" x14ac:dyDescent="0.3">
      <c r="A3" s="11" t="s">
        <v>8</v>
      </c>
      <c r="B3" s="4" t="s">
        <v>2394</v>
      </c>
      <c r="C3" s="4" t="s">
        <v>2395</v>
      </c>
      <c r="D3" s="4" t="s">
        <v>49</v>
      </c>
      <c r="E3" s="428" t="s">
        <v>2537</v>
      </c>
      <c r="F3" s="547"/>
    </row>
    <row r="4" spans="1:6" ht="15.6" x14ac:dyDescent="0.35">
      <c r="A4" s="5" t="s">
        <v>25</v>
      </c>
      <c r="B4" s="10" t="s">
        <v>16</v>
      </c>
      <c r="C4" s="10" t="s">
        <v>9</v>
      </c>
      <c r="D4" s="5" t="s">
        <v>41</v>
      </c>
      <c r="E4" s="5" t="s">
        <v>2290</v>
      </c>
      <c r="F4" s="120">
        <v>11.412582383767427</v>
      </c>
    </row>
    <row r="5" spans="1:6" ht="15.6" x14ac:dyDescent="0.35">
      <c r="A5" s="6" t="s">
        <v>26</v>
      </c>
      <c r="B5" s="10" t="s">
        <v>16</v>
      </c>
      <c r="C5" s="10" t="s">
        <v>9</v>
      </c>
      <c r="D5" s="5" t="s">
        <v>42</v>
      </c>
      <c r="E5" s="5" t="s">
        <v>2290</v>
      </c>
      <c r="F5" s="120">
        <v>7.8506167860700815</v>
      </c>
    </row>
    <row r="6" spans="1:6" ht="15.6" x14ac:dyDescent="0.35">
      <c r="A6" s="5" t="s">
        <v>27</v>
      </c>
      <c r="B6" s="10" t="s">
        <v>16</v>
      </c>
      <c r="C6" s="10" t="s">
        <v>9</v>
      </c>
      <c r="D6" s="5" t="s">
        <v>2284</v>
      </c>
      <c r="E6" s="5" t="s">
        <v>2290</v>
      </c>
      <c r="F6" s="120">
        <v>13.608998771289478</v>
      </c>
    </row>
    <row r="7" spans="1:6" ht="15.6" x14ac:dyDescent="0.35">
      <c r="A7" s="5" t="s">
        <v>28</v>
      </c>
      <c r="B7" s="10" t="s">
        <v>16</v>
      </c>
      <c r="C7" s="10" t="s">
        <v>9</v>
      </c>
      <c r="D7" s="5" t="s">
        <v>43</v>
      </c>
      <c r="E7" s="5" t="s">
        <v>2291</v>
      </c>
      <c r="F7" s="120">
        <v>26.41221565654547</v>
      </c>
    </row>
    <row r="8" spans="1:6" ht="15.6" x14ac:dyDescent="0.35">
      <c r="A8" s="7" t="s">
        <v>2283</v>
      </c>
      <c r="B8" s="8" t="s">
        <v>16</v>
      </c>
      <c r="C8" s="8" t="s">
        <v>9</v>
      </c>
      <c r="D8" s="7" t="s">
        <v>44</v>
      </c>
      <c r="E8" s="7" t="s">
        <v>2291</v>
      </c>
      <c r="F8" s="123">
        <v>9.4725593545753437</v>
      </c>
    </row>
    <row r="9" spans="1:6" ht="15.6" x14ac:dyDescent="0.35">
      <c r="A9" s="5" t="s">
        <v>29</v>
      </c>
      <c r="B9" s="10" t="s">
        <v>59</v>
      </c>
      <c r="C9" s="10" t="s">
        <v>9</v>
      </c>
      <c r="D9" s="5" t="s">
        <v>41</v>
      </c>
      <c r="E9" s="5" t="s">
        <v>2290</v>
      </c>
      <c r="F9" s="120">
        <v>0.80985999457624536</v>
      </c>
    </row>
    <row r="10" spans="1:6" ht="15.6" x14ac:dyDescent="0.35">
      <c r="A10" s="6" t="s">
        <v>30</v>
      </c>
      <c r="B10" s="10" t="s">
        <v>59</v>
      </c>
      <c r="C10" s="10" t="s">
        <v>9</v>
      </c>
      <c r="D10" s="5" t="s">
        <v>42</v>
      </c>
      <c r="E10" s="5" t="s">
        <v>2290</v>
      </c>
      <c r="F10" s="120">
        <v>3.5223258013456449</v>
      </c>
    </row>
    <row r="11" spans="1:6" ht="15.6" x14ac:dyDescent="0.35">
      <c r="A11" s="5" t="s">
        <v>31</v>
      </c>
      <c r="B11" s="10" t="s">
        <v>59</v>
      </c>
      <c r="C11" s="10" t="s">
        <v>9</v>
      </c>
      <c r="D11" s="5" t="s">
        <v>2284</v>
      </c>
      <c r="E11" s="5" t="s">
        <v>2290</v>
      </c>
      <c r="F11" s="120">
        <v>1.5220715997660541</v>
      </c>
    </row>
    <row r="12" spans="1:6" ht="15.6" x14ac:dyDescent="0.35">
      <c r="A12" s="5" t="s">
        <v>32</v>
      </c>
      <c r="B12" s="10" t="s">
        <v>59</v>
      </c>
      <c r="C12" s="10" t="s">
        <v>9</v>
      </c>
      <c r="D12" s="5" t="s">
        <v>43</v>
      </c>
      <c r="E12" s="5" t="s">
        <v>2291</v>
      </c>
      <c r="F12" s="120">
        <v>6.5160349781725735</v>
      </c>
    </row>
    <row r="13" spans="1:6" ht="15.6" x14ac:dyDescent="0.35">
      <c r="A13" s="7" t="s">
        <v>2282</v>
      </c>
      <c r="B13" s="8" t="s">
        <v>2285</v>
      </c>
      <c r="C13" s="8" t="s">
        <v>9</v>
      </c>
      <c r="D13" s="7" t="s">
        <v>44</v>
      </c>
      <c r="E13" s="7" t="s">
        <v>2291</v>
      </c>
      <c r="F13" s="123">
        <v>12.911186124546099</v>
      </c>
    </row>
    <row r="14" spans="1:6" ht="15.6" x14ac:dyDescent="0.35">
      <c r="A14" s="6" t="s">
        <v>33</v>
      </c>
      <c r="B14" s="10" t="s">
        <v>16</v>
      </c>
      <c r="C14" s="10" t="s">
        <v>10</v>
      </c>
      <c r="D14" s="5" t="s">
        <v>45</v>
      </c>
      <c r="E14" s="5" t="s">
        <v>2288</v>
      </c>
      <c r="F14" s="120">
        <v>9.3443977940773877</v>
      </c>
    </row>
    <row r="15" spans="1:6" ht="15.6" x14ac:dyDescent="0.35">
      <c r="A15" s="6" t="s">
        <v>34</v>
      </c>
      <c r="B15" s="10" t="s">
        <v>16</v>
      </c>
      <c r="C15" s="10" t="s">
        <v>10</v>
      </c>
      <c r="D15" s="5" t="s">
        <v>46</v>
      </c>
      <c r="E15" s="5" t="s">
        <v>2288</v>
      </c>
      <c r="F15" s="120">
        <v>5.5975910756810014</v>
      </c>
    </row>
    <row r="16" spans="1:6" ht="15.6" x14ac:dyDescent="0.35">
      <c r="A16" s="6" t="s">
        <v>35</v>
      </c>
      <c r="B16" s="10" t="s">
        <v>16</v>
      </c>
      <c r="C16" s="10" t="s">
        <v>10</v>
      </c>
      <c r="D16" s="5" t="s">
        <v>47</v>
      </c>
      <c r="E16" s="5" t="s">
        <v>2288</v>
      </c>
      <c r="F16" s="120">
        <v>19.30771935675147</v>
      </c>
    </row>
    <row r="17" spans="1:6" ht="15.6" x14ac:dyDescent="0.35">
      <c r="A17" s="430" t="s">
        <v>112</v>
      </c>
      <c r="B17" s="423" t="s">
        <v>2293</v>
      </c>
      <c r="C17" s="423" t="s">
        <v>10</v>
      </c>
      <c r="D17" s="40" t="s">
        <v>48</v>
      </c>
      <c r="E17" s="40" t="s">
        <v>2288</v>
      </c>
      <c r="F17" s="123">
        <v>4.5615891618242772</v>
      </c>
    </row>
    <row r="18" spans="1:6" ht="15.6" x14ac:dyDescent="0.35">
      <c r="A18" s="6" t="s">
        <v>37</v>
      </c>
      <c r="B18" s="10" t="s">
        <v>59</v>
      </c>
      <c r="C18" s="10" t="s">
        <v>10</v>
      </c>
      <c r="D18" s="5" t="s">
        <v>45</v>
      </c>
      <c r="E18" s="5" t="s">
        <v>2288</v>
      </c>
      <c r="F18" s="120">
        <v>13.524459995496011</v>
      </c>
    </row>
    <row r="19" spans="1:6" ht="15.6" x14ac:dyDescent="0.35">
      <c r="A19" s="6" t="s">
        <v>38</v>
      </c>
      <c r="B19" s="10" t="s">
        <v>59</v>
      </c>
      <c r="C19" s="10" t="s">
        <v>10</v>
      </c>
      <c r="D19" s="5" t="s">
        <v>46</v>
      </c>
      <c r="E19" s="5" t="s">
        <v>2288</v>
      </c>
      <c r="F19" s="120">
        <v>10.502783626089045</v>
      </c>
    </row>
    <row r="20" spans="1:6" ht="15.6" x14ac:dyDescent="0.35">
      <c r="A20" s="6" t="s">
        <v>39</v>
      </c>
      <c r="B20" s="10" t="s">
        <v>59</v>
      </c>
      <c r="C20" s="10" t="s">
        <v>10</v>
      </c>
      <c r="D20" s="5" t="s">
        <v>47</v>
      </c>
      <c r="E20" s="5" t="s">
        <v>2288</v>
      </c>
      <c r="F20" s="120">
        <v>9.3324958488848662</v>
      </c>
    </row>
    <row r="21" spans="1:6" ht="15.6" x14ac:dyDescent="0.35">
      <c r="A21" s="9" t="s">
        <v>40</v>
      </c>
      <c r="B21" s="8" t="s">
        <v>59</v>
      </c>
      <c r="C21" s="8" t="s">
        <v>10</v>
      </c>
      <c r="D21" s="7" t="s">
        <v>48</v>
      </c>
      <c r="E21" s="7" t="s">
        <v>2288</v>
      </c>
      <c r="F21" s="123">
        <v>2.8081395219929877</v>
      </c>
    </row>
    <row r="22" spans="1:6" x14ac:dyDescent="0.3">
      <c r="A22" s="62" t="s">
        <v>2287</v>
      </c>
    </row>
    <row r="23" spans="1:6" x14ac:dyDescent="0.3">
      <c r="A23" s="61" t="s">
        <v>2540</v>
      </c>
    </row>
  </sheetData>
  <mergeCells count="2">
    <mergeCell ref="A2:E2"/>
    <mergeCell ref="F2:F3"/>
  </mergeCells>
  <phoneticPr fontId="2" type="noConversion"/>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D761D-3AB1-4701-87A5-782403813EB0}">
  <dimension ref="A1:J38"/>
  <sheetViews>
    <sheetView workbookViewId="0">
      <selection activeCell="I28" sqref="I28:J37"/>
    </sheetView>
  </sheetViews>
  <sheetFormatPr defaultRowHeight="14.4" x14ac:dyDescent="0.3"/>
  <cols>
    <col min="1" max="1" width="10" bestFit="1" customWidth="1"/>
    <col min="2" max="2" width="8.88671875" style="76"/>
    <col min="3" max="3" width="29.44140625" style="76" bestFit="1" customWidth="1"/>
    <col min="4" max="4" width="18.88671875" style="76" bestFit="1" customWidth="1"/>
    <col min="5" max="5" width="36.21875" bestFit="1" customWidth="1"/>
    <col min="6" max="6" width="28.33203125" bestFit="1" customWidth="1"/>
    <col min="7" max="7" width="28.88671875" bestFit="1" customWidth="1"/>
    <col min="8" max="8" width="15.21875" bestFit="1" customWidth="1"/>
    <col min="9" max="9" width="14.88671875" bestFit="1" customWidth="1"/>
    <col min="10" max="10" width="15" bestFit="1" customWidth="1"/>
  </cols>
  <sheetData>
    <row r="1" spans="1:10" ht="15.6" x14ac:dyDescent="0.35">
      <c r="A1" s="4" t="s">
        <v>2538</v>
      </c>
      <c r="B1" s="333"/>
      <c r="C1" s="333"/>
      <c r="D1" s="333"/>
      <c r="E1" s="104"/>
      <c r="F1" s="232"/>
      <c r="G1" s="232"/>
      <c r="H1" s="232"/>
      <c r="I1" s="104"/>
      <c r="J1" s="104"/>
    </row>
    <row r="2" spans="1:10" ht="16.8" x14ac:dyDescent="0.35">
      <c r="A2" s="427" t="s">
        <v>2543</v>
      </c>
      <c r="B2" s="424" t="s">
        <v>2544</v>
      </c>
      <c r="C2" s="424" t="s">
        <v>2545</v>
      </c>
      <c r="D2" s="424" t="s">
        <v>2546</v>
      </c>
      <c r="E2" s="350" t="s">
        <v>2537</v>
      </c>
      <c r="F2" s="429" t="s">
        <v>2323</v>
      </c>
      <c r="G2" s="424" t="s">
        <v>2326</v>
      </c>
      <c r="H2" s="424" t="s">
        <v>2324</v>
      </c>
      <c r="I2" s="2" t="s">
        <v>2356</v>
      </c>
      <c r="J2" s="2" t="s">
        <v>2357</v>
      </c>
    </row>
    <row r="3" spans="1:10" x14ac:dyDescent="0.3">
      <c r="A3" s="153" t="s">
        <v>2315</v>
      </c>
      <c r="B3" s="171" t="s">
        <v>2306</v>
      </c>
      <c r="C3" s="171" t="s">
        <v>2309</v>
      </c>
      <c r="D3" s="171" t="s">
        <v>2310</v>
      </c>
      <c r="E3" s="171" t="s">
        <v>2325</v>
      </c>
      <c r="F3" s="431">
        <v>7.132932742856001</v>
      </c>
      <c r="G3" s="431">
        <v>0.2140278861868605</v>
      </c>
      <c r="H3" s="431">
        <f>F3/G3</f>
        <v>33.32711858224156</v>
      </c>
      <c r="I3" s="120">
        <v>39.577468347933703</v>
      </c>
      <c r="J3" s="120">
        <v>2.3479387667707865</v>
      </c>
    </row>
    <row r="4" spans="1:10" x14ac:dyDescent="0.3">
      <c r="A4" s="153" t="s">
        <v>2316</v>
      </c>
      <c r="B4" s="171" t="s">
        <v>2306</v>
      </c>
      <c r="C4" s="171" t="s">
        <v>2309</v>
      </c>
      <c r="D4" s="171" t="s">
        <v>2311</v>
      </c>
      <c r="E4" s="171" t="s">
        <v>2325</v>
      </c>
      <c r="F4" s="431">
        <v>7.3809924563818559</v>
      </c>
      <c r="G4" s="431">
        <v>0.19427471192504583</v>
      </c>
      <c r="H4" s="431">
        <f t="shared" ref="H4:H37" si="0">F4/G4</f>
        <v>37.992553859658052</v>
      </c>
      <c r="I4" s="120">
        <v>36.823264591123262</v>
      </c>
      <c r="J4" s="120">
        <v>2.3892932974848362</v>
      </c>
    </row>
    <row r="5" spans="1:10" x14ac:dyDescent="0.3">
      <c r="A5" s="153" t="s">
        <v>2317</v>
      </c>
      <c r="B5" s="171" t="s">
        <v>2306</v>
      </c>
      <c r="C5" s="171" t="s">
        <v>2309</v>
      </c>
      <c r="D5" s="171" t="s">
        <v>2312</v>
      </c>
      <c r="E5" s="171" t="s">
        <v>2325</v>
      </c>
      <c r="F5" s="431">
        <v>6.905150861259723</v>
      </c>
      <c r="G5" s="431">
        <v>0.17596789889368414</v>
      </c>
      <c r="H5" s="431">
        <f t="shared" si="0"/>
        <v>39.240968976004311</v>
      </c>
      <c r="I5" s="120">
        <v>37.476162034547357</v>
      </c>
      <c r="J5" s="120">
        <v>2.2763861708402477</v>
      </c>
    </row>
    <row r="6" spans="1:10" x14ac:dyDescent="0.3">
      <c r="A6" s="153" t="s">
        <v>2318</v>
      </c>
      <c r="B6" s="171" t="s">
        <v>2306</v>
      </c>
      <c r="C6" s="171" t="s">
        <v>2309</v>
      </c>
      <c r="D6" s="171" t="s">
        <v>2313</v>
      </c>
      <c r="E6" s="171" t="s">
        <v>2325</v>
      </c>
      <c r="F6" s="431">
        <v>6.4104232858479184</v>
      </c>
      <c r="G6" s="431">
        <v>0.16726217126935611</v>
      </c>
      <c r="H6" s="431">
        <f t="shared" si="0"/>
        <v>38.325601283297246</v>
      </c>
      <c r="I6" s="120">
        <v>34.416964130289735</v>
      </c>
      <c r="J6" s="120">
        <v>2.2731841903809928</v>
      </c>
    </row>
    <row r="7" spans="1:10" x14ac:dyDescent="0.3">
      <c r="A7" s="232" t="s">
        <v>2319</v>
      </c>
      <c r="B7" s="235" t="s">
        <v>2306</v>
      </c>
      <c r="C7" s="235" t="s">
        <v>2309</v>
      </c>
      <c r="D7" s="235" t="s">
        <v>2314</v>
      </c>
      <c r="E7" s="235" t="s">
        <v>2325</v>
      </c>
      <c r="F7" s="432">
        <v>7.2001290619345886</v>
      </c>
      <c r="G7" s="432">
        <v>0.28732352730999305</v>
      </c>
      <c r="H7" s="432">
        <f t="shared" si="0"/>
        <v>25.059309028203515</v>
      </c>
      <c r="I7" s="123">
        <v>28.193208629662649</v>
      </c>
      <c r="J7" s="123">
        <v>2.165920644462811</v>
      </c>
    </row>
    <row r="8" spans="1:10" x14ac:dyDescent="0.3">
      <c r="A8" s="153" t="s">
        <v>2294</v>
      </c>
      <c r="B8" s="171" t="s">
        <v>2306</v>
      </c>
      <c r="C8" s="171" t="s">
        <v>2307</v>
      </c>
      <c r="D8" s="171" t="s">
        <v>2295</v>
      </c>
      <c r="E8" s="171" t="s">
        <v>2320</v>
      </c>
      <c r="F8" s="431">
        <v>6.7559322769670089</v>
      </c>
      <c r="G8" s="431" t="s">
        <v>2066</v>
      </c>
      <c r="H8" s="431" t="s">
        <v>2066</v>
      </c>
      <c r="I8" s="431" t="s">
        <v>2066</v>
      </c>
      <c r="J8" s="431" t="s">
        <v>2066</v>
      </c>
    </row>
    <row r="9" spans="1:10" x14ac:dyDescent="0.3">
      <c r="A9" s="153" t="s">
        <v>2296</v>
      </c>
      <c r="B9" s="171" t="s">
        <v>2306</v>
      </c>
      <c r="C9" s="171" t="s">
        <v>2307</v>
      </c>
      <c r="D9" s="171" t="s">
        <v>2295</v>
      </c>
      <c r="E9" s="171" t="s">
        <v>2320</v>
      </c>
      <c r="F9" s="431">
        <v>6.9727599019242144</v>
      </c>
      <c r="G9" s="431" t="s">
        <v>2066</v>
      </c>
      <c r="H9" s="431" t="s">
        <v>2066</v>
      </c>
      <c r="I9" s="431" t="s">
        <v>2066</v>
      </c>
      <c r="J9" s="431" t="s">
        <v>2066</v>
      </c>
    </row>
    <row r="10" spans="1:10" x14ac:dyDescent="0.3">
      <c r="A10" s="153" t="s">
        <v>2297</v>
      </c>
      <c r="B10" s="171" t="s">
        <v>2306</v>
      </c>
      <c r="C10" s="171" t="s">
        <v>2307</v>
      </c>
      <c r="D10" s="171" t="s">
        <v>2295</v>
      </c>
      <c r="E10" s="171" t="s">
        <v>2320</v>
      </c>
      <c r="F10" s="431">
        <v>6.1609466405183149</v>
      </c>
      <c r="G10" s="431" t="s">
        <v>2066</v>
      </c>
      <c r="H10" s="431" t="s">
        <v>2066</v>
      </c>
      <c r="I10" s="431" t="s">
        <v>2066</v>
      </c>
      <c r="J10" s="431" t="s">
        <v>2066</v>
      </c>
    </row>
    <row r="11" spans="1:10" x14ac:dyDescent="0.3">
      <c r="A11" s="153" t="s">
        <v>2298</v>
      </c>
      <c r="B11" s="171" t="s">
        <v>2306</v>
      </c>
      <c r="C11" s="171" t="s">
        <v>2307</v>
      </c>
      <c r="D11" s="171" t="s">
        <v>2295</v>
      </c>
      <c r="E11" s="171" t="s">
        <v>2320</v>
      </c>
      <c r="F11" s="431">
        <v>6.6140411734727422</v>
      </c>
      <c r="G11" s="431" t="s">
        <v>2066</v>
      </c>
      <c r="H11" s="431" t="s">
        <v>2066</v>
      </c>
      <c r="I11" s="431" t="s">
        <v>2066</v>
      </c>
      <c r="J11" s="431" t="s">
        <v>2066</v>
      </c>
    </row>
    <row r="12" spans="1:10" x14ac:dyDescent="0.3">
      <c r="A12" s="232" t="s">
        <v>2299</v>
      </c>
      <c r="B12" s="235" t="s">
        <v>2306</v>
      </c>
      <c r="C12" s="235" t="s">
        <v>2307</v>
      </c>
      <c r="D12" s="235" t="s">
        <v>2295</v>
      </c>
      <c r="E12" s="235" t="s">
        <v>2320</v>
      </c>
      <c r="F12" s="432">
        <v>6.8283880520278926</v>
      </c>
      <c r="G12" s="432" t="s">
        <v>2066</v>
      </c>
      <c r="H12" s="432" t="s">
        <v>2066</v>
      </c>
      <c r="I12" s="432" t="s">
        <v>2066</v>
      </c>
      <c r="J12" s="432" t="s">
        <v>2066</v>
      </c>
    </row>
    <row r="13" spans="1:10" x14ac:dyDescent="0.3">
      <c r="A13" s="153" t="s">
        <v>2300</v>
      </c>
      <c r="B13" s="171" t="s">
        <v>2306</v>
      </c>
      <c r="C13" s="171" t="s">
        <v>2308</v>
      </c>
      <c r="D13" s="171" t="s">
        <v>2301</v>
      </c>
      <c r="E13" s="171" t="s">
        <v>2320</v>
      </c>
      <c r="F13" s="431">
        <v>3.6490643257320228</v>
      </c>
      <c r="G13" s="431" t="s">
        <v>2066</v>
      </c>
      <c r="H13" s="431" t="s">
        <v>2066</v>
      </c>
      <c r="I13" s="431" t="s">
        <v>2066</v>
      </c>
      <c r="J13" s="431" t="s">
        <v>2066</v>
      </c>
    </row>
    <row r="14" spans="1:10" x14ac:dyDescent="0.3">
      <c r="A14" s="153" t="s">
        <v>2302</v>
      </c>
      <c r="B14" s="171" t="s">
        <v>2306</v>
      </c>
      <c r="C14" s="171" t="s">
        <v>2308</v>
      </c>
      <c r="D14" s="171" t="s">
        <v>2301</v>
      </c>
      <c r="E14" s="171" t="s">
        <v>2320</v>
      </c>
      <c r="F14" s="431">
        <v>2.9699876044035562</v>
      </c>
      <c r="G14" s="431" t="s">
        <v>2066</v>
      </c>
      <c r="H14" s="431" t="s">
        <v>2066</v>
      </c>
      <c r="I14" s="431" t="s">
        <v>2066</v>
      </c>
      <c r="J14" s="431" t="s">
        <v>2066</v>
      </c>
    </row>
    <row r="15" spans="1:10" x14ac:dyDescent="0.3">
      <c r="A15" s="153" t="s">
        <v>2303</v>
      </c>
      <c r="B15" s="171" t="s">
        <v>2306</v>
      </c>
      <c r="C15" s="171" t="s">
        <v>2308</v>
      </c>
      <c r="D15" s="171" t="s">
        <v>2301</v>
      </c>
      <c r="E15" s="171" t="s">
        <v>2320</v>
      </c>
      <c r="F15" s="431">
        <v>3.204147301377656</v>
      </c>
      <c r="G15" s="431" t="s">
        <v>2066</v>
      </c>
      <c r="H15" s="431" t="s">
        <v>2066</v>
      </c>
      <c r="I15" s="431" t="s">
        <v>2066</v>
      </c>
      <c r="J15" s="431" t="s">
        <v>2066</v>
      </c>
    </row>
    <row r="16" spans="1:10" x14ac:dyDescent="0.3">
      <c r="A16" s="153" t="s">
        <v>2304</v>
      </c>
      <c r="B16" s="171" t="s">
        <v>2306</v>
      </c>
      <c r="C16" s="171" t="s">
        <v>2308</v>
      </c>
      <c r="D16" s="171" t="s">
        <v>2301</v>
      </c>
      <c r="E16" s="171" t="s">
        <v>2320</v>
      </c>
      <c r="F16" s="431">
        <v>3.2077854783822271</v>
      </c>
      <c r="G16" s="431" t="s">
        <v>2066</v>
      </c>
      <c r="H16" s="431" t="s">
        <v>2066</v>
      </c>
      <c r="I16" s="431" t="s">
        <v>2066</v>
      </c>
      <c r="J16" s="431" t="s">
        <v>2066</v>
      </c>
    </row>
    <row r="17" spans="1:10" x14ac:dyDescent="0.3">
      <c r="A17" s="232" t="s">
        <v>2305</v>
      </c>
      <c r="B17" s="235" t="s">
        <v>2306</v>
      </c>
      <c r="C17" s="235" t="s">
        <v>2308</v>
      </c>
      <c r="D17" s="235" t="s">
        <v>2301</v>
      </c>
      <c r="E17" s="235" t="s">
        <v>2320</v>
      </c>
      <c r="F17" s="432">
        <v>3.3682455950423078</v>
      </c>
      <c r="G17" s="432" t="s">
        <v>2066</v>
      </c>
      <c r="H17" s="432" t="s">
        <v>2066</v>
      </c>
      <c r="I17" s="432" t="s">
        <v>2066</v>
      </c>
      <c r="J17" s="432" t="s">
        <v>2066</v>
      </c>
    </row>
    <row r="18" spans="1:10" x14ac:dyDescent="0.3">
      <c r="A18" s="153" t="s">
        <v>2294</v>
      </c>
      <c r="B18" s="171" t="s">
        <v>2306</v>
      </c>
      <c r="C18" s="171" t="s">
        <v>2307</v>
      </c>
      <c r="D18" s="171" t="s">
        <v>2295</v>
      </c>
      <c r="E18" s="171" t="s">
        <v>2321</v>
      </c>
      <c r="F18" s="431" t="s">
        <v>2066</v>
      </c>
      <c r="G18" s="431">
        <v>0.25182874926925786</v>
      </c>
      <c r="H18" s="431" t="s">
        <v>2066</v>
      </c>
      <c r="I18" s="431" t="s">
        <v>2066</v>
      </c>
      <c r="J18" s="431" t="s">
        <v>2066</v>
      </c>
    </row>
    <row r="19" spans="1:10" x14ac:dyDescent="0.3">
      <c r="A19" s="153" t="s">
        <v>2296</v>
      </c>
      <c r="B19" s="171" t="s">
        <v>2306</v>
      </c>
      <c r="C19" s="171" t="s">
        <v>2307</v>
      </c>
      <c r="D19" s="171" t="s">
        <v>2295</v>
      </c>
      <c r="E19" s="171" t="s">
        <v>2321</v>
      </c>
      <c r="F19" s="431">
        <v>6.5516191283890191</v>
      </c>
      <c r="G19" s="431">
        <v>0.25597798218385004</v>
      </c>
      <c r="H19" s="431">
        <f t="shared" si="0"/>
        <v>25.594463525708534</v>
      </c>
      <c r="I19" s="431" t="s">
        <v>2066</v>
      </c>
      <c r="J19" s="431" t="s">
        <v>2066</v>
      </c>
    </row>
    <row r="20" spans="1:10" x14ac:dyDescent="0.3">
      <c r="A20" s="153" t="s">
        <v>2297</v>
      </c>
      <c r="B20" s="171" t="s">
        <v>2306</v>
      </c>
      <c r="C20" s="171" t="s">
        <v>2307</v>
      </c>
      <c r="D20" s="171" t="s">
        <v>2295</v>
      </c>
      <c r="E20" s="171" t="s">
        <v>2321</v>
      </c>
      <c r="F20" s="431">
        <v>6.7610137315097099</v>
      </c>
      <c r="G20" s="431">
        <v>0.24328139917400773</v>
      </c>
      <c r="H20" s="431">
        <f t="shared" si="0"/>
        <v>27.790919299481153</v>
      </c>
      <c r="I20" s="431" t="s">
        <v>2066</v>
      </c>
      <c r="J20" s="431" t="s">
        <v>2066</v>
      </c>
    </row>
    <row r="21" spans="1:10" x14ac:dyDescent="0.3">
      <c r="A21" s="153" t="s">
        <v>2298</v>
      </c>
      <c r="B21" s="171" t="s">
        <v>2306</v>
      </c>
      <c r="C21" s="171" t="s">
        <v>2307</v>
      </c>
      <c r="D21" s="171" t="s">
        <v>2295</v>
      </c>
      <c r="E21" s="171" t="s">
        <v>2321</v>
      </c>
      <c r="F21" s="431">
        <v>6.7950405815700599</v>
      </c>
      <c r="G21" s="431">
        <v>0.24522794594966846</v>
      </c>
      <c r="H21" s="431">
        <f t="shared" si="0"/>
        <v>27.709079221194067</v>
      </c>
      <c r="I21" s="431" t="s">
        <v>2066</v>
      </c>
      <c r="J21" s="431" t="s">
        <v>2066</v>
      </c>
    </row>
    <row r="22" spans="1:10" x14ac:dyDescent="0.3">
      <c r="A22" s="232" t="s">
        <v>2299</v>
      </c>
      <c r="B22" s="235" t="s">
        <v>2306</v>
      </c>
      <c r="C22" s="235" t="s">
        <v>2307</v>
      </c>
      <c r="D22" s="235" t="s">
        <v>2295</v>
      </c>
      <c r="E22" s="235" t="s">
        <v>2321</v>
      </c>
      <c r="F22" s="432">
        <v>6.5299709300052973</v>
      </c>
      <c r="G22" s="432">
        <v>0.24210083582140601</v>
      </c>
      <c r="H22" s="432">
        <f t="shared" si="0"/>
        <v>26.972112293004862</v>
      </c>
      <c r="I22" s="432" t="s">
        <v>2066</v>
      </c>
      <c r="J22" s="432" t="s">
        <v>2066</v>
      </c>
    </row>
    <row r="23" spans="1:10" x14ac:dyDescent="0.3">
      <c r="A23" s="153" t="s">
        <v>2300</v>
      </c>
      <c r="B23" s="171" t="s">
        <v>2306</v>
      </c>
      <c r="C23" s="171" t="s">
        <v>2308</v>
      </c>
      <c r="D23" s="171" t="s">
        <v>2301</v>
      </c>
      <c r="E23" s="171" t="s">
        <v>2321</v>
      </c>
      <c r="F23" s="431">
        <v>2.9878847741034336</v>
      </c>
      <c r="G23" s="431">
        <v>0.19932128992520678</v>
      </c>
      <c r="H23" s="431">
        <f t="shared" si="0"/>
        <v>14.990294188968001</v>
      </c>
      <c r="I23" s="431" t="s">
        <v>2066</v>
      </c>
      <c r="J23" s="431" t="s">
        <v>2066</v>
      </c>
    </row>
    <row r="24" spans="1:10" x14ac:dyDescent="0.3">
      <c r="A24" s="153" t="s">
        <v>2302</v>
      </c>
      <c r="B24" s="171" t="s">
        <v>2306</v>
      </c>
      <c r="C24" s="171" t="s">
        <v>2308</v>
      </c>
      <c r="D24" s="171" t="s">
        <v>2301</v>
      </c>
      <c r="E24" s="171" t="s">
        <v>2321</v>
      </c>
      <c r="F24" s="431">
        <v>2.5114598929683711</v>
      </c>
      <c r="G24" s="431">
        <v>0.25374256088616298</v>
      </c>
      <c r="H24" s="431">
        <f t="shared" si="0"/>
        <v>9.8976690555869826</v>
      </c>
      <c r="I24" s="431" t="s">
        <v>2066</v>
      </c>
      <c r="J24" s="431" t="s">
        <v>2066</v>
      </c>
    </row>
    <row r="25" spans="1:10" x14ac:dyDescent="0.3">
      <c r="A25" s="153" t="s">
        <v>2303</v>
      </c>
      <c r="B25" s="171" t="s">
        <v>2306</v>
      </c>
      <c r="C25" s="171" t="s">
        <v>2308</v>
      </c>
      <c r="D25" s="171" t="s">
        <v>2301</v>
      </c>
      <c r="E25" s="171" t="s">
        <v>2321</v>
      </c>
      <c r="F25" s="431">
        <v>2.7194561776906725</v>
      </c>
      <c r="G25" s="431">
        <v>0.25743240332474721</v>
      </c>
      <c r="H25" s="431">
        <f t="shared" si="0"/>
        <v>10.563767973917869</v>
      </c>
      <c r="I25" s="431" t="s">
        <v>2066</v>
      </c>
      <c r="J25" s="431" t="s">
        <v>2066</v>
      </c>
    </row>
    <row r="26" spans="1:10" x14ac:dyDescent="0.3">
      <c r="A26" s="153" t="s">
        <v>2304</v>
      </c>
      <c r="B26" s="171" t="s">
        <v>2306</v>
      </c>
      <c r="C26" s="171" t="s">
        <v>2308</v>
      </c>
      <c r="D26" s="171" t="s">
        <v>2301</v>
      </c>
      <c r="E26" s="171" t="s">
        <v>2321</v>
      </c>
      <c r="F26" s="431">
        <v>2.4964854845835229</v>
      </c>
      <c r="G26" s="431">
        <v>0.21653694130220774</v>
      </c>
      <c r="H26" s="431">
        <f t="shared" si="0"/>
        <v>11.529143570469699</v>
      </c>
      <c r="I26" s="431" t="s">
        <v>2066</v>
      </c>
      <c r="J26" s="431" t="s">
        <v>2066</v>
      </c>
    </row>
    <row r="27" spans="1:10" x14ac:dyDescent="0.3">
      <c r="A27" s="232" t="s">
        <v>2305</v>
      </c>
      <c r="B27" s="235" t="s">
        <v>2306</v>
      </c>
      <c r="C27" s="235" t="s">
        <v>2308</v>
      </c>
      <c r="D27" s="235" t="s">
        <v>2301</v>
      </c>
      <c r="E27" s="235" t="s">
        <v>2321</v>
      </c>
      <c r="F27" s="432">
        <v>3.093752111582595</v>
      </c>
      <c r="G27" s="432">
        <v>0.22142073045374031</v>
      </c>
      <c r="H27" s="432">
        <f t="shared" si="0"/>
        <v>13.972278500042924</v>
      </c>
      <c r="I27" s="432" t="s">
        <v>2066</v>
      </c>
      <c r="J27" s="432" t="s">
        <v>2066</v>
      </c>
    </row>
    <row r="28" spans="1:10" x14ac:dyDescent="0.3">
      <c r="A28" s="153" t="s">
        <v>2294</v>
      </c>
      <c r="B28" s="171" t="s">
        <v>2306</v>
      </c>
      <c r="C28" s="171" t="s">
        <v>2307</v>
      </c>
      <c r="D28" s="171" t="s">
        <v>2295</v>
      </c>
      <c r="E28" s="171" t="s">
        <v>2322</v>
      </c>
      <c r="F28" s="431">
        <v>5.9904723896916439</v>
      </c>
      <c r="G28" s="431">
        <v>0.25614151640740096</v>
      </c>
      <c r="H28" s="431">
        <f t="shared" si="0"/>
        <v>23.387354278654357</v>
      </c>
      <c r="I28" s="120">
        <v>24.886561555929788</v>
      </c>
      <c r="J28" s="120">
        <v>2.0927187007691161</v>
      </c>
    </row>
    <row r="29" spans="1:10" x14ac:dyDescent="0.3">
      <c r="A29" s="153" t="s">
        <v>2296</v>
      </c>
      <c r="B29" s="171" t="s">
        <v>2306</v>
      </c>
      <c r="C29" s="171" t="s">
        <v>2307</v>
      </c>
      <c r="D29" s="171" t="s">
        <v>2295</v>
      </c>
      <c r="E29" s="171" t="s">
        <v>2322</v>
      </c>
      <c r="F29" s="431">
        <v>6.0251658603675455</v>
      </c>
      <c r="G29" s="431">
        <v>0.27815963052008102</v>
      </c>
      <c r="H29" s="431">
        <f t="shared" si="0"/>
        <v>21.660820619808</v>
      </c>
      <c r="I29" s="120">
        <v>28.750927811638711</v>
      </c>
      <c r="J29" s="120">
        <v>2.2368190674427169</v>
      </c>
    </row>
    <row r="30" spans="1:10" x14ac:dyDescent="0.3">
      <c r="A30" s="153" t="s">
        <v>2297</v>
      </c>
      <c r="B30" s="171" t="s">
        <v>2306</v>
      </c>
      <c r="C30" s="171" t="s">
        <v>2307</v>
      </c>
      <c r="D30" s="171" t="s">
        <v>2295</v>
      </c>
      <c r="E30" s="171" t="s">
        <v>2322</v>
      </c>
      <c r="F30" s="431">
        <v>5.2473261942082852</v>
      </c>
      <c r="G30" s="431">
        <v>0.2771593213623566</v>
      </c>
      <c r="H30" s="431">
        <f t="shared" si="0"/>
        <v>18.932526492038704</v>
      </c>
      <c r="I30" s="120">
        <v>33.510221116579302</v>
      </c>
      <c r="J30" s="120">
        <v>2.299311447336053</v>
      </c>
    </row>
    <row r="31" spans="1:10" x14ac:dyDescent="0.3">
      <c r="A31" s="153" t="s">
        <v>2298</v>
      </c>
      <c r="B31" s="171" t="s">
        <v>2306</v>
      </c>
      <c r="C31" s="171" t="s">
        <v>2307</v>
      </c>
      <c r="D31" s="171" t="s">
        <v>2295</v>
      </c>
      <c r="E31" s="171" t="s">
        <v>2322</v>
      </c>
      <c r="F31" s="431">
        <v>5.4041380038754854</v>
      </c>
      <c r="G31" s="431">
        <v>0.21229215412011826</v>
      </c>
      <c r="H31" s="431">
        <f t="shared" si="0"/>
        <v>25.456136267842187</v>
      </c>
      <c r="I31" s="120">
        <v>32.743719570773628</v>
      </c>
      <c r="J31" s="120">
        <v>1.4031487162755516</v>
      </c>
    </row>
    <row r="32" spans="1:10" x14ac:dyDescent="0.3">
      <c r="A32" s="232" t="s">
        <v>2299</v>
      </c>
      <c r="B32" s="235" t="s">
        <v>2306</v>
      </c>
      <c r="C32" s="235" t="s">
        <v>2307</v>
      </c>
      <c r="D32" s="235" t="s">
        <v>2295</v>
      </c>
      <c r="E32" s="235" t="s">
        <v>2322</v>
      </c>
      <c r="F32" s="432">
        <v>5.3957551679318891</v>
      </c>
      <c r="G32" s="432">
        <v>0.25950379289605452</v>
      </c>
      <c r="H32" s="432">
        <f t="shared" si="0"/>
        <v>20.79258691256657</v>
      </c>
      <c r="I32" s="123">
        <v>39.813338220788197</v>
      </c>
      <c r="J32" s="123">
        <v>2.5137538473173313</v>
      </c>
    </row>
    <row r="33" spans="1:10" x14ac:dyDescent="0.3">
      <c r="A33" s="153" t="s">
        <v>2300</v>
      </c>
      <c r="B33" s="171" t="s">
        <v>2306</v>
      </c>
      <c r="C33" s="171" t="s">
        <v>2308</v>
      </c>
      <c r="D33" s="171" t="s">
        <v>2301</v>
      </c>
      <c r="E33" s="171" t="s">
        <v>2322</v>
      </c>
      <c r="F33" s="431">
        <v>2.8093431494675194</v>
      </c>
      <c r="G33" s="431">
        <v>0.24960948172525263</v>
      </c>
      <c r="H33" s="431">
        <f t="shared" si="0"/>
        <v>11.25495365820994</v>
      </c>
      <c r="I33" s="120">
        <v>33.021909400396275</v>
      </c>
      <c r="J33" s="120">
        <v>1.8597103430640987</v>
      </c>
    </row>
    <row r="34" spans="1:10" x14ac:dyDescent="0.3">
      <c r="A34" s="153" t="s">
        <v>2302</v>
      </c>
      <c r="B34" s="171" t="s">
        <v>2306</v>
      </c>
      <c r="C34" s="171" t="s">
        <v>2308</v>
      </c>
      <c r="D34" s="171" t="s">
        <v>2301</v>
      </c>
      <c r="E34" s="171" t="s">
        <v>2322</v>
      </c>
      <c r="F34" s="431">
        <v>2.725638531872411</v>
      </c>
      <c r="G34" s="431">
        <v>0.22570051538529023</v>
      </c>
      <c r="H34" s="431">
        <f t="shared" si="0"/>
        <v>12.076350500217117</v>
      </c>
      <c r="I34" s="120">
        <v>28.933534558658394</v>
      </c>
      <c r="J34" s="120">
        <v>1.901579756319876</v>
      </c>
    </row>
    <row r="35" spans="1:10" x14ac:dyDescent="0.3">
      <c r="A35" s="153" t="s">
        <v>2303</v>
      </c>
      <c r="B35" s="171" t="s">
        <v>2306</v>
      </c>
      <c r="C35" s="171" t="s">
        <v>2308</v>
      </c>
      <c r="D35" s="171" t="s">
        <v>2301</v>
      </c>
      <c r="E35" s="171" t="s">
        <v>2322</v>
      </c>
      <c r="F35" s="431">
        <v>2.8258735545518694</v>
      </c>
      <c r="G35" s="431">
        <v>0.26843414807450194</v>
      </c>
      <c r="H35" s="431">
        <f t="shared" si="0"/>
        <v>10.527250630450968</v>
      </c>
      <c r="I35" s="120">
        <v>41.363402081755972</v>
      </c>
      <c r="J35" s="120">
        <v>2.2105896598241257</v>
      </c>
    </row>
    <row r="36" spans="1:10" x14ac:dyDescent="0.3">
      <c r="A36" s="153" t="s">
        <v>2304</v>
      </c>
      <c r="B36" s="171" t="s">
        <v>2306</v>
      </c>
      <c r="C36" s="171" t="s">
        <v>2308</v>
      </c>
      <c r="D36" s="171" t="s">
        <v>2301</v>
      </c>
      <c r="E36" s="171" t="s">
        <v>2322</v>
      </c>
      <c r="F36" s="431">
        <v>2.3515894790455216</v>
      </c>
      <c r="G36" s="431">
        <v>0.26863333432064546</v>
      </c>
      <c r="H36" s="431">
        <f t="shared" si="0"/>
        <v>8.7539004978385275</v>
      </c>
      <c r="I36" s="120">
        <v>41.157494653540255</v>
      </c>
      <c r="J36" s="120">
        <v>2.7498438536959857</v>
      </c>
    </row>
    <row r="37" spans="1:10" x14ac:dyDescent="0.3">
      <c r="A37" s="232" t="s">
        <v>2305</v>
      </c>
      <c r="B37" s="235" t="s">
        <v>2306</v>
      </c>
      <c r="C37" s="235" t="s">
        <v>2308</v>
      </c>
      <c r="D37" s="235" t="s">
        <v>2301</v>
      </c>
      <c r="E37" s="235" t="s">
        <v>2322</v>
      </c>
      <c r="F37" s="432">
        <v>2.4008279117542171</v>
      </c>
      <c r="G37" s="432">
        <v>0.26512065546015856</v>
      </c>
      <c r="H37" s="432">
        <f t="shared" si="0"/>
        <v>9.0556049191535184</v>
      </c>
      <c r="I37" s="123">
        <v>30.728021523745099</v>
      </c>
      <c r="J37" s="123">
        <v>2.1416759056806725</v>
      </c>
    </row>
    <row r="38" spans="1:10" x14ac:dyDescent="0.3">
      <c r="A38" s="65" t="s">
        <v>2547</v>
      </c>
    </row>
  </sheetData>
  <phoneticPr fontId="2" type="noConversion"/>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29A88-782C-4754-9FA1-BE840605ACEB}">
  <dimension ref="A1:J20"/>
  <sheetViews>
    <sheetView workbookViewId="0">
      <selection activeCell="P25" sqref="P25"/>
    </sheetView>
  </sheetViews>
  <sheetFormatPr defaultRowHeight="14.4" x14ac:dyDescent="0.3"/>
  <cols>
    <col min="1" max="1" width="28.6640625" customWidth="1"/>
    <col min="2" max="2" width="21.109375" bestFit="1" customWidth="1"/>
    <col min="3" max="3" width="12.109375" bestFit="1" customWidth="1"/>
    <col min="4" max="4" width="13.21875" bestFit="1" customWidth="1"/>
    <col min="5" max="5" width="8.44140625" bestFit="1" customWidth="1"/>
    <col min="6" max="6" width="30.5546875" bestFit="1" customWidth="1"/>
    <col min="7" max="7" width="13" bestFit="1" customWidth="1"/>
  </cols>
  <sheetData>
    <row r="1" spans="1:10" x14ac:dyDescent="0.3">
      <c r="A1" s="4" t="s">
        <v>2539</v>
      </c>
      <c r="B1" s="104"/>
      <c r="C1" s="104"/>
      <c r="D1" s="104"/>
      <c r="E1" s="104"/>
      <c r="F1" s="104"/>
      <c r="G1" s="104"/>
      <c r="H1" s="104"/>
    </row>
    <row r="2" spans="1:10" ht="16.2" x14ac:dyDescent="0.3">
      <c r="A2" s="2" t="s">
        <v>2327</v>
      </c>
      <c r="B2" s="2" t="s">
        <v>2334</v>
      </c>
      <c r="C2" s="443" t="s">
        <v>2335</v>
      </c>
      <c r="D2" s="443" t="s">
        <v>2336</v>
      </c>
      <c r="E2" s="443" t="s">
        <v>2337</v>
      </c>
      <c r="F2" s="2" t="s">
        <v>2258</v>
      </c>
      <c r="G2" s="426" t="s">
        <v>2344</v>
      </c>
      <c r="H2" s="426" t="s">
        <v>2345</v>
      </c>
      <c r="I2" s="425" t="s">
        <v>2339</v>
      </c>
      <c r="J2" s="105" t="s">
        <v>22</v>
      </c>
    </row>
    <row r="3" spans="1:10" ht="15.6" x14ac:dyDescent="0.35">
      <c r="A3" t="s">
        <v>399</v>
      </c>
      <c r="B3" s="433" t="s">
        <v>2328</v>
      </c>
      <c r="C3" s="488" t="s">
        <v>2548</v>
      </c>
      <c r="D3" s="76">
        <v>2016</v>
      </c>
      <c r="E3" s="76" t="s">
        <v>2329</v>
      </c>
      <c r="F3" t="s">
        <v>2338</v>
      </c>
      <c r="G3" s="76">
        <v>16</v>
      </c>
      <c r="H3" s="76">
        <v>14</v>
      </c>
      <c r="I3" s="439">
        <v>2.6193</v>
      </c>
      <c r="J3" s="435">
        <v>2.0199999999999999E-2</v>
      </c>
    </row>
    <row r="4" spans="1:10" ht="15.6" x14ac:dyDescent="0.35">
      <c r="A4" s="104" t="s">
        <v>399</v>
      </c>
      <c r="B4" s="434" t="s">
        <v>2328</v>
      </c>
      <c r="C4" s="441" t="s">
        <v>2548</v>
      </c>
      <c r="D4" s="154">
        <v>2020</v>
      </c>
      <c r="E4" s="154" t="s">
        <v>2330</v>
      </c>
      <c r="F4" s="104" t="s">
        <v>2338</v>
      </c>
      <c r="G4" s="154">
        <v>18</v>
      </c>
      <c r="H4" s="154">
        <v>16</v>
      </c>
      <c r="I4" s="395">
        <v>2.1734</v>
      </c>
      <c r="J4" s="436">
        <v>4.5440000000000001E-2</v>
      </c>
    </row>
    <row r="5" spans="1:10" ht="15.6" x14ac:dyDescent="0.35">
      <c r="A5" t="s">
        <v>2340</v>
      </c>
      <c r="B5" t="s">
        <v>2331</v>
      </c>
      <c r="C5" s="488" t="s">
        <v>2549</v>
      </c>
      <c r="D5" s="159">
        <v>2020</v>
      </c>
      <c r="E5" s="76" t="s">
        <v>2330</v>
      </c>
      <c r="F5" t="s">
        <v>2338</v>
      </c>
      <c r="G5" s="76">
        <v>10</v>
      </c>
      <c r="H5" s="76">
        <v>8</v>
      </c>
      <c r="I5" s="394">
        <v>18.97</v>
      </c>
      <c r="J5" s="437">
        <v>6.1700000000000003E-8</v>
      </c>
    </row>
    <row r="6" spans="1:10" ht="15.6" x14ac:dyDescent="0.35">
      <c r="A6" t="s">
        <v>2341</v>
      </c>
      <c r="B6" t="s">
        <v>2331</v>
      </c>
      <c r="C6" s="488" t="s">
        <v>2549</v>
      </c>
      <c r="D6" s="159">
        <v>2020</v>
      </c>
      <c r="E6" s="76" t="s">
        <v>2330</v>
      </c>
      <c r="F6" t="s">
        <v>2338</v>
      </c>
      <c r="G6" s="76">
        <v>9</v>
      </c>
      <c r="H6" s="76">
        <v>7</v>
      </c>
      <c r="I6" s="394">
        <v>25.864000000000001</v>
      </c>
      <c r="J6" s="437">
        <v>3.3020000000000001E-8</v>
      </c>
    </row>
    <row r="7" spans="1:10" ht="15.6" x14ac:dyDescent="0.35">
      <c r="A7" s="104" t="s">
        <v>2342</v>
      </c>
      <c r="B7" s="104" t="s">
        <v>2331</v>
      </c>
      <c r="C7" s="441" t="s">
        <v>2549</v>
      </c>
      <c r="D7" s="154">
        <v>2020</v>
      </c>
      <c r="E7" s="154" t="s">
        <v>2330</v>
      </c>
      <c r="F7" s="104" t="s">
        <v>2338</v>
      </c>
      <c r="G7" s="154">
        <v>10</v>
      </c>
      <c r="H7" s="154">
        <v>8</v>
      </c>
      <c r="I7" s="395">
        <v>15.478</v>
      </c>
      <c r="J7" s="438">
        <v>3.0209999999999999E-7</v>
      </c>
    </row>
    <row r="8" spans="1:10" ht="15.6" x14ac:dyDescent="0.35">
      <c r="A8" t="s">
        <v>2341</v>
      </c>
      <c r="B8" t="s">
        <v>2331</v>
      </c>
      <c r="C8" s="488" t="s">
        <v>2549</v>
      </c>
      <c r="D8" s="159">
        <v>2020</v>
      </c>
      <c r="E8" s="76" t="s">
        <v>2330</v>
      </c>
      <c r="F8" t="s">
        <v>2343</v>
      </c>
      <c r="G8" s="76">
        <v>9</v>
      </c>
      <c r="H8" s="76">
        <v>7</v>
      </c>
      <c r="I8" s="394">
        <v>12.339</v>
      </c>
      <c r="J8" s="437">
        <v>5.2730000000000002E-6</v>
      </c>
    </row>
    <row r="9" spans="1:10" ht="15.6" x14ac:dyDescent="0.35">
      <c r="A9" s="104" t="s">
        <v>2342</v>
      </c>
      <c r="B9" s="104" t="s">
        <v>2331</v>
      </c>
      <c r="C9" s="441" t="s">
        <v>2549</v>
      </c>
      <c r="D9" s="154">
        <v>2020</v>
      </c>
      <c r="E9" s="154" t="s">
        <v>2330</v>
      </c>
      <c r="F9" s="104" t="s">
        <v>2343</v>
      </c>
      <c r="G9" s="154">
        <v>10</v>
      </c>
      <c r="H9" s="154">
        <v>8</v>
      </c>
      <c r="I9" s="395">
        <v>9.1326999999999998</v>
      </c>
      <c r="J9" s="438">
        <v>1.664E-5</v>
      </c>
    </row>
    <row r="10" spans="1:10" x14ac:dyDescent="0.3">
      <c r="A10" s="153" t="s">
        <v>2554</v>
      </c>
      <c r="B10" t="s">
        <v>2331</v>
      </c>
      <c r="C10" s="488" t="s">
        <v>2549</v>
      </c>
      <c r="D10" s="159">
        <v>2020</v>
      </c>
      <c r="E10" s="76" t="s">
        <v>2330</v>
      </c>
      <c r="F10" t="s">
        <v>2550</v>
      </c>
      <c r="G10" s="76">
        <v>10</v>
      </c>
      <c r="H10" s="76">
        <v>8</v>
      </c>
      <c r="I10" s="55">
        <v>7.8425999999999996E-2</v>
      </c>
      <c r="J10" s="390">
        <v>0.93940000000000001</v>
      </c>
    </row>
    <row r="11" spans="1:10" x14ac:dyDescent="0.3">
      <c r="A11" s="153" t="s">
        <v>2555</v>
      </c>
      <c r="B11" t="s">
        <v>2331</v>
      </c>
      <c r="C11" s="488" t="s">
        <v>2549</v>
      </c>
      <c r="D11" s="159">
        <v>2020</v>
      </c>
      <c r="E11" s="76" t="s">
        <v>2330</v>
      </c>
      <c r="F11" t="s">
        <v>2550</v>
      </c>
      <c r="G11" s="76">
        <v>10</v>
      </c>
      <c r="H11" s="76">
        <v>8</v>
      </c>
      <c r="I11" s="55">
        <v>1.0569999999999999</v>
      </c>
      <c r="J11" s="390">
        <v>0.32140000000000002</v>
      </c>
    </row>
    <row r="12" spans="1:10" x14ac:dyDescent="0.3">
      <c r="A12" s="153" t="s">
        <v>2556</v>
      </c>
      <c r="B12" t="s">
        <v>2331</v>
      </c>
      <c r="C12" s="488" t="s">
        <v>2549</v>
      </c>
      <c r="D12" s="159">
        <v>2020</v>
      </c>
      <c r="E12" s="159" t="s">
        <v>2330</v>
      </c>
      <c r="F12" s="149" t="s">
        <v>2551</v>
      </c>
      <c r="G12" s="76">
        <v>10</v>
      </c>
      <c r="H12" s="76">
        <v>8</v>
      </c>
      <c r="I12" s="55">
        <v>0.71994999999999998</v>
      </c>
      <c r="J12" s="390">
        <v>0.49209999999999998</v>
      </c>
    </row>
    <row r="13" spans="1:10" x14ac:dyDescent="0.3">
      <c r="A13" s="232" t="s">
        <v>2557</v>
      </c>
      <c r="B13" s="104" t="s">
        <v>2331</v>
      </c>
      <c r="C13" s="441" t="s">
        <v>2549</v>
      </c>
      <c r="D13" s="154">
        <v>2020</v>
      </c>
      <c r="E13" s="154" t="s">
        <v>2330</v>
      </c>
      <c r="F13" s="104" t="s">
        <v>2551</v>
      </c>
      <c r="G13" s="154">
        <v>10</v>
      </c>
      <c r="H13" s="154">
        <v>8</v>
      </c>
      <c r="I13" s="391">
        <v>0.94052000000000002</v>
      </c>
      <c r="J13" s="391">
        <v>0.3745</v>
      </c>
    </row>
    <row r="14" spans="1:10" x14ac:dyDescent="0.3">
      <c r="A14" s="65" t="s">
        <v>2563</v>
      </c>
    </row>
    <row r="15" spans="1:10" x14ac:dyDescent="0.3">
      <c r="A15" s="65" t="s">
        <v>2560</v>
      </c>
    </row>
    <row r="16" spans="1:10" x14ac:dyDescent="0.3">
      <c r="A16" s="20" t="s">
        <v>2552</v>
      </c>
    </row>
    <row r="17" spans="1:2" x14ac:dyDescent="0.3">
      <c r="A17" s="20"/>
      <c r="B17" s="22" t="s">
        <v>57</v>
      </c>
    </row>
    <row r="18" spans="1:2" x14ac:dyDescent="0.3">
      <c r="B18" s="60" t="s">
        <v>68</v>
      </c>
    </row>
    <row r="19" spans="1:2" ht="15" x14ac:dyDescent="0.35">
      <c r="A19" s="65" t="s">
        <v>2561</v>
      </c>
    </row>
    <row r="20" spans="1:2" x14ac:dyDescent="0.3">
      <c r="A20" s="65" t="s">
        <v>2553</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24</vt:i4>
      </vt:variant>
    </vt:vector>
  </HeadingPairs>
  <TitlesOfParts>
    <vt:vector size="24" baseType="lpstr">
      <vt:lpstr>S1</vt:lpstr>
      <vt:lpstr>S2</vt:lpstr>
      <vt:lpstr>S3</vt:lpstr>
      <vt:lpstr>S4</vt:lpstr>
      <vt:lpstr>S5</vt:lpstr>
      <vt:lpstr>S6</vt:lpstr>
      <vt:lpstr>S7</vt:lpstr>
      <vt:lpstr>S8</vt:lpstr>
      <vt:lpstr>S9</vt:lpstr>
      <vt:lpstr>S10</vt:lpstr>
      <vt:lpstr>S11</vt:lpstr>
      <vt:lpstr>S12</vt:lpstr>
      <vt:lpstr>S13</vt:lpstr>
      <vt:lpstr>S14</vt:lpstr>
      <vt:lpstr>S15</vt:lpstr>
      <vt:lpstr>S16</vt:lpstr>
      <vt:lpstr>S17</vt:lpstr>
      <vt:lpstr>S18</vt:lpstr>
      <vt:lpstr>S19</vt:lpstr>
      <vt:lpstr>S20</vt:lpstr>
      <vt:lpstr>S21</vt:lpstr>
      <vt:lpstr>S22</vt:lpstr>
      <vt:lpstr>S23</vt:lpstr>
      <vt:lpstr>S24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 Söllinger</dc:creator>
  <cp:lastModifiedBy>Andrea Söllinger</cp:lastModifiedBy>
  <dcterms:created xsi:type="dcterms:W3CDTF">2021-03-25T08:55:30Z</dcterms:created>
  <dcterms:modified xsi:type="dcterms:W3CDTF">2021-09-10T08:38:33Z</dcterms:modified>
</cp:coreProperties>
</file>