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ichardduggleby/Google Drive/T-control/current submission/Submission 2021/Data for submission/submission/"/>
    </mc:Choice>
  </mc:AlternateContent>
  <xr:revisionPtr revIDLastSave="0" documentId="13_ncr:1_{D985A7A4-268B-BA4B-A947-FB201CE42521}" xr6:coauthVersionLast="45" xr6:coauthVersionMax="45" xr10:uidLastSave="{00000000-0000-0000-0000-000000000000}"/>
  <bookViews>
    <workbookView xWindow="1160" yWindow="440" windowWidth="27640" windowHeight="16560" activeTab="2" xr2:uid="{798BA2A5-01F8-2743-A4AD-E3D8BBB0F344}"/>
  </bookViews>
  <sheets>
    <sheet name="Purity Raw data" sheetId="1" r:id="rId1"/>
    <sheet name="Purity Raw data FOXP3" sheetId="3" r:id="rId2"/>
    <sheet name="Table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44" i="1" l="1"/>
  <c r="S42" i="1"/>
  <c r="T50" i="1"/>
  <c r="S48" i="1"/>
  <c r="S60" i="1"/>
  <c r="T62" i="1"/>
  <c r="Z154" i="3" l="1"/>
  <c r="Y154" i="3"/>
  <c r="X154" i="3"/>
  <c r="W154" i="3"/>
  <c r="V154" i="3"/>
  <c r="U154" i="3"/>
  <c r="T154" i="3"/>
  <c r="S154" i="3"/>
  <c r="R154" i="3"/>
  <c r="Q154" i="3"/>
  <c r="P154" i="3"/>
  <c r="O154" i="3"/>
  <c r="N154" i="3"/>
  <c r="M154" i="3"/>
  <c r="L154" i="3"/>
  <c r="K154" i="3"/>
  <c r="J154" i="3"/>
  <c r="I154" i="3"/>
  <c r="H154" i="3"/>
  <c r="G154" i="3"/>
  <c r="F154" i="3"/>
  <c r="E154" i="3"/>
  <c r="Z145" i="3"/>
  <c r="Y145" i="3"/>
  <c r="X145" i="3"/>
  <c r="W145" i="3"/>
  <c r="V145" i="3"/>
  <c r="U145" i="3"/>
  <c r="T145" i="3"/>
  <c r="S145" i="3"/>
  <c r="R145" i="3"/>
  <c r="Q145" i="3"/>
  <c r="P145" i="3"/>
  <c r="O145" i="3"/>
  <c r="N145" i="3"/>
  <c r="M145" i="3"/>
  <c r="L145" i="3"/>
  <c r="K145" i="3"/>
  <c r="J145" i="3"/>
  <c r="I145" i="3"/>
  <c r="H145" i="3"/>
  <c r="G145" i="3"/>
  <c r="F145" i="3"/>
  <c r="E145" i="3"/>
  <c r="Z137" i="3"/>
  <c r="Y137" i="3"/>
  <c r="X137" i="3"/>
  <c r="W137" i="3"/>
  <c r="V137" i="3"/>
  <c r="U137" i="3"/>
  <c r="T137" i="3"/>
  <c r="S137" i="3"/>
  <c r="R137" i="3"/>
  <c r="Q137" i="3"/>
  <c r="P137" i="3"/>
  <c r="O137" i="3"/>
  <c r="N137" i="3"/>
  <c r="M137" i="3"/>
  <c r="L137" i="3"/>
  <c r="K137" i="3"/>
  <c r="J137" i="3"/>
  <c r="I137" i="3"/>
  <c r="H137" i="3"/>
  <c r="G137" i="3"/>
  <c r="F137" i="3"/>
  <c r="E137" i="3"/>
  <c r="Z128" i="3"/>
  <c r="Y128" i="3"/>
  <c r="X128" i="3"/>
  <c r="W128" i="3"/>
  <c r="V128" i="3"/>
  <c r="U128" i="3"/>
  <c r="T128" i="3"/>
  <c r="S128" i="3"/>
  <c r="R128" i="3"/>
  <c r="Q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Z121" i="3"/>
  <c r="Y121" i="3"/>
  <c r="X121" i="3"/>
  <c r="W121" i="3"/>
  <c r="V121" i="3"/>
  <c r="U121" i="3"/>
  <c r="T121" i="3"/>
  <c r="S121" i="3"/>
  <c r="R121" i="3"/>
  <c r="Q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Z112" i="3"/>
  <c r="Y112" i="3"/>
  <c r="X112" i="3"/>
  <c r="W112" i="3"/>
  <c r="V112" i="3"/>
  <c r="U112" i="3"/>
  <c r="T112" i="3"/>
  <c r="S112" i="3"/>
  <c r="R112" i="3"/>
  <c r="Q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Z103" i="3"/>
  <c r="Y103" i="3"/>
  <c r="X103" i="3"/>
  <c r="W103" i="3"/>
  <c r="V103" i="3"/>
  <c r="U103" i="3"/>
  <c r="T103" i="3"/>
  <c r="S103" i="3"/>
  <c r="R103" i="3"/>
  <c r="Q103" i="3"/>
  <c r="P103" i="3"/>
  <c r="O103" i="3"/>
  <c r="N103" i="3"/>
  <c r="M103" i="3"/>
  <c r="L103" i="3"/>
  <c r="K103" i="3"/>
  <c r="J103" i="3"/>
  <c r="I103" i="3"/>
  <c r="H103" i="3"/>
  <c r="G103" i="3"/>
  <c r="F103" i="3"/>
  <c r="E103" i="3"/>
  <c r="Z94" i="3"/>
  <c r="Y94" i="3"/>
  <c r="X94" i="3"/>
  <c r="W94" i="3"/>
  <c r="V94" i="3"/>
  <c r="U94" i="3"/>
  <c r="T94" i="3"/>
  <c r="S94" i="3"/>
  <c r="R94" i="3"/>
  <c r="Q94" i="3"/>
  <c r="P94" i="3"/>
  <c r="O94" i="3"/>
  <c r="N94" i="3"/>
  <c r="M94" i="3"/>
  <c r="L94" i="3"/>
  <c r="K94" i="3"/>
  <c r="J94" i="3"/>
  <c r="I94" i="3"/>
  <c r="H94" i="3"/>
  <c r="G94" i="3"/>
  <c r="F94" i="3"/>
  <c r="E94" i="3"/>
  <c r="Z83" i="3"/>
  <c r="Y83" i="3"/>
  <c r="X83" i="3"/>
  <c r="W83" i="3"/>
  <c r="V83" i="3"/>
  <c r="U83" i="3"/>
  <c r="T83" i="3"/>
  <c r="S83" i="3"/>
  <c r="R83" i="3"/>
  <c r="Q83" i="3"/>
  <c r="P83" i="3"/>
  <c r="O83" i="3"/>
  <c r="N83" i="3"/>
  <c r="M83" i="3"/>
  <c r="L83" i="3"/>
  <c r="K83" i="3"/>
  <c r="J83" i="3"/>
  <c r="I83" i="3"/>
  <c r="H83" i="3"/>
  <c r="G83" i="3"/>
  <c r="F83" i="3"/>
  <c r="E83" i="3"/>
  <c r="AA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I75" i="3"/>
  <c r="H75" i="3"/>
  <c r="G75" i="3"/>
  <c r="F75" i="3"/>
  <c r="E75" i="3"/>
  <c r="AI39" i="3"/>
  <c r="AH39" i="3"/>
  <c r="AG39" i="3"/>
  <c r="AE39" i="3"/>
  <c r="AD39" i="3"/>
  <c r="AC39" i="3"/>
  <c r="AI38" i="3"/>
  <c r="AH38" i="3"/>
  <c r="AG38" i="3"/>
  <c r="AE38" i="3"/>
  <c r="AD38" i="3"/>
  <c r="AC38" i="3"/>
  <c r="AI37" i="3"/>
  <c r="AH37" i="3"/>
  <c r="AG37" i="3"/>
  <c r="AE37" i="3"/>
  <c r="AD37" i="3"/>
  <c r="AC37" i="3"/>
  <c r="AI36" i="3"/>
  <c r="AH36" i="3"/>
  <c r="AG36" i="3"/>
  <c r="AE36" i="3"/>
  <c r="AD36" i="3"/>
  <c r="AC36" i="3"/>
  <c r="AI35" i="3"/>
  <c r="AH35" i="3"/>
  <c r="AG35" i="3"/>
  <c r="AE35" i="3"/>
  <c r="AD35" i="3"/>
  <c r="AC35" i="3"/>
  <c r="AI34" i="3"/>
  <c r="AH34" i="3"/>
  <c r="AG34" i="3"/>
  <c r="AE34" i="3"/>
  <c r="AD34" i="3"/>
  <c r="AC34" i="3"/>
  <c r="AI33" i="3"/>
  <c r="AH33" i="3"/>
  <c r="AG33" i="3"/>
  <c r="AE33" i="3"/>
  <c r="AD33" i="3"/>
  <c r="AC33" i="3"/>
  <c r="AI32" i="3"/>
  <c r="AH32" i="3"/>
  <c r="AG32" i="3"/>
  <c r="AE32" i="3"/>
  <c r="AD32" i="3"/>
  <c r="AC32" i="3"/>
  <c r="AI29" i="3"/>
  <c r="AH29" i="3"/>
  <c r="AG29" i="3"/>
  <c r="AE29" i="3"/>
  <c r="AD29" i="3"/>
  <c r="AC29" i="3"/>
  <c r="AI28" i="3"/>
  <c r="AH28" i="3"/>
  <c r="AG28" i="3"/>
  <c r="AE28" i="3"/>
  <c r="AD28" i="3"/>
  <c r="AC28" i="3"/>
  <c r="AI26" i="3"/>
  <c r="AH26" i="3"/>
  <c r="AG26" i="3"/>
  <c r="AE26" i="3"/>
  <c r="AD26" i="3"/>
  <c r="AC26" i="3"/>
  <c r="AI25" i="3"/>
  <c r="AH25" i="3"/>
  <c r="AG25" i="3"/>
  <c r="AE25" i="3"/>
  <c r="AD25" i="3"/>
  <c r="AC25" i="3"/>
  <c r="AI24" i="3"/>
  <c r="AH24" i="3"/>
  <c r="AG24" i="3"/>
  <c r="AE24" i="3"/>
  <c r="AD24" i="3"/>
  <c r="AC24" i="3"/>
  <c r="AI23" i="3"/>
  <c r="AH23" i="3"/>
  <c r="AG23" i="3"/>
  <c r="AE23" i="3"/>
  <c r="AD23" i="3"/>
  <c r="AC23" i="3"/>
  <c r="AI22" i="3"/>
  <c r="AH22" i="3"/>
  <c r="AG22" i="3"/>
  <c r="AE22" i="3"/>
  <c r="AD22" i="3"/>
  <c r="AC22" i="3"/>
  <c r="AI21" i="3"/>
  <c r="AH21" i="3"/>
  <c r="AG21" i="3"/>
  <c r="AE21" i="3"/>
  <c r="AD21" i="3"/>
  <c r="AC21" i="3"/>
  <c r="AI20" i="3"/>
  <c r="AH20" i="3"/>
  <c r="AG20" i="3"/>
  <c r="AE20" i="3"/>
  <c r="AD20" i="3"/>
  <c r="AC20" i="3"/>
  <c r="AI19" i="3"/>
  <c r="AH19" i="3"/>
  <c r="AG19" i="3"/>
  <c r="AE19" i="3"/>
  <c r="AD19" i="3"/>
  <c r="AC19" i="3"/>
  <c r="AI17" i="3"/>
  <c r="AH17" i="3"/>
  <c r="AG17" i="3"/>
  <c r="AE17" i="3"/>
  <c r="AD17" i="3"/>
  <c r="AC17" i="3"/>
  <c r="AI16" i="3"/>
  <c r="AH16" i="3"/>
  <c r="AG16" i="3"/>
  <c r="AE16" i="3"/>
  <c r="AD16" i="3"/>
  <c r="AC16" i="3"/>
  <c r="AI15" i="3"/>
  <c r="AH15" i="3"/>
  <c r="AG15" i="3"/>
  <c r="AE15" i="3"/>
  <c r="AD15" i="3"/>
  <c r="AC15" i="3"/>
  <c r="AI13" i="3"/>
  <c r="AH13" i="3"/>
  <c r="AG13" i="3"/>
  <c r="AE13" i="3"/>
  <c r="AD13" i="3"/>
  <c r="AC13" i="3"/>
  <c r="AI12" i="3"/>
  <c r="AH12" i="3"/>
  <c r="AG12" i="3"/>
  <c r="AE12" i="3"/>
  <c r="AD12" i="3"/>
  <c r="AC12" i="3"/>
  <c r="AI11" i="3"/>
  <c r="AH11" i="3"/>
  <c r="AG11" i="3"/>
  <c r="AE11" i="3"/>
  <c r="AD11" i="3"/>
  <c r="AC11" i="3"/>
  <c r="AI10" i="3"/>
  <c r="AH10" i="3"/>
  <c r="AG10" i="3"/>
  <c r="AE10" i="3"/>
  <c r="AD10" i="3"/>
  <c r="AC10" i="3"/>
  <c r="AI9" i="3"/>
  <c r="AH9" i="3"/>
  <c r="AG9" i="3"/>
  <c r="AE9" i="3"/>
  <c r="AD9" i="3"/>
  <c r="AC9" i="3"/>
  <c r="AI8" i="3"/>
  <c r="AH8" i="3"/>
  <c r="AG8" i="3"/>
  <c r="AE8" i="3"/>
  <c r="AD8" i="3"/>
  <c r="AC8" i="3"/>
  <c r="AI7" i="3"/>
  <c r="AH7" i="3"/>
  <c r="AG7" i="3"/>
  <c r="AE7" i="3"/>
  <c r="AD7" i="3"/>
  <c r="AC7" i="3"/>
  <c r="AI6" i="3"/>
  <c r="AH6" i="3"/>
  <c r="AG6" i="3"/>
  <c r="AE6" i="3"/>
  <c r="AD6" i="3"/>
  <c r="AC6" i="3"/>
  <c r="AI4" i="3"/>
  <c r="AH4" i="3"/>
  <c r="AG4" i="3"/>
  <c r="AE4" i="3"/>
  <c r="AD4" i="3"/>
  <c r="AC4" i="3"/>
  <c r="AI3" i="3"/>
  <c r="AH3" i="3"/>
  <c r="AG3" i="3"/>
  <c r="AE3" i="3"/>
  <c r="AD3" i="3"/>
  <c r="AC3" i="3"/>
  <c r="AI2" i="3"/>
  <c r="AH2" i="3"/>
  <c r="AG2" i="3"/>
  <c r="AE2" i="3"/>
  <c r="AD2" i="3"/>
  <c r="AC2" i="3"/>
  <c r="P62" i="1"/>
  <c r="H62" i="1"/>
  <c r="T61" i="1"/>
  <c r="V61" i="1" s="1"/>
  <c r="W62" i="1" s="1"/>
  <c r="P61" i="1"/>
  <c r="V60" i="1" s="1"/>
  <c r="O61" i="1"/>
  <c r="M61" i="1"/>
  <c r="J61" i="1"/>
  <c r="H61" i="1"/>
  <c r="F61" i="1"/>
  <c r="E61" i="1"/>
  <c r="U60" i="1"/>
  <c r="R60" i="1"/>
  <c r="I60" i="1"/>
  <c r="P56" i="1"/>
  <c r="H56" i="1"/>
  <c r="T56" i="1" s="1"/>
  <c r="V55" i="1"/>
  <c r="P55" i="1"/>
  <c r="V54" i="1" s="1"/>
  <c r="O55" i="1"/>
  <c r="M55" i="1"/>
  <c r="U54" i="1" s="1"/>
  <c r="J55" i="1"/>
  <c r="H55" i="1"/>
  <c r="F55" i="1"/>
  <c r="E55" i="1"/>
  <c r="S54" i="1" s="1"/>
  <c r="I54" i="1"/>
  <c r="P50" i="1"/>
  <c r="H50" i="1"/>
  <c r="T49" i="1"/>
  <c r="P49" i="1"/>
  <c r="V48" i="1" s="1"/>
  <c r="Z48" i="1" s="1"/>
  <c r="O49" i="1"/>
  <c r="M49" i="1"/>
  <c r="J49" i="1"/>
  <c r="H49" i="1"/>
  <c r="F49" i="1"/>
  <c r="E49" i="1"/>
  <c r="R48" i="1"/>
  <c r="I48" i="1"/>
  <c r="P44" i="1"/>
  <c r="H44" i="1"/>
  <c r="T43" i="1"/>
  <c r="V43" i="1" s="1"/>
  <c r="P43" i="1"/>
  <c r="V42" i="1" s="1"/>
  <c r="O43" i="1"/>
  <c r="M43" i="1"/>
  <c r="J43" i="1"/>
  <c r="H43" i="1"/>
  <c r="F43" i="1"/>
  <c r="E43" i="1"/>
  <c r="U42" i="1"/>
  <c r="R42" i="1"/>
  <c r="I42" i="1"/>
  <c r="P38" i="1"/>
  <c r="H38" i="1"/>
  <c r="T38" i="1" s="1"/>
  <c r="V37" i="1"/>
  <c r="P37" i="1"/>
  <c r="V36" i="1" s="1"/>
  <c r="Z36" i="1" s="1"/>
  <c r="O37" i="1"/>
  <c r="M37" i="1"/>
  <c r="J37" i="1"/>
  <c r="H37" i="1"/>
  <c r="F37" i="1"/>
  <c r="E37" i="1"/>
  <c r="S36" i="1" s="1"/>
  <c r="I36" i="1"/>
  <c r="P32" i="1"/>
  <c r="H32" i="1"/>
  <c r="T32" i="1" s="1"/>
  <c r="V31" i="1"/>
  <c r="P31" i="1"/>
  <c r="V30" i="1" s="1"/>
  <c r="O31" i="1"/>
  <c r="M31" i="1"/>
  <c r="J31" i="1"/>
  <c r="H31" i="1"/>
  <c r="F31" i="1"/>
  <c r="E31" i="1"/>
  <c r="S30" i="1" s="1"/>
  <c r="I30" i="1"/>
  <c r="P26" i="1"/>
  <c r="H26" i="1"/>
  <c r="T26" i="1" s="1"/>
  <c r="V25" i="1"/>
  <c r="P25" i="1"/>
  <c r="V24" i="1" s="1"/>
  <c r="O25" i="1"/>
  <c r="M25" i="1"/>
  <c r="U24" i="1" s="1"/>
  <c r="J25" i="1"/>
  <c r="H25" i="1"/>
  <c r="F25" i="1"/>
  <c r="E25" i="1"/>
  <c r="S24" i="1" s="1"/>
  <c r="I24" i="1"/>
  <c r="P20" i="1"/>
  <c r="H20" i="1"/>
  <c r="T20" i="1" s="1"/>
  <c r="V19" i="1"/>
  <c r="P19" i="1"/>
  <c r="V18" i="1" s="1"/>
  <c r="O19" i="1"/>
  <c r="M19" i="1"/>
  <c r="J19" i="1"/>
  <c r="H19" i="1"/>
  <c r="F19" i="1"/>
  <c r="E19" i="1"/>
  <c r="S18" i="1" s="1"/>
  <c r="I18" i="1"/>
  <c r="W44" i="1" l="1"/>
  <c r="U48" i="1"/>
  <c r="X48" i="1" s="1"/>
  <c r="W56" i="1"/>
  <c r="W38" i="1"/>
  <c r="W60" i="1"/>
  <c r="X60" i="1"/>
  <c r="Y60" i="1" s="1"/>
  <c r="Z60" i="1"/>
  <c r="X54" i="1"/>
  <c r="Y54" i="1" s="1"/>
  <c r="W54" i="1"/>
  <c r="Z54" i="1"/>
  <c r="W42" i="1"/>
  <c r="X42" i="1"/>
  <c r="Z42" i="1"/>
  <c r="W48" i="1"/>
  <c r="V49" i="1"/>
  <c r="W50" i="1" s="1"/>
  <c r="U30" i="1"/>
  <c r="X30" i="1" s="1"/>
  <c r="Y30" i="1" s="1"/>
  <c r="U36" i="1"/>
  <c r="X36" i="1" s="1"/>
  <c r="Y36" i="1" s="1"/>
  <c r="U18" i="1"/>
  <c r="X18" i="1" s="1"/>
  <c r="W26" i="1"/>
  <c r="W32" i="1"/>
  <c r="W20" i="1"/>
  <c r="Z24" i="1"/>
  <c r="X24" i="1"/>
  <c r="W24" i="1"/>
  <c r="Z30" i="1"/>
  <c r="W30" i="1"/>
  <c r="Z18" i="1"/>
  <c r="W18" i="1"/>
  <c r="W36" i="1"/>
  <c r="P14" i="1"/>
  <c r="P13" i="1"/>
  <c r="V12" i="1" s="1"/>
  <c r="O13" i="1"/>
  <c r="H13" i="1"/>
  <c r="G13" i="1"/>
  <c r="S12" i="1" s="1"/>
  <c r="I12" i="1"/>
  <c r="P9" i="1"/>
  <c r="P8" i="1"/>
  <c r="V7" i="1" s="1"/>
  <c r="Z7" i="1" s="1"/>
  <c r="O8" i="1"/>
  <c r="H8" i="1"/>
  <c r="G8" i="1"/>
  <c r="S7" i="1" s="1"/>
  <c r="I7" i="1"/>
  <c r="P4" i="1"/>
  <c r="P3" i="1"/>
  <c r="V3" i="1" s="1"/>
  <c r="O3" i="1"/>
  <c r="H3" i="1"/>
  <c r="G3" i="1"/>
  <c r="S3" i="1" s="1"/>
  <c r="I2" i="1"/>
  <c r="Y42" i="1" l="1"/>
  <c r="Y48" i="1"/>
  <c r="Y18" i="1"/>
  <c r="Y24" i="1"/>
  <c r="W12" i="1"/>
  <c r="Z12" i="1"/>
  <c r="W3" i="1"/>
  <c r="Z3" i="1"/>
  <c r="W7" i="1"/>
</calcChain>
</file>

<file path=xl/sharedStrings.xml><?xml version="1.0" encoding="utf-8"?>
<sst xmlns="http://schemas.openxmlformats.org/spreadsheetml/2006/main" count="1213" uniqueCount="164">
  <si>
    <t>CD4 fractio (CD4+CD25-)</t>
  </si>
  <si>
    <t>total 45</t>
  </si>
  <si>
    <t>live45</t>
  </si>
  <si>
    <t>%live CD45</t>
  </si>
  <si>
    <t>live Treg</t>
  </si>
  <si>
    <t>live 45</t>
  </si>
  <si>
    <t>live CD4</t>
  </si>
  <si>
    <t>panel 1 and 3b</t>
  </si>
  <si>
    <t>panel 1</t>
  </si>
  <si>
    <t>recovered</t>
  </si>
  <si>
    <t>efficiency</t>
  </si>
  <si>
    <t>recover Treg</t>
  </si>
  <si>
    <t>effciency Treg</t>
  </si>
  <si>
    <t>%yield</t>
  </si>
  <si>
    <t>total CD45</t>
  </si>
  <si>
    <t>live CD45</t>
  </si>
  <si>
    <t>total CD4</t>
  </si>
  <si>
    <t>from CD4</t>
  </si>
  <si>
    <t>live CD3+CD4+</t>
  </si>
  <si>
    <t>total efficency</t>
  </si>
  <si>
    <t>combined efficency</t>
  </si>
  <si>
    <t>(from start)</t>
  </si>
  <si>
    <t>(Treg*CD4)</t>
  </si>
  <si>
    <t>panel 3 and 3c</t>
  </si>
  <si>
    <t>PreClin 1</t>
  </si>
  <si>
    <t>CD4</t>
  </si>
  <si>
    <t>PreClin 2</t>
  </si>
  <si>
    <t>PreClin 3</t>
  </si>
  <si>
    <t xml:space="preserve"> PreClin 4</t>
  </si>
  <si>
    <t>%Treg</t>
  </si>
  <si>
    <t>%from Live</t>
  </si>
  <si>
    <t>%live CD4</t>
  </si>
  <si>
    <t>%Live CD45</t>
  </si>
  <si>
    <t>treg fraction</t>
  </si>
  <si>
    <t>%Treg from live</t>
  </si>
  <si>
    <t>starting TNC</t>
  </si>
  <si>
    <t>pos Tregs</t>
  </si>
  <si>
    <t>treg pos from CD4</t>
  </si>
  <si>
    <t>CD4 fraction</t>
  </si>
  <si>
    <t>pos CD4</t>
  </si>
  <si>
    <t>Date</t>
  </si>
  <si>
    <t>CD4 viability</t>
  </si>
  <si>
    <t>%Treg of CD4</t>
  </si>
  <si>
    <t>efficiency CD4</t>
  </si>
  <si>
    <t>recovered CD4 from CD4 fraction</t>
  </si>
  <si>
    <t>from TNC</t>
  </si>
  <si>
    <t>line 1</t>
  </si>
  <si>
    <t>Line 2</t>
  </si>
  <si>
    <t>line 3</t>
  </si>
  <si>
    <t>line 4</t>
  </si>
  <si>
    <t>%CD4+CD127lowCD25hi of CD45+ cells</t>
  </si>
  <si>
    <t>%CD4+CD127lowCD25hi of CD4+ cells</t>
  </si>
  <si>
    <t>%FOXP3hi of CD4+CD127lowCD25hi cells</t>
  </si>
  <si>
    <t>% efficiency of slection</t>
  </si>
  <si>
    <t>% yield of TNC</t>
  </si>
  <si>
    <t>n</t>
  </si>
  <si>
    <t>Single-step</t>
  </si>
  <si>
    <t xml:space="preserve">41 (30-59) </t>
  </si>
  <si>
    <t>99.4(99.2-99.6)</t>
  </si>
  <si>
    <t>6 (3-6)</t>
  </si>
  <si>
    <t xml:space="preserve">0.04 (0.03-0.06) </t>
  </si>
  <si>
    <t>Two-step</t>
  </si>
  <si>
    <t xml:space="preserve">89 (63-92) </t>
  </si>
  <si>
    <t xml:space="preserve">91 (86-95) </t>
  </si>
  <si>
    <t>99.7(96.9-100.0)</t>
  </si>
  <si>
    <t xml:space="preserve">0.04 (0.01-0.09) </t>
  </si>
  <si>
    <t>single (CD25+)</t>
  </si>
  <si>
    <t>two-step 1/15 anti-CD25</t>
  </si>
  <si>
    <t>pre Clin 1</t>
  </si>
  <si>
    <t>pre Clin 2</t>
  </si>
  <si>
    <t>PreClin 4</t>
  </si>
  <si>
    <t>Line 1</t>
  </si>
  <si>
    <t>Line 3</t>
  </si>
  <si>
    <t>Line 4</t>
  </si>
  <si>
    <t>Efficiency</t>
  </si>
  <si>
    <t>two-step (CD4+CD25+)</t>
  </si>
  <si>
    <t>Yields</t>
  </si>
  <si>
    <t>purity from CD4</t>
  </si>
  <si>
    <t>93 (89-94)</t>
  </si>
  <si>
    <t>Single (CD25+)</t>
  </si>
  <si>
    <t>from CD45</t>
  </si>
  <si>
    <t>Sample:</t>
  </si>
  <si>
    <t>debris- | Count</t>
  </si>
  <si>
    <t>debris-/CD45+ | Count</t>
  </si>
  <si>
    <t>debris-/CD45+/R5/CD4, SSC-A subset | Count</t>
  </si>
  <si>
    <t>debris-/CD45+/R5/CD4, SSC-A subset/CD4+CD25+ | Count</t>
  </si>
  <si>
    <t>debris-/CD45+/R5/CD4, SSC-A subset/CD4+CD25+/CD127hiCD25+ | Count</t>
  </si>
  <si>
    <t>debris-/CD45+/R5/CD4, SSC-A subset/CD4+CD25+/CD127lowCD25+ | Count</t>
  </si>
  <si>
    <t>debris-/CD45+/R5/CD4, SSC-A subset/CD4+CD25+/CD127lowCD25+/CD127LowFOXP3hi | Count</t>
  </si>
  <si>
    <t>debris-/CD45+/R5/CD4, SSC-A subset/CD4+CD25+/CD127LowFOXP3hi | Count</t>
  </si>
  <si>
    <t>debris-/CD45+/R5/CD4, SSC-A subset/CD4+CD25+/Q1: CD127- , FOXP3+ | Count</t>
  </si>
  <si>
    <t>debris-/CD45+/R5/CD4, SSC-A subset/CD4+CD25+/Q2: CD127+ , FOXP3+ | Count</t>
  </si>
  <si>
    <t>debris-/CD45+/R5/CD4, SSC-A subset/CD4+CD25+/Q3: CD127+ , FOXP3- | Count</t>
  </si>
  <si>
    <t>debris-/CD45+/R5/CD4, SSC-A subset/CD4+CD25+/Q4: CD127- , FOXP3- | Count</t>
  </si>
  <si>
    <t>debris-/CD45+/R5/CD4+CD3+/CD4+CD25+/Q4: CD127- , FOXP3- | Count</t>
  </si>
  <si>
    <t>debris-/CD45+/R5/CD4+CD3+/CD4+CD25+/Q3: CD127+ , FOXP3- | Count</t>
  </si>
  <si>
    <t>debris-/CD45+/R5/CD4+CD3+/CD4+CD25+/Q2: CD127+ , FOXP3+ | Count</t>
  </si>
  <si>
    <t>debris-/CD45+/R5/CD4+CD3+/CD4+CD25+/Q1: CD127- , FOXP3+ | Count</t>
  </si>
  <si>
    <t>debris-/CD45+/R5/CD4+CD3+/CD4+CD25+/CD127LowFOXP3hi | Count</t>
  </si>
  <si>
    <t>debris-/CD45+/R5/CD4+CD3+/CD4+CD25+/CD127lowCD25+/CD127LowFOXP3hi | Count</t>
  </si>
  <si>
    <t>debris-/CD45+/R5/CD4+CD3+/CD4+CD25+/CD127lowCD25+ | Count</t>
  </si>
  <si>
    <t>debris-/CD45+/R5/CD4+CD3+/CD4+CD25+/CD127hiCD25+ | Count</t>
  </si>
  <si>
    <t>debris-/CD45+/R5/CD4+CD3+/CD4+CD25+ | Count</t>
  </si>
  <si>
    <t>debris-/CD45+/R5/CD4+CD3+ | Count</t>
  </si>
  <si>
    <t>for all</t>
  </si>
  <si>
    <t>CD4+ of CD45</t>
  </si>
  <si>
    <t>CD4+CD25+CD127lowCD25+ of CD45</t>
  </si>
  <si>
    <t>CD4+25+CD127lowFOXP3+ of CD45</t>
  </si>
  <si>
    <t>CD4+CD127lowCD25+ of CD4</t>
  </si>
  <si>
    <t>CD4+25+CD127lowFOXP3+ of CD4</t>
  </si>
  <si>
    <t>CD127lowFOXP3+ of CD4+CD127lowCD25+</t>
  </si>
  <si>
    <t>CD25 ONLY 1</t>
  </si>
  <si>
    <t>Specimen_001_CB F_005.fcs</t>
  </si>
  <si>
    <t>CD25 ONLY 2</t>
  </si>
  <si>
    <t>Specimen_001_CB F_003.fcs</t>
  </si>
  <si>
    <t>CD25 ONLY 3</t>
  </si>
  <si>
    <t>day 0_WB Foxp3_002.fcs</t>
  </si>
  <si>
    <t>day0_wb_015.fcs</t>
  </si>
  <si>
    <t>line 2</t>
  </si>
  <si>
    <t>preclin 1</t>
  </si>
  <si>
    <t>day7_PBMC F_008.fcs</t>
  </si>
  <si>
    <t>preclin 2</t>
  </si>
  <si>
    <t>day7_wb  f_011.fcs</t>
  </si>
  <si>
    <t>preclin 3</t>
  </si>
  <si>
    <t>preclin 4</t>
  </si>
  <si>
    <t>Specimen_001_CD25strep F_003.fcs</t>
  </si>
  <si>
    <t>Specimen_001_CD25strep F_001.fcs</t>
  </si>
  <si>
    <t>day 0_CD25 pos_003.fcs</t>
  </si>
  <si>
    <t>day0_cd25+ 1in15_014.fcs</t>
  </si>
  <si>
    <t>day7_cd25+ 2nd at_016.fcs</t>
  </si>
  <si>
    <t>day7_cd25+ 1in15_012.fcs</t>
  </si>
  <si>
    <t>Specimen_001_CD25neg F_004.fcs</t>
  </si>
  <si>
    <t>Specimen_001_CD25neg F_002.fcs</t>
  </si>
  <si>
    <t>day0_cd25- 1in15_013.fcs</t>
  </si>
  <si>
    <t>day7_cd25- 2nd at_017.fcs</t>
  </si>
  <si>
    <t>day7_cd25- 1in15_013.fcs</t>
  </si>
  <si>
    <t>day7_PBMC FMO_009.fcs</t>
  </si>
  <si>
    <t>day7_cd25+ ,3f,_010.fcs</t>
  </si>
  <si>
    <t>day7_wb -f2_011.fcs</t>
  </si>
  <si>
    <t>day7_wb f 2nd at_014.fcs</t>
  </si>
  <si>
    <t>day7_wb-f 2nd at_015.fcs</t>
  </si>
  <si>
    <t>day7_790 CD25- 1IN10_026.fcs</t>
  </si>
  <si>
    <t>Mean</t>
  </si>
  <si>
    <t>SD</t>
  </si>
  <si>
    <t>day7_wb fmo_014.fcs</t>
  </si>
  <si>
    <t>day0_cd25- 1in35_011.fcs</t>
  </si>
  <si>
    <t>day0_cd25+ 1in35_012.fcs</t>
  </si>
  <si>
    <t>day0_wb_001_016.fcs</t>
  </si>
  <si>
    <t>day0_wb fmo_017.fcs</t>
  </si>
  <si>
    <t>Specimen_001_CB -f_004.fcs</t>
  </si>
  <si>
    <t>Specimen_001_CBMC-25 F_005.fcs</t>
  </si>
  <si>
    <t>day 0_WB FMO_001.fcs</t>
  </si>
  <si>
    <t>Specimen_001_CB -f_006.fcs</t>
  </si>
  <si>
    <t>Specimen_001_CBMC-25 F_007.fcs</t>
  </si>
  <si>
    <t>day7_wb blank_015.fcs</t>
  </si>
  <si>
    <t>%FOXP3 of CD4+CD25+CD17low</t>
  </si>
  <si>
    <t>(1500 starting but 1/2 as split between two isolations)</t>
  </si>
  <si>
    <t>(1400 starting 1/2 as split between two isolations)</t>
  </si>
  <si>
    <t>Preclin1</t>
  </si>
  <si>
    <t>PreClin2</t>
  </si>
  <si>
    <t>PreClin3</t>
  </si>
  <si>
    <t>PreClin4</t>
  </si>
  <si>
    <t>Yield from start</t>
  </si>
  <si>
    <t>5 (1-9)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</si>
</sst>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9"/>
      <name val="Arial"/>
    </font>
  </fonts>
  <fills count="3">
    <fill>
      <patternFill patternType="none"/>
    </fill>
    <fill>
      <patternFill patternType="gray125"/>
    </fill>
    <fill>
      <patternFill patternType="solid">
        <fgColor theme="1"/>
        <bgColor theme="1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2" fillId="0" borderId="0" xfId="0" applyFont="1"/>
    <xf numFmtId="14" fontId="0" fillId="0" borderId="1" xfId="0" applyNumberFormat="1" applyBorder="1"/>
    <xf numFmtId="14" fontId="2" fillId="0" borderId="0" xfId="0" applyNumberFormat="1" applyFont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wrapText="1"/>
    </xf>
  </cellXfs>
  <cellStyles count="1">
    <cellStyle name="Normal" xfId="0" builtinId="0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407FE-784F-4442-A9E2-FF28A9483E00}">
  <dimension ref="A1:Z75"/>
  <sheetViews>
    <sheetView topLeftCell="K45" workbookViewId="0">
      <selection activeCell="S66" sqref="S66"/>
    </sheetView>
  </sheetViews>
  <sheetFormatPr baseColWidth="10" defaultRowHeight="16" x14ac:dyDescent="0.2"/>
  <cols>
    <col min="1" max="1" width="13" customWidth="1"/>
    <col min="9" max="9" width="12.83203125" customWidth="1"/>
    <col min="12" max="12" width="21.33203125" customWidth="1"/>
    <col min="15" max="15" width="15.6640625" customWidth="1"/>
    <col min="18" max="18" width="11.5" customWidth="1"/>
    <col min="21" max="21" width="28" customWidth="1"/>
    <col min="22" max="22" width="12.6640625" customWidth="1"/>
    <col min="25" max="25" width="17.1640625" customWidth="1"/>
  </cols>
  <sheetData>
    <row r="1" spans="1:26" x14ac:dyDescent="0.2">
      <c r="C1" t="s">
        <v>40</v>
      </c>
      <c r="G1" t="s">
        <v>1</v>
      </c>
      <c r="H1" t="s">
        <v>2</v>
      </c>
      <c r="I1" t="s">
        <v>3</v>
      </c>
      <c r="J1" t="s">
        <v>4</v>
      </c>
      <c r="M1" t="s">
        <v>1</v>
      </c>
      <c r="N1" t="s">
        <v>5</v>
      </c>
      <c r="O1" t="s">
        <v>6</v>
      </c>
      <c r="P1" t="s">
        <v>4</v>
      </c>
      <c r="R1" t="s">
        <v>35</v>
      </c>
      <c r="S1" t="s">
        <v>36</v>
      </c>
      <c r="T1" t="s">
        <v>9</v>
      </c>
      <c r="V1" t="s">
        <v>11</v>
      </c>
      <c r="W1" t="s">
        <v>12</v>
      </c>
      <c r="Z1" t="s">
        <v>13</v>
      </c>
    </row>
    <row r="2" spans="1:26" x14ac:dyDescent="0.2">
      <c r="A2" t="s">
        <v>7</v>
      </c>
      <c r="C2" s="1">
        <v>41836</v>
      </c>
      <c r="G2">
        <v>55973</v>
      </c>
      <c r="H2">
        <v>31191</v>
      </c>
      <c r="I2">
        <f>(H2/G2)*100</f>
        <v>55.725081735836923</v>
      </c>
      <c r="J2">
        <v>520</v>
      </c>
      <c r="M2">
        <v>24732</v>
      </c>
      <c r="N2">
        <v>18759</v>
      </c>
      <c r="O2">
        <v>8673</v>
      </c>
      <c r="P2">
        <v>7683</v>
      </c>
    </row>
    <row r="3" spans="1:26" x14ac:dyDescent="0.2">
      <c r="F3" t="s">
        <v>29</v>
      </c>
      <c r="G3">
        <f>J2/G2*100</f>
        <v>0.92901934861451052</v>
      </c>
      <c r="H3">
        <f>J2/H2*100</f>
        <v>1.6671475746208844</v>
      </c>
      <c r="N3" t="s">
        <v>29</v>
      </c>
      <c r="O3">
        <f>P2/O2*100</f>
        <v>88.585264614320309</v>
      </c>
      <c r="P3">
        <f>(P2/M2)*100</f>
        <v>31.065016982047549</v>
      </c>
      <c r="R3">
        <v>1200</v>
      </c>
      <c r="S3">
        <f>(G3/100)*R3</f>
        <v>11.148232183374127</v>
      </c>
      <c r="T3">
        <v>2.1419999999999999</v>
      </c>
      <c r="V3">
        <f>(P3/100)*T3</f>
        <v>0.66541266375545849</v>
      </c>
      <c r="W3">
        <f>(V3/S3)*100</f>
        <v>5.9687729212154288</v>
      </c>
      <c r="Z3">
        <f>V3/R3*100</f>
        <v>5.5451055312954869E-2</v>
      </c>
    </row>
    <row r="4" spans="1:26" x14ac:dyDescent="0.2">
      <c r="O4" t="s">
        <v>30</v>
      </c>
      <c r="P4">
        <f>(P2/N2)*100</f>
        <v>40.956340956340959</v>
      </c>
    </row>
    <row r="6" spans="1:26" x14ac:dyDescent="0.2">
      <c r="M6" t="s">
        <v>1</v>
      </c>
      <c r="N6" t="s">
        <v>5</v>
      </c>
      <c r="O6" t="s">
        <v>6</v>
      </c>
      <c r="P6" t="s">
        <v>4</v>
      </c>
    </row>
    <row r="7" spans="1:26" x14ac:dyDescent="0.2">
      <c r="A7" t="s">
        <v>7</v>
      </c>
      <c r="C7" s="1">
        <v>41838</v>
      </c>
      <c r="G7">
        <v>42523</v>
      </c>
      <c r="H7">
        <v>20957</v>
      </c>
      <c r="I7">
        <f>(H7/G7)*100</f>
        <v>49.28391693906827</v>
      </c>
      <c r="J7">
        <v>562</v>
      </c>
      <c r="M7">
        <v>17498</v>
      </c>
      <c r="N7">
        <v>13023</v>
      </c>
      <c r="O7">
        <v>8136</v>
      </c>
      <c r="P7">
        <v>7654</v>
      </c>
      <c r="R7">
        <v>2300</v>
      </c>
      <c r="S7">
        <f>(G8/100)*R7</f>
        <v>30.397667144839261</v>
      </c>
      <c r="T7">
        <v>2.1800000000000002</v>
      </c>
      <c r="V7">
        <f>(P8/100)*T7</f>
        <v>0.95357869470796675</v>
      </c>
      <c r="W7">
        <f>(V7/S7)*100</f>
        <v>3.137012752210032</v>
      </c>
      <c r="Z7">
        <f>V7/R7*100</f>
        <v>4.1459943248172468E-2</v>
      </c>
    </row>
    <row r="8" spans="1:26" x14ac:dyDescent="0.2">
      <c r="F8" t="s">
        <v>29</v>
      </c>
      <c r="G8">
        <f>J7/G7*100</f>
        <v>1.3216377019495331</v>
      </c>
      <c r="H8">
        <f>J7/H7*100</f>
        <v>2.6816815383881281</v>
      </c>
      <c r="N8" t="s">
        <v>29</v>
      </c>
      <c r="O8">
        <f>P7/O7*100</f>
        <v>94.075712881022611</v>
      </c>
      <c r="P8">
        <f>(P7/M7)*100</f>
        <v>43.742141959081039</v>
      </c>
    </row>
    <row r="9" spans="1:26" x14ac:dyDescent="0.2">
      <c r="O9" t="s">
        <v>30</v>
      </c>
      <c r="P9">
        <f>(P7/N7)*100</f>
        <v>58.772940182753587</v>
      </c>
    </row>
    <row r="11" spans="1:26" x14ac:dyDescent="0.2">
      <c r="M11" t="s">
        <v>1</v>
      </c>
      <c r="N11" t="s">
        <v>5</v>
      </c>
      <c r="O11" t="s">
        <v>6</v>
      </c>
      <c r="P11" t="s">
        <v>4</v>
      </c>
    </row>
    <row r="12" spans="1:26" x14ac:dyDescent="0.2">
      <c r="A12" t="s">
        <v>8</v>
      </c>
      <c r="C12" s="1">
        <v>41844</v>
      </c>
      <c r="G12">
        <v>61564</v>
      </c>
      <c r="H12">
        <v>31600</v>
      </c>
      <c r="I12">
        <f>(H12/G12)*100</f>
        <v>51.328698590085118</v>
      </c>
      <c r="J12">
        <v>341</v>
      </c>
      <c r="M12">
        <v>16438</v>
      </c>
      <c r="N12">
        <v>12840</v>
      </c>
      <c r="O12">
        <v>4186</v>
      </c>
      <c r="P12">
        <v>3899</v>
      </c>
      <c r="R12">
        <v>800</v>
      </c>
      <c r="S12">
        <f>(G13/100)*R12</f>
        <v>4.4311610681567153</v>
      </c>
      <c r="T12">
        <v>1.1599999999999999</v>
      </c>
      <c r="V12">
        <f>(P13/100)*T12</f>
        <v>0.27514539481688766</v>
      </c>
      <c r="W12">
        <f>(V12/S12)*100</f>
        <v>6.209329577165275</v>
      </c>
      <c r="Z12">
        <f>V12/R12*100</f>
        <v>3.4393174352110957E-2</v>
      </c>
    </row>
    <row r="13" spans="1:26" x14ac:dyDescent="0.2">
      <c r="F13" t="s">
        <v>29</v>
      </c>
      <c r="G13">
        <f>J12/G12*100</f>
        <v>0.55389513351958941</v>
      </c>
      <c r="H13">
        <f>J12/H12*100</f>
        <v>1.0791139240506329</v>
      </c>
      <c r="N13" t="s">
        <v>29</v>
      </c>
      <c r="O13">
        <f>P12/O12*100</f>
        <v>93.143812709030101</v>
      </c>
      <c r="P13">
        <f>(P12/M12)*100</f>
        <v>23.719430587662732</v>
      </c>
    </row>
    <row r="14" spans="1:26" x14ac:dyDescent="0.2">
      <c r="O14" t="s">
        <v>30</v>
      </c>
      <c r="P14">
        <f>(P12/N12)*100</f>
        <v>30.366043613707166</v>
      </c>
    </row>
    <row r="16" spans="1:26" x14ac:dyDescent="0.2">
      <c r="M16" t="s">
        <v>1</v>
      </c>
      <c r="N16" t="s">
        <v>5</v>
      </c>
      <c r="O16" t="s">
        <v>18</v>
      </c>
      <c r="P16" t="s">
        <v>4</v>
      </c>
      <c r="W16" t="s">
        <v>19</v>
      </c>
      <c r="X16" t="s">
        <v>10</v>
      </c>
      <c r="Y16" t="s">
        <v>20</v>
      </c>
    </row>
    <row r="17" spans="1:26" x14ac:dyDescent="0.2">
      <c r="E17" t="s">
        <v>14</v>
      </c>
      <c r="F17" t="s">
        <v>15</v>
      </c>
      <c r="G17" t="s">
        <v>16</v>
      </c>
      <c r="H17" t="s">
        <v>6</v>
      </c>
      <c r="I17" t="s">
        <v>3</v>
      </c>
      <c r="J17" t="s">
        <v>4</v>
      </c>
      <c r="L17" t="s">
        <v>0</v>
      </c>
      <c r="M17">
        <v>11489</v>
      </c>
      <c r="N17">
        <v>10495</v>
      </c>
      <c r="O17">
        <v>10233</v>
      </c>
      <c r="S17" t="s">
        <v>36</v>
      </c>
      <c r="T17" t="s">
        <v>33</v>
      </c>
      <c r="U17" t="s">
        <v>37</v>
      </c>
      <c r="V17" t="s">
        <v>11</v>
      </c>
      <c r="W17" t="s">
        <v>21</v>
      </c>
      <c r="X17" t="s">
        <v>17</v>
      </c>
      <c r="Y17" t="s">
        <v>22</v>
      </c>
    </row>
    <row r="18" spans="1:26" x14ac:dyDescent="0.2">
      <c r="A18" t="s">
        <v>23</v>
      </c>
      <c r="B18" t="s">
        <v>24</v>
      </c>
      <c r="C18" s="1">
        <v>42628</v>
      </c>
      <c r="E18">
        <v>73996</v>
      </c>
      <c r="F18">
        <v>40092</v>
      </c>
      <c r="G18">
        <v>23738</v>
      </c>
      <c r="H18">
        <v>9450</v>
      </c>
      <c r="I18">
        <f>(F18/E18)*100</f>
        <v>54.18130709768095</v>
      </c>
      <c r="J18">
        <v>820</v>
      </c>
      <c r="L18" t="s">
        <v>33</v>
      </c>
      <c r="M18">
        <v>10046</v>
      </c>
      <c r="N18">
        <v>7211</v>
      </c>
      <c r="O18">
        <v>5317</v>
      </c>
      <c r="P18">
        <v>4560</v>
      </c>
      <c r="R18">
        <v>1210</v>
      </c>
      <c r="S18">
        <f>(E19/100)*R18</f>
        <v>13.408832909887021</v>
      </c>
      <c r="T18">
        <v>1.512</v>
      </c>
      <c r="U18">
        <f>(T19*M19/100)*(J19/100)</f>
        <v>8.0057796254158013</v>
      </c>
      <c r="V18">
        <f>(P19/100)*T18</f>
        <v>0.68631495122436803</v>
      </c>
      <c r="W18">
        <f>(V18/S18)*100</f>
        <v>5.118379472968992</v>
      </c>
      <c r="X18">
        <f>(V18/U18)*100</f>
        <v>8.5727434845388011</v>
      </c>
      <c r="Y18">
        <f>X18/100*W20</f>
        <v>4.9906028725003964</v>
      </c>
      <c r="Z18">
        <f>V18/R18*100</f>
        <v>5.6720243902840334E-2</v>
      </c>
    </row>
    <row r="19" spans="1:26" x14ac:dyDescent="0.2">
      <c r="D19" t="s">
        <v>29</v>
      </c>
      <c r="E19">
        <f>J18/E18*100</f>
        <v>1.108168009081572</v>
      </c>
      <c r="F19">
        <f>J18/F18*100</f>
        <v>2.0452958196148856</v>
      </c>
      <c r="G19" t="s">
        <v>41</v>
      </c>
      <c r="H19">
        <f>(H18/G18)*100</f>
        <v>39.809588002359085</v>
      </c>
      <c r="I19" t="s">
        <v>42</v>
      </c>
      <c r="J19">
        <f>(J18/H18)*100</f>
        <v>8.6772486772486772</v>
      </c>
      <c r="L19" t="s">
        <v>32</v>
      </c>
      <c r="M19">
        <f>(N17/M17)*100</f>
        <v>91.348246148489864</v>
      </c>
      <c r="N19" t="s">
        <v>29</v>
      </c>
      <c r="O19">
        <f>P18/O18*100</f>
        <v>85.762648109836377</v>
      </c>
      <c r="P19">
        <f>(P18/M18)*100</f>
        <v>45.391200477802116</v>
      </c>
      <c r="S19" t="s">
        <v>38</v>
      </c>
      <c r="T19">
        <v>101</v>
      </c>
      <c r="U19" t="s">
        <v>44</v>
      </c>
      <c r="V19">
        <f>(O17/M17)*T19</f>
        <v>89.958482026286006</v>
      </c>
    </row>
    <row r="20" spans="1:26" x14ac:dyDescent="0.2">
      <c r="G20" t="s">
        <v>31</v>
      </c>
      <c r="H20">
        <f>(H18/E18)*100</f>
        <v>12.770960592464458</v>
      </c>
      <c r="O20" t="s">
        <v>34</v>
      </c>
      <c r="P20">
        <f>(P18/N18)*100</f>
        <v>63.236721675218419</v>
      </c>
      <c r="S20" t="s">
        <v>39</v>
      </c>
      <c r="T20">
        <f>(H20/100)*R18</f>
        <v>154.52862316881996</v>
      </c>
      <c r="V20" t="s">
        <v>43</v>
      </c>
      <c r="W20">
        <f>(V19/T20)*100</f>
        <v>58.214769653391564</v>
      </c>
    </row>
    <row r="22" spans="1:26" x14ac:dyDescent="0.2">
      <c r="M22" t="s">
        <v>1</v>
      </c>
      <c r="N22" t="s">
        <v>5</v>
      </c>
      <c r="O22" t="s">
        <v>18</v>
      </c>
      <c r="P22" t="s">
        <v>4</v>
      </c>
      <c r="W22" t="s">
        <v>19</v>
      </c>
      <c r="X22" t="s">
        <v>10</v>
      </c>
      <c r="Y22" t="s">
        <v>20</v>
      </c>
    </row>
    <row r="23" spans="1:26" ht="17" thickBot="1" x14ac:dyDescent="0.25">
      <c r="E23" t="s">
        <v>14</v>
      </c>
      <c r="F23" t="s">
        <v>15</v>
      </c>
      <c r="G23" t="s">
        <v>16</v>
      </c>
      <c r="H23" t="s">
        <v>6</v>
      </c>
      <c r="I23" t="s">
        <v>3</v>
      </c>
      <c r="J23" t="s">
        <v>4</v>
      </c>
      <c r="L23" t="s">
        <v>0</v>
      </c>
      <c r="M23">
        <v>12253</v>
      </c>
      <c r="N23">
        <v>10911</v>
      </c>
      <c r="O23">
        <v>10184</v>
      </c>
      <c r="S23" t="s">
        <v>36</v>
      </c>
      <c r="T23" t="s">
        <v>33</v>
      </c>
      <c r="U23" t="s">
        <v>37</v>
      </c>
      <c r="V23" t="s">
        <v>11</v>
      </c>
      <c r="W23" t="s">
        <v>21</v>
      </c>
      <c r="X23" t="s">
        <v>17</v>
      </c>
      <c r="Y23" t="s">
        <v>22</v>
      </c>
    </row>
    <row r="24" spans="1:26" x14ac:dyDescent="0.2">
      <c r="A24" t="s">
        <v>23</v>
      </c>
      <c r="B24" t="s">
        <v>26</v>
      </c>
      <c r="C24" s="3">
        <v>42657</v>
      </c>
      <c r="E24">
        <v>98287</v>
      </c>
      <c r="F24">
        <v>54004</v>
      </c>
      <c r="G24">
        <v>22360</v>
      </c>
      <c r="H24">
        <v>8464</v>
      </c>
      <c r="I24">
        <f>(F24/E24)*100</f>
        <v>54.945211472524349</v>
      </c>
      <c r="J24">
        <v>677</v>
      </c>
      <c r="L24" t="s">
        <v>33</v>
      </c>
      <c r="M24">
        <v>5878</v>
      </c>
      <c r="N24">
        <v>5740</v>
      </c>
      <c r="O24">
        <v>5664</v>
      </c>
      <c r="P24">
        <v>5193</v>
      </c>
      <c r="R24">
        <v>1290</v>
      </c>
      <c r="S24">
        <f>(E25/100)*R24</f>
        <v>8.8855087651469677</v>
      </c>
      <c r="T24">
        <v>0.72</v>
      </c>
      <c r="U24">
        <f>(T25*M25/100)*(J25/100)</f>
        <v>3.8233815791726946</v>
      </c>
      <c r="V24">
        <f>(P25/100)*T24</f>
        <v>0.6360939094930248</v>
      </c>
      <c r="W24">
        <f>(V24/S24)*100</f>
        <v>7.1587787070570039</v>
      </c>
      <c r="X24">
        <f>(V24/U24)*100</f>
        <v>16.636945497620541</v>
      </c>
      <c r="Y24">
        <f>X24/100*W26</f>
        <v>6.6817892358783348</v>
      </c>
      <c r="Z24">
        <f>V24/R24*100</f>
        <v>4.9309605387056185E-2</v>
      </c>
    </row>
    <row r="25" spans="1:26" x14ac:dyDescent="0.2">
      <c r="D25" t="s">
        <v>29</v>
      </c>
      <c r="E25">
        <f>J24/E24*100</f>
        <v>0.68879912908116026</v>
      </c>
      <c r="F25">
        <f>J24/F24*100</f>
        <v>1.2536108436412117</v>
      </c>
      <c r="G25" t="s">
        <v>41</v>
      </c>
      <c r="H25">
        <f>(H24/G24)*100</f>
        <v>37.853309481216456</v>
      </c>
      <c r="I25" t="s">
        <v>42</v>
      </c>
      <c r="J25">
        <f>(J24/H24)*100</f>
        <v>7.9985822306238186</v>
      </c>
      <c r="L25" t="s">
        <v>32</v>
      </c>
      <c r="M25">
        <f>(N23/M23)*100</f>
        <v>89.047580184444627</v>
      </c>
      <c r="N25" t="s">
        <v>29</v>
      </c>
      <c r="O25">
        <f>P24/O24*100</f>
        <v>91.684322033898297</v>
      </c>
      <c r="P25">
        <f>(P24/M24)*100</f>
        <v>88.346376318475677</v>
      </c>
      <c r="S25" t="s">
        <v>38</v>
      </c>
      <c r="T25">
        <v>53.68</v>
      </c>
      <c r="U25" t="s">
        <v>44</v>
      </c>
      <c r="V25">
        <f>(O23/M23)*T25</f>
        <v>44.615777360646369</v>
      </c>
    </row>
    <row r="26" spans="1:26" x14ac:dyDescent="0.2">
      <c r="G26" t="s">
        <v>31</v>
      </c>
      <c r="H26">
        <f>(H24/E24)*100</f>
        <v>8.6115152563411232</v>
      </c>
      <c r="O26" t="s">
        <v>34</v>
      </c>
      <c r="P26">
        <f>(P24/N24)*100</f>
        <v>90.470383275261327</v>
      </c>
      <c r="S26" t="s">
        <v>39</v>
      </c>
      <c r="T26">
        <f>(H26/100)*R24</f>
        <v>111.08854680680049</v>
      </c>
      <c r="V26" t="s">
        <v>43</v>
      </c>
      <c r="W26">
        <f>(V25/T26)*100</f>
        <v>40.16235574513351</v>
      </c>
    </row>
    <row r="28" spans="1:26" x14ac:dyDescent="0.2">
      <c r="M28" t="s">
        <v>1</v>
      </c>
      <c r="N28" t="s">
        <v>5</v>
      </c>
      <c r="O28" t="s">
        <v>18</v>
      </c>
      <c r="P28" t="s">
        <v>4</v>
      </c>
      <c r="W28" t="s">
        <v>19</v>
      </c>
      <c r="X28" t="s">
        <v>10</v>
      </c>
      <c r="Y28" t="s">
        <v>20</v>
      </c>
    </row>
    <row r="29" spans="1:26" ht="17" thickBot="1" x14ac:dyDescent="0.25">
      <c r="E29" t="s">
        <v>14</v>
      </c>
      <c r="F29" t="s">
        <v>15</v>
      </c>
      <c r="G29" t="s">
        <v>16</v>
      </c>
      <c r="H29" t="s">
        <v>6</v>
      </c>
      <c r="I29" t="s">
        <v>3</v>
      </c>
      <c r="J29" t="s">
        <v>4</v>
      </c>
      <c r="L29" t="s">
        <v>0</v>
      </c>
      <c r="M29">
        <v>11121</v>
      </c>
      <c r="N29">
        <v>10343</v>
      </c>
      <c r="O29">
        <v>10100</v>
      </c>
      <c r="S29" t="s">
        <v>36</v>
      </c>
      <c r="T29" t="s">
        <v>33</v>
      </c>
      <c r="U29" t="s">
        <v>37</v>
      </c>
      <c r="V29" t="s">
        <v>11</v>
      </c>
      <c r="W29" t="s">
        <v>21</v>
      </c>
      <c r="X29" t="s">
        <v>17</v>
      </c>
      <c r="Y29" t="s">
        <v>22</v>
      </c>
    </row>
    <row r="30" spans="1:26" x14ac:dyDescent="0.2">
      <c r="A30" t="s">
        <v>23</v>
      </c>
      <c r="B30" t="s">
        <v>27</v>
      </c>
      <c r="C30" s="3">
        <v>42689</v>
      </c>
      <c r="E30">
        <v>75579</v>
      </c>
      <c r="F30">
        <v>39270</v>
      </c>
      <c r="G30">
        <v>10674</v>
      </c>
      <c r="H30">
        <v>4641</v>
      </c>
      <c r="I30">
        <f>(F30/E30)*100</f>
        <v>51.958877465962772</v>
      </c>
      <c r="J30">
        <v>312</v>
      </c>
      <c r="L30" t="s">
        <v>33</v>
      </c>
      <c r="M30">
        <v>5402</v>
      </c>
      <c r="N30">
        <v>5210</v>
      </c>
      <c r="O30">
        <v>5152</v>
      </c>
      <c r="P30">
        <v>4629</v>
      </c>
      <c r="R30">
        <v>1216</v>
      </c>
      <c r="S30">
        <f>(E31/100)*R30</f>
        <v>5.0198070892708291</v>
      </c>
      <c r="T30">
        <v>0.23400000000000001</v>
      </c>
      <c r="U30">
        <f>(T31*M31/100)*(J31/100)</f>
        <v>2.1508204252836824</v>
      </c>
      <c r="V30">
        <f>(P31/100)*T30</f>
        <v>0.20051573491299518</v>
      </c>
      <c r="W30">
        <f>(V30/S30)*100</f>
        <v>3.994490850884906</v>
      </c>
      <c r="X30">
        <f>(V30/U30)*100</f>
        <v>9.3227557519846496</v>
      </c>
      <c r="Y30">
        <f>X30/100*W32</f>
        <v>3.9006436811309637</v>
      </c>
      <c r="Z30">
        <f>V30/R30*100</f>
        <v>1.6489780831660788E-2</v>
      </c>
    </row>
    <row r="31" spans="1:26" x14ac:dyDescent="0.2">
      <c r="D31" t="s">
        <v>29</v>
      </c>
      <c r="E31">
        <f>J30/E30*100</f>
        <v>0.41281308299924585</v>
      </c>
      <c r="F31">
        <f>J30/F30*100</f>
        <v>0.7944996180290298</v>
      </c>
      <c r="G31" t="s">
        <v>41</v>
      </c>
      <c r="H31">
        <f>(H30/G30)*100</f>
        <v>43.479482855536816</v>
      </c>
      <c r="I31" t="s">
        <v>42</v>
      </c>
      <c r="J31">
        <f>(J30/H30)*100</f>
        <v>6.7226890756302522</v>
      </c>
      <c r="L31" t="s">
        <v>32</v>
      </c>
      <c r="M31">
        <f>(N29/M29)*100</f>
        <v>93.004226238647604</v>
      </c>
      <c r="N31" t="s">
        <v>29</v>
      </c>
      <c r="O31">
        <f>P30/O30*100</f>
        <v>89.848602484472053</v>
      </c>
      <c r="P31">
        <f>(P30/M30)*100</f>
        <v>85.690485005553498</v>
      </c>
      <c r="S31" t="s">
        <v>38</v>
      </c>
      <c r="T31">
        <v>34.4</v>
      </c>
      <c r="U31" t="s">
        <v>44</v>
      </c>
      <c r="V31">
        <f>(O29/M29)*T31</f>
        <v>31.241794802625662</v>
      </c>
    </row>
    <row r="32" spans="1:26" x14ac:dyDescent="0.2">
      <c r="G32" s="2" t="s">
        <v>31</v>
      </c>
      <c r="H32">
        <f>(H30/E30)*100</f>
        <v>6.1405946096137818</v>
      </c>
      <c r="O32" t="s">
        <v>34</v>
      </c>
      <c r="P32">
        <f>(P30/N30)*100</f>
        <v>88.848368522072946</v>
      </c>
      <c r="S32" t="s">
        <v>39</v>
      </c>
      <c r="T32">
        <f>(H32/100)*R30</f>
        <v>74.66963045290359</v>
      </c>
      <c r="V32" t="s">
        <v>43</v>
      </c>
      <c r="W32">
        <f>(V31/T32)*100</f>
        <v>41.840028687875744</v>
      </c>
    </row>
    <row r="33" spans="1:26" x14ac:dyDescent="0.2">
      <c r="G33" s="2"/>
    </row>
    <row r="34" spans="1:26" x14ac:dyDescent="0.2">
      <c r="M34" t="s">
        <v>1</v>
      </c>
      <c r="N34" t="s">
        <v>5</v>
      </c>
      <c r="O34" t="s">
        <v>18</v>
      </c>
      <c r="P34" t="s">
        <v>4</v>
      </c>
      <c r="W34" t="s">
        <v>19</v>
      </c>
      <c r="X34" t="s">
        <v>10</v>
      </c>
      <c r="Y34" t="s">
        <v>20</v>
      </c>
    </row>
    <row r="35" spans="1:26" ht="17" thickBot="1" x14ac:dyDescent="0.25">
      <c r="E35" t="s">
        <v>14</v>
      </c>
      <c r="F35" t="s">
        <v>15</v>
      </c>
      <c r="G35" t="s">
        <v>16</v>
      </c>
      <c r="H35" t="s">
        <v>6</v>
      </c>
      <c r="I35" t="s">
        <v>3</v>
      </c>
      <c r="J35" t="s">
        <v>4</v>
      </c>
      <c r="L35" t="s">
        <v>0</v>
      </c>
      <c r="M35">
        <v>11305</v>
      </c>
      <c r="N35">
        <v>10729</v>
      </c>
      <c r="O35">
        <v>10218</v>
      </c>
      <c r="S35" t="s">
        <v>36</v>
      </c>
      <c r="T35" t="s">
        <v>33</v>
      </c>
      <c r="U35" t="s">
        <v>37</v>
      </c>
      <c r="V35" t="s">
        <v>11</v>
      </c>
      <c r="W35" t="s">
        <v>21</v>
      </c>
      <c r="X35" t="s">
        <v>17</v>
      </c>
      <c r="Y35" t="s">
        <v>22</v>
      </c>
    </row>
    <row r="36" spans="1:26" x14ac:dyDescent="0.2">
      <c r="A36" t="s">
        <v>23</v>
      </c>
      <c r="B36" t="s">
        <v>28</v>
      </c>
      <c r="C36" s="3">
        <v>42699</v>
      </c>
      <c r="E36">
        <v>71999</v>
      </c>
      <c r="F36">
        <v>45387</v>
      </c>
      <c r="G36">
        <v>13814</v>
      </c>
      <c r="H36">
        <v>9439</v>
      </c>
      <c r="I36">
        <f>(F36/E36)*100</f>
        <v>63.03837553299352</v>
      </c>
      <c r="J36">
        <v>928</v>
      </c>
      <c r="L36" t="s">
        <v>33</v>
      </c>
      <c r="M36">
        <v>5342</v>
      </c>
      <c r="N36">
        <v>5201</v>
      </c>
      <c r="O36">
        <v>5149</v>
      </c>
      <c r="P36">
        <v>4689</v>
      </c>
      <c r="R36">
        <v>1340</v>
      </c>
      <c r="S36">
        <f>(E37/100)*R36</f>
        <v>17.271350990985987</v>
      </c>
      <c r="T36">
        <v>0.79200000000000004</v>
      </c>
      <c r="U36">
        <f>(T37*M37/100)*(J37/100)</f>
        <v>5.8409703536931366</v>
      </c>
      <c r="V36">
        <f>(P37/100)*T36</f>
        <v>0.69518682141520027</v>
      </c>
      <c r="W36">
        <f>(V36/S36)*100</f>
        <v>4.0250865249511874</v>
      </c>
      <c r="X36">
        <f>(V36/U36)*100</f>
        <v>11.901906349783928</v>
      </c>
      <c r="Y36">
        <f>X36/100*W38</f>
        <v>3.8333800085703444</v>
      </c>
      <c r="Z36">
        <f>V36/R36*100</f>
        <v>5.1879613538447777E-2</v>
      </c>
    </row>
    <row r="37" spans="1:26" x14ac:dyDescent="0.2">
      <c r="D37" t="s">
        <v>29</v>
      </c>
      <c r="E37">
        <f>J36/E36*100</f>
        <v>1.2889067903720886</v>
      </c>
      <c r="F37">
        <f>J36/F36*100</f>
        <v>2.0446383325621875</v>
      </c>
      <c r="G37" t="s">
        <v>41</v>
      </c>
      <c r="H37">
        <f>(H36/G36)*100</f>
        <v>68.329231214709722</v>
      </c>
      <c r="I37" t="s">
        <v>42</v>
      </c>
      <c r="J37">
        <f>(J36/H36)*100</f>
        <v>9.8315499523254584</v>
      </c>
      <c r="L37" t="s">
        <v>32</v>
      </c>
      <c r="M37">
        <f>(N35/M35)*100</f>
        <v>94.90490933215392</v>
      </c>
      <c r="N37" t="s">
        <v>29</v>
      </c>
      <c r="O37">
        <f>P36/O36*100</f>
        <v>91.066226451738203</v>
      </c>
      <c r="P37">
        <f>(P36/M36)*100</f>
        <v>87.776113815050536</v>
      </c>
      <c r="S37" t="s">
        <v>25</v>
      </c>
      <c r="T37">
        <v>62.6</v>
      </c>
      <c r="U37" t="s">
        <v>44</v>
      </c>
      <c r="V37">
        <f>(O35/M35)*T37</f>
        <v>56.58087571870854</v>
      </c>
    </row>
    <row r="38" spans="1:26" x14ac:dyDescent="0.2">
      <c r="G38" s="2" t="s">
        <v>31</v>
      </c>
      <c r="H38">
        <f>(H36/E36)*100</f>
        <v>13.109904304226447</v>
      </c>
      <c r="O38" t="s">
        <v>34</v>
      </c>
      <c r="P38">
        <f>(P36/N36)*100</f>
        <v>90.155739280907525</v>
      </c>
      <c r="S38" t="s">
        <v>39</v>
      </c>
      <c r="T38">
        <f>(H38/100)*R36</f>
        <v>175.67271767663439</v>
      </c>
      <c r="V38" t="s">
        <v>43</v>
      </c>
      <c r="W38">
        <f>(V37/T38)*100</f>
        <v>32.208117724266394</v>
      </c>
    </row>
    <row r="40" spans="1:26" x14ac:dyDescent="0.2">
      <c r="M40" t="s">
        <v>1</v>
      </c>
      <c r="N40" t="s">
        <v>5</v>
      </c>
      <c r="O40" t="s">
        <v>18</v>
      </c>
      <c r="P40" t="s">
        <v>4</v>
      </c>
      <c r="W40" t="s">
        <v>19</v>
      </c>
      <c r="X40" t="s">
        <v>10</v>
      </c>
      <c r="Y40" t="s">
        <v>20</v>
      </c>
    </row>
    <row r="41" spans="1:26" x14ac:dyDescent="0.2">
      <c r="E41" t="s">
        <v>14</v>
      </c>
      <c r="F41" t="s">
        <v>15</v>
      </c>
      <c r="G41" t="s">
        <v>16</v>
      </c>
      <c r="H41" t="s">
        <v>6</v>
      </c>
      <c r="I41" t="s">
        <v>3</v>
      </c>
      <c r="J41" t="s">
        <v>4</v>
      </c>
      <c r="L41" t="s">
        <v>0</v>
      </c>
      <c r="M41">
        <v>12210</v>
      </c>
      <c r="N41">
        <v>10352</v>
      </c>
      <c r="O41">
        <v>9741</v>
      </c>
      <c r="P41">
        <v>317</v>
      </c>
      <c r="S41" t="s">
        <v>36</v>
      </c>
      <c r="T41" t="s">
        <v>33</v>
      </c>
      <c r="U41" t="s">
        <v>37</v>
      </c>
      <c r="V41" t="s">
        <v>11</v>
      </c>
      <c r="W41" t="s">
        <v>21</v>
      </c>
      <c r="X41" t="s">
        <v>17</v>
      </c>
      <c r="Y41" t="s">
        <v>22</v>
      </c>
      <c r="Z41" t="s">
        <v>45</v>
      </c>
    </row>
    <row r="42" spans="1:26" x14ac:dyDescent="0.2">
      <c r="A42" t="s">
        <v>23</v>
      </c>
      <c r="B42" t="s">
        <v>46</v>
      </c>
      <c r="C42" s="1">
        <v>42440</v>
      </c>
      <c r="E42">
        <v>85559</v>
      </c>
      <c r="F42">
        <v>51920</v>
      </c>
      <c r="G42">
        <v>23130</v>
      </c>
      <c r="H42">
        <v>15304</v>
      </c>
      <c r="I42">
        <f>(F42/E42)*100</f>
        <v>60.683271192977948</v>
      </c>
      <c r="J42">
        <v>899</v>
      </c>
      <c r="L42" t="s">
        <v>33</v>
      </c>
      <c r="M42">
        <v>6823</v>
      </c>
      <c r="N42">
        <v>6471</v>
      </c>
      <c r="O42">
        <v>6278</v>
      </c>
      <c r="P42">
        <v>5925</v>
      </c>
      <c r="R42">
        <f>1400*0.5</f>
        <v>700</v>
      </c>
      <c r="S42">
        <f>((E43/100)*R42)</f>
        <v>7.3551584286866376</v>
      </c>
      <c r="T42">
        <v>0.73</v>
      </c>
      <c r="U42">
        <f>(T43*M43/100)*(J43/100)</f>
        <v>2.1913715074195994</v>
      </c>
      <c r="V42">
        <f>(P43/100)*T42</f>
        <v>0.63392202843324053</v>
      </c>
      <c r="W42">
        <f>(V42/S42)*100</f>
        <v>8.6187406373303084</v>
      </c>
      <c r="X42">
        <f>(V42/U42)*100</f>
        <v>28.928094861455111</v>
      </c>
      <c r="Y42">
        <f>X42/100*W44</f>
        <v>8.1100417840257482</v>
      </c>
      <c r="Z42">
        <f>V42/R42*100</f>
        <v>9.0560289776177222E-2</v>
      </c>
    </row>
    <row r="43" spans="1:26" x14ac:dyDescent="0.2">
      <c r="D43" t="s">
        <v>29</v>
      </c>
      <c r="E43">
        <f>J42/E42*100</f>
        <v>1.0507369183838053</v>
      </c>
      <c r="F43">
        <f>J42/F42*100</f>
        <v>1.7315100154083205</v>
      </c>
      <c r="G43" t="s">
        <v>41</v>
      </c>
      <c r="H43">
        <f>(H42/G42)*100</f>
        <v>66.16515348032857</v>
      </c>
      <c r="I43" t="s">
        <v>42</v>
      </c>
      <c r="J43">
        <f>(J42/H42)*100</f>
        <v>5.8742812336644015</v>
      </c>
      <c r="L43" t="s">
        <v>32</v>
      </c>
      <c r="M43">
        <f>(N41/M41)*100</f>
        <v>84.782964782964783</v>
      </c>
      <c r="N43" t="s">
        <v>29</v>
      </c>
      <c r="O43">
        <f>P42/O42*100</f>
        <v>94.37719018795795</v>
      </c>
      <c r="P43">
        <f>(P42/M42)*100</f>
        <v>86.838634031950761</v>
      </c>
      <c r="S43" t="s">
        <v>25</v>
      </c>
      <c r="T43">
        <f>88*0.5</f>
        <v>44</v>
      </c>
      <c r="U43" t="s">
        <v>44</v>
      </c>
      <c r="V43">
        <f>(O41/M41)*T43</f>
        <v>35.1027027027027</v>
      </c>
    </row>
    <row r="44" spans="1:26" x14ac:dyDescent="0.2">
      <c r="G44" s="2" t="s">
        <v>31</v>
      </c>
      <c r="H44">
        <f>(H42/E42)*100</f>
        <v>17.887072078916301</v>
      </c>
      <c r="O44" t="s">
        <v>34</v>
      </c>
      <c r="P44">
        <f>(P42/N42)*100</f>
        <v>91.56235512285582</v>
      </c>
      <c r="S44" t="s">
        <v>39</v>
      </c>
      <c r="T44">
        <f>((H44/100)*R42)</f>
        <v>125.2095045524141</v>
      </c>
      <c r="V44" t="s">
        <v>43</v>
      </c>
      <c r="W44">
        <f>(V43/T44)*100</f>
        <v>28.035174189199285</v>
      </c>
    </row>
    <row r="45" spans="1:26" x14ac:dyDescent="0.2">
      <c r="G45" s="2"/>
      <c r="S45" t="s">
        <v>157</v>
      </c>
    </row>
    <row r="46" spans="1:26" x14ac:dyDescent="0.2">
      <c r="M46" t="s">
        <v>1</v>
      </c>
      <c r="N46" t="s">
        <v>5</v>
      </c>
      <c r="O46" t="s">
        <v>18</v>
      </c>
      <c r="P46" t="s">
        <v>4</v>
      </c>
      <c r="W46" t="s">
        <v>19</v>
      </c>
      <c r="X46" t="s">
        <v>10</v>
      </c>
      <c r="Y46" t="s">
        <v>20</v>
      </c>
    </row>
    <row r="47" spans="1:26" x14ac:dyDescent="0.2">
      <c r="E47" t="s">
        <v>14</v>
      </c>
      <c r="F47" t="s">
        <v>15</v>
      </c>
      <c r="G47" t="s">
        <v>16</v>
      </c>
      <c r="H47" t="s">
        <v>6</v>
      </c>
      <c r="I47" t="s">
        <v>3</v>
      </c>
      <c r="J47" t="s">
        <v>4</v>
      </c>
      <c r="L47" t="s">
        <v>0</v>
      </c>
      <c r="M47">
        <v>12442</v>
      </c>
      <c r="N47">
        <v>10262</v>
      </c>
      <c r="O47">
        <v>9302</v>
      </c>
      <c r="P47">
        <v>294</v>
      </c>
      <c r="S47" t="s">
        <v>36</v>
      </c>
      <c r="T47" t="s">
        <v>33</v>
      </c>
      <c r="U47" t="s">
        <v>37</v>
      </c>
      <c r="V47" t="s">
        <v>11</v>
      </c>
      <c r="W47" t="s">
        <v>21</v>
      </c>
      <c r="X47" t="s">
        <v>17</v>
      </c>
      <c r="Y47" t="s">
        <v>22</v>
      </c>
      <c r="Z47" t="s">
        <v>45</v>
      </c>
    </row>
    <row r="48" spans="1:26" x14ac:dyDescent="0.2">
      <c r="A48" t="s">
        <v>23</v>
      </c>
      <c r="B48" t="s">
        <v>47</v>
      </c>
      <c r="C48" s="1">
        <v>42468</v>
      </c>
      <c r="E48">
        <v>67215</v>
      </c>
      <c r="F48">
        <v>36574</v>
      </c>
      <c r="G48">
        <v>17557</v>
      </c>
      <c r="H48">
        <v>9277</v>
      </c>
      <c r="I48">
        <f>(F48/E48)*100</f>
        <v>54.413449378858878</v>
      </c>
      <c r="J48">
        <v>402</v>
      </c>
      <c r="L48" t="s">
        <v>33</v>
      </c>
      <c r="M48">
        <v>4585</v>
      </c>
      <c r="N48">
        <v>3939</v>
      </c>
      <c r="O48">
        <v>3782</v>
      </c>
      <c r="P48">
        <v>3504</v>
      </c>
      <c r="R48">
        <f>1400*0.5</f>
        <v>700</v>
      </c>
      <c r="S48">
        <f>((E49/100)*R48)</f>
        <v>4.1865654987725955</v>
      </c>
      <c r="T48">
        <v>0.30599999999999999</v>
      </c>
      <c r="U48">
        <f>(T49*M49/100)*(J49/100)</f>
        <v>1.0239645844830392</v>
      </c>
      <c r="V48">
        <f>(P49/100)*T48</f>
        <v>0.23385474372955289</v>
      </c>
      <c r="W48">
        <f>(V48/S48)*100</f>
        <v>5.58583745550174</v>
      </c>
      <c r="X48">
        <f>(V48/U48)*100</f>
        <v>22.838167185988887</v>
      </c>
      <c r="Y48">
        <f>X48/100*W50</f>
        <v>5.0632878591967643</v>
      </c>
      <c r="Z48">
        <f>V48/R48*100</f>
        <v>3.3407820532793266E-2</v>
      </c>
    </row>
    <row r="49" spans="1:26" x14ac:dyDescent="0.2">
      <c r="D49" t="s">
        <v>29</v>
      </c>
      <c r="E49">
        <f>J48/E48*100</f>
        <v>0.59808078553894217</v>
      </c>
      <c r="F49">
        <f>J48/F48*100</f>
        <v>1.0991414666156285</v>
      </c>
      <c r="G49" t="s">
        <v>41</v>
      </c>
      <c r="H49">
        <f>(H48/G48)*100</f>
        <v>52.839323346813238</v>
      </c>
      <c r="I49" t="s">
        <v>42</v>
      </c>
      <c r="J49">
        <f>(J48/H48)*100</f>
        <v>4.3332974021774282</v>
      </c>
      <c r="L49" t="s">
        <v>32</v>
      </c>
      <c r="M49">
        <f>(N47/M47)*100</f>
        <v>82.478701173444776</v>
      </c>
      <c r="N49" t="s">
        <v>29</v>
      </c>
      <c r="O49">
        <f>P48/O48*100</f>
        <v>92.649391856160761</v>
      </c>
      <c r="P49">
        <f>(P48/M48)*100</f>
        <v>76.423118865866954</v>
      </c>
      <c r="S49" t="s">
        <v>25</v>
      </c>
      <c r="T49">
        <f>57.3*0.5</f>
        <v>28.65</v>
      </c>
      <c r="U49" t="s">
        <v>44</v>
      </c>
      <c r="V49">
        <f>(O47/M47)*T49</f>
        <v>21.419570808551679</v>
      </c>
    </row>
    <row r="50" spans="1:26" x14ac:dyDescent="0.2">
      <c r="G50" s="2" t="s">
        <v>31</v>
      </c>
      <c r="H50">
        <f>(H48/E48)*100</f>
        <v>13.801978724986983</v>
      </c>
      <c r="O50" t="s">
        <v>34</v>
      </c>
      <c r="P50">
        <f>(P48/N48)*100</f>
        <v>88.956587966488954</v>
      </c>
      <c r="S50" t="s">
        <v>39</v>
      </c>
      <c r="T50">
        <f>((H50/100)*R48)</f>
        <v>96.613851074908879</v>
      </c>
      <c r="V50" t="s">
        <v>43</v>
      </c>
      <c r="W50">
        <f>(V49/T50)*100</f>
        <v>22.170289839646454</v>
      </c>
    </row>
    <row r="51" spans="1:26" x14ac:dyDescent="0.2">
      <c r="S51" t="s">
        <v>157</v>
      </c>
    </row>
    <row r="52" spans="1:26" x14ac:dyDescent="0.2">
      <c r="M52" t="s">
        <v>1</v>
      </c>
      <c r="N52" t="s">
        <v>5</v>
      </c>
      <c r="O52" t="s">
        <v>18</v>
      </c>
      <c r="P52" t="s">
        <v>4</v>
      </c>
      <c r="W52" t="s">
        <v>19</v>
      </c>
      <c r="X52" t="s">
        <v>10</v>
      </c>
      <c r="Y52" t="s">
        <v>20</v>
      </c>
    </row>
    <row r="53" spans="1:26" x14ac:dyDescent="0.2">
      <c r="E53" t="s">
        <v>14</v>
      </c>
      <c r="F53" t="s">
        <v>15</v>
      </c>
      <c r="G53" t="s">
        <v>16</v>
      </c>
      <c r="H53" t="s">
        <v>6</v>
      </c>
      <c r="I53" t="s">
        <v>3</v>
      </c>
      <c r="J53" t="s">
        <v>4</v>
      </c>
      <c r="L53" t="s">
        <v>0</v>
      </c>
      <c r="M53">
        <v>13055</v>
      </c>
      <c r="N53">
        <v>10700</v>
      </c>
      <c r="O53">
        <v>9981</v>
      </c>
      <c r="P53">
        <v>375</v>
      </c>
      <c r="S53" t="s">
        <v>36</v>
      </c>
      <c r="T53" t="s">
        <v>33</v>
      </c>
      <c r="U53" t="s">
        <v>37</v>
      </c>
      <c r="V53" t="s">
        <v>11</v>
      </c>
      <c r="W53" t="s">
        <v>21</v>
      </c>
      <c r="X53" t="s">
        <v>17</v>
      </c>
      <c r="Y53" t="s">
        <v>22</v>
      </c>
      <c r="Z53" t="s">
        <v>45</v>
      </c>
    </row>
    <row r="54" spans="1:26" x14ac:dyDescent="0.2">
      <c r="A54" t="s">
        <v>23</v>
      </c>
      <c r="B54" t="s">
        <v>48</v>
      </c>
      <c r="C54" s="4">
        <v>42488</v>
      </c>
      <c r="E54">
        <v>160386</v>
      </c>
      <c r="F54">
        <v>73366</v>
      </c>
      <c r="G54">
        <v>27601</v>
      </c>
      <c r="H54">
        <v>9652</v>
      </c>
      <c r="I54">
        <f>(F54/E54)*100</f>
        <v>45.743394061825846</v>
      </c>
      <c r="J54">
        <v>498</v>
      </c>
      <c r="L54" t="s">
        <v>33</v>
      </c>
      <c r="M54">
        <v>4436</v>
      </c>
      <c r="N54">
        <v>3689</v>
      </c>
      <c r="O54">
        <v>3514</v>
      </c>
      <c r="P54">
        <v>3150</v>
      </c>
      <c r="R54">
        <v>1400</v>
      </c>
      <c r="S54">
        <f>(E55/100)*R54</f>
        <v>4.3470128315439007</v>
      </c>
      <c r="T54">
        <v>0.19739999999999999</v>
      </c>
      <c r="U54">
        <f>(T55*M55/100)*(J55/100)</f>
        <v>1.5012301711192548</v>
      </c>
      <c r="V54">
        <f>(P55/100)*T54</f>
        <v>0.14017357980162309</v>
      </c>
      <c r="W54">
        <f>(V54/S54)*100</f>
        <v>3.2245954919769249</v>
      </c>
      <c r="X54">
        <f>(V54/U54)*100</f>
        <v>9.3372477117959534</v>
      </c>
      <c r="Y54">
        <f>X54/100*W56</f>
        <v>3.0079147294786628</v>
      </c>
      <c r="Z54">
        <f>V54/R54*100</f>
        <v>1.0012398557258793E-2</v>
      </c>
    </row>
    <row r="55" spans="1:26" x14ac:dyDescent="0.2">
      <c r="C55" s="4"/>
      <c r="D55" t="s">
        <v>29</v>
      </c>
      <c r="E55">
        <f>J54/E54*100</f>
        <v>0.31050091653885004</v>
      </c>
      <c r="F55">
        <f>J54/F54*100</f>
        <v>0.67878853965051933</v>
      </c>
      <c r="H55">
        <f>(H54/G54)*100</f>
        <v>34.969747472917653</v>
      </c>
      <c r="J55">
        <f>(J54/H54)*100</f>
        <v>5.1595524243680062</v>
      </c>
      <c r="L55" t="s">
        <v>32</v>
      </c>
      <c r="M55">
        <f>(N53/M53)*100</f>
        <v>81.960934507851405</v>
      </c>
      <c r="N55" t="s">
        <v>29</v>
      </c>
      <c r="O55">
        <f>P54/O54*100</f>
        <v>89.641434262948209</v>
      </c>
      <c r="P55">
        <f>(P54/M54)*100</f>
        <v>71.009918845807036</v>
      </c>
      <c r="S55" t="s">
        <v>25</v>
      </c>
      <c r="T55">
        <v>35.5</v>
      </c>
      <c r="U55" t="s">
        <v>44</v>
      </c>
      <c r="V55">
        <f>(O53/M53)*T55</f>
        <v>27.140980467253925</v>
      </c>
    </row>
    <row r="56" spans="1:26" x14ac:dyDescent="0.2">
      <c r="C56" s="4"/>
      <c r="H56">
        <f>(H54/E54)*100</f>
        <v>6.0179816193433346</v>
      </c>
      <c r="O56" t="s">
        <v>34</v>
      </c>
      <c r="P56">
        <f>(P54/N54)*100</f>
        <v>85.388994307400381</v>
      </c>
      <c r="S56" t="s">
        <v>39</v>
      </c>
      <c r="T56">
        <f>((H56/100)*R54)</f>
        <v>84.251742670806692</v>
      </c>
      <c r="V56" t="s">
        <v>43</v>
      </c>
      <c r="W56">
        <f>(V55/T56)*100</f>
        <v>32.214147276811524</v>
      </c>
    </row>
    <row r="57" spans="1:26" x14ac:dyDescent="0.2">
      <c r="C57" s="4"/>
    </row>
    <row r="58" spans="1:26" x14ac:dyDescent="0.2">
      <c r="C58" s="4"/>
      <c r="M58" t="s">
        <v>1</v>
      </c>
      <c r="N58" t="s">
        <v>5</v>
      </c>
      <c r="O58" t="s">
        <v>18</v>
      </c>
      <c r="P58" t="s">
        <v>4</v>
      </c>
      <c r="W58" t="s">
        <v>19</v>
      </c>
      <c r="X58" t="s">
        <v>10</v>
      </c>
      <c r="Y58" t="s">
        <v>20</v>
      </c>
    </row>
    <row r="59" spans="1:26" x14ac:dyDescent="0.2">
      <c r="C59" s="4"/>
      <c r="E59" t="s">
        <v>14</v>
      </c>
      <c r="F59" t="s">
        <v>15</v>
      </c>
      <c r="G59" t="s">
        <v>16</v>
      </c>
      <c r="H59" t="s">
        <v>6</v>
      </c>
      <c r="I59" t="s">
        <v>3</v>
      </c>
      <c r="J59" t="s">
        <v>4</v>
      </c>
      <c r="L59" t="s">
        <v>0</v>
      </c>
      <c r="M59">
        <v>14212</v>
      </c>
      <c r="N59">
        <v>10331</v>
      </c>
      <c r="O59">
        <v>10149</v>
      </c>
      <c r="P59">
        <v>718</v>
      </c>
      <c r="S59" t="s">
        <v>36</v>
      </c>
      <c r="T59" t="s">
        <v>33</v>
      </c>
      <c r="U59" t="s">
        <v>37</v>
      </c>
      <c r="V59" t="s">
        <v>11</v>
      </c>
      <c r="W59" t="s">
        <v>21</v>
      </c>
      <c r="X59" t="s">
        <v>17</v>
      </c>
      <c r="Y59" t="s">
        <v>22</v>
      </c>
      <c r="Z59" t="s">
        <v>45</v>
      </c>
    </row>
    <row r="60" spans="1:26" x14ac:dyDescent="0.2">
      <c r="A60" t="s">
        <v>23</v>
      </c>
      <c r="B60" t="s">
        <v>49</v>
      </c>
      <c r="C60" s="4">
        <v>42496</v>
      </c>
      <c r="E60">
        <v>50268</v>
      </c>
      <c r="F60">
        <v>33335</v>
      </c>
      <c r="G60">
        <v>17107</v>
      </c>
      <c r="H60">
        <v>10653</v>
      </c>
      <c r="I60">
        <f>(F60/E60)*100</f>
        <v>66.314553990610321</v>
      </c>
      <c r="J60">
        <v>1091</v>
      </c>
      <c r="L60" t="s">
        <v>33</v>
      </c>
      <c r="M60">
        <v>2723</v>
      </c>
      <c r="N60">
        <v>2320</v>
      </c>
      <c r="O60">
        <v>2074</v>
      </c>
      <c r="P60">
        <v>1979</v>
      </c>
      <c r="R60">
        <f>1500*0.5</f>
        <v>750</v>
      </c>
      <c r="S60">
        <f>((E61/100)*R60)</f>
        <v>16.27775125328241</v>
      </c>
      <c r="T60">
        <v>0.224</v>
      </c>
      <c r="U60">
        <f>(T61*M61/100)*(J61/100)</f>
        <v>2.4232095906910072</v>
      </c>
      <c r="V60">
        <f>(P61/100)*T60</f>
        <v>0.1627969151670951</v>
      </c>
      <c r="W60">
        <f>(V60/S60)*100</f>
        <v>1.0001191972648376</v>
      </c>
      <c r="X60">
        <f>(V60/U60)*100</f>
        <v>6.7182350132854838</v>
      </c>
      <c r="Y60">
        <f>X60/100*W62</f>
        <v>0.98250021614953453</v>
      </c>
      <c r="Z60">
        <f>V60/R60*100</f>
        <v>2.1706255355612682E-2</v>
      </c>
    </row>
    <row r="61" spans="1:26" x14ac:dyDescent="0.2">
      <c r="C61" s="4"/>
      <c r="D61" t="s">
        <v>29</v>
      </c>
      <c r="E61">
        <f>J60/E60*100</f>
        <v>2.1703668337709878</v>
      </c>
      <c r="F61">
        <f>J60/F60*100</f>
        <v>3.272836358182091</v>
      </c>
      <c r="H61">
        <f>(H60/G60)*100</f>
        <v>62.272753843455895</v>
      </c>
      <c r="J61">
        <f>(J60/H60)*100</f>
        <v>10.241246597202666</v>
      </c>
      <c r="L61" t="s">
        <v>32</v>
      </c>
      <c r="M61">
        <f>(N59/M59)*100</f>
        <v>72.692091190543209</v>
      </c>
      <c r="N61" t="s">
        <v>29</v>
      </c>
      <c r="O61">
        <f>P60/O60*100</f>
        <v>95.419479267116685</v>
      </c>
      <c r="P61">
        <f>(P60/M60)*100</f>
        <v>72.677194271024604</v>
      </c>
      <c r="S61" t="s">
        <v>25</v>
      </c>
      <c r="T61">
        <f>65.1*0.5</f>
        <v>32.549999999999997</v>
      </c>
      <c r="U61" t="s">
        <v>44</v>
      </c>
      <c r="V61">
        <f>(O59/M59)*T61</f>
        <v>23.244437799043059</v>
      </c>
    </row>
    <row r="62" spans="1:26" x14ac:dyDescent="0.2">
      <c r="C62" s="4"/>
      <c r="H62">
        <f>(H60/E60)*100</f>
        <v>21.192408689424681</v>
      </c>
      <c r="O62" t="s">
        <v>34</v>
      </c>
      <c r="P62">
        <f>(P60/N60)*100</f>
        <v>85.301724137931032</v>
      </c>
      <c r="S62" t="s">
        <v>39</v>
      </c>
      <c r="T62">
        <f>((H62/100)*R60)</f>
        <v>158.94306517068509</v>
      </c>
      <c r="V62" t="s">
        <v>43</v>
      </c>
      <c r="W62">
        <f>(V61/T62)*100</f>
        <v>14.624379977875362</v>
      </c>
    </row>
    <row r="63" spans="1:26" x14ac:dyDescent="0.2">
      <c r="C63" s="4"/>
      <c r="S63" t="s">
        <v>156</v>
      </c>
    </row>
    <row r="67" spans="22:24" x14ac:dyDescent="0.2">
      <c r="W67" t="s">
        <v>74</v>
      </c>
      <c r="X67" t="s">
        <v>162</v>
      </c>
    </row>
    <row r="68" spans="22:24" x14ac:dyDescent="0.2">
      <c r="V68" t="s">
        <v>158</v>
      </c>
      <c r="W68">
        <v>5.118379472968992</v>
      </c>
      <c r="X68">
        <v>5.6720243902840334E-2</v>
      </c>
    </row>
    <row r="69" spans="22:24" x14ac:dyDescent="0.2">
      <c r="V69" t="s">
        <v>159</v>
      </c>
      <c r="W69">
        <v>7.1587787070570039</v>
      </c>
      <c r="X69">
        <v>4.9309605387056185E-2</v>
      </c>
    </row>
    <row r="70" spans="22:24" x14ac:dyDescent="0.2">
      <c r="V70" t="s">
        <v>160</v>
      </c>
      <c r="W70">
        <v>3.994490850884906</v>
      </c>
      <c r="X70">
        <v>1.6489780831660788E-2</v>
      </c>
    </row>
    <row r="71" spans="22:24" x14ac:dyDescent="0.2">
      <c r="V71" t="s">
        <v>161</v>
      </c>
      <c r="W71">
        <v>4.0250865249511874</v>
      </c>
      <c r="X71">
        <v>5.1879613538447777E-2</v>
      </c>
    </row>
    <row r="72" spans="22:24" x14ac:dyDescent="0.2">
      <c r="V72">
        <v>1</v>
      </c>
      <c r="W72">
        <v>8.6187406373303084</v>
      </c>
      <c r="X72">
        <v>9.0560289776177222E-2</v>
      </c>
    </row>
    <row r="73" spans="22:24" x14ac:dyDescent="0.2">
      <c r="V73">
        <v>2</v>
      </c>
      <c r="W73">
        <v>5.58583745550174</v>
      </c>
      <c r="X73">
        <v>3.3407820532793266E-2</v>
      </c>
    </row>
    <row r="74" spans="22:24" x14ac:dyDescent="0.2">
      <c r="V74">
        <v>3</v>
      </c>
      <c r="W74">
        <v>3.2245954919769249</v>
      </c>
      <c r="X74">
        <v>1.0012398557258793E-2</v>
      </c>
    </row>
    <row r="75" spans="22:24" x14ac:dyDescent="0.2">
      <c r="V75">
        <v>4</v>
      </c>
      <c r="W75">
        <v>1.0001191972648376</v>
      </c>
      <c r="X75">
        <v>2.1706255355612682E-2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14B77-9605-764F-9942-B93E03B1E86A}">
  <dimension ref="A1:AI269"/>
  <sheetViews>
    <sheetView topLeftCell="U1" workbookViewId="0">
      <selection activeCell="AI19" sqref="AI19:AI22"/>
    </sheetView>
  </sheetViews>
  <sheetFormatPr baseColWidth="10" defaultRowHeight="16" x14ac:dyDescent="0.2"/>
  <cols>
    <col min="1" max="1" width="15.5" customWidth="1"/>
    <col min="4" max="4" width="29.5" customWidth="1"/>
    <col min="8" max="8" width="17.5" customWidth="1"/>
    <col min="9" max="9" width="16.1640625" customWidth="1"/>
    <col min="10" max="10" width="17.33203125" customWidth="1"/>
  </cols>
  <sheetData>
    <row r="1" spans="1:35" ht="170" x14ac:dyDescent="0.2">
      <c r="D1" s="19" t="s">
        <v>81</v>
      </c>
      <c r="E1" s="19" t="s">
        <v>82</v>
      </c>
      <c r="F1" s="19" t="s">
        <v>83</v>
      </c>
      <c r="G1" s="19" t="s">
        <v>84</v>
      </c>
      <c r="H1" s="19" t="s">
        <v>85</v>
      </c>
      <c r="I1" s="19" t="s">
        <v>86</v>
      </c>
      <c r="J1" s="19" t="s">
        <v>87</v>
      </c>
      <c r="K1" s="19" t="s">
        <v>88</v>
      </c>
      <c r="L1" s="19" t="s">
        <v>89</v>
      </c>
      <c r="M1" s="19" t="s">
        <v>90</v>
      </c>
      <c r="N1" s="19" t="s">
        <v>91</v>
      </c>
      <c r="O1" s="19" t="s">
        <v>92</v>
      </c>
      <c r="P1" s="19" t="s">
        <v>93</v>
      </c>
      <c r="Q1" s="19" t="s">
        <v>94</v>
      </c>
      <c r="R1" s="19" t="s">
        <v>95</v>
      </c>
      <c r="S1" s="19" t="s">
        <v>96</v>
      </c>
      <c r="T1" s="19" t="s">
        <v>97</v>
      </c>
      <c r="U1" s="19" t="s">
        <v>98</v>
      </c>
      <c r="V1" s="19" t="s">
        <v>99</v>
      </c>
      <c r="W1" s="19" t="s">
        <v>100</v>
      </c>
      <c r="X1" s="19" t="s">
        <v>101</v>
      </c>
      <c r="Y1" s="19" t="s">
        <v>102</v>
      </c>
      <c r="Z1" s="19" t="s">
        <v>103</v>
      </c>
      <c r="AA1" s="19"/>
      <c r="AB1" s="19" t="s">
        <v>104</v>
      </c>
      <c r="AC1" s="19" t="s">
        <v>105</v>
      </c>
      <c r="AD1" s="19" t="s">
        <v>106</v>
      </c>
      <c r="AE1" s="19" t="s">
        <v>107</v>
      </c>
      <c r="AG1" s="19" t="s">
        <v>108</v>
      </c>
      <c r="AH1" s="19" t="s">
        <v>109</v>
      </c>
      <c r="AI1" s="19" t="s">
        <v>110</v>
      </c>
    </row>
    <row r="2" spans="1:35" x14ac:dyDescent="0.2">
      <c r="A2" t="s">
        <v>111</v>
      </c>
      <c r="B2" s="1">
        <v>41836</v>
      </c>
      <c r="C2" s="1">
        <v>41837</v>
      </c>
      <c r="D2" t="s">
        <v>112</v>
      </c>
      <c r="E2">
        <v>87162</v>
      </c>
      <c r="F2">
        <v>63839</v>
      </c>
      <c r="G2">
        <v>13907</v>
      </c>
      <c r="H2">
        <v>2689</v>
      </c>
      <c r="I2">
        <v>316</v>
      </c>
      <c r="J2">
        <v>816</v>
      </c>
      <c r="K2">
        <v>750</v>
      </c>
      <c r="L2">
        <v>818</v>
      </c>
      <c r="M2">
        <v>317</v>
      </c>
      <c r="N2">
        <v>133</v>
      </c>
      <c r="O2">
        <v>1344</v>
      </c>
      <c r="P2">
        <v>895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 s="19"/>
      <c r="AB2" s="19"/>
      <c r="AC2">
        <f>(G2/F2)*100</f>
        <v>21.784489105405786</v>
      </c>
      <c r="AD2">
        <f>(J2/F2)*100</f>
        <v>1.2782155108945943</v>
      </c>
      <c r="AE2">
        <f>(L2/F2)*100</f>
        <v>1.2813483920487476</v>
      </c>
      <c r="AG2">
        <f>(J2/G2)*100</f>
        <v>5.8675487164737179</v>
      </c>
      <c r="AH2">
        <f>(L2/G2)*100</f>
        <v>5.8819299633278206</v>
      </c>
      <c r="AI2">
        <f>(K2/J2)*100</f>
        <v>91.911764705882348</v>
      </c>
    </row>
    <row r="3" spans="1:35" x14ac:dyDescent="0.2">
      <c r="A3" t="s">
        <v>113</v>
      </c>
      <c r="B3" s="1">
        <v>41838</v>
      </c>
      <c r="C3" s="1">
        <v>41838</v>
      </c>
      <c r="D3" t="s">
        <v>114</v>
      </c>
      <c r="E3">
        <v>46558</v>
      </c>
      <c r="F3">
        <v>42426</v>
      </c>
      <c r="G3">
        <v>9764</v>
      </c>
      <c r="H3">
        <v>1522</v>
      </c>
      <c r="I3">
        <v>40</v>
      </c>
      <c r="J3">
        <v>628</v>
      </c>
      <c r="K3">
        <v>33</v>
      </c>
      <c r="L3">
        <v>468</v>
      </c>
      <c r="M3">
        <v>325</v>
      </c>
      <c r="N3">
        <v>102</v>
      </c>
      <c r="O3">
        <v>696</v>
      </c>
      <c r="P3">
        <v>399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 s="19"/>
      <c r="AB3" s="19"/>
      <c r="AC3">
        <f>(G3/F3)*100</f>
        <v>23.014189412152923</v>
      </c>
      <c r="AD3">
        <f>(J3/F3)*100</f>
        <v>1.4802243907038137</v>
      </c>
      <c r="AE3">
        <f>(L3/F3)*100</f>
        <v>1.1030971574034791</v>
      </c>
      <c r="AG3">
        <f>(J3/G3)*100</f>
        <v>6.431790249897583</v>
      </c>
      <c r="AH3">
        <f>(L3/G3)*100</f>
        <v>4.793117574764441</v>
      </c>
      <c r="AI3">
        <f>(K3/J3)*100</f>
        <v>5.2547770700636942</v>
      </c>
    </row>
    <row r="4" spans="1:35" x14ac:dyDescent="0.2">
      <c r="A4" t="s">
        <v>115</v>
      </c>
      <c r="B4" s="1">
        <v>41844</v>
      </c>
      <c r="C4" s="1">
        <v>41845</v>
      </c>
      <c r="D4" t="s">
        <v>116</v>
      </c>
      <c r="E4">
        <v>13331</v>
      </c>
      <c r="F4">
        <v>9045</v>
      </c>
      <c r="G4">
        <v>2023</v>
      </c>
      <c r="H4">
        <v>784</v>
      </c>
      <c r="I4">
        <v>44</v>
      </c>
      <c r="J4">
        <v>121</v>
      </c>
      <c r="K4">
        <v>119</v>
      </c>
      <c r="L4">
        <v>264</v>
      </c>
      <c r="M4">
        <v>88</v>
      </c>
      <c r="N4">
        <v>72</v>
      </c>
      <c r="O4">
        <v>446</v>
      </c>
      <c r="P4">
        <v>178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 s="19"/>
      <c r="AB4" s="19"/>
      <c r="AC4">
        <f>(G4/F4)*100</f>
        <v>22.365948037589828</v>
      </c>
      <c r="AD4">
        <f>(J4/F4)*100</f>
        <v>1.337755666113875</v>
      </c>
      <c r="AE4">
        <f>(L4/F4)*100</f>
        <v>2.9187396351575456</v>
      </c>
      <c r="AG4">
        <f>(J4/G4)*100</f>
        <v>5.9812160158180925</v>
      </c>
      <c r="AH4">
        <f>(L4/G4)*100</f>
        <v>13.049925852694019</v>
      </c>
      <c r="AI4">
        <f>(K4/J4)*100</f>
        <v>98.347107438016536</v>
      </c>
    </row>
    <row r="5" spans="1:35" x14ac:dyDescent="0.2"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G5" s="19"/>
      <c r="AH5" s="19"/>
      <c r="AI5" s="19"/>
    </row>
    <row r="6" spans="1:35" x14ac:dyDescent="0.2">
      <c r="A6" t="s">
        <v>46</v>
      </c>
      <c r="B6" s="1">
        <v>42440</v>
      </c>
      <c r="C6" s="1">
        <v>42441</v>
      </c>
      <c r="D6" t="s">
        <v>117</v>
      </c>
      <c r="E6">
        <v>75331</v>
      </c>
      <c r="F6">
        <v>60899</v>
      </c>
      <c r="G6">
        <v>18331</v>
      </c>
      <c r="H6">
        <v>3484</v>
      </c>
      <c r="I6">
        <v>266</v>
      </c>
      <c r="J6">
        <v>774</v>
      </c>
      <c r="K6">
        <v>428</v>
      </c>
      <c r="L6">
        <v>459</v>
      </c>
      <c r="M6">
        <v>497</v>
      </c>
      <c r="N6">
        <v>161</v>
      </c>
      <c r="O6">
        <v>1995</v>
      </c>
      <c r="P6">
        <v>831</v>
      </c>
      <c r="Q6">
        <v>861</v>
      </c>
      <c r="R6">
        <v>1970</v>
      </c>
      <c r="S6">
        <v>177</v>
      </c>
      <c r="T6">
        <v>510</v>
      </c>
      <c r="U6">
        <v>473</v>
      </c>
      <c r="V6">
        <v>432</v>
      </c>
      <c r="W6">
        <v>761</v>
      </c>
      <c r="X6">
        <v>244</v>
      </c>
      <c r="Y6">
        <v>3518</v>
      </c>
      <c r="Z6">
        <v>18511</v>
      </c>
      <c r="AA6" s="19"/>
      <c r="AB6" s="19"/>
      <c r="AC6">
        <f t="shared" ref="AC6:AC13" si="0">(G6/F6)*100</f>
        <v>30.100658467298313</v>
      </c>
      <c r="AD6">
        <f t="shared" ref="AD6:AD13" si="1">(J6/F6)*100</f>
        <v>1.2709568301614147</v>
      </c>
      <c r="AE6">
        <f t="shared" ref="AE6:AE13" si="2">(L6/F6)*100</f>
        <v>0.75370695742130411</v>
      </c>
      <c r="AG6">
        <f t="shared" ref="AG6:AG13" si="3">(J6/G6)*100</f>
        <v>4.2223555725274124</v>
      </c>
      <c r="AH6">
        <f t="shared" ref="AH6:AH13" si="4">(L6/G6)*100</f>
        <v>2.503955048824396</v>
      </c>
      <c r="AI6">
        <f t="shared" ref="AI6:AI13" si="5">(K6/J6)*100</f>
        <v>55.297157622739014</v>
      </c>
    </row>
    <row r="7" spans="1:35" x14ac:dyDescent="0.2">
      <c r="A7" t="s">
        <v>118</v>
      </c>
      <c r="B7" s="1">
        <v>42468</v>
      </c>
      <c r="C7" s="1">
        <v>42468</v>
      </c>
      <c r="D7" t="s">
        <v>117</v>
      </c>
      <c r="E7">
        <v>132549</v>
      </c>
      <c r="F7">
        <v>123801</v>
      </c>
      <c r="G7">
        <v>23489</v>
      </c>
      <c r="H7">
        <v>4979</v>
      </c>
      <c r="I7">
        <v>228</v>
      </c>
      <c r="J7">
        <v>1124</v>
      </c>
      <c r="K7">
        <v>697</v>
      </c>
      <c r="L7">
        <v>757</v>
      </c>
      <c r="M7">
        <v>917</v>
      </c>
      <c r="N7">
        <v>708</v>
      </c>
      <c r="O7">
        <v>2337</v>
      </c>
      <c r="P7">
        <v>1017</v>
      </c>
      <c r="Q7">
        <v>1022</v>
      </c>
      <c r="R7">
        <v>2302</v>
      </c>
      <c r="S7">
        <v>771</v>
      </c>
      <c r="T7">
        <v>951</v>
      </c>
      <c r="U7">
        <v>775</v>
      </c>
      <c r="V7">
        <v>681</v>
      </c>
      <c r="W7">
        <v>1092</v>
      </c>
      <c r="X7">
        <v>188</v>
      </c>
      <c r="Y7">
        <v>5046</v>
      </c>
      <c r="Z7">
        <v>23790</v>
      </c>
      <c r="AA7" s="19"/>
      <c r="AB7" s="19"/>
      <c r="AC7">
        <f t="shared" si="0"/>
        <v>18.973190846600595</v>
      </c>
      <c r="AD7">
        <f t="shared" si="1"/>
        <v>0.90790865986542912</v>
      </c>
      <c r="AE7">
        <f t="shared" si="2"/>
        <v>0.61146517394851407</v>
      </c>
      <c r="AG7">
        <f t="shared" si="3"/>
        <v>4.7852186129677721</v>
      </c>
      <c r="AH7">
        <f t="shared" si="4"/>
        <v>3.2227851334667288</v>
      </c>
      <c r="AI7">
        <f t="shared" si="5"/>
        <v>62.010676156583635</v>
      </c>
    </row>
    <row r="8" spans="1:35" x14ac:dyDescent="0.2">
      <c r="A8" t="s">
        <v>48</v>
      </c>
      <c r="B8" s="1">
        <v>42488</v>
      </c>
      <c r="C8" s="1">
        <v>42489</v>
      </c>
      <c r="D8" t="s">
        <v>117</v>
      </c>
      <c r="E8">
        <v>48152</v>
      </c>
      <c r="F8">
        <v>41558</v>
      </c>
      <c r="G8">
        <v>4870</v>
      </c>
      <c r="H8">
        <v>1162</v>
      </c>
      <c r="I8">
        <v>190</v>
      </c>
      <c r="J8">
        <v>149</v>
      </c>
      <c r="K8">
        <v>102</v>
      </c>
      <c r="L8">
        <v>141</v>
      </c>
      <c r="M8">
        <v>175</v>
      </c>
      <c r="N8">
        <v>195</v>
      </c>
      <c r="O8">
        <v>628</v>
      </c>
      <c r="P8">
        <v>164</v>
      </c>
      <c r="Q8">
        <v>286</v>
      </c>
      <c r="R8">
        <v>798</v>
      </c>
      <c r="S8">
        <v>24</v>
      </c>
      <c r="T8">
        <v>76</v>
      </c>
      <c r="U8">
        <v>160</v>
      </c>
      <c r="V8">
        <v>55</v>
      </c>
      <c r="W8">
        <v>151</v>
      </c>
      <c r="X8">
        <v>185</v>
      </c>
      <c r="Y8">
        <v>1184</v>
      </c>
      <c r="Z8">
        <v>4967</v>
      </c>
      <c r="AA8" s="19"/>
      <c r="AB8" s="19"/>
      <c r="AC8">
        <f t="shared" si="0"/>
        <v>11.718562009721353</v>
      </c>
      <c r="AD8">
        <f t="shared" si="1"/>
        <v>0.35853505943500652</v>
      </c>
      <c r="AE8">
        <f t="shared" si="2"/>
        <v>0.33928485490158333</v>
      </c>
      <c r="AG8">
        <f t="shared" si="3"/>
        <v>3.0595482546201231</v>
      </c>
      <c r="AH8">
        <f t="shared" si="4"/>
        <v>2.8952772073921973</v>
      </c>
      <c r="AI8">
        <f t="shared" si="5"/>
        <v>68.456375838926178</v>
      </c>
    </row>
    <row r="9" spans="1:35" x14ac:dyDescent="0.2">
      <c r="A9" t="s">
        <v>49</v>
      </c>
      <c r="B9" s="1">
        <v>42496</v>
      </c>
      <c r="C9" s="1">
        <v>42496</v>
      </c>
      <c r="D9" t="s">
        <v>117</v>
      </c>
      <c r="E9">
        <v>44110</v>
      </c>
      <c r="F9">
        <v>40448</v>
      </c>
      <c r="G9">
        <v>10157</v>
      </c>
      <c r="H9">
        <v>2705</v>
      </c>
      <c r="I9">
        <v>75</v>
      </c>
      <c r="J9">
        <v>923</v>
      </c>
      <c r="K9">
        <v>733</v>
      </c>
      <c r="L9">
        <v>825</v>
      </c>
      <c r="M9">
        <v>918</v>
      </c>
      <c r="N9">
        <v>611</v>
      </c>
      <c r="O9">
        <v>715</v>
      </c>
      <c r="P9">
        <v>461</v>
      </c>
      <c r="Q9">
        <v>453</v>
      </c>
      <c r="R9">
        <v>708</v>
      </c>
      <c r="S9">
        <v>607</v>
      </c>
      <c r="T9">
        <v>886</v>
      </c>
      <c r="U9">
        <v>792</v>
      </c>
      <c r="V9">
        <v>698</v>
      </c>
      <c r="W9">
        <v>878</v>
      </c>
      <c r="X9">
        <v>68</v>
      </c>
      <c r="Y9">
        <v>2654</v>
      </c>
      <c r="Z9">
        <v>10071</v>
      </c>
      <c r="AA9" s="19"/>
      <c r="AB9" s="19"/>
      <c r="AC9">
        <f t="shared" si="0"/>
        <v>25.111253955696199</v>
      </c>
      <c r="AD9">
        <f t="shared" si="1"/>
        <v>2.2819422468354431</v>
      </c>
      <c r="AE9">
        <f t="shared" si="2"/>
        <v>2.03965585443038</v>
      </c>
      <c r="AG9">
        <f t="shared" si="3"/>
        <v>9.0873289357093636</v>
      </c>
      <c r="AH9">
        <f t="shared" si="4"/>
        <v>8.1224771093826913</v>
      </c>
      <c r="AI9">
        <f t="shared" si="5"/>
        <v>79.414951245937161</v>
      </c>
    </row>
    <row r="10" spans="1:35" x14ac:dyDescent="0.2">
      <c r="A10" t="s">
        <v>119</v>
      </c>
      <c r="B10" s="1">
        <v>42628</v>
      </c>
      <c r="C10" s="1">
        <v>42629</v>
      </c>
      <c r="D10" t="s">
        <v>120</v>
      </c>
      <c r="E10">
        <v>23298</v>
      </c>
      <c r="F10">
        <v>20323</v>
      </c>
      <c r="G10">
        <v>4424</v>
      </c>
      <c r="H10">
        <v>1189</v>
      </c>
      <c r="I10">
        <v>49</v>
      </c>
      <c r="J10">
        <v>253</v>
      </c>
      <c r="K10">
        <v>203</v>
      </c>
      <c r="L10">
        <v>233</v>
      </c>
      <c r="M10">
        <v>162</v>
      </c>
      <c r="N10">
        <v>33</v>
      </c>
      <c r="O10">
        <v>680</v>
      </c>
      <c r="P10">
        <v>314</v>
      </c>
      <c r="Q10">
        <v>272</v>
      </c>
      <c r="R10">
        <v>668</v>
      </c>
      <c r="S10">
        <v>43</v>
      </c>
      <c r="T10">
        <v>149</v>
      </c>
      <c r="U10">
        <v>209</v>
      </c>
      <c r="V10">
        <v>165</v>
      </c>
      <c r="W10">
        <v>207</v>
      </c>
      <c r="X10">
        <v>37</v>
      </c>
      <c r="Y10">
        <v>1132</v>
      </c>
      <c r="Z10">
        <v>4194</v>
      </c>
      <c r="AC10">
        <f t="shared" si="0"/>
        <v>21.768439698863357</v>
      </c>
      <c r="AD10">
        <f t="shared" si="1"/>
        <v>1.2448949466122128</v>
      </c>
      <c r="AE10">
        <f t="shared" si="2"/>
        <v>1.1464842788958323</v>
      </c>
      <c r="AG10">
        <f t="shared" si="3"/>
        <v>5.7188065099457503</v>
      </c>
      <c r="AH10">
        <f t="shared" si="4"/>
        <v>5.2667269439421336</v>
      </c>
      <c r="AI10">
        <f t="shared" si="5"/>
        <v>80.237154150197625</v>
      </c>
    </row>
    <row r="11" spans="1:35" x14ac:dyDescent="0.2">
      <c r="A11" t="s">
        <v>121</v>
      </c>
      <c r="B11" s="1">
        <v>42657</v>
      </c>
      <c r="C11" s="1">
        <v>42657</v>
      </c>
      <c r="D11" t="s">
        <v>122</v>
      </c>
      <c r="E11">
        <v>99866</v>
      </c>
      <c r="F11">
        <v>94645</v>
      </c>
      <c r="G11">
        <v>12349</v>
      </c>
      <c r="H11">
        <v>3819</v>
      </c>
      <c r="I11">
        <v>519</v>
      </c>
      <c r="J11">
        <v>797</v>
      </c>
      <c r="K11">
        <v>649</v>
      </c>
      <c r="L11">
        <v>715</v>
      </c>
      <c r="M11">
        <v>583</v>
      </c>
      <c r="N11">
        <v>1903</v>
      </c>
      <c r="O11">
        <v>843</v>
      </c>
      <c r="P11">
        <v>490</v>
      </c>
      <c r="Q11">
        <v>497</v>
      </c>
      <c r="R11">
        <v>809</v>
      </c>
      <c r="S11">
        <v>1860</v>
      </c>
      <c r="T11">
        <v>612</v>
      </c>
      <c r="U11">
        <v>754</v>
      </c>
      <c r="V11">
        <v>633</v>
      </c>
      <c r="W11">
        <v>773</v>
      </c>
      <c r="X11">
        <v>442</v>
      </c>
      <c r="Y11">
        <v>3778</v>
      </c>
      <c r="Z11">
        <v>12456</v>
      </c>
      <c r="AC11">
        <f t="shared" si="0"/>
        <v>13.047704580273653</v>
      </c>
      <c r="AD11">
        <f t="shared" si="1"/>
        <v>0.84209414126472615</v>
      </c>
      <c r="AE11">
        <f t="shared" si="2"/>
        <v>0.75545459348090227</v>
      </c>
      <c r="AG11">
        <f t="shared" si="3"/>
        <v>6.4539638837152804</v>
      </c>
      <c r="AH11">
        <f t="shared" si="4"/>
        <v>5.7899425054660298</v>
      </c>
      <c r="AI11">
        <f t="shared" si="5"/>
        <v>81.430363864491838</v>
      </c>
    </row>
    <row r="12" spans="1:35" x14ac:dyDescent="0.2">
      <c r="A12" t="s">
        <v>123</v>
      </c>
      <c r="B12" s="1">
        <v>42689</v>
      </c>
      <c r="C12" s="1">
        <v>42690</v>
      </c>
      <c r="D12" t="s">
        <v>122</v>
      </c>
      <c r="E12">
        <v>20328</v>
      </c>
      <c r="F12">
        <v>17661</v>
      </c>
      <c r="G12">
        <v>2260</v>
      </c>
      <c r="H12">
        <v>594</v>
      </c>
      <c r="I12">
        <v>83</v>
      </c>
      <c r="J12">
        <v>90</v>
      </c>
      <c r="K12">
        <v>77</v>
      </c>
      <c r="L12">
        <v>137</v>
      </c>
      <c r="M12">
        <v>87</v>
      </c>
      <c r="N12">
        <v>92</v>
      </c>
      <c r="O12">
        <v>238</v>
      </c>
      <c r="P12">
        <v>177</v>
      </c>
      <c r="Q12">
        <v>175</v>
      </c>
      <c r="R12">
        <v>235</v>
      </c>
      <c r="S12">
        <v>92</v>
      </c>
      <c r="T12">
        <v>90</v>
      </c>
      <c r="U12">
        <v>141</v>
      </c>
      <c r="V12">
        <v>75</v>
      </c>
      <c r="W12">
        <v>88</v>
      </c>
      <c r="X12">
        <v>78</v>
      </c>
      <c r="Y12">
        <v>592</v>
      </c>
      <c r="Z12">
        <v>2241</v>
      </c>
      <c r="AC12">
        <f t="shared" si="0"/>
        <v>12.796557386331465</v>
      </c>
      <c r="AD12">
        <f t="shared" si="1"/>
        <v>0.50959741803974856</v>
      </c>
      <c r="AE12">
        <f t="shared" si="2"/>
        <v>0.7757205141271728</v>
      </c>
      <c r="AG12">
        <f t="shared" si="3"/>
        <v>3.9823008849557522</v>
      </c>
      <c r="AH12">
        <f t="shared" si="4"/>
        <v>6.0619469026548671</v>
      </c>
      <c r="AI12">
        <f t="shared" si="5"/>
        <v>85.555555555555557</v>
      </c>
    </row>
    <row r="13" spans="1:35" x14ac:dyDescent="0.2">
      <c r="A13" t="s">
        <v>124</v>
      </c>
      <c r="B13" s="1">
        <v>42699</v>
      </c>
      <c r="C13" s="1">
        <v>42699</v>
      </c>
      <c r="D13" t="s">
        <v>122</v>
      </c>
      <c r="E13">
        <v>72096</v>
      </c>
      <c r="F13">
        <v>64072</v>
      </c>
      <c r="G13">
        <v>9851</v>
      </c>
      <c r="H13">
        <v>2050</v>
      </c>
      <c r="I13">
        <v>518</v>
      </c>
      <c r="J13">
        <v>863</v>
      </c>
      <c r="K13">
        <v>769</v>
      </c>
      <c r="L13">
        <v>831</v>
      </c>
      <c r="M13">
        <v>875</v>
      </c>
      <c r="N13">
        <v>858</v>
      </c>
      <c r="O13">
        <v>171</v>
      </c>
      <c r="P13">
        <v>146</v>
      </c>
      <c r="Q13">
        <v>138</v>
      </c>
      <c r="R13">
        <v>164</v>
      </c>
      <c r="S13">
        <v>818</v>
      </c>
      <c r="T13">
        <v>851</v>
      </c>
      <c r="U13">
        <v>815</v>
      </c>
      <c r="V13">
        <v>753</v>
      </c>
      <c r="W13">
        <v>841</v>
      </c>
      <c r="X13">
        <v>482</v>
      </c>
      <c r="Y13">
        <v>1971</v>
      </c>
      <c r="Z13">
        <v>9763</v>
      </c>
      <c r="AC13">
        <f t="shared" si="0"/>
        <v>15.374890747908603</v>
      </c>
      <c r="AD13">
        <f t="shared" si="1"/>
        <v>1.3469222125109253</v>
      </c>
      <c r="AE13">
        <f t="shared" si="2"/>
        <v>1.2969783993007866</v>
      </c>
      <c r="AG13">
        <f t="shared" si="3"/>
        <v>8.7605319256928222</v>
      </c>
      <c r="AH13">
        <f t="shared" si="4"/>
        <v>8.4356918079382801</v>
      </c>
      <c r="AI13">
        <f t="shared" si="5"/>
        <v>89.107763615295482</v>
      </c>
    </row>
    <row r="14" spans="1:35" x14ac:dyDescent="0.2">
      <c r="B14" s="1"/>
      <c r="C14" s="1"/>
    </row>
    <row r="15" spans="1:35" x14ac:dyDescent="0.2">
      <c r="A15" t="s">
        <v>111</v>
      </c>
      <c r="B15" s="1">
        <v>41836</v>
      </c>
      <c r="C15" s="1">
        <v>41837</v>
      </c>
      <c r="D15" t="s">
        <v>125</v>
      </c>
      <c r="E15">
        <v>9372</v>
      </c>
      <c r="F15">
        <v>8376</v>
      </c>
      <c r="G15">
        <v>4208</v>
      </c>
      <c r="H15">
        <v>4060</v>
      </c>
      <c r="I15">
        <v>330</v>
      </c>
      <c r="J15">
        <v>3699</v>
      </c>
      <c r="K15">
        <v>3677</v>
      </c>
      <c r="L15">
        <v>3702</v>
      </c>
      <c r="M15">
        <v>2258</v>
      </c>
      <c r="N15">
        <v>28</v>
      </c>
      <c r="O15">
        <v>273</v>
      </c>
      <c r="P15">
        <v>1501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C15">
        <f>(G15/F15)*100</f>
        <v>50.238777459407835</v>
      </c>
      <c r="AD15">
        <f>(J15/F15)*100</f>
        <v>44.161891117478511</v>
      </c>
      <c r="AE15">
        <f>(L15/F15)*100</f>
        <v>44.197707736389688</v>
      </c>
      <c r="AG15">
        <f>(J15/G15)*100</f>
        <v>87.903992395437257</v>
      </c>
      <c r="AH15">
        <f>(L15/G15)*100</f>
        <v>87.975285171102655</v>
      </c>
      <c r="AI15">
        <f>(K15/J15)*100</f>
        <v>99.40524466071912</v>
      </c>
    </row>
    <row r="16" spans="1:35" x14ac:dyDescent="0.2">
      <c r="A16" t="s">
        <v>113</v>
      </c>
      <c r="B16" s="1">
        <v>41838</v>
      </c>
      <c r="C16" s="1">
        <v>41838</v>
      </c>
      <c r="D16" t="s">
        <v>126</v>
      </c>
      <c r="E16">
        <v>22049</v>
      </c>
      <c r="F16">
        <v>19588</v>
      </c>
      <c r="G16">
        <v>10733</v>
      </c>
      <c r="H16">
        <v>10709</v>
      </c>
      <c r="I16">
        <v>550</v>
      </c>
      <c r="J16">
        <v>10102</v>
      </c>
      <c r="K16">
        <v>10019</v>
      </c>
      <c r="L16">
        <v>10026</v>
      </c>
      <c r="M16">
        <v>8246</v>
      </c>
      <c r="N16">
        <v>413</v>
      </c>
      <c r="O16">
        <v>416</v>
      </c>
      <c r="P16">
        <v>1634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C16">
        <f>(G16/F16)*100</f>
        <v>54.793751276291601</v>
      </c>
      <c r="AD16">
        <f>(J16/F16)*100</f>
        <v>51.572391259955076</v>
      </c>
      <c r="AE16">
        <f>(L16/F16)*100</f>
        <v>51.184398611394734</v>
      </c>
      <c r="AG16">
        <f>(J16/G16)*100</f>
        <v>94.120935432777415</v>
      </c>
      <c r="AH16">
        <f>(L16/G16)*100</f>
        <v>93.412838908040612</v>
      </c>
      <c r="AI16">
        <f>(K16/J16)*100</f>
        <v>99.178380518709162</v>
      </c>
    </row>
    <row r="17" spans="1:35" x14ac:dyDescent="0.2">
      <c r="A17" t="s">
        <v>115</v>
      </c>
      <c r="B17" s="1">
        <v>41844</v>
      </c>
      <c r="C17" s="1">
        <v>41845</v>
      </c>
      <c r="D17" t="s">
        <v>127</v>
      </c>
      <c r="E17">
        <v>76752</v>
      </c>
      <c r="F17">
        <v>29012</v>
      </c>
      <c r="G17">
        <v>8648</v>
      </c>
      <c r="H17">
        <v>8633</v>
      </c>
      <c r="I17">
        <v>481</v>
      </c>
      <c r="J17">
        <v>8072</v>
      </c>
      <c r="K17">
        <v>8037</v>
      </c>
      <c r="L17">
        <v>8093</v>
      </c>
      <c r="M17">
        <v>5915</v>
      </c>
      <c r="N17">
        <v>125</v>
      </c>
      <c r="O17">
        <v>453</v>
      </c>
      <c r="P17">
        <v>2140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C17">
        <f>(G17/F17)*100</f>
        <v>29.808355163380668</v>
      </c>
      <c r="AD17">
        <f>(J17/F17)*100</f>
        <v>27.822969805597687</v>
      </c>
      <c r="AE17">
        <f>(L17/F17)*100</f>
        <v>27.895353646766857</v>
      </c>
      <c r="AG17">
        <f>(J17/G17)*100</f>
        <v>93.339500462534687</v>
      </c>
      <c r="AH17">
        <f>(L17/G17)*100</f>
        <v>93.582331174838117</v>
      </c>
      <c r="AI17">
        <f>(K17/J17)*100</f>
        <v>99.56640237859267</v>
      </c>
    </row>
    <row r="18" spans="1:35" x14ac:dyDescent="0.2">
      <c r="B18" s="1"/>
      <c r="C18" s="1"/>
    </row>
    <row r="19" spans="1:35" x14ac:dyDescent="0.2">
      <c r="A19" t="s">
        <v>46</v>
      </c>
      <c r="B19" s="1">
        <v>42440</v>
      </c>
      <c r="C19" s="1">
        <v>42441</v>
      </c>
      <c r="D19" t="s">
        <v>128</v>
      </c>
      <c r="E19">
        <v>8929</v>
      </c>
      <c r="F19">
        <v>7346</v>
      </c>
      <c r="G19">
        <v>5204</v>
      </c>
      <c r="H19">
        <v>5203</v>
      </c>
      <c r="I19">
        <v>255</v>
      </c>
      <c r="J19">
        <v>4927</v>
      </c>
      <c r="K19">
        <v>4923</v>
      </c>
      <c r="L19">
        <v>4895</v>
      </c>
      <c r="M19">
        <v>4217</v>
      </c>
      <c r="N19">
        <v>978</v>
      </c>
      <c r="O19">
        <v>7</v>
      </c>
      <c r="P19">
        <v>1</v>
      </c>
      <c r="Q19">
        <v>2</v>
      </c>
      <c r="R19">
        <v>5</v>
      </c>
      <c r="S19">
        <v>956</v>
      </c>
      <c r="T19">
        <v>4223</v>
      </c>
      <c r="U19">
        <v>4918</v>
      </c>
      <c r="V19">
        <v>4725</v>
      </c>
      <c r="W19">
        <v>4728</v>
      </c>
      <c r="X19">
        <v>201</v>
      </c>
      <c r="Y19">
        <v>5186</v>
      </c>
      <c r="Z19">
        <v>5315</v>
      </c>
      <c r="AC19">
        <f t="shared" ref="AC19:AC26" si="6">(G19/F19)*100</f>
        <v>70.841274162809697</v>
      </c>
      <c r="AD19">
        <f t="shared" ref="AD19:AD26" si="7">(J19/F19)*100</f>
        <v>67.070514565750074</v>
      </c>
      <c r="AE19">
        <f t="shared" ref="AE19:AE26" si="8">(L19/F19)*100</f>
        <v>66.634903348761227</v>
      </c>
      <c r="AG19">
        <f t="shared" ref="AG19:AG26" si="9">(J19/G19)*100</f>
        <v>94.677171406610299</v>
      </c>
      <c r="AH19">
        <f t="shared" ref="AH19:AH26" si="10">(L19/G19)*100</f>
        <v>94.062259800153726</v>
      </c>
      <c r="AI19">
        <f t="shared" ref="AI19:AI26" si="11">(K19/J19)*100</f>
        <v>99.918814694540288</v>
      </c>
    </row>
    <row r="20" spans="1:35" x14ac:dyDescent="0.2">
      <c r="A20" t="s">
        <v>118</v>
      </c>
      <c r="B20" s="1">
        <v>42468</v>
      </c>
      <c r="C20" s="1">
        <v>42468</v>
      </c>
      <c r="D20" t="s">
        <v>128</v>
      </c>
      <c r="E20">
        <v>8892</v>
      </c>
      <c r="F20">
        <v>3922</v>
      </c>
      <c r="G20">
        <v>3070</v>
      </c>
      <c r="H20">
        <v>2895</v>
      </c>
      <c r="I20">
        <v>66</v>
      </c>
      <c r="J20">
        <v>2791</v>
      </c>
      <c r="K20">
        <v>2779</v>
      </c>
      <c r="L20">
        <v>2817</v>
      </c>
      <c r="M20">
        <v>1931</v>
      </c>
      <c r="N20">
        <v>963</v>
      </c>
      <c r="O20">
        <v>1</v>
      </c>
      <c r="P20">
        <v>0</v>
      </c>
      <c r="Q20">
        <v>0</v>
      </c>
      <c r="R20">
        <v>1</v>
      </c>
      <c r="S20">
        <v>970</v>
      </c>
      <c r="T20">
        <v>1923</v>
      </c>
      <c r="U20">
        <v>2817</v>
      </c>
      <c r="V20">
        <v>2690</v>
      </c>
      <c r="W20">
        <v>2703</v>
      </c>
      <c r="X20">
        <v>80</v>
      </c>
      <c r="Y20">
        <v>2894</v>
      </c>
      <c r="Z20">
        <v>3055</v>
      </c>
      <c r="AC20">
        <f t="shared" si="6"/>
        <v>78.276389597144316</v>
      </c>
      <c r="AD20">
        <f t="shared" si="7"/>
        <v>71.162672106068342</v>
      </c>
      <c r="AE20">
        <f t="shared" si="8"/>
        <v>71.825599184089754</v>
      </c>
      <c r="AG20">
        <f t="shared" si="9"/>
        <v>90.912052117263841</v>
      </c>
      <c r="AH20">
        <f t="shared" si="10"/>
        <v>91.758957654723133</v>
      </c>
      <c r="AI20">
        <f t="shared" si="11"/>
        <v>99.570046578287347</v>
      </c>
    </row>
    <row r="21" spans="1:35" x14ac:dyDescent="0.2">
      <c r="A21" t="s">
        <v>48</v>
      </c>
      <c r="B21" s="1">
        <v>42488</v>
      </c>
      <c r="C21" s="1">
        <v>42489</v>
      </c>
      <c r="D21" t="s">
        <v>128</v>
      </c>
      <c r="E21">
        <v>10773</v>
      </c>
      <c r="F21">
        <v>2564</v>
      </c>
      <c r="G21">
        <v>2251</v>
      </c>
      <c r="H21">
        <v>2116</v>
      </c>
      <c r="I21">
        <v>325</v>
      </c>
      <c r="J21">
        <v>1745</v>
      </c>
      <c r="K21">
        <v>1739</v>
      </c>
      <c r="L21">
        <v>1831</v>
      </c>
      <c r="M21">
        <v>1792</v>
      </c>
      <c r="N21">
        <v>317</v>
      </c>
      <c r="O21">
        <v>5</v>
      </c>
      <c r="P21">
        <v>2</v>
      </c>
      <c r="Q21">
        <v>13</v>
      </c>
      <c r="R21">
        <v>58</v>
      </c>
      <c r="S21">
        <v>274</v>
      </c>
      <c r="T21">
        <v>1788</v>
      </c>
      <c r="U21">
        <v>1843</v>
      </c>
      <c r="V21">
        <v>1748</v>
      </c>
      <c r="W21">
        <v>1762</v>
      </c>
      <c r="X21">
        <v>333</v>
      </c>
      <c r="Y21">
        <v>2133</v>
      </c>
      <c r="Z21">
        <v>2227</v>
      </c>
      <c r="AC21">
        <f t="shared" si="6"/>
        <v>87.792511700468026</v>
      </c>
      <c r="AD21">
        <f t="shared" si="7"/>
        <v>68.057722308892352</v>
      </c>
      <c r="AE21">
        <f t="shared" si="8"/>
        <v>71.411856474258968</v>
      </c>
      <c r="AG21">
        <f t="shared" si="9"/>
        <v>77.521101732563295</v>
      </c>
      <c r="AH21">
        <f t="shared" si="10"/>
        <v>81.341625944024869</v>
      </c>
      <c r="AI21">
        <f t="shared" si="11"/>
        <v>99.656160458452732</v>
      </c>
    </row>
    <row r="22" spans="1:35" x14ac:dyDescent="0.2">
      <c r="A22" t="s">
        <v>49</v>
      </c>
      <c r="B22" s="1">
        <v>42496</v>
      </c>
      <c r="C22" s="1">
        <v>42496</v>
      </c>
      <c r="D22" t="s">
        <v>128</v>
      </c>
      <c r="E22">
        <v>3439</v>
      </c>
      <c r="F22">
        <v>1480</v>
      </c>
      <c r="G22">
        <v>1408</v>
      </c>
      <c r="H22">
        <v>1368</v>
      </c>
      <c r="I22">
        <v>7</v>
      </c>
      <c r="J22">
        <v>1332</v>
      </c>
      <c r="K22">
        <v>1290</v>
      </c>
      <c r="L22">
        <v>1306</v>
      </c>
      <c r="M22">
        <v>1219</v>
      </c>
      <c r="N22">
        <v>147</v>
      </c>
      <c r="O22">
        <v>1</v>
      </c>
      <c r="P22">
        <v>1</v>
      </c>
      <c r="Q22">
        <v>2</v>
      </c>
      <c r="R22">
        <v>1</v>
      </c>
      <c r="S22">
        <v>146</v>
      </c>
      <c r="T22">
        <v>1204</v>
      </c>
      <c r="U22">
        <v>1291</v>
      </c>
      <c r="V22">
        <v>1277</v>
      </c>
      <c r="W22">
        <v>1320</v>
      </c>
      <c r="X22">
        <v>7</v>
      </c>
      <c r="Y22">
        <v>1353</v>
      </c>
      <c r="Z22">
        <v>1389</v>
      </c>
      <c r="AC22">
        <f t="shared" si="6"/>
        <v>95.135135135135144</v>
      </c>
      <c r="AD22">
        <f t="shared" si="7"/>
        <v>90</v>
      </c>
      <c r="AE22">
        <f t="shared" si="8"/>
        <v>88.243243243243242</v>
      </c>
      <c r="AG22">
        <f t="shared" si="9"/>
        <v>94.602272727272734</v>
      </c>
      <c r="AH22">
        <f t="shared" si="10"/>
        <v>92.755681818181827</v>
      </c>
      <c r="AI22">
        <f t="shared" si="11"/>
        <v>96.846846846846844</v>
      </c>
    </row>
    <row r="23" spans="1:35" x14ac:dyDescent="0.2">
      <c r="A23" t="s">
        <v>119</v>
      </c>
      <c r="B23" s="1">
        <v>42628</v>
      </c>
      <c r="C23" s="1">
        <v>42629</v>
      </c>
      <c r="D23" t="s">
        <v>129</v>
      </c>
      <c r="E23">
        <v>5303</v>
      </c>
      <c r="F23">
        <v>3172</v>
      </c>
      <c r="G23">
        <v>2625</v>
      </c>
      <c r="H23">
        <v>2571</v>
      </c>
      <c r="I23">
        <v>67</v>
      </c>
      <c r="J23">
        <v>2433</v>
      </c>
      <c r="K23">
        <v>2409</v>
      </c>
      <c r="L23">
        <v>2466</v>
      </c>
      <c r="M23">
        <v>2127</v>
      </c>
      <c r="N23">
        <v>231</v>
      </c>
      <c r="O23">
        <v>49</v>
      </c>
      <c r="P23">
        <v>164</v>
      </c>
      <c r="Q23">
        <v>148</v>
      </c>
      <c r="R23">
        <v>47</v>
      </c>
      <c r="S23">
        <v>233</v>
      </c>
      <c r="T23">
        <v>2083</v>
      </c>
      <c r="U23">
        <v>2410</v>
      </c>
      <c r="V23">
        <v>2354</v>
      </c>
      <c r="W23">
        <v>2374</v>
      </c>
      <c r="X23">
        <v>68</v>
      </c>
      <c r="Y23">
        <v>2511</v>
      </c>
      <c r="Z23">
        <v>2538</v>
      </c>
      <c r="AC23">
        <f t="shared" si="6"/>
        <v>82.75535939470366</v>
      </c>
      <c r="AD23">
        <f t="shared" si="7"/>
        <v>76.70239596469105</v>
      </c>
      <c r="AE23">
        <f t="shared" si="8"/>
        <v>77.742749054224475</v>
      </c>
      <c r="AG23">
        <f t="shared" si="9"/>
        <v>92.685714285714283</v>
      </c>
      <c r="AH23">
        <f t="shared" si="10"/>
        <v>93.942857142857136</v>
      </c>
      <c r="AI23">
        <f t="shared" si="11"/>
        <v>99.013563501849561</v>
      </c>
    </row>
    <row r="24" spans="1:35" x14ac:dyDescent="0.2">
      <c r="A24" t="s">
        <v>121</v>
      </c>
      <c r="B24" s="1">
        <v>42657</v>
      </c>
      <c r="C24" s="1">
        <v>42657</v>
      </c>
      <c r="D24" t="s">
        <v>130</v>
      </c>
      <c r="E24">
        <v>11735</v>
      </c>
      <c r="F24">
        <v>9916</v>
      </c>
      <c r="G24">
        <v>9621</v>
      </c>
      <c r="H24">
        <v>9479</v>
      </c>
      <c r="I24">
        <v>633</v>
      </c>
      <c r="J24">
        <v>8790</v>
      </c>
      <c r="K24">
        <v>8783</v>
      </c>
      <c r="L24">
        <v>8781</v>
      </c>
      <c r="M24">
        <v>4755</v>
      </c>
      <c r="N24">
        <v>4714</v>
      </c>
      <c r="O24">
        <v>8</v>
      </c>
      <c r="P24">
        <v>2</v>
      </c>
      <c r="Q24">
        <v>2</v>
      </c>
      <c r="R24">
        <v>8</v>
      </c>
      <c r="S24">
        <v>4690</v>
      </c>
      <c r="T24">
        <v>4738</v>
      </c>
      <c r="U24">
        <v>8775</v>
      </c>
      <c r="V24">
        <v>8775</v>
      </c>
      <c r="W24">
        <v>8781</v>
      </c>
      <c r="X24">
        <v>604</v>
      </c>
      <c r="Y24">
        <v>9438</v>
      </c>
      <c r="Z24">
        <v>9580</v>
      </c>
      <c r="AC24">
        <f t="shared" si="6"/>
        <v>97.025010084711582</v>
      </c>
      <c r="AD24">
        <f t="shared" si="7"/>
        <v>88.644614764017746</v>
      </c>
      <c r="AE24">
        <f t="shared" si="8"/>
        <v>88.5538523598225</v>
      </c>
      <c r="AG24">
        <f t="shared" si="9"/>
        <v>91.362644215777991</v>
      </c>
      <c r="AH24">
        <f t="shared" si="10"/>
        <v>91.269098846273778</v>
      </c>
      <c r="AI24">
        <f t="shared" si="11"/>
        <v>99.920364050056889</v>
      </c>
    </row>
    <row r="25" spans="1:35" x14ac:dyDescent="0.2">
      <c r="A25" t="s">
        <v>123</v>
      </c>
      <c r="B25" s="1">
        <v>42689</v>
      </c>
      <c r="C25" s="1">
        <v>42690</v>
      </c>
      <c r="D25" t="s">
        <v>130</v>
      </c>
      <c r="E25">
        <v>3073</v>
      </c>
      <c r="F25">
        <v>2713</v>
      </c>
      <c r="G25">
        <v>2573</v>
      </c>
      <c r="H25">
        <v>2500</v>
      </c>
      <c r="I25">
        <v>199</v>
      </c>
      <c r="J25">
        <v>2247</v>
      </c>
      <c r="K25">
        <v>2241</v>
      </c>
      <c r="L25">
        <v>2279</v>
      </c>
      <c r="M25">
        <v>2227</v>
      </c>
      <c r="N25">
        <v>129</v>
      </c>
      <c r="O25">
        <v>81</v>
      </c>
      <c r="P25">
        <v>63</v>
      </c>
      <c r="Q25">
        <v>63</v>
      </c>
      <c r="R25">
        <v>75</v>
      </c>
      <c r="S25">
        <v>111</v>
      </c>
      <c r="T25">
        <v>2197</v>
      </c>
      <c r="U25">
        <v>2250</v>
      </c>
      <c r="V25">
        <v>2187</v>
      </c>
      <c r="W25">
        <v>2190</v>
      </c>
      <c r="X25">
        <v>145</v>
      </c>
      <c r="Y25">
        <v>2446</v>
      </c>
      <c r="Z25">
        <v>2519</v>
      </c>
      <c r="AC25">
        <f t="shared" si="6"/>
        <v>94.839660892001476</v>
      </c>
      <c r="AD25">
        <f t="shared" si="7"/>
        <v>82.823442683376342</v>
      </c>
      <c r="AE25">
        <f t="shared" si="8"/>
        <v>84.002948765204565</v>
      </c>
      <c r="AG25">
        <f t="shared" si="9"/>
        <v>87.329965021375827</v>
      </c>
      <c r="AH25">
        <f t="shared" si="10"/>
        <v>88.573649436455497</v>
      </c>
      <c r="AI25">
        <f t="shared" si="11"/>
        <v>99.732977303070754</v>
      </c>
    </row>
    <row r="26" spans="1:35" x14ac:dyDescent="0.2">
      <c r="A26" t="s">
        <v>124</v>
      </c>
      <c r="B26" s="1">
        <v>42699</v>
      </c>
      <c r="C26" s="1">
        <v>42699</v>
      </c>
      <c r="D26" t="s">
        <v>130</v>
      </c>
      <c r="E26">
        <v>6701</v>
      </c>
      <c r="F26">
        <v>6355</v>
      </c>
      <c r="G26">
        <v>6214</v>
      </c>
      <c r="H26">
        <v>6060</v>
      </c>
      <c r="I26">
        <v>441</v>
      </c>
      <c r="J26">
        <v>5531</v>
      </c>
      <c r="K26">
        <v>5529</v>
      </c>
      <c r="L26">
        <v>5619</v>
      </c>
      <c r="M26">
        <v>5565</v>
      </c>
      <c r="N26">
        <v>493</v>
      </c>
      <c r="O26">
        <v>2</v>
      </c>
      <c r="P26">
        <v>0</v>
      </c>
      <c r="Q26">
        <v>0</v>
      </c>
      <c r="R26">
        <v>2</v>
      </c>
      <c r="S26">
        <v>494</v>
      </c>
      <c r="T26">
        <v>5453</v>
      </c>
      <c r="U26">
        <v>5506</v>
      </c>
      <c r="V26">
        <v>5418</v>
      </c>
      <c r="W26">
        <v>5420</v>
      </c>
      <c r="X26">
        <v>441</v>
      </c>
      <c r="Y26">
        <v>5949</v>
      </c>
      <c r="Z26">
        <v>6104</v>
      </c>
      <c r="AC26">
        <f t="shared" si="6"/>
        <v>97.781274586939418</v>
      </c>
      <c r="AD26">
        <f t="shared" si="7"/>
        <v>87.033831628638865</v>
      </c>
      <c r="AE26">
        <f t="shared" si="8"/>
        <v>88.418568056648311</v>
      </c>
      <c r="AG26">
        <f t="shared" si="9"/>
        <v>89.00869005471516</v>
      </c>
      <c r="AH26">
        <f t="shared" si="10"/>
        <v>90.424847119407787</v>
      </c>
      <c r="AI26">
        <f t="shared" si="11"/>
        <v>99.963840173567164</v>
      </c>
    </row>
    <row r="27" spans="1:35" x14ac:dyDescent="0.2">
      <c r="B27" s="1"/>
      <c r="C27" s="1"/>
    </row>
    <row r="28" spans="1:35" x14ac:dyDescent="0.2">
      <c r="A28" t="s">
        <v>111</v>
      </c>
      <c r="B28" s="1">
        <v>41836</v>
      </c>
      <c r="C28" s="1">
        <v>41837</v>
      </c>
      <c r="D28" t="s">
        <v>132</v>
      </c>
      <c r="E28">
        <v>127586</v>
      </c>
      <c r="F28">
        <v>122736</v>
      </c>
      <c r="G28">
        <v>15835</v>
      </c>
      <c r="H28">
        <v>2012</v>
      </c>
      <c r="I28">
        <v>27</v>
      </c>
      <c r="J28">
        <v>67</v>
      </c>
      <c r="K28">
        <v>8</v>
      </c>
      <c r="L28">
        <v>321</v>
      </c>
      <c r="M28">
        <v>158</v>
      </c>
      <c r="N28">
        <v>98</v>
      </c>
      <c r="O28">
        <v>1185</v>
      </c>
      <c r="P28">
        <v>571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C28">
        <f>(G28/F28)*100</f>
        <v>12.901675140138183</v>
      </c>
      <c r="AD28">
        <f>(J28/F28)*100</f>
        <v>5.4588710728718556E-2</v>
      </c>
      <c r="AE28">
        <f>(L28/F28)*100</f>
        <v>0.26153695737192023</v>
      </c>
      <c r="AG28">
        <f>(J28/G28)*100</f>
        <v>0.42311335648879062</v>
      </c>
      <c r="AH28">
        <f>(L28/G28)*100</f>
        <v>2.0271550363119673</v>
      </c>
      <c r="AI28">
        <f>(K28/J28)*100</f>
        <v>11.940298507462686</v>
      </c>
    </row>
    <row r="29" spans="1:35" x14ac:dyDescent="0.2">
      <c r="A29" t="s">
        <v>113</v>
      </c>
      <c r="B29" s="1">
        <v>41838</v>
      </c>
      <c r="C29" s="1">
        <v>41838</v>
      </c>
      <c r="D29" t="s">
        <v>132</v>
      </c>
      <c r="E29">
        <v>127586</v>
      </c>
      <c r="F29">
        <v>122736</v>
      </c>
      <c r="G29">
        <v>15835</v>
      </c>
      <c r="H29">
        <v>2012</v>
      </c>
      <c r="I29">
        <v>27</v>
      </c>
      <c r="J29">
        <v>67</v>
      </c>
      <c r="K29">
        <v>8</v>
      </c>
      <c r="L29">
        <v>321</v>
      </c>
      <c r="M29">
        <v>158</v>
      </c>
      <c r="N29">
        <v>98</v>
      </c>
      <c r="O29">
        <v>1185</v>
      </c>
      <c r="P29">
        <v>571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C29">
        <f>(G29/F29)*100</f>
        <v>12.901675140138183</v>
      </c>
      <c r="AD29">
        <f>(J29/F29)*100</f>
        <v>5.4588710728718556E-2</v>
      </c>
      <c r="AE29">
        <f>(L29/F29)*100</f>
        <v>0.26153695737192023</v>
      </c>
      <c r="AG29">
        <f>(J29/G29)*100</f>
        <v>0.42311335648879062</v>
      </c>
      <c r="AH29">
        <f>(L29/G29)*100</f>
        <v>2.0271550363119673</v>
      </c>
      <c r="AI29">
        <f>(K29/J29)*100</f>
        <v>11.940298507462686</v>
      </c>
    </row>
    <row r="30" spans="1:35" x14ac:dyDescent="0.2">
      <c r="B30" s="1"/>
      <c r="C30" s="1"/>
    </row>
    <row r="31" spans="1:35" x14ac:dyDescent="0.2">
      <c r="B31" s="1"/>
      <c r="C31" s="1"/>
    </row>
    <row r="32" spans="1:35" x14ac:dyDescent="0.2">
      <c r="A32" t="s">
        <v>46</v>
      </c>
      <c r="B32" s="1">
        <v>42440</v>
      </c>
      <c r="C32" s="1">
        <v>42441</v>
      </c>
      <c r="D32" t="s">
        <v>133</v>
      </c>
      <c r="E32">
        <v>21495</v>
      </c>
      <c r="F32">
        <v>21259</v>
      </c>
      <c r="G32">
        <v>19582</v>
      </c>
      <c r="H32">
        <v>2683</v>
      </c>
      <c r="I32">
        <v>187</v>
      </c>
      <c r="J32">
        <v>493</v>
      </c>
      <c r="K32">
        <v>488</v>
      </c>
      <c r="L32">
        <v>618</v>
      </c>
      <c r="M32">
        <v>548</v>
      </c>
      <c r="N32">
        <v>1812</v>
      </c>
      <c r="O32">
        <v>292</v>
      </c>
      <c r="P32">
        <v>31</v>
      </c>
      <c r="Q32">
        <v>31</v>
      </c>
      <c r="R32">
        <v>289</v>
      </c>
      <c r="S32">
        <v>1818</v>
      </c>
      <c r="T32">
        <v>544</v>
      </c>
      <c r="U32">
        <v>615</v>
      </c>
      <c r="V32">
        <v>486</v>
      </c>
      <c r="W32">
        <v>491</v>
      </c>
      <c r="X32">
        <v>185</v>
      </c>
      <c r="Y32">
        <v>2682</v>
      </c>
      <c r="Z32">
        <v>19574</v>
      </c>
      <c r="AC32">
        <f t="shared" ref="AC32:AC39" si="12">(G32/F32)*100</f>
        <v>92.111576273578237</v>
      </c>
      <c r="AD32">
        <f t="shared" ref="AD32:AD39" si="13">(J32/F32)*100</f>
        <v>2.3190178277435436</v>
      </c>
      <c r="AE32">
        <f t="shared" ref="AE32:AE39" si="14">(L32/F32)*100</f>
        <v>2.907004092384402</v>
      </c>
      <c r="AG32">
        <f t="shared" ref="AG32:AG39" si="15">(J32/G32)*100</f>
        <v>2.5176182208150344</v>
      </c>
      <c r="AH32">
        <f t="shared" ref="AH32:AH39" si="16">(L32/G32)*100</f>
        <v>3.1559595546930859</v>
      </c>
      <c r="AI32">
        <f t="shared" ref="AI32:AI39" si="17">(K32/J32)*100</f>
        <v>98.985801217038542</v>
      </c>
    </row>
    <row r="33" spans="1:35" x14ac:dyDescent="0.2">
      <c r="A33" t="s">
        <v>118</v>
      </c>
      <c r="B33" s="1">
        <v>42468</v>
      </c>
      <c r="C33" s="1">
        <v>42468</v>
      </c>
      <c r="D33" t="s">
        <v>133</v>
      </c>
      <c r="E33">
        <v>22669</v>
      </c>
      <c r="F33">
        <v>22344</v>
      </c>
      <c r="G33">
        <v>20964</v>
      </c>
      <c r="H33">
        <v>3430</v>
      </c>
      <c r="I33">
        <v>213</v>
      </c>
      <c r="J33">
        <v>687</v>
      </c>
      <c r="K33">
        <v>634</v>
      </c>
      <c r="L33">
        <v>761</v>
      </c>
      <c r="M33">
        <v>811</v>
      </c>
      <c r="N33">
        <v>2327</v>
      </c>
      <c r="O33">
        <v>241</v>
      </c>
      <c r="P33">
        <v>51</v>
      </c>
      <c r="Q33">
        <v>43</v>
      </c>
      <c r="R33">
        <v>236</v>
      </c>
      <c r="S33">
        <v>2306</v>
      </c>
      <c r="T33">
        <v>758</v>
      </c>
      <c r="U33">
        <v>714</v>
      </c>
      <c r="V33">
        <v>605</v>
      </c>
      <c r="W33">
        <v>652</v>
      </c>
      <c r="X33">
        <v>202</v>
      </c>
      <c r="Y33">
        <v>3343</v>
      </c>
      <c r="Z33">
        <v>20638</v>
      </c>
      <c r="AC33">
        <f t="shared" si="12"/>
        <v>93.82384532760473</v>
      </c>
      <c r="AD33">
        <f t="shared" si="13"/>
        <v>3.0746509129967778</v>
      </c>
      <c r="AE33">
        <f t="shared" si="14"/>
        <v>3.4058360186179732</v>
      </c>
      <c r="AG33">
        <f t="shared" si="15"/>
        <v>3.2770463651974815</v>
      </c>
      <c r="AH33">
        <f t="shared" si="16"/>
        <v>3.6300324365579089</v>
      </c>
      <c r="AI33">
        <f t="shared" si="17"/>
        <v>92.285298398835508</v>
      </c>
    </row>
    <row r="34" spans="1:35" x14ac:dyDescent="0.2">
      <c r="A34" t="s">
        <v>48</v>
      </c>
      <c r="B34" s="1">
        <v>42488</v>
      </c>
      <c r="C34" s="1">
        <v>42489</v>
      </c>
      <c r="D34" t="s">
        <v>133</v>
      </c>
      <c r="E34">
        <v>22485</v>
      </c>
      <c r="F34">
        <v>22246</v>
      </c>
      <c r="G34">
        <v>20640</v>
      </c>
      <c r="H34">
        <v>4309</v>
      </c>
      <c r="I34">
        <v>656</v>
      </c>
      <c r="J34">
        <v>473</v>
      </c>
      <c r="K34">
        <v>464</v>
      </c>
      <c r="L34">
        <v>697</v>
      </c>
      <c r="M34">
        <v>977</v>
      </c>
      <c r="N34">
        <v>2443</v>
      </c>
      <c r="O34">
        <v>789</v>
      </c>
      <c r="P34">
        <v>100</v>
      </c>
      <c r="Q34">
        <v>431</v>
      </c>
      <c r="R34">
        <v>2486</v>
      </c>
      <c r="S34">
        <v>712</v>
      </c>
      <c r="T34">
        <v>622</v>
      </c>
      <c r="U34">
        <v>685</v>
      </c>
      <c r="V34">
        <v>459</v>
      </c>
      <c r="W34">
        <v>465</v>
      </c>
      <c r="X34">
        <v>626</v>
      </c>
      <c r="Y34">
        <v>4251</v>
      </c>
      <c r="Z34">
        <v>20523</v>
      </c>
      <c r="AC34">
        <f t="shared" si="12"/>
        <v>92.780724624651626</v>
      </c>
      <c r="AD34">
        <f t="shared" si="13"/>
        <v>2.1262249393149331</v>
      </c>
      <c r="AE34">
        <f t="shared" si="14"/>
        <v>3.1331475321406095</v>
      </c>
      <c r="AG34">
        <f t="shared" si="15"/>
        <v>2.2916666666666665</v>
      </c>
      <c r="AH34">
        <f t="shared" si="16"/>
        <v>3.376937984496124</v>
      </c>
      <c r="AI34">
        <f t="shared" si="17"/>
        <v>98.097251585623681</v>
      </c>
    </row>
    <row r="35" spans="1:35" x14ac:dyDescent="0.2">
      <c r="A35" t="s">
        <v>49</v>
      </c>
      <c r="B35" s="1">
        <v>42496</v>
      </c>
      <c r="C35" s="1">
        <v>42496</v>
      </c>
      <c r="D35" t="s">
        <v>133</v>
      </c>
      <c r="E35">
        <v>11256</v>
      </c>
      <c r="F35">
        <v>11093</v>
      </c>
      <c r="G35">
        <v>10367</v>
      </c>
      <c r="H35">
        <v>2119</v>
      </c>
      <c r="I35">
        <v>94</v>
      </c>
      <c r="J35">
        <v>751</v>
      </c>
      <c r="K35">
        <v>724</v>
      </c>
      <c r="L35">
        <v>803</v>
      </c>
      <c r="M35">
        <v>796</v>
      </c>
      <c r="N35">
        <v>1265</v>
      </c>
      <c r="O35">
        <v>45</v>
      </c>
      <c r="P35">
        <v>13</v>
      </c>
      <c r="Q35">
        <v>12</v>
      </c>
      <c r="R35">
        <v>44</v>
      </c>
      <c r="S35">
        <v>1262</v>
      </c>
      <c r="T35">
        <v>780</v>
      </c>
      <c r="U35">
        <v>784</v>
      </c>
      <c r="V35">
        <v>710</v>
      </c>
      <c r="W35">
        <v>731</v>
      </c>
      <c r="X35">
        <v>96</v>
      </c>
      <c r="Y35">
        <v>2098</v>
      </c>
      <c r="Z35">
        <v>10301</v>
      </c>
      <c r="AC35">
        <f t="shared" si="12"/>
        <v>93.455332191472095</v>
      </c>
      <c r="AD35">
        <f t="shared" si="13"/>
        <v>6.7700351573064088</v>
      </c>
      <c r="AE35">
        <f t="shared" si="14"/>
        <v>7.2387992427657073</v>
      </c>
      <c r="AG35">
        <f t="shared" si="15"/>
        <v>7.2441400598051517</v>
      </c>
      <c r="AH35">
        <f t="shared" si="16"/>
        <v>7.7457316485000485</v>
      </c>
      <c r="AI35">
        <f t="shared" si="17"/>
        <v>96.40479360852197</v>
      </c>
    </row>
    <row r="36" spans="1:35" x14ac:dyDescent="0.2">
      <c r="A36" t="s">
        <v>119</v>
      </c>
      <c r="B36" s="1">
        <v>42628</v>
      </c>
      <c r="C36" s="1">
        <v>42629</v>
      </c>
      <c r="D36" t="s">
        <v>134</v>
      </c>
      <c r="E36">
        <v>17288</v>
      </c>
      <c r="F36">
        <v>15543</v>
      </c>
      <c r="G36">
        <v>14318</v>
      </c>
      <c r="H36">
        <v>4229</v>
      </c>
      <c r="I36">
        <v>167</v>
      </c>
      <c r="J36">
        <v>416</v>
      </c>
      <c r="K36">
        <v>396</v>
      </c>
      <c r="L36">
        <v>528</v>
      </c>
      <c r="M36">
        <v>582</v>
      </c>
      <c r="N36">
        <v>657</v>
      </c>
      <c r="O36">
        <v>2477</v>
      </c>
      <c r="P36">
        <v>513</v>
      </c>
      <c r="Q36">
        <v>478</v>
      </c>
      <c r="R36">
        <v>2440</v>
      </c>
      <c r="S36">
        <v>660</v>
      </c>
      <c r="T36">
        <v>567</v>
      </c>
      <c r="U36">
        <v>516</v>
      </c>
      <c r="V36">
        <v>390</v>
      </c>
      <c r="W36">
        <v>410</v>
      </c>
      <c r="X36">
        <v>166</v>
      </c>
      <c r="Y36">
        <v>4145</v>
      </c>
      <c r="Z36">
        <v>13945</v>
      </c>
      <c r="AC36">
        <f t="shared" si="12"/>
        <v>92.118638615453904</v>
      </c>
      <c r="AD36">
        <f t="shared" si="13"/>
        <v>2.6764459885478993</v>
      </c>
      <c r="AE36">
        <f t="shared" si="14"/>
        <v>3.397027600849257</v>
      </c>
      <c r="AG36">
        <f t="shared" si="15"/>
        <v>2.9054337197932671</v>
      </c>
      <c r="AH36">
        <f t="shared" si="16"/>
        <v>3.6876658751222235</v>
      </c>
      <c r="AI36">
        <f t="shared" si="17"/>
        <v>95.192307692307693</v>
      </c>
    </row>
    <row r="37" spans="1:35" x14ac:dyDescent="0.2">
      <c r="A37" t="s">
        <v>121</v>
      </c>
      <c r="B37" s="1">
        <v>42657</v>
      </c>
      <c r="C37" s="1">
        <v>42657</v>
      </c>
      <c r="D37" t="s">
        <v>135</v>
      </c>
      <c r="E37">
        <v>12338</v>
      </c>
      <c r="F37">
        <v>12129</v>
      </c>
      <c r="G37">
        <v>11229</v>
      </c>
      <c r="H37">
        <v>3458</v>
      </c>
      <c r="I37">
        <v>434</v>
      </c>
      <c r="J37">
        <v>595</v>
      </c>
      <c r="K37">
        <v>582</v>
      </c>
      <c r="L37">
        <v>674</v>
      </c>
      <c r="M37">
        <v>432</v>
      </c>
      <c r="N37">
        <v>2643</v>
      </c>
      <c r="O37">
        <v>374</v>
      </c>
      <c r="P37">
        <v>9</v>
      </c>
      <c r="Q37">
        <v>9</v>
      </c>
      <c r="R37">
        <v>370</v>
      </c>
      <c r="S37">
        <v>2606</v>
      </c>
      <c r="T37">
        <v>425</v>
      </c>
      <c r="U37">
        <v>666</v>
      </c>
      <c r="V37">
        <v>575</v>
      </c>
      <c r="W37">
        <v>588</v>
      </c>
      <c r="X37">
        <v>403</v>
      </c>
      <c r="Y37">
        <v>3410</v>
      </c>
      <c r="Z37">
        <v>11143</v>
      </c>
      <c r="AC37">
        <f t="shared" si="12"/>
        <v>92.579767499381646</v>
      </c>
      <c r="AD37">
        <f t="shared" si="13"/>
        <v>4.9055981531865775</v>
      </c>
      <c r="AE37">
        <f t="shared" si="14"/>
        <v>5.5569296726852997</v>
      </c>
      <c r="AG37">
        <f t="shared" si="15"/>
        <v>5.2987799447858226</v>
      </c>
      <c r="AH37">
        <f t="shared" si="16"/>
        <v>6.0023154332531838</v>
      </c>
      <c r="AI37">
        <f t="shared" si="17"/>
        <v>97.815126050420162</v>
      </c>
    </row>
    <row r="38" spans="1:35" x14ac:dyDescent="0.2">
      <c r="A38" t="s">
        <v>123</v>
      </c>
      <c r="B38" s="1">
        <v>42689</v>
      </c>
      <c r="C38" s="1">
        <v>42690</v>
      </c>
      <c r="D38" t="s">
        <v>135</v>
      </c>
      <c r="E38">
        <v>11102</v>
      </c>
      <c r="F38">
        <v>10724</v>
      </c>
      <c r="G38">
        <v>10200</v>
      </c>
      <c r="H38">
        <v>2859</v>
      </c>
      <c r="I38">
        <v>389</v>
      </c>
      <c r="J38">
        <v>422</v>
      </c>
      <c r="K38">
        <v>414</v>
      </c>
      <c r="L38">
        <v>602</v>
      </c>
      <c r="M38">
        <v>515</v>
      </c>
      <c r="N38">
        <v>585</v>
      </c>
      <c r="O38">
        <v>1406</v>
      </c>
      <c r="P38">
        <v>353</v>
      </c>
      <c r="Q38">
        <v>349</v>
      </c>
      <c r="R38">
        <v>1384</v>
      </c>
      <c r="S38">
        <v>574</v>
      </c>
      <c r="T38">
        <v>508</v>
      </c>
      <c r="U38">
        <v>596</v>
      </c>
      <c r="V38">
        <v>408</v>
      </c>
      <c r="W38">
        <v>416</v>
      </c>
      <c r="X38">
        <v>363</v>
      </c>
      <c r="Y38">
        <v>2815</v>
      </c>
      <c r="Z38">
        <v>10141</v>
      </c>
      <c r="AC38">
        <f t="shared" si="12"/>
        <v>95.113763521074219</v>
      </c>
      <c r="AD38">
        <f t="shared" si="13"/>
        <v>3.935098843715032</v>
      </c>
      <c r="AE38">
        <f t="shared" si="14"/>
        <v>5.6135770234986948</v>
      </c>
      <c r="AG38">
        <f t="shared" si="15"/>
        <v>4.1372549019607847</v>
      </c>
      <c r="AH38">
        <f t="shared" si="16"/>
        <v>5.9019607843137258</v>
      </c>
      <c r="AI38">
        <f t="shared" si="17"/>
        <v>98.104265402843609</v>
      </c>
    </row>
    <row r="39" spans="1:35" x14ac:dyDescent="0.2">
      <c r="A39" t="s">
        <v>124</v>
      </c>
      <c r="B39" s="1">
        <v>42699</v>
      </c>
      <c r="C39" s="1">
        <v>42699</v>
      </c>
      <c r="D39" t="s">
        <v>135</v>
      </c>
      <c r="E39">
        <v>11133</v>
      </c>
      <c r="F39">
        <v>10988</v>
      </c>
      <c r="G39">
        <v>10088</v>
      </c>
      <c r="H39">
        <v>1771</v>
      </c>
      <c r="I39">
        <v>510</v>
      </c>
      <c r="J39">
        <v>606</v>
      </c>
      <c r="K39">
        <v>582</v>
      </c>
      <c r="L39">
        <v>633</v>
      </c>
      <c r="M39">
        <v>653</v>
      </c>
      <c r="N39">
        <v>831</v>
      </c>
      <c r="O39">
        <v>258</v>
      </c>
      <c r="P39">
        <v>29</v>
      </c>
      <c r="Q39">
        <v>27</v>
      </c>
      <c r="R39">
        <v>250</v>
      </c>
      <c r="S39">
        <v>795</v>
      </c>
      <c r="T39">
        <v>593</v>
      </c>
      <c r="U39">
        <v>576</v>
      </c>
      <c r="V39">
        <v>529</v>
      </c>
      <c r="W39">
        <v>549</v>
      </c>
      <c r="X39">
        <v>483</v>
      </c>
      <c r="Y39">
        <v>1665</v>
      </c>
      <c r="Z39">
        <v>9843</v>
      </c>
      <c r="AC39">
        <f t="shared" si="12"/>
        <v>91.80924645067347</v>
      </c>
      <c r="AD39">
        <f t="shared" si="13"/>
        <v>5.5151073898798693</v>
      </c>
      <c r="AE39">
        <f t="shared" si="14"/>
        <v>5.7608299963596652</v>
      </c>
      <c r="AG39">
        <f t="shared" si="15"/>
        <v>6.007137192704203</v>
      </c>
      <c r="AH39">
        <f t="shared" si="16"/>
        <v>6.2747819191118159</v>
      </c>
      <c r="AI39">
        <f t="shared" si="17"/>
        <v>96.039603960396036</v>
      </c>
    </row>
    <row r="61" spans="1:26" x14ac:dyDescent="0.2">
      <c r="D61" t="s">
        <v>81</v>
      </c>
      <c r="E61" t="s">
        <v>82</v>
      </c>
      <c r="F61" t="s">
        <v>83</v>
      </c>
      <c r="G61" t="s">
        <v>84</v>
      </c>
      <c r="H61" t="s">
        <v>85</v>
      </c>
      <c r="I61" t="s">
        <v>86</v>
      </c>
      <c r="J61" t="s">
        <v>87</v>
      </c>
      <c r="K61" t="s">
        <v>88</v>
      </c>
      <c r="L61" t="s">
        <v>89</v>
      </c>
      <c r="M61" t="s">
        <v>90</v>
      </c>
      <c r="N61" t="s">
        <v>91</v>
      </c>
      <c r="O61" t="s">
        <v>92</v>
      </c>
      <c r="P61" t="s">
        <v>93</v>
      </c>
      <c r="Q61" t="s">
        <v>94</v>
      </c>
      <c r="R61" t="s">
        <v>95</v>
      </c>
      <c r="S61" t="s">
        <v>96</v>
      </c>
      <c r="T61" t="s">
        <v>97</v>
      </c>
      <c r="U61" t="s">
        <v>98</v>
      </c>
      <c r="V61" t="s">
        <v>99</v>
      </c>
      <c r="W61" t="s">
        <v>100</v>
      </c>
      <c r="X61" t="s">
        <v>101</v>
      </c>
      <c r="Y61" t="s">
        <v>102</v>
      </c>
      <c r="Z61" t="s">
        <v>103</v>
      </c>
    </row>
    <row r="62" spans="1:26" x14ac:dyDescent="0.2">
      <c r="A62" t="s">
        <v>119</v>
      </c>
      <c r="B62" s="1">
        <v>42628</v>
      </c>
      <c r="C62" s="1">
        <v>42629</v>
      </c>
      <c r="D62" t="s">
        <v>120</v>
      </c>
      <c r="E62">
        <v>23298</v>
      </c>
      <c r="F62">
        <v>20323</v>
      </c>
      <c r="G62">
        <v>4424</v>
      </c>
      <c r="H62">
        <v>1189</v>
      </c>
      <c r="I62">
        <v>49</v>
      </c>
      <c r="J62">
        <v>253</v>
      </c>
      <c r="K62">
        <v>203</v>
      </c>
      <c r="L62">
        <v>233</v>
      </c>
      <c r="M62">
        <v>162</v>
      </c>
      <c r="N62">
        <v>33</v>
      </c>
      <c r="O62">
        <v>680</v>
      </c>
      <c r="P62">
        <v>314</v>
      </c>
      <c r="Q62">
        <v>272</v>
      </c>
      <c r="R62">
        <v>668</v>
      </c>
      <c r="S62">
        <v>43</v>
      </c>
      <c r="T62">
        <v>149</v>
      </c>
      <c r="U62">
        <v>209</v>
      </c>
      <c r="V62">
        <v>165</v>
      </c>
      <c r="W62">
        <v>207</v>
      </c>
      <c r="X62">
        <v>37</v>
      </c>
      <c r="Y62">
        <v>1132</v>
      </c>
      <c r="Z62">
        <v>4194</v>
      </c>
    </row>
    <row r="63" spans="1:26" x14ac:dyDescent="0.2">
      <c r="A63" t="s">
        <v>119</v>
      </c>
      <c r="B63" s="1">
        <v>42628</v>
      </c>
      <c r="C63" s="1">
        <v>42629</v>
      </c>
      <c r="D63" t="s">
        <v>136</v>
      </c>
      <c r="E63">
        <v>18819</v>
      </c>
      <c r="F63">
        <v>16251</v>
      </c>
      <c r="G63">
        <v>3842</v>
      </c>
      <c r="H63">
        <v>1080</v>
      </c>
      <c r="I63">
        <v>50</v>
      </c>
      <c r="J63">
        <v>251</v>
      </c>
      <c r="K63">
        <v>6</v>
      </c>
      <c r="L63">
        <v>0</v>
      </c>
      <c r="M63">
        <v>0</v>
      </c>
      <c r="N63">
        <v>4</v>
      </c>
      <c r="O63">
        <v>704</v>
      </c>
      <c r="P63">
        <v>372</v>
      </c>
      <c r="Q63">
        <v>357</v>
      </c>
      <c r="R63">
        <v>687</v>
      </c>
      <c r="S63">
        <v>5</v>
      </c>
      <c r="T63">
        <v>2</v>
      </c>
      <c r="U63">
        <v>50</v>
      </c>
      <c r="V63">
        <v>5</v>
      </c>
      <c r="W63">
        <v>218</v>
      </c>
      <c r="X63">
        <v>38</v>
      </c>
      <c r="Y63">
        <v>1051</v>
      </c>
      <c r="Z63">
        <v>3754</v>
      </c>
    </row>
    <row r="64" spans="1:26" x14ac:dyDescent="0.2">
      <c r="A64" t="s">
        <v>119</v>
      </c>
      <c r="B64" s="1">
        <v>42628</v>
      </c>
      <c r="C64" s="1">
        <v>42629</v>
      </c>
      <c r="D64" t="s">
        <v>137</v>
      </c>
      <c r="E64">
        <v>50</v>
      </c>
      <c r="F64">
        <v>28</v>
      </c>
      <c r="G64">
        <v>9</v>
      </c>
      <c r="H64">
        <v>3</v>
      </c>
      <c r="I64">
        <v>0</v>
      </c>
      <c r="J64">
        <v>2</v>
      </c>
      <c r="K64">
        <v>2</v>
      </c>
      <c r="L64">
        <v>2</v>
      </c>
      <c r="M64">
        <v>2</v>
      </c>
      <c r="N64">
        <v>0</v>
      </c>
      <c r="O64">
        <v>1</v>
      </c>
      <c r="P64">
        <v>0</v>
      </c>
      <c r="Q64">
        <v>0</v>
      </c>
      <c r="R64">
        <v>1</v>
      </c>
      <c r="S64">
        <v>0</v>
      </c>
      <c r="T64">
        <v>2</v>
      </c>
      <c r="U64">
        <v>2</v>
      </c>
      <c r="V64">
        <v>2</v>
      </c>
      <c r="W64">
        <v>2</v>
      </c>
      <c r="X64">
        <v>0</v>
      </c>
      <c r="Y64">
        <v>3</v>
      </c>
      <c r="Z64">
        <v>8</v>
      </c>
    </row>
    <row r="65" spans="1:27" x14ac:dyDescent="0.2">
      <c r="A65" t="s">
        <v>119</v>
      </c>
      <c r="B65" s="1">
        <v>42628</v>
      </c>
      <c r="C65" s="1">
        <v>42629</v>
      </c>
      <c r="D65" t="s">
        <v>138</v>
      </c>
      <c r="E65">
        <v>15305</v>
      </c>
      <c r="F65">
        <v>11978</v>
      </c>
      <c r="G65">
        <v>2960</v>
      </c>
      <c r="H65">
        <v>898</v>
      </c>
      <c r="I65">
        <v>30</v>
      </c>
      <c r="J65">
        <v>223</v>
      </c>
      <c r="K65">
        <v>10</v>
      </c>
      <c r="L65">
        <v>1</v>
      </c>
      <c r="M65">
        <v>3</v>
      </c>
      <c r="N65">
        <v>5</v>
      </c>
      <c r="O65">
        <v>568</v>
      </c>
      <c r="P65">
        <v>322</v>
      </c>
      <c r="Q65">
        <v>296</v>
      </c>
      <c r="R65">
        <v>562</v>
      </c>
      <c r="S65">
        <v>7</v>
      </c>
      <c r="T65">
        <v>3</v>
      </c>
      <c r="U65">
        <v>51</v>
      </c>
      <c r="V65">
        <v>8</v>
      </c>
      <c r="W65">
        <v>201</v>
      </c>
      <c r="X65">
        <v>27</v>
      </c>
      <c r="Y65">
        <v>868</v>
      </c>
      <c r="Z65">
        <v>2892</v>
      </c>
    </row>
    <row r="66" spans="1:27" x14ac:dyDescent="0.2">
      <c r="A66" t="s">
        <v>119</v>
      </c>
      <c r="B66" s="1">
        <v>42628</v>
      </c>
      <c r="C66" s="1">
        <v>42629</v>
      </c>
      <c r="D66" t="s">
        <v>130</v>
      </c>
      <c r="E66">
        <v>4533</v>
      </c>
      <c r="F66">
        <v>3211</v>
      </c>
      <c r="G66">
        <v>769</v>
      </c>
      <c r="H66">
        <v>234</v>
      </c>
      <c r="I66">
        <v>12</v>
      </c>
      <c r="J66">
        <v>56</v>
      </c>
      <c r="K66">
        <v>50</v>
      </c>
      <c r="L66">
        <v>67</v>
      </c>
      <c r="M66">
        <v>52</v>
      </c>
      <c r="N66">
        <v>74</v>
      </c>
      <c r="O66">
        <v>83</v>
      </c>
      <c r="P66">
        <v>25</v>
      </c>
      <c r="Q66">
        <v>24</v>
      </c>
      <c r="R66">
        <v>79</v>
      </c>
      <c r="S66">
        <v>81</v>
      </c>
      <c r="T66">
        <v>56</v>
      </c>
      <c r="U66">
        <v>74</v>
      </c>
      <c r="V66">
        <v>50</v>
      </c>
      <c r="W66">
        <v>57</v>
      </c>
      <c r="X66">
        <v>16</v>
      </c>
      <c r="Y66">
        <v>240</v>
      </c>
      <c r="Z66">
        <v>774</v>
      </c>
    </row>
    <row r="67" spans="1:27" x14ac:dyDescent="0.2">
      <c r="A67" t="s">
        <v>119</v>
      </c>
      <c r="B67" s="1">
        <v>42628</v>
      </c>
      <c r="C67" s="1">
        <v>42629</v>
      </c>
      <c r="D67" t="s">
        <v>135</v>
      </c>
      <c r="E67">
        <v>11631</v>
      </c>
      <c r="F67">
        <v>11540</v>
      </c>
      <c r="G67">
        <v>10964</v>
      </c>
      <c r="H67">
        <v>2704</v>
      </c>
      <c r="I67">
        <v>159</v>
      </c>
      <c r="J67">
        <v>479</v>
      </c>
      <c r="K67">
        <v>449</v>
      </c>
      <c r="L67">
        <v>537</v>
      </c>
      <c r="M67">
        <v>490</v>
      </c>
      <c r="N67">
        <v>165</v>
      </c>
      <c r="O67">
        <v>1816</v>
      </c>
      <c r="P67">
        <v>233</v>
      </c>
      <c r="Q67">
        <v>217</v>
      </c>
      <c r="R67">
        <v>1771</v>
      </c>
      <c r="S67">
        <v>163</v>
      </c>
      <c r="T67">
        <v>454</v>
      </c>
      <c r="U67">
        <v>499</v>
      </c>
      <c r="V67">
        <v>420</v>
      </c>
      <c r="W67">
        <v>447</v>
      </c>
      <c r="X67">
        <v>147</v>
      </c>
      <c r="Y67">
        <v>2605</v>
      </c>
      <c r="Z67">
        <v>10597</v>
      </c>
    </row>
    <row r="68" spans="1:27" x14ac:dyDescent="0.2">
      <c r="A68" t="s">
        <v>119</v>
      </c>
      <c r="B68" s="1">
        <v>42628</v>
      </c>
      <c r="C68" s="1">
        <v>42629</v>
      </c>
      <c r="D68" t="s">
        <v>139</v>
      </c>
      <c r="E68">
        <v>46536</v>
      </c>
      <c r="F68">
        <v>40879</v>
      </c>
      <c r="G68">
        <v>7871</v>
      </c>
      <c r="H68">
        <v>2465</v>
      </c>
      <c r="I68">
        <v>94</v>
      </c>
      <c r="J68">
        <v>340</v>
      </c>
      <c r="K68">
        <v>207</v>
      </c>
      <c r="L68">
        <v>214</v>
      </c>
      <c r="M68">
        <v>174</v>
      </c>
      <c r="N68">
        <v>209</v>
      </c>
      <c r="O68">
        <v>1276</v>
      </c>
      <c r="P68">
        <v>806</v>
      </c>
      <c r="Q68">
        <v>820</v>
      </c>
      <c r="R68">
        <v>1296</v>
      </c>
      <c r="S68">
        <v>233</v>
      </c>
      <c r="T68">
        <v>252</v>
      </c>
      <c r="U68">
        <v>304</v>
      </c>
      <c r="V68">
        <v>199</v>
      </c>
      <c r="W68">
        <v>328</v>
      </c>
      <c r="X68">
        <v>93</v>
      </c>
      <c r="Y68">
        <v>2601</v>
      </c>
      <c r="Z68">
        <v>7743</v>
      </c>
    </row>
    <row r="69" spans="1:27" x14ac:dyDescent="0.2">
      <c r="A69" t="s">
        <v>119</v>
      </c>
      <c r="B69" s="1">
        <v>42628</v>
      </c>
      <c r="C69" s="1">
        <v>42629</v>
      </c>
      <c r="D69" t="s">
        <v>140</v>
      </c>
      <c r="E69">
        <v>38616</v>
      </c>
      <c r="F69">
        <v>34059</v>
      </c>
      <c r="G69">
        <v>6865</v>
      </c>
      <c r="H69">
        <v>1895</v>
      </c>
      <c r="I69">
        <v>59</v>
      </c>
      <c r="J69">
        <v>315</v>
      </c>
      <c r="K69">
        <v>8</v>
      </c>
      <c r="L69">
        <v>0</v>
      </c>
      <c r="M69">
        <v>0</v>
      </c>
      <c r="N69">
        <v>2</v>
      </c>
      <c r="O69">
        <v>1135</v>
      </c>
      <c r="P69">
        <v>758</v>
      </c>
      <c r="Q69">
        <v>853</v>
      </c>
      <c r="R69">
        <v>1196</v>
      </c>
      <c r="S69">
        <v>8</v>
      </c>
      <c r="T69">
        <v>5</v>
      </c>
      <c r="U69">
        <v>115</v>
      </c>
      <c r="V69">
        <v>9</v>
      </c>
      <c r="W69">
        <v>308</v>
      </c>
      <c r="X69">
        <v>64</v>
      </c>
      <c r="Y69">
        <v>2062</v>
      </c>
      <c r="Z69">
        <v>7138</v>
      </c>
    </row>
    <row r="70" spans="1:27" x14ac:dyDescent="0.2">
      <c r="A70" t="s">
        <v>119</v>
      </c>
      <c r="B70" s="1">
        <v>42628</v>
      </c>
      <c r="C70" s="1">
        <v>42629</v>
      </c>
      <c r="D70" t="s">
        <v>129</v>
      </c>
      <c r="E70">
        <v>5303</v>
      </c>
      <c r="F70">
        <v>3172</v>
      </c>
      <c r="G70">
        <v>2625</v>
      </c>
      <c r="H70">
        <v>2571</v>
      </c>
      <c r="I70">
        <v>67</v>
      </c>
      <c r="J70">
        <v>2433</v>
      </c>
      <c r="K70">
        <v>2409</v>
      </c>
      <c r="L70">
        <v>2466</v>
      </c>
      <c r="M70">
        <v>2127</v>
      </c>
      <c r="N70">
        <v>231</v>
      </c>
      <c r="O70">
        <v>49</v>
      </c>
      <c r="P70">
        <v>164</v>
      </c>
      <c r="Q70">
        <v>148</v>
      </c>
      <c r="R70">
        <v>47</v>
      </c>
      <c r="S70">
        <v>233</v>
      </c>
      <c r="T70">
        <v>2083</v>
      </c>
      <c r="U70">
        <v>2410</v>
      </c>
      <c r="V70">
        <v>2354</v>
      </c>
      <c r="W70">
        <v>2374</v>
      </c>
      <c r="X70">
        <v>68</v>
      </c>
      <c r="Y70">
        <v>2511</v>
      </c>
      <c r="Z70">
        <v>2538</v>
      </c>
    </row>
    <row r="71" spans="1:27" x14ac:dyDescent="0.2">
      <c r="A71" t="s">
        <v>119</v>
      </c>
      <c r="B71" s="1">
        <v>42628</v>
      </c>
      <c r="C71" s="1">
        <v>42629</v>
      </c>
      <c r="D71" t="s">
        <v>134</v>
      </c>
      <c r="E71">
        <v>17288</v>
      </c>
      <c r="F71">
        <v>15543</v>
      </c>
      <c r="G71">
        <v>14318</v>
      </c>
      <c r="H71">
        <v>4229</v>
      </c>
      <c r="I71">
        <v>167</v>
      </c>
      <c r="J71">
        <v>416</v>
      </c>
      <c r="K71">
        <v>396</v>
      </c>
      <c r="L71">
        <v>528</v>
      </c>
      <c r="M71">
        <v>582</v>
      </c>
      <c r="N71">
        <v>657</v>
      </c>
      <c r="O71">
        <v>2477</v>
      </c>
      <c r="P71">
        <v>513</v>
      </c>
      <c r="Q71">
        <v>478</v>
      </c>
      <c r="R71">
        <v>2440</v>
      </c>
      <c r="S71">
        <v>660</v>
      </c>
      <c r="T71">
        <v>567</v>
      </c>
      <c r="U71">
        <v>516</v>
      </c>
      <c r="V71">
        <v>390</v>
      </c>
      <c r="W71">
        <v>410</v>
      </c>
      <c r="X71">
        <v>166</v>
      </c>
      <c r="Y71">
        <v>4145</v>
      </c>
      <c r="Z71">
        <v>13945</v>
      </c>
    </row>
    <row r="72" spans="1:27" x14ac:dyDescent="0.2">
      <c r="A72" t="s">
        <v>119</v>
      </c>
      <c r="B72" s="1">
        <v>42628</v>
      </c>
      <c r="C72" s="1">
        <v>42629</v>
      </c>
      <c r="D72" t="s">
        <v>141</v>
      </c>
      <c r="E72">
        <v>3355</v>
      </c>
      <c r="F72">
        <v>2932</v>
      </c>
      <c r="G72">
        <v>643</v>
      </c>
      <c r="H72">
        <v>151</v>
      </c>
      <c r="I72">
        <v>8</v>
      </c>
      <c r="J72">
        <v>45</v>
      </c>
      <c r="K72">
        <v>40</v>
      </c>
      <c r="L72">
        <v>31</v>
      </c>
      <c r="M72">
        <v>36</v>
      </c>
      <c r="N72">
        <v>32</v>
      </c>
      <c r="O72">
        <v>61</v>
      </c>
      <c r="P72">
        <v>22</v>
      </c>
      <c r="Q72">
        <v>20</v>
      </c>
      <c r="R72">
        <v>59</v>
      </c>
      <c r="S72">
        <v>33</v>
      </c>
      <c r="T72">
        <v>29</v>
      </c>
      <c r="U72">
        <v>25</v>
      </c>
      <c r="V72">
        <v>29</v>
      </c>
      <c r="W72">
        <v>31</v>
      </c>
      <c r="X72">
        <v>6</v>
      </c>
      <c r="Y72">
        <v>141</v>
      </c>
      <c r="Z72">
        <v>615</v>
      </c>
    </row>
    <row r="73" spans="1:27" x14ac:dyDescent="0.2">
      <c r="D73" t="s">
        <v>142</v>
      </c>
      <c r="E73">
        <v>16794</v>
      </c>
      <c r="F73">
        <v>14538</v>
      </c>
      <c r="G73">
        <v>5026</v>
      </c>
      <c r="H73">
        <v>1584</v>
      </c>
      <c r="I73">
        <v>63.2</v>
      </c>
      <c r="J73">
        <v>438</v>
      </c>
      <c r="K73">
        <v>344</v>
      </c>
      <c r="L73">
        <v>371</v>
      </c>
      <c r="M73">
        <v>330</v>
      </c>
      <c r="N73">
        <v>128</v>
      </c>
      <c r="O73">
        <v>805</v>
      </c>
      <c r="P73">
        <v>321</v>
      </c>
      <c r="Q73">
        <v>317</v>
      </c>
      <c r="R73">
        <v>801</v>
      </c>
      <c r="S73">
        <v>133</v>
      </c>
      <c r="T73">
        <v>327</v>
      </c>
      <c r="U73">
        <v>387</v>
      </c>
      <c r="V73">
        <v>330</v>
      </c>
      <c r="W73">
        <v>417</v>
      </c>
      <c r="X73">
        <v>60.2</v>
      </c>
      <c r="Y73">
        <v>1578</v>
      </c>
      <c r="Z73">
        <v>4927</v>
      </c>
    </row>
    <row r="74" spans="1:27" x14ac:dyDescent="0.2">
      <c r="D74" t="s">
        <v>143</v>
      </c>
      <c r="E74">
        <v>14764</v>
      </c>
      <c r="F74">
        <v>13155</v>
      </c>
      <c r="G74">
        <v>4554</v>
      </c>
      <c r="H74">
        <v>1317</v>
      </c>
      <c r="I74">
        <v>56.6</v>
      </c>
      <c r="J74">
        <v>679</v>
      </c>
      <c r="K74">
        <v>704</v>
      </c>
      <c r="L74">
        <v>724</v>
      </c>
      <c r="M74">
        <v>630</v>
      </c>
      <c r="N74">
        <v>196</v>
      </c>
      <c r="O74">
        <v>808</v>
      </c>
      <c r="P74">
        <v>279</v>
      </c>
      <c r="Q74">
        <v>297</v>
      </c>
      <c r="R74">
        <v>800</v>
      </c>
      <c r="S74">
        <v>196</v>
      </c>
      <c r="T74">
        <v>615</v>
      </c>
      <c r="U74">
        <v>696</v>
      </c>
      <c r="V74">
        <v>689</v>
      </c>
      <c r="W74">
        <v>666</v>
      </c>
      <c r="X74">
        <v>55.3</v>
      </c>
      <c r="Y74">
        <v>1308</v>
      </c>
      <c r="Z74">
        <v>4451</v>
      </c>
    </row>
    <row r="75" spans="1:27" x14ac:dyDescent="0.2">
      <c r="E75" t="str">
        <f t="shared" ref="E75:AA75" si="18">IF(E76=E1,"yes","no")</f>
        <v>yes</v>
      </c>
      <c r="F75" t="str">
        <f t="shared" si="18"/>
        <v>yes</v>
      </c>
      <c r="G75" t="str">
        <f t="shared" si="18"/>
        <v>yes</v>
      </c>
      <c r="H75" t="str">
        <f t="shared" si="18"/>
        <v>yes</v>
      </c>
      <c r="I75" t="str">
        <f t="shared" si="18"/>
        <v>yes</v>
      </c>
      <c r="J75" t="str">
        <f t="shared" si="18"/>
        <v>yes</v>
      </c>
      <c r="K75" t="str">
        <f t="shared" si="18"/>
        <v>yes</v>
      </c>
      <c r="L75" t="str">
        <f t="shared" si="18"/>
        <v>yes</v>
      </c>
      <c r="M75" t="str">
        <f t="shared" si="18"/>
        <v>yes</v>
      </c>
      <c r="N75" t="str">
        <f t="shared" si="18"/>
        <v>yes</v>
      </c>
      <c r="O75" t="str">
        <f t="shared" si="18"/>
        <v>yes</v>
      </c>
      <c r="P75" t="str">
        <f t="shared" si="18"/>
        <v>yes</v>
      </c>
      <c r="Q75" t="str">
        <f t="shared" si="18"/>
        <v>yes</v>
      </c>
      <c r="R75" t="str">
        <f t="shared" si="18"/>
        <v>yes</v>
      </c>
      <c r="S75" t="str">
        <f t="shared" si="18"/>
        <v>yes</v>
      </c>
      <c r="T75" t="str">
        <f t="shared" si="18"/>
        <v>yes</v>
      </c>
      <c r="U75" t="str">
        <f t="shared" si="18"/>
        <v>yes</v>
      </c>
      <c r="V75" t="str">
        <f t="shared" si="18"/>
        <v>yes</v>
      </c>
      <c r="W75" t="str">
        <f t="shared" si="18"/>
        <v>yes</v>
      </c>
      <c r="X75" t="str">
        <f t="shared" si="18"/>
        <v>yes</v>
      </c>
      <c r="Y75" t="str">
        <f t="shared" si="18"/>
        <v>yes</v>
      </c>
      <c r="Z75" t="str">
        <f t="shared" si="18"/>
        <v>yes</v>
      </c>
      <c r="AA75" t="str">
        <f t="shared" si="18"/>
        <v>yes</v>
      </c>
    </row>
    <row r="76" spans="1:27" x14ac:dyDescent="0.2">
      <c r="D76" t="s">
        <v>81</v>
      </c>
      <c r="E76" t="s">
        <v>82</v>
      </c>
      <c r="F76" t="s">
        <v>83</v>
      </c>
      <c r="G76" t="s">
        <v>84</v>
      </c>
      <c r="H76" t="s">
        <v>85</v>
      </c>
      <c r="I76" t="s">
        <v>86</v>
      </c>
      <c r="J76" t="s">
        <v>87</v>
      </c>
      <c r="K76" t="s">
        <v>88</v>
      </c>
      <c r="L76" t="s">
        <v>89</v>
      </c>
      <c r="M76" t="s">
        <v>90</v>
      </c>
      <c r="N76" t="s">
        <v>91</v>
      </c>
      <c r="O76" t="s">
        <v>92</v>
      </c>
      <c r="P76" t="s">
        <v>93</v>
      </c>
      <c r="Q76" t="s">
        <v>94</v>
      </c>
      <c r="R76" t="s">
        <v>95</v>
      </c>
      <c r="S76" t="s">
        <v>96</v>
      </c>
      <c r="T76" t="s">
        <v>97</v>
      </c>
      <c r="U76" t="s">
        <v>98</v>
      </c>
      <c r="V76" t="s">
        <v>99</v>
      </c>
      <c r="W76" t="s">
        <v>100</v>
      </c>
      <c r="X76" t="s">
        <v>101</v>
      </c>
      <c r="Y76" t="s">
        <v>102</v>
      </c>
      <c r="Z76" t="s">
        <v>103</v>
      </c>
    </row>
    <row r="77" spans="1:27" x14ac:dyDescent="0.2">
      <c r="A77" t="s">
        <v>121</v>
      </c>
      <c r="B77" s="1">
        <v>42657</v>
      </c>
      <c r="C77" s="1">
        <v>42657</v>
      </c>
      <c r="D77" t="s">
        <v>122</v>
      </c>
      <c r="E77">
        <v>99866</v>
      </c>
      <c r="F77">
        <v>94645</v>
      </c>
      <c r="G77">
        <v>12349</v>
      </c>
      <c r="H77">
        <v>3819</v>
      </c>
      <c r="I77">
        <v>519</v>
      </c>
      <c r="J77">
        <v>797</v>
      </c>
      <c r="K77">
        <v>649</v>
      </c>
      <c r="L77">
        <v>715</v>
      </c>
      <c r="M77">
        <v>583</v>
      </c>
      <c r="N77">
        <v>1903</v>
      </c>
      <c r="O77">
        <v>843</v>
      </c>
      <c r="P77">
        <v>490</v>
      </c>
      <c r="Q77">
        <v>497</v>
      </c>
      <c r="R77">
        <v>809</v>
      </c>
      <c r="S77">
        <v>1860</v>
      </c>
      <c r="T77">
        <v>612</v>
      </c>
      <c r="U77">
        <v>754</v>
      </c>
      <c r="V77">
        <v>633</v>
      </c>
      <c r="W77">
        <v>773</v>
      </c>
      <c r="X77">
        <v>442</v>
      </c>
      <c r="Y77">
        <v>3778</v>
      </c>
      <c r="Z77">
        <v>12456</v>
      </c>
    </row>
    <row r="78" spans="1:27" x14ac:dyDescent="0.2">
      <c r="A78" t="s">
        <v>121</v>
      </c>
      <c r="B78" s="1">
        <v>42657</v>
      </c>
      <c r="C78" s="1">
        <v>42657</v>
      </c>
      <c r="D78" t="s">
        <v>130</v>
      </c>
      <c r="E78">
        <v>11735</v>
      </c>
      <c r="F78">
        <v>9916</v>
      </c>
      <c r="G78">
        <v>9621</v>
      </c>
      <c r="H78">
        <v>9479</v>
      </c>
      <c r="I78">
        <v>633</v>
      </c>
      <c r="J78">
        <v>8790</v>
      </c>
      <c r="K78">
        <v>8783</v>
      </c>
      <c r="L78">
        <v>8781</v>
      </c>
      <c r="M78">
        <v>4755</v>
      </c>
      <c r="N78">
        <v>4714</v>
      </c>
      <c r="O78">
        <v>8</v>
      </c>
      <c r="P78">
        <v>2</v>
      </c>
      <c r="Q78">
        <v>2</v>
      </c>
      <c r="R78">
        <v>8</v>
      </c>
      <c r="S78">
        <v>4690</v>
      </c>
      <c r="T78">
        <v>4738</v>
      </c>
      <c r="U78">
        <v>8775</v>
      </c>
      <c r="V78">
        <v>8775</v>
      </c>
      <c r="W78">
        <v>8781</v>
      </c>
      <c r="X78">
        <v>604</v>
      </c>
      <c r="Y78">
        <v>9438</v>
      </c>
      <c r="Z78">
        <v>9580</v>
      </c>
    </row>
    <row r="79" spans="1:27" x14ac:dyDescent="0.2">
      <c r="A79" t="s">
        <v>121</v>
      </c>
      <c r="B79" s="1">
        <v>42657</v>
      </c>
      <c r="C79" s="1">
        <v>42657</v>
      </c>
      <c r="D79" t="s">
        <v>135</v>
      </c>
      <c r="E79">
        <v>12338</v>
      </c>
      <c r="F79">
        <v>12129</v>
      </c>
      <c r="G79">
        <v>11229</v>
      </c>
      <c r="H79">
        <v>3458</v>
      </c>
      <c r="I79">
        <v>434</v>
      </c>
      <c r="J79">
        <v>595</v>
      </c>
      <c r="K79">
        <v>582</v>
      </c>
      <c r="L79">
        <v>674</v>
      </c>
      <c r="M79">
        <v>432</v>
      </c>
      <c r="N79">
        <v>2643</v>
      </c>
      <c r="O79">
        <v>374</v>
      </c>
      <c r="P79">
        <v>9</v>
      </c>
      <c r="Q79">
        <v>9</v>
      </c>
      <c r="R79">
        <v>370</v>
      </c>
      <c r="S79">
        <v>2606</v>
      </c>
      <c r="T79">
        <v>425</v>
      </c>
      <c r="U79">
        <v>666</v>
      </c>
      <c r="V79">
        <v>575</v>
      </c>
      <c r="W79">
        <v>588</v>
      </c>
      <c r="X79">
        <v>403</v>
      </c>
      <c r="Y79">
        <v>3410</v>
      </c>
      <c r="Z79">
        <v>11143</v>
      </c>
    </row>
    <row r="80" spans="1:27" x14ac:dyDescent="0.2">
      <c r="A80" t="s">
        <v>121</v>
      </c>
      <c r="B80" s="1">
        <v>42657</v>
      </c>
      <c r="C80" s="1">
        <v>42657</v>
      </c>
      <c r="D80" t="s">
        <v>144</v>
      </c>
      <c r="E80">
        <v>93782</v>
      </c>
      <c r="F80">
        <v>88470</v>
      </c>
      <c r="G80">
        <v>12180</v>
      </c>
      <c r="H80">
        <v>4300</v>
      </c>
      <c r="I80">
        <v>641</v>
      </c>
      <c r="J80">
        <v>655</v>
      </c>
      <c r="K80">
        <v>0</v>
      </c>
      <c r="L80">
        <v>0</v>
      </c>
      <c r="M80">
        <v>0</v>
      </c>
      <c r="N80">
        <v>0</v>
      </c>
      <c r="O80">
        <v>3317</v>
      </c>
      <c r="P80">
        <v>983</v>
      </c>
      <c r="Q80">
        <v>1019</v>
      </c>
      <c r="R80">
        <v>3280</v>
      </c>
      <c r="S80">
        <v>0</v>
      </c>
      <c r="T80">
        <v>0</v>
      </c>
      <c r="U80">
        <v>0</v>
      </c>
      <c r="V80">
        <v>0</v>
      </c>
      <c r="W80">
        <v>641</v>
      </c>
      <c r="X80">
        <v>575</v>
      </c>
      <c r="Y80">
        <v>4299</v>
      </c>
      <c r="Z80">
        <v>12413</v>
      </c>
    </row>
    <row r="81" spans="1:26" x14ac:dyDescent="0.2">
      <c r="D81" t="s">
        <v>142</v>
      </c>
      <c r="E81">
        <v>54430</v>
      </c>
      <c r="F81">
        <v>51290</v>
      </c>
      <c r="G81">
        <v>11345</v>
      </c>
      <c r="H81">
        <v>5264</v>
      </c>
      <c r="I81">
        <v>557</v>
      </c>
      <c r="J81">
        <v>2709</v>
      </c>
      <c r="K81">
        <v>2504</v>
      </c>
      <c r="L81">
        <v>2542</v>
      </c>
      <c r="M81">
        <v>1442</v>
      </c>
      <c r="N81">
        <v>2315</v>
      </c>
      <c r="O81">
        <v>1136</v>
      </c>
      <c r="P81">
        <v>371</v>
      </c>
      <c r="Q81">
        <v>382</v>
      </c>
      <c r="R81">
        <v>1117</v>
      </c>
      <c r="S81">
        <v>2289</v>
      </c>
      <c r="T81">
        <v>1444</v>
      </c>
      <c r="U81">
        <v>2549</v>
      </c>
      <c r="V81">
        <v>2496</v>
      </c>
      <c r="W81">
        <v>2696</v>
      </c>
      <c r="X81">
        <v>506</v>
      </c>
      <c r="Y81">
        <v>5231</v>
      </c>
      <c r="Z81">
        <v>11398</v>
      </c>
    </row>
    <row r="82" spans="1:26" x14ac:dyDescent="0.2">
      <c r="D82" t="s">
        <v>143</v>
      </c>
      <c r="E82">
        <v>49016</v>
      </c>
      <c r="F82">
        <v>46574</v>
      </c>
      <c r="G82">
        <v>1250</v>
      </c>
      <c r="H82">
        <v>2831</v>
      </c>
      <c r="I82">
        <v>99</v>
      </c>
      <c r="J82">
        <v>4055</v>
      </c>
      <c r="K82">
        <v>4196</v>
      </c>
      <c r="L82">
        <v>4172</v>
      </c>
      <c r="M82">
        <v>2222</v>
      </c>
      <c r="N82">
        <v>1949</v>
      </c>
      <c r="O82">
        <v>1494</v>
      </c>
      <c r="P82">
        <v>468</v>
      </c>
      <c r="Q82">
        <v>484</v>
      </c>
      <c r="R82">
        <v>1479</v>
      </c>
      <c r="S82">
        <v>1940</v>
      </c>
      <c r="T82">
        <v>2211</v>
      </c>
      <c r="U82">
        <v>4164</v>
      </c>
      <c r="V82">
        <v>4196</v>
      </c>
      <c r="W82">
        <v>4058</v>
      </c>
      <c r="X82">
        <v>98.4</v>
      </c>
      <c r="Y82">
        <v>2828</v>
      </c>
      <c r="Z82">
        <v>1356</v>
      </c>
    </row>
    <row r="83" spans="1:26" x14ac:dyDescent="0.2">
      <c r="E83" t="str">
        <f t="shared" ref="E83:Z83" si="19">IF(E84=E1,"yes","no")</f>
        <v>yes</v>
      </c>
      <c r="F83" t="str">
        <f t="shared" si="19"/>
        <v>yes</v>
      </c>
      <c r="G83" t="str">
        <f t="shared" si="19"/>
        <v>yes</v>
      </c>
      <c r="H83" t="str">
        <f t="shared" si="19"/>
        <v>yes</v>
      </c>
      <c r="I83" t="str">
        <f t="shared" si="19"/>
        <v>yes</v>
      </c>
      <c r="J83" t="str">
        <f t="shared" si="19"/>
        <v>yes</v>
      </c>
      <c r="K83" t="str">
        <f t="shared" si="19"/>
        <v>yes</v>
      </c>
      <c r="L83" t="str">
        <f t="shared" si="19"/>
        <v>yes</v>
      </c>
      <c r="M83" t="str">
        <f t="shared" si="19"/>
        <v>yes</v>
      </c>
      <c r="N83" t="str">
        <f t="shared" si="19"/>
        <v>yes</v>
      </c>
      <c r="O83" t="str">
        <f t="shared" si="19"/>
        <v>yes</v>
      </c>
      <c r="P83" t="str">
        <f t="shared" si="19"/>
        <v>yes</v>
      </c>
      <c r="Q83" t="str">
        <f t="shared" si="19"/>
        <v>yes</v>
      </c>
      <c r="R83" t="str">
        <f t="shared" si="19"/>
        <v>yes</v>
      </c>
      <c r="S83" t="str">
        <f t="shared" si="19"/>
        <v>yes</v>
      </c>
      <c r="T83" t="str">
        <f t="shared" si="19"/>
        <v>yes</v>
      </c>
      <c r="U83" t="str">
        <f t="shared" si="19"/>
        <v>yes</v>
      </c>
      <c r="V83" t="str">
        <f t="shared" si="19"/>
        <v>yes</v>
      </c>
      <c r="W83" t="str">
        <f t="shared" si="19"/>
        <v>yes</v>
      </c>
      <c r="X83" t="str">
        <f t="shared" si="19"/>
        <v>yes</v>
      </c>
      <c r="Y83" t="str">
        <f t="shared" si="19"/>
        <v>yes</v>
      </c>
      <c r="Z83" t="str">
        <f t="shared" si="19"/>
        <v>yes</v>
      </c>
    </row>
    <row r="84" spans="1:26" x14ac:dyDescent="0.2">
      <c r="D84" t="s">
        <v>81</v>
      </c>
      <c r="E84" t="s">
        <v>82</v>
      </c>
      <c r="F84" t="s">
        <v>83</v>
      </c>
      <c r="G84" t="s">
        <v>84</v>
      </c>
      <c r="H84" t="s">
        <v>85</v>
      </c>
      <c r="I84" t="s">
        <v>86</v>
      </c>
      <c r="J84" t="s">
        <v>87</v>
      </c>
      <c r="K84" t="s">
        <v>88</v>
      </c>
      <c r="L84" t="s">
        <v>89</v>
      </c>
      <c r="M84" t="s">
        <v>90</v>
      </c>
      <c r="N84" t="s">
        <v>91</v>
      </c>
      <c r="O84" t="s">
        <v>92</v>
      </c>
      <c r="P84" t="s">
        <v>93</v>
      </c>
      <c r="Q84" t="s">
        <v>94</v>
      </c>
      <c r="R84" t="s">
        <v>95</v>
      </c>
      <c r="S84" t="s">
        <v>96</v>
      </c>
      <c r="T84" t="s">
        <v>97</v>
      </c>
      <c r="U84" t="s">
        <v>98</v>
      </c>
      <c r="V84" t="s">
        <v>99</v>
      </c>
      <c r="W84" t="s">
        <v>100</v>
      </c>
      <c r="X84" t="s">
        <v>101</v>
      </c>
      <c r="Y84" t="s">
        <v>102</v>
      </c>
      <c r="Z84" t="s">
        <v>103</v>
      </c>
    </row>
    <row r="85" spans="1:26" x14ac:dyDescent="0.2">
      <c r="A85" t="s">
        <v>46</v>
      </c>
      <c r="B85" s="1">
        <v>42440</v>
      </c>
      <c r="C85" s="1">
        <v>42441</v>
      </c>
      <c r="D85" t="s">
        <v>145</v>
      </c>
      <c r="E85">
        <v>10918</v>
      </c>
      <c r="F85">
        <v>10733</v>
      </c>
      <c r="G85">
        <v>9813</v>
      </c>
      <c r="H85">
        <v>1255</v>
      </c>
      <c r="I85">
        <v>98</v>
      </c>
      <c r="J85">
        <v>249</v>
      </c>
      <c r="K85">
        <v>249</v>
      </c>
      <c r="L85">
        <v>326</v>
      </c>
      <c r="M85">
        <v>270</v>
      </c>
      <c r="N85">
        <v>925</v>
      </c>
      <c r="O85">
        <v>53</v>
      </c>
      <c r="P85">
        <v>7</v>
      </c>
      <c r="Q85">
        <v>7</v>
      </c>
      <c r="R85">
        <v>53</v>
      </c>
      <c r="S85">
        <v>921</v>
      </c>
      <c r="T85">
        <v>270</v>
      </c>
      <c r="U85">
        <v>324</v>
      </c>
      <c r="V85">
        <v>248</v>
      </c>
      <c r="W85">
        <v>248</v>
      </c>
      <c r="X85">
        <v>96</v>
      </c>
      <c r="Y85">
        <v>1251</v>
      </c>
      <c r="Z85">
        <v>9819</v>
      </c>
    </row>
    <row r="86" spans="1:26" x14ac:dyDescent="0.2">
      <c r="A86" t="s">
        <v>46</v>
      </c>
      <c r="B86" s="1">
        <v>42440</v>
      </c>
      <c r="C86" s="1">
        <v>42441</v>
      </c>
      <c r="D86" t="s">
        <v>146</v>
      </c>
      <c r="E86">
        <v>10055</v>
      </c>
      <c r="F86">
        <v>5163</v>
      </c>
      <c r="G86">
        <v>4554</v>
      </c>
      <c r="H86">
        <v>4501</v>
      </c>
      <c r="I86">
        <v>151</v>
      </c>
      <c r="J86">
        <v>4291</v>
      </c>
      <c r="K86">
        <v>4286</v>
      </c>
      <c r="L86">
        <v>4311</v>
      </c>
      <c r="M86">
        <v>3580</v>
      </c>
      <c r="N86">
        <v>916</v>
      </c>
      <c r="O86">
        <v>4</v>
      </c>
      <c r="P86">
        <v>1</v>
      </c>
      <c r="Q86">
        <v>2</v>
      </c>
      <c r="R86">
        <v>4</v>
      </c>
      <c r="S86">
        <v>976</v>
      </c>
      <c r="T86">
        <v>3685</v>
      </c>
      <c r="U86">
        <v>4464</v>
      </c>
      <c r="V86">
        <v>4434</v>
      </c>
      <c r="W86">
        <v>4439</v>
      </c>
      <c r="X86">
        <v>160</v>
      </c>
      <c r="Y86">
        <v>4667</v>
      </c>
      <c r="Z86">
        <v>4728</v>
      </c>
    </row>
    <row r="87" spans="1:26" x14ac:dyDescent="0.2">
      <c r="A87" t="s">
        <v>46</v>
      </c>
      <c r="B87" s="1">
        <v>42440</v>
      </c>
      <c r="C87" s="1">
        <v>42441</v>
      </c>
      <c r="D87" t="s">
        <v>133</v>
      </c>
      <c r="E87">
        <v>21495</v>
      </c>
      <c r="F87">
        <v>21259</v>
      </c>
      <c r="G87">
        <v>19582</v>
      </c>
      <c r="H87">
        <v>2683</v>
      </c>
      <c r="I87">
        <v>187</v>
      </c>
      <c r="J87">
        <v>493</v>
      </c>
      <c r="K87">
        <v>488</v>
      </c>
      <c r="L87">
        <v>618</v>
      </c>
      <c r="M87">
        <v>548</v>
      </c>
      <c r="N87">
        <v>1812</v>
      </c>
      <c r="O87">
        <v>292</v>
      </c>
      <c r="P87">
        <v>31</v>
      </c>
      <c r="Q87">
        <v>31</v>
      </c>
      <c r="R87">
        <v>289</v>
      </c>
      <c r="S87">
        <v>1818</v>
      </c>
      <c r="T87">
        <v>544</v>
      </c>
      <c r="U87">
        <v>615</v>
      </c>
      <c r="V87">
        <v>486</v>
      </c>
      <c r="W87">
        <v>491</v>
      </c>
      <c r="X87">
        <v>185</v>
      </c>
      <c r="Y87">
        <v>2682</v>
      </c>
      <c r="Z87">
        <v>19574</v>
      </c>
    </row>
    <row r="88" spans="1:26" x14ac:dyDescent="0.2">
      <c r="A88" t="s">
        <v>46</v>
      </c>
      <c r="B88" s="1">
        <v>42440</v>
      </c>
      <c r="C88" s="1">
        <v>42441</v>
      </c>
      <c r="D88" t="s">
        <v>128</v>
      </c>
      <c r="E88">
        <v>8929</v>
      </c>
      <c r="F88">
        <v>7346</v>
      </c>
      <c r="G88">
        <v>5204</v>
      </c>
      <c r="H88">
        <v>5203</v>
      </c>
      <c r="I88">
        <v>255</v>
      </c>
      <c r="J88">
        <v>4927</v>
      </c>
      <c r="K88">
        <v>4923</v>
      </c>
      <c r="L88">
        <v>4895</v>
      </c>
      <c r="M88">
        <v>4217</v>
      </c>
      <c r="N88">
        <v>978</v>
      </c>
      <c r="O88">
        <v>7</v>
      </c>
      <c r="P88">
        <v>1</v>
      </c>
      <c r="Q88">
        <v>2</v>
      </c>
      <c r="R88">
        <v>5</v>
      </c>
      <c r="S88">
        <v>956</v>
      </c>
      <c r="T88">
        <v>4223</v>
      </c>
      <c r="U88">
        <v>4918</v>
      </c>
      <c r="V88">
        <v>4725</v>
      </c>
      <c r="W88">
        <v>4728</v>
      </c>
      <c r="X88">
        <v>201</v>
      </c>
      <c r="Y88">
        <v>5186</v>
      </c>
      <c r="Z88">
        <v>5315</v>
      </c>
    </row>
    <row r="89" spans="1:26" x14ac:dyDescent="0.2">
      <c r="A89" t="s">
        <v>46</v>
      </c>
      <c r="B89" s="1">
        <v>42440</v>
      </c>
      <c r="C89" s="1">
        <v>42441</v>
      </c>
      <c r="D89" t="s">
        <v>117</v>
      </c>
      <c r="E89">
        <v>75331</v>
      </c>
      <c r="F89">
        <v>60899</v>
      </c>
      <c r="G89">
        <v>18331</v>
      </c>
      <c r="H89">
        <v>3484</v>
      </c>
      <c r="I89">
        <v>266</v>
      </c>
      <c r="J89">
        <v>774</v>
      </c>
      <c r="K89">
        <v>428</v>
      </c>
      <c r="L89">
        <v>459</v>
      </c>
      <c r="M89">
        <v>497</v>
      </c>
      <c r="N89">
        <v>161</v>
      </c>
      <c r="O89">
        <v>1995</v>
      </c>
      <c r="P89">
        <v>831</v>
      </c>
      <c r="Q89">
        <v>861</v>
      </c>
      <c r="R89">
        <v>1970</v>
      </c>
      <c r="S89">
        <v>177</v>
      </c>
      <c r="T89">
        <v>510</v>
      </c>
      <c r="U89">
        <v>473</v>
      </c>
      <c r="V89">
        <v>432</v>
      </c>
      <c r="W89">
        <v>761</v>
      </c>
      <c r="X89">
        <v>244</v>
      </c>
      <c r="Y89">
        <v>3518</v>
      </c>
      <c r="Z89">
        <v>18511</v>
      </c>
    </row>
    <row r="90" spans="1:26" x14ac:dyDescent="0.2">
      <c r="A90" t="s">
        <v>46</v>
      </c>
      <c r="B90" s="1">
        <v>42440</v>
      </c>
      <c r="C90" s="1">
        <v>42441</v>
      </c>
      <c r="D90" t="s">
        <v>147</v>
      </c>
      <c r="E90">
        <v>40504</v>
      </c>
      <c r="F90">
        <v>32471</v>
      </c>
      <c r="G90">
        <v>10042</v>
      </c>
      <c r="H90">
        <v>1973</v>
      </c>
      <c r="I90">
        <v>139</v>
      </c>
      <c r="J90">
        <v>427</v>
      </c>
      <c r="K90">
        <v>219</v>
      </c>
      <c r="L90">
        <v>222</v>
      </c>
      <c r="M90">
        <v>240</v>
      </c>
      <c r="N90">
        <v>40</v>
      </c>
      <c r="O90">
        <v>1226</v>
      </c>
      <c r="P90">
        <v>467</v>
      </c>
      <c r="Q90">
        <v>473</v>
      </c>
      <c r="R90">
        <v>1204</v>
      </c>
      <c r="S90">
        <v>43</v>
      </c>
      <c r="T90">
        <v>246</v>
      </c>
      <c r="U90">
        <v>227</v>
      </c>
      <c r="V90">
        <v>223</v>
      </c>
      <c r="W90">
        <v>420</v>
      </c>
      <c r="X90">
        <v>123</v>
      </c>
      <c r="Y90">
        <v>1966</v>
      </c>
      <c r="Z90">
        <v>10106</v>
      </c>
    </row>
    <row r="91" spans="1:26" x14ac:dyDescent="0.2">
      <c r="A91" t="s">
        <v>46</v>
      </c>
      <c r="B91" s="1">
        <v>42440</v>
      </c>
      <c r="C91" s="1">
        <v>42441</v>
      </c>
      <c r="D91" t="s">
        <v>148</v>
      </c>
      <c r="E91">
        <v>42584</v>
      </c>
      <c r="F91">
        <v>38239</v>
      </c>
      <c r="G91">
        <v>9972</v>
      </c>
      <c r="H91">
        <v>1972</v>
      </c>
      <c r="I91">
        <v>191</v>
      </c>
      <c r="J91">
        <v>413</v>
      </c>
      <c r="K91">
        <v>0</v>
      </c>
      <c r="L91">
        <v>0</v>
      </c>
      <c r="M91">
        <v>0</v>
      </c>
      <c r="N91">
        <v>0</v>
      </c>
      <c r="O91">
        <v>1259</v>
      </c>
      <c r="P91">
        <v>713</v>
      </c>
      <c r="Q91">
        <v>729</v>
      </c>
      <c r="R91">
        <v>1245</v>
      </c>
      <c r="S91">
        <v>0</v>
      </c>
      <c r="T91">
        <v>0</v>
      </c>
      <c r="U91">
        <v>0</v>
      </c>
      <c r="V91">
        <v>0</v>
      </c>
      <c r="W91">
        <v>418</v>
      </c>
      <c r="X91">
        <v>176</v>
      </c>
      <c r="Y91">
        <v>1974</v>
      </c>
      <c r="Z91">
        <v>10038</v>
      </c>
    </row>
    <row r="92" spans="1:26" x14ac:dyDescent="0.2">
      <c r="D92" t="s">
        <v>142</v>
      </c>
      <c r="E92">
        <v>29974</v>
      </c>
      <c r="F92">
        <v>25159</v>
      </c>
      <c r="G92">
        <v>11071</v>
      </c>
      <c r="H92">
        <v>3010</v>
      </c>
      <c r="I92">
        <v>184</v>
      </c>
      <c r="J92">
        <v>1653</v>
      </c>
      <c r="K92">
        <v>1513</v>
      </c>
      <c r="L92">
        <v>1547</v>
      </c>
      <c r="M92">
        <v>1336</v>
      </c>
      <c r="N92">
        <v>690</v>
      </c>
      <c r="O92">
        <v>691</v>
      </c>
      <c r="P92">
        <v>293</v>
      </c>
      <c r="Q92">
        <v>301</v>
      </c>
      <c r="R92">
        <v>681</v>
      </c>
      <c r="S92">
        <v>699</v>
      </c>
      <c r="T92">
        <v>1354</v>
      </c>
      <c r="U92">
        <v>1574</v>
      </c>
      <c r="V92">
        <v>1507</v>
      </c>
      <c r="W92">
        <v>1644</v>
      </c>
      <c r="X92">
        <v>169</v>
      </c>
      <c r="Y92">
        <v>3035</v>
      </c>
      <c r="Z92">
        <v>11156</v>
      </c>
    </row>
    <row r="93" spans="1:26" x14ac:dyDescent="0.2">
      <c r="D93" t="s">
        <v>143</v>
      </c>
      <c r="E93">
        <v>24501</v>
      </c>
      <c r="F93">
        <v>20176</v>
      </c>
      <c r="G93">
        <v>5858</v>
      </c>
      <c r="H93">
        <v>1449</v>
      </c>
      <c r="I93">
        <v>61</v>
      </c>
      <c r="J93">
        <v>2033</v>
      </c>
      <c r="K93">
        <v>2126</v>
      </c>
      <c r="L93">
        <v>2103</v>
      </c>
      <c r="M93">
        <v>1769</v>
      </c>
      <c r="N93">
        <v>662</v>
      </c>
      <c r="O93">
        <v>797</v>
      </c>
      <c r="P93">
        <v>369</v>
      </c>
      <c r="Q93">
        <v>380</v>
      </c>
      <c r="R93">
        <v>787</v>
      </c>
      <c r="S93">
        <v>663</v>
      </c>
      <c r="T93">
        <v>1792</v>
      </c>
      <c r="U93">
        <v>2142</v>
      </c>
      <c r="V93">
        <v>2107</v>
      </c>
      <c r="W93">
        <v>2016</v>
      </c>
      <c r="X93">
        <v>49.1</v>
      </c>
      <c r="Y93">
        <v>1478</v>
      </c>
      <c r="Z93">
        <v>5839</v>
      </c>
    </row>
    <row r="94" spans="1:26" x14ac:dyDescent="0.2">
      <c r="E94" t="str">
        <f t="shared" ref="E94:Z94" si="20">IF(E95=E1,"yes","no")</f>
        <v>yes</v>
      </c>
      <c r="F94" t="str">
        <f t="shared" si="20"/>
        <v>yes</v>
      </c>
      <c r="G94" t="str">
        <f t="shared" si="20"/>
        <v>yes</v>
      </c>
      <c r="H94" t="str">
        <f t="shared" si="20"/>
        <v>yes</v>
      </c>
      <c r="I94" t="str">
        <f t="shared" si="20"/>
        <v>yes</v>
      </c>
      <c r="J94" t="str">
        <f t="shared" si="20"/>
        <v>yes</v>
      </c>
      <c r="K94" t="str">
        <f t="shared" si="20"/>
        <v>yes</v>
      </c>
      <c r="L94" t="str">
        <f t="shared" si="20"/>
        <v>yes</v>
      </c>
      <c r="M94" t="str">
        <f t="shared" si="20"/>
        <v>yes</v>
      </c>
      <c r="N94" t="str">
        <f t="shared" si="20"/>
        <v>yes</v>
      </c>
      <c r="O94" t="str">
        <f t="shared" si="20"/>
        <v>yes</v>
      </c>
      <c r="P94" t="str">
        <f t="shared" si="20"/>
        <v>yes</v>
      </c>
      <c r="Q94" t="str">
        <f t="shared" si="20"/>
        <v>yes</v>
      </c>
      <c r="R94" t="str">
        <f t="shared" si="20"/>
        <v>yes</v>
      </c>
      <c r="S94" t="str">
        <f t="shared" si="20"/>
        <v>yes</v>
      </c>
      <c r="T94" t="str">
        <f t="shared" si="20"/>
        <v>yes</v>
      </c>
      <c r="U94" t="str">
        <f t="shared" si="20"/>
        <v>yes</v>
      </c>
      <c r="V94" t="str">
        <f t="shared" si="20"/>
        <v>yes</v>
      </c>
      <c r="W94" t="str">
        <f t="shared" si="20"/>
        <v>yes</v>
      </c>
      <c r="X94" t="str">
        <f t="shared" si="20"/>
        <v>yes</v>
      </c>
      <c r="Y94" t="str">
        <f t="shared" si="20"/>
        <v>yes</v>
      </c>
      <c r="Z94" t="str">
        <f t="shared" si="20"/>
        <v>yes</v>
      </c>
    </row>
    <row r="95" spans="1:26" x14ac:dyDescent="0.2">
      <c r="D95" t="s">
        <v>81</v>
      </c>
      <c r="E95" t="s">
        <v>82</v>
      </c>
      <c r="F95" t="s">
        <v>83</v>
      </c>
      <c r="G95" t="s">
        <v>84</v>
      </c>
      <c r="H95" t="s">
        <v>85</v>
      </c>
      <c r="I95" t="s">
        <v>86</v>
      </c>
      <c r="J95" t="s">
        <v>87</v>
      </c>
      <c r="K95" t="s">
        <v>88</v>
      </c>
      <c r="L95" t="s">
        <v>89</v>
      </c>
      <c r="M95" t="s">
        <v>90</v>
      </c>
      <c r="N95" t="s">
        <v>91</v>
      </c>
      <c r="O95" t="s">
        <v>92</v>
      </c>
      <c r="P95" t="s">
        <v>93</v>
      </c>
      <c r="Q95" t="s">
        <v>94</v>
      </c>
      <c r="R95" t="s">
        <v>95</v>
      </c>
      <c r="S95" t="s">
        <v>96</v>
      </c>
      <c r="T95" t="s">
        <v>97</v>
      </c>
      <c r="U95" t="s">
        <v>98</v>
      </c>
      <c r="V95" t="s">
        <v>99</v>
      </c>
      <c r="W95" t="s">
        <v>100</v>
      </c>
      <c r="X95" t="s">
        <v>101</v>
      </c>
      <c r="Y95" t="s">
        <v>102</v>
      </c>
      <c r="Z95" t="s">
        <v>103</v>
      </c>
    </row>
    <row r="96" spans="1:26" x14ac:dyDescent="0.2">
      <c r="A96" t="s">
        <v>118</v>
      </c>
      <c r="B96" s="1">
        <v>42468</v>
      </c>
      <c r="C96" s="1">
        <v>42468</v>
      </c>
      <c r="D96" t="s">
        <v>145</v>
      </c>
      <c r="E96">
        <v>11347</v>
      </c>
      <c r="F96">
        <v>11184</v>
      </c>
      <c r="G96">
        <v>10188</v>
      </c>
      <c r="H96">
        <v>1854</v>
      </c>
      <c r="I96">
        <v>111</v>
      </c>
      <c r="J96">
        <v>439</v>
      </c>
      <c r="K96">
        <v>403</v>
      </c>
      <c r="L96">
        <v>435</v>
      </c>
      <c r="M96">
        <v>467</v>
      </c>
      <c r="N96">
        <v>1134</v>
      </c>
      <c r="O96">
        <v>226</v>
      </c>
      <c r="P96">
        <v>27</v>
      </c>
      <c r="Q96">
        <v>22</v>
      </c>
      <c r="R96">
        <v>221</v>
      </c>
      <c r="S96">
        <v>1127</v>
      </c>
      <c r="T96">
        <v>452</v>
      </c>
      <c r="U96">
        <v>426</v>
      </c>
      <c r="V96">
        <v>396</v>
      </c>
      <c r="W96">
        <v>424</v>
      </c>
      <c r="X96">
        <v>99</v>
      </c>
      <c r="Y96">
        <v>1822</v>
      </c>
      <c r="Z96">
        <v>10092</v>
      </c>
    </row>
    <row r="97" spans="1:26" x14ac:dyDescent="0.2">
      <c r="A97" t="s">
        <v>118</v>
      </c>
      <c r="B97" s="1">
        <v>42468</v>
      </c>
      <c r="C97" s="1">
        <v>42468</v>
      </c>
      <c r="D97" t="s">
        <v>133</v>
      </c>
      <c r="E97">
        <v>22669</v>
      </c>
      <c r="F97">
        <v>22344</v>
      </c>
      <c r="G97">
        <v>20964</v>
      </c>
      <c r="H97">
        <v>3430</v>
      </c>
      <c r="I97">
        <v>213</v>
      </c>
      <c r="J97">
        <v>687</v>
      </c>
      <c r="K97">
        <v>634</v>
      </c>
      <c r="L97">
        <v>761</v>
      </c>
      <c r="M97">
        <v>811</v>
      </c>
      <c r="N97">
        <v>2327</v>
      </c>
      <c r="O97">
        <v>241</v>
      </c>
      <c r="P97">
        <v>51</v>
      </c>
      <c r="Q97">
        <v>43</v>
      </c>
      <c r="R97">
        <v>236</v>
      </c>
      <c r="S97">
        <v>2306</v>
      </c>
      <c r="T97">
        <v>758</v>
      </c>
      <c r="U97">
        <v>714</v>
      </c>
      <c r="V97">
        <v>605</v>
      </c>
      <c r="W97">
        <v>652</v>
      </c>
      <c r="X97">
        <v>202</v>
      </c>
      <c r="Y97">
        <v>3343</v>
      </c>
      <c r="Z97">
        <v>20638</v>
      </c>
    </row>
    <row r="98" spans="1:26" x14ac:dyDescent="0.2">
      <c r="A98" t="s">
        <v>118</v>
      </c>
      <c r="B98" s="1">
        <v>42468</v>
      </c>
      <c r="C98" s="1">
        <v>42468</v>
      </c>
      <c r="D98" t="s">
        <v>128</v>
      </c>
      <c r="E98">
        <v>8892</v>
      </c>
      <c r="F98">
        <v>3922</v>
      </c>
      <c r="G98">
        <v>3070</v>
      </c>
      <c r="H98">
        <v>2895</v>
      </c>
      <c r="I98">
        <v>66</v>
      </c>
      <c r="J98">
        <v>2791</v>
      </c>
      <c r="K98">
        <v>2779</v>
      </c>
      <c r="L98">
        <v>2817</v>
      </c>
      <c r="M98">
        <v>1931</v>
      </c>
      <c r="N98">
        <v>963</v>
      </c>
      <c r="O98">
        <v>1</v>
      </c>
      <c r="P98">
        <v>0</v>
      </c>
      <c r="Q98">
        <v>0</v>
      </c>
      <c r="R98">
        <v>1</v>
      </c>
      <c r="S98">
        <v>970</v>
      </c>
      <c r="T98">
        <v>1923</v>
      </c>
      <c r="U98">
        <v>2817</v>
      </c>
      <c r="V98">
        <v>2690</v>
      </c>
      <c r="W98">
        <v>2703</v>
      </c>
      <c r="X98">
        <v>80</v>
      </c>
      <c r="Y98">
        <v>2894</v>
      </c>
      <c r="Z98">
        <v>3055</v>
      </c>
    </row>
    <row r="99" spans="1:26" x14ac:dyDescent="0.2">
      <c r="A99" t="s">
        <v>118</v>
      </c>
      <c r="B99" s="1">
        <v>42468</v>
      </c>
      <c r="C99" s="1">
        <v>42468</v>
      </c>
      <c r="D99" t="s">
        <v>117</v>
      </c>
      <c r="E99">
        <v>132549</v>
      </c>
      <c r="F99">
        <v>123801</v>
      </c>
      <c r="G99">
        <v>23489</v>
      </c>
      <c r="H99">
        <v>4979</v>
      </c>
      <c r="I99">
        <v>228</v>
      </c>
      <c r="J99">
        <v>1124</v>
      </c>
      <c r="K99">
        <v>697</v>
      </c>
      <c r="L99">
        <v>757</v>
      </c>
      <c r="M99">
        <v>917</v>
      </c>
      <c r="N99">
        <v>708</v>
      </c>
      <c r="O99">
        <v>2337</v>
      </c>
      <c r="P99">
        <v>1017</v>
      </c>
      <c r="Q99">
        <v>1022</v>
      </c>
      <c r="R99">
        <v>2302</v>
      </c>
      <c r="S99">
        <v>771</v>
      </c>
      <c r="T99">
        <v>951</v>
      </c>
      <c r="U99">
        <v>775</v>
      </c>
      <c r="V99">
        <v>681</v>
      </c>
      <c r="W99">
        <v>1092</v>
      </c>
      <c r="X99">
        <v>188</v>
      </c>
      <c r="Y99">
        <v>5046</v>
      </c>
      <c r="Z99">
        <v>23790</v>
      </c>
    </row>
    <row r="100" spans="1:26" x14ac:dyDescent="0.2">
      <c r="A100" t="s">
        <v>118</v>
      </c>
      <c r="B100" s="1">
        <v>42468</v>
      </c>
      <c r="C100" s="1">
        <v>42468</v>
      </c>
      <c r="D100" t="s">
        <v>148</v>
      </c>
      <c r="E100">
        <v>104883</v>
      </c>
      <c r="F100">
        <v>99510</v>
      </c>
      <c r="G100">
        <v>19492</v>
      </c>
      <c r="H100">
        <v>4450</v>
      </c>
      <c r="I100">
        <v>196</v>
      </c>
      <c r="J100">
        <v>962</v>
      </c>
      <c r="K100">
        <v>0</v>
      </c>
      <c r="L100">
        <v>0</v>
      </c>
      <c r="M100">
        <v>0</v>
      </c>
      <c r="N100">
        <v>0</v>
      </c>
      <c r="O100">
        <v>2733</v>
      </c>
      <c r="P100">
        <v>1717</v>
      </c>
      <c r="Q100">
        <v>1772</v>
      </c>
      <c r="R100">
        <v>2767</v>
      </c>
      <c r="S100">
        <v>2</v>
      </c>
      <c r="T100">
        <v>0</v>
      </c>
      <c r="U100">
        <v>0</v>
      </c>
      <c r="V100">
        <v>0</v>
      </c>
      <c r="W100">
        <v>946</v>
      </c>
      <c r="X100">
        <v>179</v>
      </c>
      <c r="Y100">
        <v>4541</v>
      </c>
      <c r="Z100">
        <v>19838</v>
      </c>
    </row>
    <row r="101" spans="1:26" x14ac:dyDescent="0.2">
      <c r="D101" t="s">
        <v>142</v>
      </c>
      <c r="E101">
        <v>56068</v>
      </c>
      <c r="F101">
        <v>52152</v>
      </c>
      <c r="G101">
        <v>15441</v>
      </c>
      <c r="H101">
        <v>3522</v>
      </c>
      <c r="I101">
        <v>163</v>
      </c>
      <c r="J101">
        <v>1201</v>
      </c>
      <c r="K101">
        <v>903</v>
      </c>
      <c r="L101">
        <v>954</v>
      </c>
      <c r="M101">
        <v>825</v>
      </c>
      <c r="N101">
        <v>1026</v>
      </c>
      <c r="O101">
        <v>1108</v>
      </c>
      <c r="P101">
        <v>562</v>
      </c>
      <c r="Q101">
        <v>572</v>
      </c>
      <c r="R101">
        <v>1105</v>
      </c>
      <c r="S101">
        <v>1035</v>
      </c>
      <c r="T101">
        <v>817</v>
      </c>
      <c r="U101">
        <v>946</v>
      </c>
      <c r="V101">
        <v>874</v>
      </c>
      <c r="W101">
        <v>1163</v>
      </c>
      <c r="X101">
        <v>150</v>
      </c>
      <c r="Y101">
        <v>3529</v>
      </c>
      <c r="Z101">
        <v>15483</v>
      </c>
    </row>
    <row r="102" spans="1:26" x14ac:dyDescent="0.2">
      <c r="D102" t="s">
        <v>143</v>
      </c>
      <c r="E102">
        <v>58252</v>
      </c>
      <c r="F102">
        <v>55384</v>
      </c>
      <c r="G102">
        <v>8549</v>
      </c>
      <c r="H102">
        <v>1242</v>
      </c>
      <c r="I102">
        <v>70.599999999999994</v>
      </c>
      <c r="J102">
        <v>927</v>
      </c>
      <c r="K102">
        <v>1084</v>
      </c>
      <c r="L102">
        <v>1087</v>
      </c>
      <c r="M102">
        <v>714</v>
      </c>
      <c r="N102">
        <v>846</v>
      </c>
      <c r="O102">
        <v>1314</v>
      </c>
      <c r="P102">
        <v>775</v>
      </c>
      <c r="Q102">
        <v>799</v>
      </c>
      <c r="R102">
        <v>1318</v>
      </c>
      <c r="S102">
        <v>831</v>
      </c>
      <c r="T102">
        <v>715</v>
      </c>
      <c r="U102">
        <v>1090</v>
      </c>
      <c r="V102">
        <v>1049</v>
      </c>
      <c r="W102">
        <v>899</v>
      </c>
      <c r="X102">
        <v>55.9</v>
      </c>
      <c r="Y102">
        <v>1292</v>
      </c>
      <c r="Z102">
        <v>8632</v>
      </c>
    </row>
    <row r="103" spans="1:26" x14ac:dyDescent="0.2">
      <c r="E103" t="str">
        <f t="shared" ref="E103:Z103" si="21">IF(E104=E1,"yes","no")</f>
        <v>yes</v>
      </c>
      <c r="F103" t="str">
        <f t="shared" si="21"/>
        <v>yes</v>
      </c>
      <c r="G103" t="str">
        <f t="shared" si="21"/>
        <v>yes</v>
      </c>
      <c r="H103" t="str">
        <f t="shared" si="21"/>
        <v>yes</v>
      </c>
      <c r="I103" t="str">
        <f t="shared" si="21"/>
        <v>yes</v>
      </c>
      <c r="J103" t="str">
        <f t="shared" si="21"/>
        <v>yes</v>
      </c>
      <c r="K103" t="str">
        <f t="shared" si="21"/>
        <v>yes</v>
      </c>
      <c r="L103" t="str">
        <f t="shared" si="21"/>
        <v>yes</v>
      </c>
      <c r="M103" t="str">
        <f t="shared" si="21"/>
        <v>yes</v>
      </c>
      <c r="N103" t="str">
        <f t="shared" si="21"/>
        <v>yes</v>
      </c>
      <c r="O103" t="str">
        <f t="shared" si="21"/>
        <v>yes</v>
      </c>
      <c r="P103" t="str">
        <f t="shared" si="21"/>
        <v>yes</v>
      </c>
      <c r="Q103" t="str">
        <f t="shared" si="21"/>
        <v>yes</v>
      </c>
      <c r="R103" t="str">
        <f t="shared" si="21"/>
        <v>yes</v>
      </c>
      <c r="S103" t="str">
        <f t="shared" si="21"/>
        <v>yes</v>
      </c>
      <c r="T103" t="str">
        <f t="shared" si="21"/>
        <v>yes</v>
      </c>
      <c r="U103" t="str">
        <f t="shared" si="21"/>
        <v>yes</v>
      </c>
      <c r="V103" t="str">
        <f t="shared" si="21"/>
        <v>yes</v>
      </c>
      <c r="W103" t="str">
        <f t="shared" si="21"/>
        <v>yes</v>
      </c>
      <c r="X103" t="str">
        <f t="shared" si="21"/>
        <v>yes</v>
      </c>
      <c r="Y103" t="str">
        <f t="shared" si="21"/>
        <v>yes</v>
      </c>
      <c r="Z103" t="str">
        <f t="shared" si="21"/>
        <v>yes</v>
      </c>
    </row>
    <row r="104" spans="1:26" x14ac:dyDescent="0.2">
      <c r="D104" t="s">
        <v>81</v>
      </c>
      <c r="E104" t="s">
        <v>82</v>
      </c>
      <c r="F104" t="s">
        <v>83</v>
      </c>
      <c r="G104" t="s">
        <v>84</v>
      </c>
      <c r="H104" t="s">
        <v>85</v>
      </c>
      <c r="I104" t="s">
        <v>86</v>
      </c>
      <c r="J104" t="s">
        <v>87</v>
      </c>
      <c r="K104" t="s">
        <v>88</v>
      </c>
      <c r="L104" t="s">
        <v>89</v>
      </c>
      <c r="M104" t="s">
        <v>90</v>
      </c>
      <c r="N104" t="s">
        <v>91</v>
      </c>
      <c r="O104" t="s">
        <v>92</v>
      </c>
      <c r="P104" t="s">
        <v>93</v>
      </c>
      <c r="Q104" t="s">
        <v>94</v>
      </c>
      <c r="R104" t="s">
        <v>95</v>
      </c>
      <c r="S104" t="s">
        <v>96</v>
      </c>
      <c r="T104" t="s">
        <v>97</v>
      </c>
      <c r="U104" t="s">
        <v>98</v>
      </c>
      <c r="V104" t="s">
        <v>99</v>
      </c>
      <c r="W104" t="s">
        <v>100</v>
      </c>
      <c r="X104" t="s">
        <v>101</v>
      </c>
      <c r="Y104" t="s">
        <v>102</v>
      </c>
      <c r="Z104" t="s">
        <v>103</v>
      </c>
    </row>
    <row r="105" spans="1:26" x14ac:dyDescent="0.2">
      <c r="A105" t="s">
        <v>49</v>
      </c>
      <c r="B105" s="1">
        <v>42496</v>
      </c>
      <c r="C105" s="1">
        <v>42496</v>
      </c>
      <c r="D105" t="s">
        <v>145</v>
      </c>
      <c r="E105">
        <v>12734</v>
      </c>
      <c r="F105">
        <v>12464</v>
      </c>
      <c r="G105">
        <v>10478</v>
      </c>
      <c r="H105">
        <v>2222</v>
      </c>
      <c r="I105">
        <v>123</v>
      </c>
      <c r="J105">
        <v>798</v>
      </c>
      <c r="K105">
        <v>761</v>
      </c>
      <c r="L105">
        <v>822</v>
      </c>
      <c r="M105">
        <v>842</v>
      </c>
      <c r="N105">
        <v>1281</v>
      </c>
      <c r="O105">
        <v>84</v>
      </c>
      <c r="P105">
        <v>15</v>
      </c>
      <c r="Q105">
        <v>16</v>
      </c>
      <c r="R105">
        <v>81</v>
      </c>
      <c r="S105">
        <v>1274</v>
      </c>
      <c r="T105">
        <v>790</v>
      </c>
      <c r="U105">
        <v>771</v>
      </c>
      <c r="V105">
        <v>719</v>
      </c>
      <c r="W105">
        <v>754</v>
      </c>
      <c r="X105">
        <v>123</v>
      </c>
      <c r="Y105">
        <v>2161</v>
      </c>
      <c r="Z105">
        <v>10314</v>
      </c>
    </row>
    <row r="106" spans="1:26" x14ac:dyDescent="0.2">
      <c r="A106" t="s">
        <v>49</v>
      </c>
      <c r="B106" s="1">
        <v>42496</v>
      </c>
      <c r="C106" s="1">
        <v>42496</v>
      </c>
      <c r="D106" t="s">
        <v>133</v>
      </c>
      <c r="E106">
        <v>11256</v>
      </c>
      <c r="F106">
        <v>11093</v>
      </c>
      <c r="G106">
        <v>10367</v>
      </c>
      <c r="H106">
        <v>2119</v>
      </c>
      <c r="I106">
        <v>94</v>
      </c>
      <c r="J106">
        <v>751</v>
      </c>
      <c r="K106">
        <v>724</v>
      </c>
      <c r="L106">
        <v>803</v>
      </c>
      <c r="M106">
        <v>796</v>
      </c>
      <c r="N106">
        <v>1265</v>
      </c>
      <c r="O106">
        <v>45</v>
      </c>
      <c r="P106">
        <v>13</v>
      </c>
      <c r="Q106">
        <v>12</v>
      </c>
      <c r="R106">
        <v>44</v>
      </c>
      <c r="S106">
        <v>1262</v>
      </c>
      <c r="T106">
        <v>780</v>
      </c>
      <c r="U106">
        <v>784</v>
      </c>
      <c r="V106">
        <v>710</v>
      </c>
      <c r="W106">
        <v>731</v>
      </c>
      <c r="X106">
        <v>96</v>
      </c>
      <c r="Y106">
        <v>2098</v>
      </c>
      <c r="Z106">
        <v>10301</v>
      </c>
    </row>
    <row r="107" spans="1:26" x14ac:dyDescent="0.2">
      <c r="A107" t="s">
        <v>49</v>
      </c>
      <c r="B107" s="1">
        <v>42496</v>
      </c>
      <c r="C107" s="1">
        <v>42496</v>
      </c>
      <c r="D107" t="s">
        <v>128</v>
      </c>
      <c r="E107">
        <v>3439</v>
      </c>
      <c r="F107">
        <v>1480</v>
      </c>
      <c r="G107">
        <v>1408</v>
      </c>
      <c r="H107">
        <v>1368</v>
      </c>
      <c r="I107">
        <v>7</v>
      </c>
      <c r="J107">
        <v>1332</v>
      </c>
      <c r="K107">
        <v>1290</v>
      </c>
      <c r="L107">
        <v>1306</v>
      </c>
      <c r="M107">
        <v>1219</v>
      </c>
      <c r="N107">
        <v>147</v>
      </c>
      <c r="O107">
        <v>1</v>
      </c>
      <c r="P107">
        <v>1</v>
      </c>
      <c r="Q107">
        <v>2</v>
      </c>
      <c r="R107">
        <v>1</v>
      </c>
      <c r="S107">
        <v>146</v>
      </c>
      <c r="T107">
        <v>1204</v>
      </c>
      <c r="U107">
        <v>1291</v>
      </c>
      <c r="V107">
        <v>1277</v>
      </c>
      <c r="W107">
        <v>1320</v>
      </c>
      <c r="X107">
        <v>7</v>
      </c>
      <c r="Y107">
        <v>1353</v>
      </c>
      <c r="Z107">
        <v>1389</v>
      </c>
    </row>
    <row r="108" spans="1:26" x14ac:dyDescent="0.2">
      <c r="A108" t="s">
        <v>49</v>
      </c>
      <c r="B108" s="1">
        <v>42496</v>
      </c>
      <c r="C108" s="1">
        <v>42496</v>
      </c>
      <c r="D108" t="s">
        <v>117</v>
      </c>
      <c r="E108">
        <v>44110</v>
      </c>
      <c r="F108">
        <v>40448</v>
      </c>
      <c r="G108">
        <v>10157</v>
      </c>
      <c r="H108">
        <v>2705</v>
      </c>
      <c r="I108">
        <v>75</v>
      </c>
      <c r="J108">
        <v>923</v>
      </c>
      <c r="K108">
        <v>733</v>
      </c>
      <c r="L108">
        <v>825</v>
      </c>
      <c r="M108">
        <v>918</v>
      </c>
      <c r="N108">
        <v>611</v>
      </c>
      <c r="O108">
        <v>715</v>
      </c>
      <c r="P108">
        <v>461</v>
      </c>
      <c r="Q108">
        <v>453</v>
      </c>
      <c r="R108">
        <v>708</v>
      </c>
      <c r="S108">
        <v>607</v>
      </c>
      <c r="T108">
        <v>886</v>
      </c>
      <c r="U108">
        <v>792</v>
      </c>
      <c r="V108">
        <v>698</v>
      </c>
      <c r="W108">
        <v>878</v>
      </c>
      <c r="X108">
        <v>68</v>
      </c>
      <c r="Y108">
        <v>2654</v>
      </c>
      <c r="Z108">
        <v>10071</v>
      </c>
    </row>
    <row r="109" spans="1:26" x14ac:dyDescent="0.2">
      <c r="A109" t="s">
        <v>49</v>
      </c>
      <c r="B109" s="1">
        <v>42496</v>
      </c>
      <c r="C109" s="1">
        <v>42496</v>
      </c>
      <c r="D109" t="s">
        <v>148</v>
      </c>
      <c r="E109">
        <v>41940</v>
      </c>
      <c r="F109">
        <v>37755</v>
      </c>
      <c r="G109">
        <v>10149</v>
      </c>
      <c r="H109">
        <v>2867</v>
      </c>
      <c r="I109">
        <v>87</v>
      </c>
      <c r="J109">
        <v>897</v>
      </c>
      <c r="K109">
        <v>0</v>
      </c>
      <c r="L109">
        <v>0</v>
      </c>
      <c r="M109">
        <v>1</v>
      </c>
      <c r="N109">
        <v>4</v>
      </c>
      <c r="O109">
        <v>1574</v>
      </c>
      <c r="P109">
        <v>1288</v>
      </c>
      <c r="Q109">
        <v>1263</v>
      </c>
      <c r="R109">
        <v>1580</v>
      </c>
      <c r="S109">
        <v>4</v>
      </c>
      <c r="T109">
        <v>1</v>
      </c>
      <c r="U109">
        <v>0</v>
      </c>
      <c r="V109">
        <v>0</v>
      </c>
      <c r="W109">
        <v>866</v>
      </c>
      <c r="X109">
        <v>84</v>
      </c>
      <c r="Y109">
        <v>2848</v>
      </c>
      <c r="Z109">
        <v>10124</v>
      </c>
    </row>
    <row r="110" spans="1:26" x14ac:dyDescent="0.2">
      <c r="D110" t="s">
        <v>142</v>
      </c>
      <c r="E110">
        <v>22696</v>
      </c>
      <c r="F110">
        <v>20648</v>
      </c>
      <c r="G110">
        <v>8512</v>
      </c>
      <c r="H110">
        <v>2256</v>
      </c>
      <c r="I110">
        <v>77.2</v>
      </c>
      <c r="J110">
        <v>940</v>
      </c>
      <c r="K110">
        <v>702</v>
      </c>
      <c r="L110">
        <v>751</v>
      </c>
      <c r="M110">
        <v>755</v>
      </c>
      <c r="N110">
        <v>662</v>
      </c>
      <c r="O110">
        <v>484</v>
      </c>
      <c r="P110">
        <v>356</v>
      </c>
      <c r="Q110">
        <v>349</v>
      </c>
      <c r="R110">
        <v>483</v>
      </c>
      <c r="S110">
        <v>659</v>
      </c>
      <c r="T110">
        <v>732</v>
      </c>
      <c r="U110">
        <v>728</v>
      </c>
      <c r="V110">
        <v>681</v>
      </c>
      <c r="W110">
        <v>910</v>
      </c>
      <c r="X110">
        <v>75.599999999999994</v>
      </c>
      <c r="Y110">
        <v>2223</v>
      </c>
      <c r="Z110">
        <v>8440</v>
      </c>
    </row>
    <row r="111" spans="1:26" x14ac:dyDescent="0.2">
      <c r="D111" t="s">
        <v>143</v>
      </c>
      <c r="E111">
        <v>18907</v>
      </c>
      <c r="F111">
        <v>17395</v>
      </c>
      <c r="G111">
        <v>3974</v>
      </c>
      <c r="H111">
        <v>588</v>
      </c>
      <c r="I111">
        <v>43</v>
      </c>
      <c r="J111">
        <v>230</v>
      </c>
      <c r="K111">
        <v>459</v>
      </c>
      <c r="L111">
        <v>470</v>
      </c>
      <c r="M111">
        <v>453</v>
      </c>
      <c r="N111">
        <v>602</v>
      </c>
      <c r="O111">
        <v>676</v>
      </c>
      <c r="P111">
        <v>557</v>
      </c>
      <c r="Q111">
        <v>546</v>
      </c>
      <c r="R111">
        <v>678</v>
      </c>
      <c r="S111">
        <v>599</v>
      </c>
      <c r="T111">
        <v>443</v>
      </c>
      <c r="U111">
        <v>463</v>
      </c>
      <c r="V111">
        <v>453</v>
      </c>
      <c r="W111">
        <v>238</v>
      </c>
      <c r="X111">
        <v>43.3</v>
      </c>
      <c r="Y111">
        <v>582</v>
      </c>
      <c r="Z111">
        <v>3943</v>
      </c>
    </row>
    <row r="112" spans="1:26" x14ac:dyDescent="0.2">
      <c r="E112" t="str">
        <f>IF(E113=E1,"yes","no")</f>
        <v>yes</v>
      </c>
      <c r="F112" t="str">
        <f t="shared" ref="F112:Z112" si="22">IF(F113=F1,"yes","no")</f>
        <v>yes</v>
      </c>
      <c r="G112" t="str">
        <f t="shared" si="22"/>
        <v>yes</v>
      </c>
      <c r="H112" t="str">
        <f t="shared" si="22"/>
        <v>yes</v>
      </c>
      <c r="I112" t="str">
        <f t="shared" si="22"/>
        <v>yes</v>
      </c>
      <c r="J112" t="str">
        <f t="shared" si="22"/>
        <v>yes</v>
      </c>
      <c r="K112" t="str">
        <f t="shared" si="22"/>
        <v>yes</v>
      </c>
      <c r="L112" t="str">
        <f t="shared" si="22"/>
        <v>yes</v>
      </c>
      <c r="M112" t="str">
        <f t="shared" si="22"/>
        <v>yes</v>
      </c>
      <c r="N112" t="str">
        <f t="shared" si="22"/>
        <v>yes</v>
      </c>
      <c r="O112" t="str">
        <f t="shared" si="22"/>
        <v>yes</v>
      </c>
      <c r="P112" t="str">
        <f t="shared" si="22"/>
        <v>yes</v>
      </c>
      <c r="Q112" t="str">
        <f t="shared" si="22"/>
        <v>yes</v>
      </c>
      <c r="R112" t="str">
        <f t="shared" si="22"/>
        <v>yes</v>
      </c>
      <c r="S112" t="str">
        <f t="shared" si="22"/>
        <v>yes</v>
      </c>
      <c r="T112" t="str">
        <f t="shared" si="22"/>
        <v>yes</v>
      </c>
      <c r="U112" t="str">
        <f t="shared" si="22"/>
        <v>yes</v>
      </c>
      <c r="V112" t="str">
        <f t="shared" si="22"/>
        <v>yes</v>
      </c>
      <c r="W112" t="str">
        <f t="shared" si="22"/>
        <v>yes</v>
      </c>
      <c r="X112" t="str">
        <f t="shared" si="22"/>
        <v>yes</v>
      </c>
      <c r="Y112" t="str">
        <f t="shared" si="22"/>
        <v>yes</v>
      </c>
      <c r="Z112" t="str">
        <f t="shared" si="22"/>
        <v>yes</v>
      </c>
    </row>
    <row r="113" spans="1:26" x14ac:dyDescent="0.2">
      <c r="D113" t="s">
        <v>81</v>
      </c>
      <c r="E113" t="s">
        <v>82</v>
      </c>
      <c r="F113" t="s">
        <v>83</v>
      </c>
      <c r="G113" t="s">
        <v>84</v>
      </c>
      <c r="H113" t="s">
        <v>85</v>
      </c>
      <c r="I113" t="s">
        <v>86</v>
      </c>
      <c r="J113" t="s">
        <v>87</v>
      </c>
      <c r="K113" t="s">
        <v>88</v>
      </c>
      <c r="L113" t="s">
        <v>89</v>
      </c>
      <c r="M113" t="s">
        <v>90</v>
      </c>
      <c r="N113" t="s">
        <v>91</v>
      </c>
      <c r="O113" t="s">
        <v>92</v>
      </c>
      <c r="P113" t="s">
        <v>93</v>
      </c>
      <c r="Q113" t="s">
        <v>94</v>
      </c>
      <c r="R113" t="s">
        <v>95</v>
      </c>
      <c r="S113" t="s">
        <v>96</v>
      </c>
      <c r="T113" t="s">
        <v>97</v>
      </c>
      <c r="U113" t="s">
        <v>98</v>
      </c>
      <c r="V113" t="s">
        <v>99</v>
      </c>
      <c r="W113" t="s">
        <v>100</v>
      </c>
      <c r="X113" t="s">
        <v>101</v>
      </c>
      <c r="Y113" t="s">
        <v>102</v>
      </c>
      <c r="Z113" t="s">
        <v>103</v>
      </c>
    </row>
    <row r="114" spans="1:26" x14ac:dyDescent="0.2">
      <c r="A114" t="s">
        <v>113</v>
      </c>
      <c r="B114" s="1">
        <v>41838</v>
      </c>
      <c r="C114" s="1">
        <v>41838</v>
      </c>
      <c r="D114" t="s">
        <v>126</v>
      </c>
      <c r="E114">
        <v>22049</v>
      </c>
      <c r="F114">
        <v>19588</v>
      </c>
      <c r="G114">
        <v>10733</v>
      </c>
      <c r="H114">
        <v>10709</v>
      </c>
      <c r="I114">
        <v>552</v>
      </c>
      <c r="J114">
        <v>10099</v>
      </c>
      <c r="K114">
        <v>10018</v>
      </c>
      <c r="L114">
        <v>10026</v>
      </c>
      <c r="M114">
        <v>8246</v>
      </c>
      <c r="N114">
        <v>413</v>
      </c>
      <c r="O114">
        <v>416</v>
      </c>
      <c r="P114">
        <v>1634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</row>
    <row r="115" spans="1:26" x14ac:dyDescent="0.2">
      <c r="A115" t="s">
        <v>113</v>
      </c>
      <c r="B115" s="1">
        <v>41838</v>
      </c>
      <c r="C115" s="1">
        <v>41838</v>
      </c>
      <c r="D115" t="s">
        <v>132</v>
      </c>
      <c r="E115">
        <v>127586</v>
      </c>
      <c r="F115">
        <v>122736</v>
      </c>
      <c r="G115">
        <v>15835</v>
      </c>
      <c r="H115">
        <v>2012</v>
      </c>
      <c r="I115">
        <v>27</v>
      </c>
      <c r="J115">
        <v>67</v>
      </c>
      <c r="K115">
        <v>8</v>
      </c>
      <c r="L115">
        <v>321</v>
      </c>
      <c r="M115">
        <v>158</v>
      </c>
      <c r="N115">
        <v>98</v>
      </c>
      <c r="O115">
        <v>1185</v>
      </c>
      <c r="P115">
        <v>571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</row>
    <row r="116" spans="1:26" x14ac:dyDescent="0.2">
      <c r="A116" t="s">
        <v>113</v>
      </c>
      <c r="B116" s="1">
        <v>41838</v>
      </c>
      <c r="C116" s="1">
        <v>41838</v>
      </c>
      <c r="D116" t="s">
        <v>114</v>
      </c>
      <c r="E116">
        <v>46558</v>
      </c>
      <c r="F116">
        <v>42426</v>
      </c>
      <c r="G116">
        <v>9764</v>
      </c>
      <c r="H116">
        <v>1522</v>
      </c>
      <c r="I116">
        <v>43</v>
      </c>
      <c r="J116">
        <v>625</v>
      </c>
      <c r="K116">
        <v>33</v>
      </c>
      <c r="L116">
        <v>468</v>
      </c>
      <c r="M116">
        <v>325</v>
      </c>
      <c r="N116">
        <v>102</v>
      </c>
      <c r="O116">
        <v>696</v>
      </c>
      <c r="P116">
        <v>399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</row>
    <row r="117" spans="1:26" x14ac:dyDescent="0.2">
      <c r="A117" t="s">
        <v>113</v>
      </c>
      <c r="B117" s="1">
        <v>41838</v>
      </c>
      <c r="C117" s="1">
        <v>41838</v>
      </c>
      <c r="D117" t="s">
        <v>149</v>
      </c>
      <c r="E117">
        <v>31688</v>
      </c>
      <c r="F117">
        <v>28538</v>
      </c>
      <c r="G117">
        <v>6852</v>
      </c>
      <c r="H117">
        <v>1019</v>
      </c>
      <c r="I117">
        <v>30</v>
      </c>
      <c r="J117">
        <v>415</v>
      </c>
      <c r="K117">
        <v>2</v>
      </c>
      <c r="L117">
        <v>58</v>
      </c>
      <c r="M117">
        <v>14</v>
      </c>
      <c r="N117">
        <v>24</v>
      </c>
      <c r="O117">
        <v>478</v>
      </c>
      <c r="P117">
        <v>503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</row>
    <row r="118" spans="1:26" x14ac:dyDescent="0.2">
      <c r="A118" t="s">
        <v>113</v>
      </c>
      <c r="B118" s="1">
        <v>41838</v>
      </c>
      <c r="C118" s="1">
        <v>41838</v>
      </c>
      <c r="D118" t="s">
        <v>150</v>
      </c>
      <c r="E118">
        <v>36600</v>
      </c>
      <c r="F118">
        <v>34661</v>
      </c>
      <c r="G118">
        <v>19604</v>
      </c>
      <c r="H118">
        <v>2479</v>
      </c>
      <c r="I118">
        <v>131</v>
      </c>
      <c r="J118">
        <v>231</v>
      </c>
      <c r="K118">
        <v>60</v>
      </c>
      <c r="L118">
        <v>325</v>
      </c>
      <c r="M118">
        <v>243</v>
      </c>
      <c r="N118">
        <v>199</v>
      </c>
      <c r="O118">
        <v>1772</v>
      </c>
      <c r="P118">
        <v>265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</row>
    <row r="119" spans="1:26" x14ac:dyDescent="0.2">
      <c r="D119" t="s">
        <v>142</v>
      </c>
      <c r="E119">
        <v>52896</v>
      </c>
      <c r="F119">
        <v>49590</v>
      </c>
      <c r="G119">
        <v>12558</v>
      </c>
      <c r="H119">
        <v>3548</v>
      </c>
      <c r="I119">
        <v>157</v>
      </c>
      <c r="J119">
        <v>2287</v>
      </c>
      <c r="K119">
        <v>2024</v>
      </c>
      <c r="L119">
        <v>2240</v>
      </c>
      <c r="M119">
        <v>1797</v>
      </c>
      <c r="N119">
        <v>167</v>
      </c>
      <c r="O119">
        <v>909</v>
      </c>
      <c r="P119">
        <v>674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</row>
    <row r="120" spans="1:26" x14ac:dyDescent="0.2">
      <c r="D120" t="s">
        <v>143</v>
      </c>
      <c r="E120">
        <v>42678</v>
      </c>
      <c r="F120">
        <v>41737</v>
      </c>
      <c r="G120">
        <v>5101</v>
      </c>
      <c r="H120">
        <v>4040</v>
      </c>
      <c r="I120">
        <v>225</v>
      </c>
      <c r="J120">
        <v>4372</v>
      </c>
      <c r="K120">
        <v>4469</v>
      </c>
      <c r="L120">
        <v>4355</v>
      </c>
      <c r="M120">
        <v>3607</v>
      </c>
      <c r="N120">
        <v>151</v>
      </c>
      <c r="O120">
        <v>569</v>
      </c>
      <c r="P120">
        <v>549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</row>
    <row r="121" spans="1:26" x14ac:dyDescent="0.2">
      <c r="E121" t="str">
        <f>IF(E122=E1,"yes","no")</f>
        <v>yes</v>
      </c>
      <c r="F121" t="str">
        <f t="shared" ref="F121:Z121" si="23">IF(F122=F1,"yes","no")</f>
        <v>yes</v>
      </c>
      <c r="G121" t="str">
        <f t="shared" si="23"/>
        <v>yes</v>
      </c>
      <c r="H121" t="str">
        <f t="shared" si="23"/>
        <v>yes</v>
      </c>
      <c r="I121" t="str">
        <f t="shared" si="23"/>
        <v>yes</v>
      </c>
      <c r="J121" t="str">
        <f t="shared" si="23"/>
        <v>yes</v>
      </c>
      <c r="K121" t="str">
        <f t="shared" si="23"/>
        <v>yes</v>
      </c>
      <c r="L121" t="str">
        <f t="shared" si="23"/>
        <v>yes</v>
      </c>
      <c r="M121" t="str">
        <f t="shared" si="23"/>
        <v>yes</v>
      </c>
      <c r="N121" t="str">
        <f t="shared" si="23"/>
        <v>yes</v>
      </c>
      <c r="O121" t="str">
        <f t="shared" si="23"/>
        <v>yes</v>
      </c>
      <c r="P121" t="str">
        <f t="shared" si="23"/>
        <v>yes</v>
      </c>
      <c r="Q121" t="str">
        <f t="shared" si="23"/>
        <v>yes</v>
      </c>
      <c r="R121" t="str">
        <f t="shared" si="23"/>
        <v>yes</v>
      </c>
      <c r="S121" t="str">
        <f t="shared" si="23"/>
        <v>yes</v>
      </c>
      <c r="T121" t="str">
        <f t="shared" si="23"/>
        <v>yes</v>
      </c>
      <c r="U121" t="str">
        <f t="shared" si="23"/>
        <v>yes</v>
      </c>
      <c r="V121" t="str">
        <f t="shared" si="23"/>
        <v>yes</v>
      </c>
      <c r="W121" t="str">
        <f t="shared" si="23"/>
        <v>yes</v>
      </c>
      <c r="X121" t="str">
        <f t="shared" si="23"/>
        <v>yes</v>
      </c>
      <c r="Y121" t="str">
        <f t="shared" si="23"/>
        <v>yes</v>
      </c>
      <c r="Z121" t="str">
        <f t="shared" si="23"/>
        <v>yes</v>
      </c>
    </row>
    <row r="122" spans="1:26" x14ac:dyDescent="0.2">
      <c r="C122" s="1"/>
      <c r="D122" t="s">
        <v>81</v>
      </c>
      <c r="E122" t="s">
        <v>82</v>
      </c>
      <c r="F122" t="s">
        <v>83</v>
      </c>
      <c r="G122" t="s">
        <v>84</v>
      </c>
      <c r="H122" t="s">
        <v>85</v>
      </c>
      <c r="I122" t="s">
        <v>86</v>
      </c>
      <c r="J122" t="s">
        <v>87</v>
      </c>
      <c r="K122" t="s">
        <v>88</v>
      </c>
      <c r="L122" t="s">
        <v>89</v>
      </c>
      <c r="M122" t="s">
        <v>90</v>
      </c>
      <c r="N122" t="s">
        <v>91</v>
      </c>
      <c r="O122" t="s">
        <v>92</v>
      </c>
      <c r="P122" t="s">
        <v>93</v>
      </c>
      <c r="Q122" t="s">
        <v>94</v>
      </c>
      <c r="R122" t="s">
        <v>95</v>
      </c>
      <c r="S122" t="s">
        <v>96</v>
      </c>
      <c r="T122" t="s">
        <v>97</v>
      </c>
      <c r="U122" t="s">
        <v>98</v>
      </c>
      <c r="V122" t="s">
        <v>99</v>
      </c>
      <c r="W122" t="s">
        <v>100</v>
      </c>
      <c r="X122" t="s">
        <v>101</v>
      </c>
      <c r="Y122" t="s">
        <v>102</v>
      </c>
      <c r="Z122" t="s">
        <v>103</v>
      </c>
    </row>
    <row r="123" spans="1:26" x14ac:dyDescent="0.2">
      <c r="A123" t="s">
        <v>115</v>
      </c>
      <c r="B123" s="1">
        <v>41844</v>
      </c>
      <c r="C123" s="1">
        <v>41845</v>
      </c>
      <c r="D123" t="s">
        <v>151</v>
      </c>
      <c r="E123">
        <v>3586</v>
      </c>
      <c r="F123">
        <v>2304</v>
      </c>
      <c r="G123">
        <v>550</v>
      </c>
      <c r="H123">
        <v>536</v>
      </c>
      <c r="I123">
        <v>346</v>
      </c>
      <c r="J123">
        <v>185</v>
      </c>
      <c r="K123">
        <v>97</v>
      </c>
      <c r="L123">
        <v>97</v>
      </c>
      <c r="M123">
        <v>1</v>
      </c>
      <c r="N123">
        <v>13</v>
      </c>
      <c r="O123">
        <v>399</v>
      </c>
      <c r="P123">
        <v>123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</row>
    <row r="124" spans="1:26" x14ac:dyDescent="0.2">
      <c r="A124" t="s">
        <v>115</v>
      </c>
      <c r="B124" s="1">
        <v>41844</v>
      </c>
      <c r="C124" s="1">
        <v>41845</v>
      </c>
      <c r="D124" t="s">
        <v>116</v>
      </c>
      <c r="E124">
        <v>13331</v>
      </c>
      <c r="F124">
        <v>9045</v>
      </c>
      <c r="G124">
        <v>2023</v>
      </c>
      <c r="H124">
        <v>784</v>
      </c>
      <c r="I124">
        <v>44</v>
      </c>
      <c r="J124">
        <v>121</v>
      </c>
      <c r="K124">
        <v>119</v>
      </c>
      <c r="L124">
        <v>264</v>
      </c>
      <c r="M124">
        <v>88</v>
      </c>
      <c r="N124">
        <v>72</v>
      </c>
      <c r="O124">
        <v>446</v>
      </c>
      <c r="P124">
        <v>178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</row>
    <row r="125" spans="1:26" x14ac:dyDescent="0.2">
      <c r="A125" t="s">
        <v>115</v>
      </c>
      <c r="B125" s="1">
        <v>41844</v>
      </c>
      <c r="C125" s="1">
        <v>41845</v>
      </c>
      <c r="D125" t="s">
        <v>127</v>
      </c>
      <c r="E125">
        <v>76752</v>
      </c>
      <c r="F125">
        <v>29012</v>
      </c>
      <c r="G125">
        <v>8648</v>
      </c>
      <c r="H125">
        <v>8633</v>
      </c>
      <c r="I125">
        <v>481</v>
      </c>
      <c r="J125">
        <v>8072</v>
      </c>
      <c r="K125">
        <v>8037</v>
      </c>
      <c r="L125">
        <v>8093</v>
      </c>
      <c r="M125">
        <v>5915</v>
      </c>
      <c r="N125">
        <v>125</v>
      </c>
      <c r="O125">
        <v>453</v>
      </c>
      <c r="P125">
        <v>2140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</row>
    <row r="126" spans="1:26" x14ac:dyDescent="0.2">
      <c r="D126" t="s">
        <v>142</v>
      </c>
      <c r="E126">
        <v>31223</v>
      </c>
      <c r="F126">
        <v>13454</v>
      </c>
      <c r="G126">
        <v>3740</v>
      </c>
      <c r="H126">
        <v>3318</v>
      </c>
      <c r="I126">
        <v>290</v>
      </c>
      <c r="J126">
        <v>2793</v>
      </c>
      <c r="K126">
        <v>2751</v>
      </c>
      <c r="L126">
        <v>2818</v>
      </c>
      <c r="M126">
        <v>2001</v>
      </c>
      <c r="N126">
        <v>70</v>
      </c>
      <c r="O126">
        <v>433</v>
      </c>
      <c r="P126">
        <v>814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</row>
    <row r="127" spans="1:26" x14ac:dyDescent="0.2">
      <c r="D127" t="s">
        <v>143</v>
      </c>
      <c r="E127">
        <v>39729</v>
      </c>
      <c r="F127">
        <v>13889</v>
      </c>
      <c r="G127">
        <v>4314</v>
      </c>
      <c r="H127">
        <v>4605</v>
      </c>
      <c r="I127">
        <v>224</v>
      </c>
      <c r="J127">
        <v>4572</v>
      </c>
      <c r="K127">
        <v>4578</v>
      </c>
      <c r="L127">
        <v>4569</v>
      </c>
      <c r="M127">
        <v>3390</v>
      </c>
      <c r="N127">
        <v>56</v>
      </c>
      <c r="O127">
        <v>29.4</v>
      </c>
      <c r="P127">
        <v>1149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</row>
    <row r="128" spans="1:26" x14ac:dyDescent="0.2">
      <c r="E128" t="str">
        <f>IF(E129=E1,"yes","no")</f>
        <v>yes</v>
      </c>
      <c r="F128" t="str">
        <f t="shared" ref="F128:Z128" si="24">IF(F129=F1,"yes","no")</f>
        <v>yes</v>
      </c>
      <c r="G128" t="str">
        <f t="shared" si="24"/>
        <v>yes</v>
      </c>
      <c r="H128" t="str">
        <f t="shared" si="24"/>
        <v>yes</v>
      </c>
      <c r="I128" t="str">
        <f t="shared" si="24"/>
        <v>yes</v>
      </c>
      <c r="J128" t="str">
        <f t="shared" si="24"/>
        <v>yes</v>
      </c>
      <c r="K128" t="str">
        <f t="shared" si="24"/>
        <v>yes</v>
      </c>
      <c r="L128" t="str">
        <f t="shared" si="24"/>
        <v>yes</v>
      </c>
      <c r="M128" t="str">
        <f t="shared" si="24"/>
        <v>yes</v>
      </c>
      <c r="N128" t="str">
        <f t="shared" si="24"/>
        <v>yes</v>
      </c>
      <c r="O128" t="str">
        <f t="shared" si="24"/>
        <v>yes</v>
      </c>
      <c r="P128" t="str">
        <f t="shared" si="24"/>
        <v>yes</v>
      </c>
      <c r="Q128" t="str">
        <f t="shared" si="24"/>
        <v>yes</v>
      </c>
      <c r="R128" t="str">
        <f t="shared" si="24"/>
        <v>yes</v>
      </c>
      <c r="S128" t="str">
        <f t="shared" si="24"/>
        <v>yes</v>
      </c>
      <c r="T128" t="str">
        <f t="shared" si="24"/>
        <v>yes</v>
      </c>
      <c r="U128" t="str">
        <f t="shared" si="24"/>
        <v>yes</v>
      </c>
      <c r="V128" t="str">
        <f t="shared" si="24"/>
        <v>yes</v>
      </c>
      <c r="W128" t="str">
        <f t="shared" si="24"/>
        <v>yes</v>
      </c>
      <c r="X128" t="str">
        <f t="shared" si="24"/>
        <v>yes</v>
      </c>
      <c r="Y128" t="str">
        <f t="shared" si="24"/>
        <v>yes</v>
      </c>
      <c r="Z128" t="str">
        <f t="shared" si="24"/>
        <v>yes</v>
      </c>
    </row>
    <row r="129" spans="1:26" x14ac:dyDescent="0.2">
      <c r="D129" t="s">
        <v>81</v>
      </c>
      <c r="E129" t="s">
        <v>82</v>
      </c>
      <c r="F129" t="s">
        <v>83</v>
      </c>
      <c r="G129" t="s">
        <v>84</v>
      </c>
      <c r="H129" t="s">
        <v>85</v>
      </c>
      <c r="I129" t="s">
        <v>86</v>
      </c>
      <c r="J129" t="s">
        <v>87</v>
      </c>
      <c r="K129" t="s">
        <v>88</v>
      </c>
      <c r="L129" t="s">
        <v>89</v>
      </c>
      <c r="M129" t="s">
        <v>90</v>
      </c>
      <c r="N129" t="s">
        <v>91</v>
      </c>
      <c r="O129" t="s">
        <v>92</v>
      </c>
      <c r="P129" t="s">
        <v>93</v>
      </c>
      <c r="Q129" t="s">
        <v>94</v>
      </c>
      <c r="R129" t="s">
        <v>95</v>
      </c>
      <c r="S129" t="s">
        <v>96</v>
      </c>
      <c r="T129" t="s">
        <v>97</v>
      </c>
      <c r="U129" t="s">
        <v>98</v>
      </c>
      <c r="V129" t="s">
        <v>99</v>
      </c>
      <c r="W129" t="s">
        <v>100</v>
      </c>
      <c r="X129" t="s">
        <v>101</v>
      </c>
      <c r="Y129" t="s">
        <v>102</v>
      </c>
      <c r="Z129" t="s">
        <v>103</v>
      </c>
    </row>
    <row r="130" spans="1:26" x14ac:dyDescent="0.2">
      <c r="A130" t="s">
        <v>111</v>
      </c>
      <c r="B130" s="1">
        <v>41836</v>
      </c>
      <c r="C130" s="1">
        <v>41837</v>
      </c>
      <c r="D130" t="s">
        <v>125</v>
      </c>
      <c r="E130">
        <v>9372</v>
      </c>
      <c r="F130">
        <v>8376</v>
      </c>
      <c r="G130">
        <v>4208</v>
      </c>
      <c r="H130">
        <v>4060</v>
      </c>
      <c r="I130">
        <v>330</v>
      </c>
      <c r="J130">
        <v>3699</v>
      </c>
      <c r="K130">
        <v>3677</v>
      </c>
      <c r="L130">
        <v>3702</v>
      </c>
      <c r="M130">
        <v>2258</v>
      </c>
      <c r="N130">
        <v>28</v>
      </c>
      <c r="O130">
        <v>273</v>
      </c>
      <c r="P130">
        <v>1501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</row>
    <row r="131" spans="1:26" x14ac:dyDescent="0.2">
      <c r="A131" t="s">
        <v>111</v>
      </c>
      <c r="B131" s="1">
        <v>41836</v>
      </c>
      <c r="C131" s="1">
        <v>41837</v>
      </c>
      <c r="D131" t="s">
        <v>131</v>
      </c>
      <c r="E131">
        <v>246781</v>
      </c>
      <c r="F131">
        <v>211736</v>
      </c>
      <c r="G131">
        <v>16567</v>
      </c>
      <c r="H131">
        <v>2162</v>
      </c>
      <c r="I131">
        <v>224</v>
      </c>
      <c r="J131">
        <v>813</v>
      </c>
      <c r="K131">
        <v>675</v>
      </c>
      <c r="L131">
        <v>765</v>
      </c>
      <c r="M131">
        <v>105</v>
      </c>
      <c r="N131">
        <v>41</v>
      </c>
      <c r="O131">
        <v>1070</v>
      </c>
      <c r="P131">
        <v>946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</row>
    <row r="132" spans="1:26" x14ac:dyDescent="0.2">
      <c r="A132" t="s">
        <v>111</v>
      </c>
      <c r="B132" s="1">
        <v>41836</v>
      </c>
      <c r="C132" s="1">
        <v>41837</v>
      </c>
      <c r="D132" t="s">
        <v>112</v>
      </c>
      <c r="E132">
        <v>87162</v>
      </c>
      <c r="F132">
        <v>63839</v>
      </c>
      <c r="G132">
        <v>13907</v>
      </c>
      <c r="H132">
        <v>2689</v>
      </c>
      <c r="I132">
        <v>316</v>
      </c>
      <c r="J132">
        <v>816</v>
      </c>
      <c r="K132">
        <v>750</v>
      </c>
      <c r="L132">
        <v>818</v>
      </c>
      <c r="M132">
        <v>317</v>
      </c>
      <c r="N132">
        <v>133</v>
      </c>
      <c r="O132">
        <v>1344</v>
      </c>
      <c r="P132">
        <v>895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</row>
    <row r="133" spans="1:26" x14ac:dyDescent="0.2">
      <c r="A133" t="s">
        <v>111</v>
      </c>
      <c r="B133" s="1">
        <v>41836</v>
      </c>
      <c r="C133" s="1">
        <v>41837</v>
      </c>
      <c r="D133" t="s">
        <v>152</v>
      </c>
      <c r="E133">
        <v>76559</v>
      </c>
      <c r="F133">
        <v>58097</v>
      </c>
      <c r="G133">
        <v>13215</v>
      </c>
      <c r="H133">
        <v>2227</v>
      </c>
      <c r="I133">
        <v>842</v>
      </c>
      <c r="J133">
        <v>703</v>
      </c>
      <c r="K133">
        <v>424</v>
      </c>
      <c r="L133">
        <v>527</v>
      </c>
      <c r="M133">
        <v>30</v>
      </c>
      <c r="N133">
        <v>56</v>
      </c>
      <c r="O133">
        <v>1173</v>
      </c>
      <c r="P133">
        <v>968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</row>
    <row r="134" spans="1:26" x14ac:dyDescent="0.2">
      <c r="A134" t="s">
        <v>111</v>
      </c>
      <c r="B134" s="1">
        <v>41836</v>
      </c>
      <c r="C134" s="1">
        <v>41837</v>
      </c>
      <c r="D134" t="s">
        <v>153</v>
      </c>
      <c r="E134">
        <v>32955</v>
      </c>
      <c r="F134">
        <v>31440</v>
      </c>
      <c r="G134">
        <v>19720</v>
      </c>
      <c r="H134">
        <v>5525</v>
      </c>
      <c r="I134">
        <v>2154</v>
      </c>
      <c r="J134">
        <v>244</v>
      </c>
      <c r="K134">
        <v>238</v>
      </c>
      <c r="L134">
        <v>725</v>
      </c>
      <c r="M134">
        <v>221</v>
      </c>
      <c r="N134">
        <v>209</v>
      </c>
      <c r="O134">
        <v>3794</v>
      </c>
      <c r="P134">
        <v>1301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</row>
    <row r="135" spans="1:26" x14ac:dyDescent="0.2">
      <c r="D135" t="s">
        <v>142</v>
      </c>
      <c r="E135">
        <v>90566</v>
      </c>
      <c r="F135">
        <v>74698</v>
      </c>
      <c r="G135">
        <v>13523</v>
      </c>
      <c r="H135">
        <v>3333</v>
      </c>
      <c r="I135">
        <v>773</v>
      </c>
      <c r="J135">
        <v>1255</v>
      </c>
      <c r="K135">
        <v>1153</v>
      </c>
      <c r="L135">
        <v>1307</v>
      </c>
      <c r="M135">
        <v>586</v>
      </c>
      <c r="N135">
        <v>93.4</v>
      </c>
      <c r="O135">
        <v>1531</v>
      </c>
      <c r="P135">
        <v>1122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</row>
    <row r="136" spans="1:26" x14ac:dyDescent="0.2">
      <c r="D136" t="s">
        <v>143</v>
      </c>
      <c r="E136">
        <v>92901</v>
      </c>
      <c r="F136">
        <v>79754</v>
      </c>
      <c r="G136">
        <v>5803</v>
      </c>
      <c r="H136">
        <v>1444</v>
      </c>
      <c r="I136">
        <v>809</v>
      </c>
      <c r="J136">
        <v>1386</v>
      </c>
      <c r="K136">
        <v>1426</v>
      </c>
      <c r="L136">
        <v>1343</v>
      </c>
      <c r="M136">
        <v>941</v>
      </c>
      <c r="N136">
        <v>76.400000000000006</v>
      </c>
      <c r="O136">
        <v>1330</v>
      </c>
      <c r="P136">
        <v>265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</row>
    <row r="137" spans="1:26" x14ac:dyDescent="0.2">
      <c r="E137" t="str">
        <f>IF(E138=E1,"yes","no")</f>
        <v>yes</v>
      </c>
      <c r="F137" t="str">
        <f t="shared" ref="F137:Z137" si="25">IF(F138=F1,"yes","no")</f>
        <v>yes</v>
      </c>
      <c r="G137" t="str">
        <f t="shared" si="25"/>
        <v>yes</v>
      </c>
      <c r="H137" t="str">
        <f t="shared" si="25"/>
        <v>yes</v>
      </c>
      <c r="I137" t="str">
        <f t="shared" si="25"/>
        <v>yes</v>
      </c>
      <c r="J137" t="str">
        <f t="shared" si="25"/>
        <v>yes</v>
      </c>
      <c r="K137" t="str">
        <f t="shared" si="25"/>
        <v>yes</v>
      </c>
      <c r="L137" t="str">
        <f t="shared" si="25"/>
        <v>yes</v>
      </c>
      <c r="M137" t="str">
        <f t="shared" si="25"/>
        <v>yes</v>
      </c>
      <c r="N137" t="str">
        <f t="shared" si="25"/>
        <v>yes</v>
      </c>
      <c r="O137" t="str">
        <f t="shared" si="25"/>
        <v>yes</v>
      </c>
      <c r="P137" t="str">
        <f t="shared" si="25"/>
        <v>yes</v>
      </c>
      <c r="Q137" t="str">
        <f t="shared" si="25"/>
        <v>yes</v>
      </c>
      <c r="R137" t="str">
        <f t="shared" si="25"/>
        <v>yes</v>
      </c>
      <c r="S137" t="str">
        <f t="shared" si="25"/>
        <v>yes</v>
      </c>
      <c r="T137" t="str">
        <f t="shared" si="25"/>
        <v>yes</v>
      </c>
      <c r="U137" t="str">
        <f t="shared" si="25"/>
        <v>yes</v>
      </c>
      <c r="V137" t="str">
        <f t="shared" si="25"/>
        <v>yes</v>
      </c>
      <c r="W137" t="str">
        <f t="shared" si="25"/>
        <v>yes</v>
      </c>
      <c r="X137" t="str">
        <f t="shared" si="25"/>
        <v>yes</v>
      </c>
      <c r="Y137" t="str">
        <f t="shared" si="25"/>
        <v>yes</v>
      </c>
      <c r="Z137" t="str">
        <f t="shared" si="25"/>
        <v>yes</v>
      </c>
    </row>
    <row r="138" spans="1:26" x14ac:dyDescent="0.2">
      <c r="D138" t="s">
        <v>81</v>
      </c>
      <c r="E138" t="s">
        <v>82</v>
      </c>
      <c r="F138" t="s">
        <v>83</v>
      </c>
      <c r="G138" t="s">
        <v>84</v>
      </c>
      <c r="H138" t="s">
        <v>85</v>
      </c>
      <c r="I138" t="s">
        <v>86</v>
      </c>
      <c r="J138" t="s">
        <v>87</v>
      </c>
      <c r="K138" t="s">
        <v>88</v>
      </c>
      <c r="L138" t="s">
        <v>89</v>
      </c>
      <c r="M138" t="s">
        <v>90</v>
      </c>
      <c r="N138" t="s">
        <v>91</v>
      </c>
      <c r="O138" t="s">
        <v>92</v>
      </c>
      <c r="P138" t="s">
        <v>93</v>
      </c>
      <c r="Q138" t="s">
        <v>94</v>
      </c>
      <c r="R138" t="s">
        <v>95</v>
      </c>
      <c r="S138" t="s">
        <v>96</v>
      </c>
      <c r="T138" t="s">
        <v>97</v>
      </c>
      <c r="U138" t="s">
        <v>98</v>
      </c>
      <c r="V138" t="s">
        <v>99</v>
      </c>
      <c r="W138" t="s">
        <v>100</v>
      </c>
      <c r="X138" t="s">
        <v>101</v>
      </c>
      <c r="Y138" t="s">
        <v>102</v>
      </c>
      <c r="Z138" t="s">
        <v>103</v>
      </c>
    </row>
    <row r="139" spans="1:26" x14ac:dyDescent="0.2">
      <c r="A139" t="s">
        <v>123</v>
      </c>
      <c r="B139" s="1">
        <v>42689</v>
      </c>
      <c r="C139" s="1">
        <v>42690</v>
      </c>
      <c r="D139" t="s">
        <v>122</v>
      </c>
      <c r="E139">
        <v>20328</v>
      </c>
      <c r="F139">
        <v>17661</v>
      </c>
      <c r="G139">
        <v>2260</v>
      </c>
      <c r="H139">
        <v>594</v>
      </c>
      <c r="I139">
        <v>83</v>
      </c>
      <c r="J139">
        <v>90</v>
      </c>
      <c r="K139">
        <v>77</v>
      </c>
      <c r="L139">
        <v>137</v>
      </c>
      <c r="M139">
        <v>87</v>
      </c>
      <c r="N139">
        <v>92</v>
      </c>
      <c r="O139">
        <v>238</v>
      </c>
      <c r="P139">
        <v>177</v>
      </c>
      <c r="Q139">
        <v>175</v>
      </c>
      <c r="R139">
        <v>235</v>
      </c>
      <c r="S139">
        <v>92</v>
      </c>
      <c r="T139">
        <v>90</v>
      </c>
      <c r="U139">
        <v>141</v>
      </c>
      <c r="V139">
        <v>75</v>
      </c>
      <c r="W139">
        <v>88</v>
      </c>
      <c r="X139">
        <v>78</v>
      </c>
      <c r="Y139">
        <v>592</v>
      </c>
      <c r="Z139">
        <v>2241</v>
      </c>
    </row>
    <row r="140" spans="1:26" x14ac:dyDescent="0.2">
      <c r="A140" t="s">
        <v>123</v>
      </c>
      <c r="B140" s="1">
        <v>42689</v>
      </c>
      <c r="C140" s="1">
        <v>42690</v>
      </c>
      <c r="D140" t="s">
        <v>130</v>
      </c>
      <c r="E140">
        <v>3073</v>
      </c>
      <c r="F140">
        <v>2713</v>
      </c>
      <c r="G140">
        <v>2573</v>
      </c>
      <c r="H140">
        <v>2500</v>
      </c>
      <c r="I140">
        <v>199</v>
      </c>
      <c r="J140">
        <v>2247</v>
      </c>
      <c r="K140">
        <v>2241</v>
      </c>
      <c r="L140">
        <v>2279</v>
      </c>
      <c r="M140">
        <v>2227</v>
      </c>
      <c r="N140">
        <v>129</v>
      </c>
      <c r="O140">
        <v>81</v>
      </c>
      <c r="P140">
        <v>63</v>
      </c>
      <c r="Q140">
        <v>63</v>
      </c>
      <c r="R140">
        <v>75</v>
      </c>
      <c r="S140">
        <v>111</v>
      </c>
      <c r="T140">
        <v>2197</v>
      </c>
      <c r="U140">
        <v>2250</v>
      </c>
      <c r="V140">
        <v>2187</v>
      </c>
      <c r="W140">
        <v>2190</v>
      </c>
      <c r="X140">
        <v>145</v>
      </c>
      <c r="Y140">
        <v>2446</v>
      </c>
      <c r="Z140">
        <v>2519</v>
      </c>
    </row>
    <row r="141" spans="1:26" x14ac:dyDescent="0.2">
      <c r="A141" t="s">
        <v>123</v>
      </c>
      <c r="B141" s="1">
        <v>42689</v>
      </c>
      <c r="C141" s="1">
        <v>42690</v>
      </c>
      <c r="D141" t="s">
        <v>135</v>
      </c>
      <c r="E141">
        <v>11102</v>
      </c>
      <c r="F141">
        <v>10724</v>
      </c>
      <c r="G141">
        <v>10200</v>
      </c>
      <c r="H141">
        <v>2859</v>
      </c>
      <c r="I141">
        <v>389</v>
      </c>
      <c r="J141">
        <v>422</v>
      </c>
      <c r="K141">
        <v>414</v>
      </c>
      <c r="L141">
        <v>602</v>
      </c>
      <c r="M141">
        <v>515</v>
      </c>
      <c r="N141">
        <v>585</v>
      </c>
      <c r="O141">
        <v>1406</v>
      </c>
      <c r="P141">
        <v>353</v>
      </c>
      <c r="Q141">
        <v>349</v>
      </c>
      <c r="R141">
        <v>1384</v>
      </c>
      <c r="S141">
        <v>574</v>
      </c>
      <c r="T141">
        <v>508</v>
      </c>
      <c r="U141">
        <v>596</v>
      </c>
      <c r="V141">
        <v>408</v>
      </c>
      <c r="W141">
        <v>416</v>
      </c>
      <c r="X141">
        <v>363</v>
      </c>
      <c r="Y141">
        <v>2815</v>
      </c>
      <c r="Z141">
        <v>10141</v>
      </c>
    </row>
    <row r="142" spans="1:26" x14ac:dyDescent="0.2">
      <c r="A142" t="s">
        <v>123</v>
      </c>
      <c r="B142" s="1">
        <v>42689</v>
      </c>
      <c r="C142" s="1">
        <v>42690</v>
      </c>
      <c r="D142" t="s">
        <v>144</v>
      </c>
      <c r="E142">
        <v>46820</v>
      </c>
      <c r="F142">
        <v>42545</v>
      </c>
      <c r="G142">
        <v>5833</v>
      </c>
      <c r="H142">
        <v>1474</v>
      </c>
      <c r="I142">
        <v>146</v>
      </c>
      <c r="J142">
        <v>217</v>
      </c>
      <c r="K142">
        <v>19</v>
      </c>
      <c r="L142">
        <v>34</v>
      </c>
      <c r="M142">
        <v>11</v>
      </c>
      <c r="N142">
        <v>2</v>
      </c>
      <c r="O142">
        <v>667</v>
      </c>
      <c r="P142">
        <v>794</v>
      </c>
      <c r="Q142">
        <v>798</v>
      </c>
      <c r="R142">
        <v>662</v>
      </c>
      <c r="S142">
        <v>2</v>
      </c>
      <c r="T142">
        <v>3</v>
      </c>
      <c r="U142">
        <v>26</v>
      </c>
      <c r="V142">
        <v>6</v>
      </c>
      <c r="W142">
        <v>205</v>
      </c>
      <c r="X142">
        <v>142</v>
      </c>
      <c r="Y142">
        <v>1465</v>
      </c>
      <c r="Z142">
        <v>5831</v>
      </c>
    </row>
    <row r="143" spans="1:26" x14ac:dyDescent="0.2">
      <c r="D143" t="s">
        <v>142</v>
      </c>
      <c r="E143">
        <v>20331</v>
      </c>
      <c r="F143">
        <v>18411</v>
      </c>
      <c r="G143">
        <v>5216</v>
      </c>
      <c r="H143">
        <v>1857</v>
      </c>
      <c r="I143">
        <v>204</v>
      </c>
      <c r="J143">
        <v>744</v>
      </c>
      <c r="K143">
        <v>688</v>
      </c>
      <c r="L143">
        <v>763</v>
      </c>
      <c r="M143">
        <v>710</v>
      </c>
      <c r="N143">
        <v>202</v>
      </c>
      <c r="O143">
        <v>598</v>
      </c>
      <c r="P143">
        <v>347</v>
      </c>
      <c r="Q143">
        <v>346</v>
      </c>
      <c r="R143">
        <v>589</v>
      </c>
      <c r="S143">
        <v>195</v>
      </c>
      <c r="T143">
        <v>700</v>
      </c>
      <c r="U143">
        <v>753</v>
      </c>
      <c r="V143">
        <v>669</v>
      </c>
      <c r="W143">
        <v>725</v>
      </c>
      <c r="X143">
        <v>182</v>
      </c>
      <c r="Y143">
        <v>1830</v>
      </c>
      <c r="Z143">
        <v>5183</v>
      </c>
    </row>
    <row r="144" spans="1:26" x14ac:dyDescent="0.2">
      <c r="D144" t="s">
        <v>143</v>
      </c>
      <c r="E144">
        <v>19015</v>
      </c>
      <c r="F144">
        <v>17210</v>
      </c>
      <c r="G144">
        <v>3694</v>
      </c>
      <c r="H144">
        <v>1026</v>
      </c>
      <c r="I144">
        <v>132</v>
      </c>
      <c r="J144">
        <v>1011</v>
      </c>
      <c r="K144">
        <v>1050</v>
      </c>
      <c r="L144">
        <v>1040</v>
      </c>
      <c r="M144">
        <v>1035</v>
      </c>
      <c r="N144">
        <v>261</v>
      </c>
      <c r="O144">
        <v>593</v>
      </c>
      <c r="P144">
        <v>321</v>
      </c>
      <c r="Q144">
        <v>323</v>
      </c>
      <c r="R144">
        <v>585</v>
      </c>
      <c r="S144">
        <v>257</v>
      </c>
      <c r="T144">
        <v>1022</v>
      </c>
      <c r="U144">
        <v>1028</v>
      </c>
      <c r="V144">
        <v>1027</v>
      </c>
      <c r="W144">
        <v>986</v>
      </c>
      <c r="X144">
        <v>125</v>
      </c>
      <c r="Y144">
        <v>1003</v>
      </c>
      <c r="Z144">
        <v>3686</v>
      </c>
    </row>
    <row r="145" spans="1:26" x14ac:dyDescent="0.2">
      <c r="E145" t="str">
        <f>IF(E146=E1,"yes","no")</f>
        <v>yes</v>
      </c>
      <c r="F145" t="str">
        <f t="shared" ref="F145:Z145" si="26">IF(F146=F1,"yes","no")</f>
        <v>yes</v>
      </c>
      <c r="G145" t="str">
        <f t="shared" si="26"/>
        <v>yes</v>
      </c>
      <c r="H145" t="str">
        <f t="shared" si="26"/>
        <v>yes</v>
      </c>
      <c r="I145" t="str">
        <f t="shared" si="26"/>
        <v>yes</v>
      </c>
      <c r="J145" t="str">
        <f t="shared" si="26"/>
        <v>yes</v>
      </c>
      <c r="K145" t="str">
        <f t="shared" si="26"/>
        <v>yes</v>
      </c>
      <c r="L145" t="str">
        <f t="shared" si="26"/>
        <v>yes</v>
      </c>
      <c r="M145" t="str">
        <f t="shared" si="26"/>
        <v>yes</v>
      </c>
      <c r="N145" t="str">
        <f t="shared" si="26"/>
        <v>yes</v>
      </c>
      <c r="O145" t="str">
        <f t="shared" si="26"/>
        <v>yes</v>
      </c>
      <c r="P145" t="str">
        <f t="shared" si="26"/>
        <v>yes</v>
      </c>
      <c r="Q145" t="str">
        <f t="shared" si="26"/>
        <v>yes</v>
      </c>
      <c r="R145" t="str">
        <f t="shared" si="26"/>
        <v>yes</v>
      </c>
      <c r="S145" t="str">
        <f t="shared" si="26"/>
        <v>yes</v>
      </c>
      <c r="T145" t="str">
        <f t="shared" si="26"/>
        <v>yes</v>
      </c>
      <c r="U145" t="str">
        <f t="shared" si="26"/>
        <v>yes</v>
      </c>
      <c r="V145" t="str">
        <f t="shared" si="26"/>
        <v>yes</v>
      </c>
      <c r="W145" t="str">
        <f t="shared" si="26"/>
        <v>yes</v>
      </c>
      <c r="X145" t="str">
        <f t="shared" si="26"/>
        <v>yes</v>
      </c>
      <c r="Y145" t="str">
        <f t="shared" si="26"/>
        <v>yes</v>
      </c>
      <c r="Z145" t="str">
        <f t="shared" si="26"/>
        <v>yes</v>
      </c>
    </row>
    <row r="146" spans="1:26" x14ac:dyDescent="0.2">
      <c r="D146" t="s">
        <v>81</v>
      </c>
      <c r="E146" t="s">
        <v>82</v>
      </c>
      <c r="F146" t="s">
        <v>83</v>
      </c>
      <c r="G146" t="s">
        <v>84</v>
      </c>
      <c r="H146" t="s">
        <v>85</v>
      </c>
      <c r="I146" t="s">
        <v>86</v>
      </c>
      <c r="J146" t="s">
        <v>87</v>
      </c>
      <c r="K146" t="s">
        <v>88</v>
      </c>
      <c r="L146" t="s">
        <v>89</v>
      </c>
      <c r="M146" t="s">
        <v>90</v>
      </c>
      <c r="N146" t="s">
        <v>91</v>
      </c>
      <c r="O146" t="s">
        <v>92</v>
      </c>
      <c r="P146" t="s">
        <v>93</v>
      </c>
      <c r="Q146" t="s">
        <v>94</v>
      </c>
      <c r="R146" t="s">
        <v>95</v>
      </c>
      <c r="S146" t="s">
        <v>96</v>
      </c>
      <c r="T146" t="s">
        <v>97</v>
      </c>
      <c r="U146" t="s">
        <v>98</v>
      </c>
      <c r="V146" t="s">
        <v>99</v>
      </c>
      <c r="W146" t="s">
        <v>100</v>
      </c>
      <c r="X146" t="s">
        <v>101</v>
      </c>
      <c r="Y146" t="s">
        <v>102</v>
      </c>
      <c r="Z146" t="s">
        <v>103</v>
      </c>
    </row>
    <row r="147" spans="1:26" x14ac:dyDescent="0.2">
      <c r="A147" t="s">
        <v>124</v>
      </c>
      <c r="B147" s="1">
        <v>42699</v>
      </c>
      <c r="C147" s="1">
        <v>42699</v>
      </c>
      <c r="D147" t="s">
        <v>122</v>
      </c>
      <c r="E147">
        <v>72096</v>
      </c>
      <c r="F147">
        <v>64072</v>
      </c>
      <c r="G147">
        <v>9851</v>
      </c>
      <c r="H147">
        <v>2050</v>
      </c>
      <c r="I147">
        <v>518</v>
      </c>
      <c r="J147">
        <v>863</v>
      </c>
      <c r="K147">
        <v>769</v>
      </c>
      <c r="L147">
        <v>831</v>
      </c>
      <c r="M147">
        <v>875</v>
      </c>
      <c r="N147">
        <v>858</v>
      </c>
      <c r="O147">
        <v>171</v>
      </c>
      <c r="P147">
        <v>146</v>
      </c>
      <c r="Q147">
        <v>138</v>
      </c>
      <c r="R147">
        <v>164</v>
      </c>
      <c r="S147">
        <v>818</v>
      </c>
      <c r="T147">
        <v>851</v>
      </c>
      <c r="U147">
        <v>815</v>
      </c>
      <c r="V147">
        <v>753</v>
      </c>
      <c r="W147">
        <v>841</v>
      </c>
      <c r="X147">
        <v>482</v>
      </c>
      <c r="Y147">
        <v>1971</v>
      </c>
      <c r="Z147">
        <v>9763</v>
      </c>
    </row>
    <row r="148" spans="1:26" x14ac:dyDescent="0.2">
      <c r="A148" t="s">
        <v>124</v>
      </c>
      <c r="B148" s="1">
        <v>42699</v>
      </c>
      <c r="C148" s="1">
        <v>42699</v>
      </c>
      <c r="D148" t="s">
        <v>130</v>
      </c>
      <c r="E148">
        <v>6701</v>
      </c>
      <c r="F148">
        <v>6355</v>
      </c>
      <c r="G148">
        <v>6214</v>
      </c>
      <c r="H148">
        <v>6060</v>
      </c>
      <c r="I148">
        <v>441</v>
      </c>
      <c r="J148">
        <v>5531</v>
      </c>
      <c r="K148">
        <v>5529</v>
      </c>
      <c r="L148">
        <v>5619</v>
      </c>
      <c r="M148">
        <v>5565</v>
      </c>
      <c r="N148">
        <v>493</v>
      </c>
      <c r="O148">
        <v>2</v>
      </c>
      <c r="P148">
        <v>0</v>
      </c>
      <c r="Q148">
        <v>0</v>
      </c>
      <c r="R148">
        <v>2</v>
      </c>
      <c r="S148">
        <v>494</v>
      </c>
      <c r="T148">
        <v>5453</v>
      </c>
      <c r="U148">
        <v>5506</v>
      </c>
      <c r="V148">
        <v>5418</v>
      </c>
      <c r="W148">
        <v>5420</v>
      </c>
      <c r="X148">
        <v>441</v>
      </c>
      <c r="Y148">
        <v>5949</v>
      </c>
      <c r="Z148">
        <v>6104</v>
      </c>
    </row>
    <row r="149" spans="1:26" x14ac:dyDescent="0.2">
      <c r="A149" t="s">
        <v>124</v>
      </c>
      <c r="B149" s="1">
        <v>42699</v>
      </c>
      <c r="C149" s="1">
        <v>42699</v>
      </c>
      <c r="D149" t="s">
        <v>135</v>
      </c>
      <c r="E149">
        <v>11133</v>
      </c>
      <c r="F149">
        <v>10988</v>
      </c>
      <c r="G149">
        <v>10088</v>
      </c>
      <c r="H149">
        <v>1771</v>
      </c>
      <c r="I149">
        <v>510</v>
      </c>
      <c r="J149">
        <v>606</v>
      </c>
      <c r="K149">
        <v>582</v>
      </c>
      <c r="L149">
        <v>633</v>
      </c>
      <c r="M149">
        <v>653</v>
      </c>
      <c r="N149">
        <v>831</v>
      </c>
      <c r="O149">
        <v>258</v>
      </c>
      <c r="P149">
        <v>29</v>
      </c>
      <c r="Q149">
        <v>27</v>
      </c>
      <c r="R149">
        <v>250</v>
      </c>
      <c r="S149">
        <v>795</v>
      </c>
      <c r="T149">
        <v>593</v>
      </c>
      <c r="U149">
        <v>576</v>
      </c>
      <c r="V149">
        <v>529</v>
      </c>
      <c r="W149">
        <v>549</v>
      </c>
      <c r="X149">
        <v>483</v>
      </c>
      <c r="Y149">
        <v>1665</v>
      </c>
      <c r="Z149">
        <v>9843</v>
      </c>
    </row>
    <row r="150" spans="1:26" x14ac:dyDescent="0.2">
      <c r="A150" t="s">
        <v>124</v>
      </c>
      <c r="B150" s="1">
        <v>42699</v>
      </c>
      <c r="C150" s="1">
        <v>42699</v>
      </c>
      <c r="D150" t="s">
        <v>144</v>
      </c>
      <c r="E150">
        <v>68799</v>
      </c>
      <c r="F150">
        <v>61768</v>
      </c>
      <c r="G150">
        <v>9851</v>
      </c>
      <c r="H150">
        <v>2206</v>
      </c>
      <c r="I150">
        <v>508</v>
      </c>
      <c r="J150">
        <v>851</v>
      </c>
      <c r="K150">
        <v>0</v>
      </c>
      <c r="L150">
        <v>0</v>
      </c>
      <c r="M150">
        <v>1</v>
      </c>
      <c r="N150">
        <v>4</v>
      </c>
      <c r="O150">
        <v>1181</v>
      </c>
      <c r="P150">
        <v>1020</v>
      </c>
      <c r="Q150">
        <v>1012</v>
      </c>
      <c r="R150">
        <v>1145</v>
      </c>
      <c r="S150">
        <v>4</v>
      </c>
      <c r="T150">
        <v>1</v>
      </c>
      <c r="U150">
        <v>0</v>
      </c>
      <c r="V150">
        <v>0</v>
      </c>
      <c r="W150">
        <v>845</v>
      </c>
      <c r="X150">
        <v>475</v>
      </c>
      <c r="Y150">
        <v>2162</v>
      </c>
      <c r="Z150">
        <v>9830</v>
      </c>
    </row>
    <row r="151" spans="1:26" x14ac:dyDescent="0.2">
      <c r="A151" t="s">
        <v>124</v>
      </c>
      <c r="B151" s="1">
        <v>42699</v>
      </c>
      <c r="C151" s="1">
        <v>42699</v>
      </c>
      <c r="D151" t="s">
        <v>154</v>
      </c>
      <c r="E151">
        <v>18874</v>
      </c>
      <c r="F151">
        <v>1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</row>
    <row r="152" spans="1:26" x14ac:dyDescent="0.2">
      <c r="D152" t="s">
        <v>142</v>
      </c>
      <c r="E152">
        <v>35521</v>
      </c>
      <c r="F152">
        <v>28637</v>
      </c>
      <c r="G152">
        <v>7201</v>
      </c>
      <c r="H152">
        <v>2417</v>
      </c>
      <c r="I152">
        <v>395</v>
      </c>
      <c r="J152">
        <v>1570</v>
      </c>
      <c r="K152">
        <v>1376</v>
      </c>
      <c r="L152">
        <v>1417</v>
      </c>
      <c r="M152">
        <v>1419</v>
      </c>
      <c r="N152">
        <v>437</v>
      </c>
      <c r="O152">
        <v>322</v>
      </c>
      <c r="P152">
        <v>239</v>
      </c>
      <c r="Q152">
        <v>235</v>
      </c>
      <c r="R152">
        <v>312</v>
      </c>
      <c r="S152">
        <v>422</v>
      </c>
      <c r="T152">
        <v>1380</v>
      </c>
      <c r="U152">
        <v>1379</v>
      </c>
      <c r="V152">
        <v>1340</v>
      </c>
      <c r="W152">
        <v>1531</v>
      </c>
      <c r="X152">
        <v>376</v>
      </c>
      <c r="Y152">
        <v>2349</v>
      </c>
      <c r="Z152">
        <v>7108</v>
      </c>
    </row>
    <row r="153" spans="1:26" x14ac:dyDescent="0.2">
      <c r="D153" t="s">
        <v>143</v>
      </c>
      <c r="E153">
        <v>32201</v>
      </c>
      <c r="F153">
        <v>31549</v>
      </c>
      <c r="G153">
        <v>4336</v>
      </c>
      <c r="H153">
        <v>2220</v>
      </c>
      <c r="I153">
        <v>223</v>
      </c>
      <c r="J153">
        <v>2242</v>
      </c>
      <c r="K153">
        <v>2347</v>
      </c>
      <c r="L153">
        <v>2379</v>
      </c>
      <c r="M153">
        <v>2350</v>
      </c>
      <c r="N153">
        <v>423</v>
      </c>
      <c r="O153">
        <v>493</v>
      </c>
      <c r="P153">
        <v>441</v>
      </c>
      <c r="Q153">
        <v>438</v>
      </c>
      <c r="R153">
        <v>478</v>
      </c>
      <c r="S153">
        <v>404</v>
      </c>
      <c r="T153">
        <v>2307</v>
      </c>
      <c r="U153">
        <v>2334</v>
      </c>
      <c r="V153">
        <v>2303</v>
      </c>
      <c r="W153">
        <v>2201</v>
      </c>
      <c r="X153">
        <v>211</v>
      </c>
      <c r="Y153">
        <v>2187</v>
      </c>
      <c r="Z153">
        <v>4286</v>
      </c>
    </row>
    <row r="154" spans="1:26" x14ac:dyDescent="0.2">
      <c r="E154" t="str">
        <f>IF(E155=E1,"yes","no")</f>
        <v>yes</v>
      </c>
      <c r="F154" t="str">
        <f t="shared" ref="F154:Z154" si="27">IF(F155=F1,"yes","no")</f>
        <v>yes</v>
      </c>
      <c r="G154" t="str">
        <f t="shared" si="27"/>
        <v>yes</v>
      </c>
      <c r="H154" t="str">
        <f t="shared" si="27"/>
        <v>yes</v>
      </c>
      <c r="I154" t="str">
        <f t="shared" si="27"/>
        <v>yes</v>
      </c>
      <c r="J154" t="str">
        <f t="shared" si="27"/>
        <v>yes</v>
      </c>
      <c r="K154" t="str">
        <f t="shared" si="27"/>
        <v>yes</v>
      </c>
      <c r="L154" t="str">
        <f t="shared" si="27"/>
        <v>yes</v>
      </c>
      <c r="M154" t="str">
        <f t="shared" si="27"/>
        <v>yes</v>
      </c>
      <c r="N154" t="str">
        <f t="shared" si="27"/>
        <v>yes</v>
      </c>
      <c r="O154" t="str">
        <f t="shared" si="27"/>
        <v>yes</v>
      </c>
      <c r="P154" t="str">
        <f t="shared" si="27"/>
        <v>yes</v>
      </c>
      <c r="Q154" t="str">
        <f t="shared" si="27"/>
        <v>yes</v>
      </c>
      <c r="R154" t="str">
        <f t="shared" si="27"/>
        <v>yes</v>
      </c>
      <c r="S154" t="str">
        <f t="shared" si="27"/>
        <v>yes</v>
      </c>
      <c r="T154" t="str">
        <f t="shared" si="27"/>
        <v>yes</v>
      </c>
      <c r="U154" t="str">
        <f t="shared" si="27"/>
        <v>yes</v>
      </c>
      <c r="V154" t="str">
        <f t="shared" si="27"/>
        <v>yes</v>
      </c>
      <c r="W154" t="str">
        <f t="shared" si="27"/>
        <v>yes</v>
      </c>
      <c r="X154" t="str">
        <f t="shared" si="27"/>
        <v>yes</v>
      </c>
      <c r="Y154" t="str">
        <f t="shared" si="27"/>
        <v>yes</v>
      </c>
      <c r="Z154" t="str">
        <f t="shared" si="27"/>
        <v>yes</v>
      </c>
    </row>
    <row r="155" spans="1:26" x14ac:dyDescent="0.2">
      <c r="D155" t="s">
        <v>81</v>
      </c>
      <c r="E155" t="s">
        <v>82</v>
      </c>
      <c r="F155" t="s">
        <v>83</v>
      </c>
      <c r="G155" t="s">
        <v>84</v>
      </c>
      <c r="H155" t="s">
        <v>85</v>
      </c>
      <c r="I155" t="s">
        <v>86</v>
      </c>
      <c r="J155" t="s">
        <v>87</v>
      </c>
      <c r="K155" t="s">
        <v>88</v>
      </c>
      <c r="L155" t="s">
        <v>89</v>
      </c>
      <c r="M155" t="s">
        <v>90</v>
      </c>
      <c r="N155" t="s">
        <v>91</v>
      </c>
      <c r="O155" t="s">
        <v>92</v>
      </c>
      <c r="P155" t="s">
        <v>93</v>
      </c>
      <c r="Q155" t="s">
        <v>94</v>
      </c>
      <c r="R155" t="s">
        <v>95</v>
      </c>
      <c r="S155" t="s">
        <v>96</v>
      </c>
      <c r="T155" t="s">
        <v>97</v>
      </c>
      <c r="U155" t="s">
        <v>98</v>
      </c>
      <c r="V155" t="s">
        <v>99</v>
      </c>
      <c r="W155" t="s">
        <v>100</v>
      </c>
      <c r="X155" t="s">
        <v>101</v>
      </c>
      <c r="Y155" t="s">
        <v>102</v>
      </c>
      <c r="Z155" t="s">
        <v>103</v>
      </c>
    </row>
    <row r="156" spans="1:26" x14ac:dyDescent="0.2">
      <c r="A156" t="s">
        <v>48</v>
      </c>
      <c r="B156" s="1">
        <v>42488</v>
      </c>
      <c r="C156" s="1">
        <v>42489</v>
      </c>
      <c r="D156" t="s">
        <v>133</v>
      </c>
      <c r="E156">
        <v>22485</v>
      </c>
      <c r="F156">
        <v>22246</v>
      </c>
      <c r="G156">
        <v>20640</v>
      </c>
      <c r="H156">
        <v>4309</v>
      </c>
      <c r="I156">
        <v>656</v>
      </c>
      <c r="J156">
        <v>473</v>
      </c>
      <c r="K156">
        <v>464</v>
      </c>
      <c r="L156">
        <v>697</v>
      </c>
      <c r="M156">
        <v>977</v>
      </c>
      <c r="N156">
        <v>2443</v>
      </c>
      <c r="O156">
        <v>789</v>
      </c>
      <c r="P156">
        <v>100</v>
      </c>
      <c r="Q156">
        <v>431</v>
      </c>
      <c r="R156">
        <v>2486</v>
      </c>
      <c r="S156">
        <v>712</v>
      </c>
      <c r="T156">
        <v>622</v>
      </c>
      <c r="U156">
        <v>685</v>
      </c>
      <c r="V156">
        <v>459</v>
      </c>
      <c r="W156">
        <v>465</v>
      </c>
      <c r="X156">
        <v>626</v>
      </c>
      <c r="Y156">
        <v>4251</v>
      </c>
      <c r="Z156">
        <v>20523</v>
      </c>
    </row>
    <row r="157" spans="1:26" x14ac:dyDescent="0.2">
      <c r="A157" t="s">
        <v>48</v>
      </c>
      <c r="B157" s="1">
        <v>42488</v>
      </c>
      <c r="C157" s="1">
        <v>42489</v>
      </c>
      <c r="D157" t="s">
        <v>128</v>
      </c>
      <c r="E157">
        <v>10773</v>
      </c>
      <c r="F157">
        <v>2564</v>
      </c>
      <c r="G157">
        <v>2251</v>
      </c>
      <c r="H157">
        <v>2116</v>
      </c>
      <c r="I157">
        <v>325</v>
      </c>
      <c r="J157">
        <v>1745</v>
      </c>
      <c r="K157">
        <v>1739</v>
      </c>
      <c r="L157">
        <v>1831</v>
      </c>
      <c r="M157">
        <v>1792</v>
      </c>
      <c r="N157">
        <v>317</v>
      </c>
      <c r="O157">
        <v>5</v>
      </c>
      <c r="P157">
        <v>2</v>
      </c>
      <c r="Q157">
        <v>13</v>
      </c>
      <c r="R157">
        <v>58</v>
      </c>
      <c r="S157">
        <v>274</v>
      </c>
      <c r="T157">
        <v>1788</v>
      </c>
      <c r="U157">
        <v>1843</v>
      </c>
      <c r="V157">
        <v>1748</v>
      </c>
      <c r="W157">
        <v>1762</v>
      </c>
      <c r="X157">
        <v>333</v>
      </c>
      <c r="Y157">
        <v>2133</v>
      </c>
      <c r="Z157">
        <v>2227</v>
      </c>
    </row>
    <row r="158" spans="1:26" x14ac:dyDescent="0.2">
      <c r="A158" t="s">
        <v>48</v>
      </c>
      <c r="B158" s="1">
        <v>42488</v>
      </c>
      <c r="C158" s="1">
        <v>42489</v>
      </c>
      <c r="D158" t="s">
        <v>117</v>
      </c>
      <c r="E158">
        <v>48152</v>
      </c>
      <c r="F158">
        <v>41558</v>
      </c>
      <c r="G158">
        <v>4870</v>
      </c>
      <c r="H158">
        <v>1162</v>
      </c>
      <c r="I158">
        <v>190</v>
      </c>
      <c r="J158">
        <v>149</v>
      </c>
      <c r="K158">
        <v>102</v>
      </c>
      <c r="L158">
        <v>141</v>
      </c>
      <c r="M158">
        <v>175</v>
      </c>
      <c r="N158">
        <v>195</v>
      </c>
      <c r="O158">
        <v>628</v>
      </c>
      <c r="P158">
        <v>164</v>
      </c>
      <c r="Q158">
        <v>286</v>
      </c>
      <c r="R158">
        <v>798</v>
      </c>
      <c r="S158">
        <v>24</v>
      </c>
      <c r="T158">
        <v>76</v>
      </c>
      <c r="U158">
        <v>160</v>
      </c>
      <c r="V158">
        <v>55</v>
      </c>
      <c r="W158">
        <v>151</v>
      </c>
      <c r="X158">
        <v>185</v>
      </c>
      <c r="Y158">
        <v>1184</v>
      </c>
      <c r="Z158">
        <v>4967</v>
      </c>
    </row>
    <row r="159" spans="1:26" x14ac:dyDescent="0.2">
      <c r="A159" t="s">
        <v>48</v>
      </c>
      <c r="B159" s="1">
        <v>42488</v>
      </c>
      <c r="C159" s="1">
        <v>42489</v>
      </c>
      <c r="D159" t="s">
        <v>148</v>
      </c>
      <c r="E159">
        <v>66666</v>
      </c>
      <c r="F159">
        <v>59166</v>
      </c>
      <c r="G159">
        <v>7483</v>
      </c>
      <c r="H159">
        <v>1716</v>
      </c>
      <c r="I159">
        <v>272</v>
      </c>
      <c r="J159">
        <v>223</v>
      </c>
      <c r="K159">
        <v>25</v>
      </c>
      <c r="L159">
        <v>41</v>
      </c>
      <c r="M159">
        <v>71</v>
      </c>
      <c r="N159">
        <v>79</v>
      </c>
      <c r="O159">
        <v>1108</v>
      </c>
      <c r="P159">
        <v>458</v>
      </c>
      <c r="Q159">
        <v>551</v>
      </c>
      <c r="R159">
        <v>1170</v>
      </c>
      <c r="S159">
        <v>4</v>
      </c>
      <c r="T159">
        <v>2</v>
      </c>
      <c r="U159">
        <v>51</v>
      </c>
      <c r="V159">
        <v>0</v>
      </c>
      <c r="W159">
        <v>223</v>
      </c>
      <c r="X159">
        <v>260</v>
      </c>
      <c r="Y159">
        <v>1727</v>
      </c>
      <c r="Z159">
        <v>7617</v>
      </c>
    </row>
    <row r="160" spans="1:26" x14ac:dyDescent="0.2">
      <c r="D160" t="s">
        <v>142</v>
      </c>
      <c r="E160">
        <v>37019</v>
      </c>
      <c r="F160">
        <v>31384</v>
      </c>
      <c r="G160">
        <v>8811</v>
      </c>
      <c r="H160">
        <v>2326</v>
      </c>
      <c r="I160">
        <v>361</v>
      </c>
      <c r="J160">
        <v>648</v>
      </c>
      <c r="K160">
        <v>582</v>
      </c>
      <c r="L160">
        <v>678</v>
      </c>
      <c r="M160">
        <v>754</v>
      </c>
      <c r="N160">
        <v>758</v>
      </c>
      <c r="O160">
        <v>632</v>
      </c>
      <c r="P160">
        <v>181</v>
      </c>
      <c r="Q160">
        <v>320</v>
      </c>
      <c r="R160">
        <v>1128</v>
      </c>
      <c r="S160">
        <v>254</v>
      </c>
      <c r="T160">
        <v>622</v>
      </c>
      <c r="U160">
        <v>685</v>
      </c>
      <c r="V160">
        <v>566</v>
      </c>
      <c r="W160">
        <v>650</v>
      </c>
      <c r="X160">
        <v>351</v>
      </c>
      <c r="Y160">
        <v>2324</v>
      </c>
      <c r="Z160">
        <v>8834</v>
      </c>
    </row>
    <row r="161" spans="4:26" x14ac:dyDescent="0.2">
      <c r="D161" t="s">
        <v>143</v>
      </c>
      <c r="E161">
        <v>25186</v>
      </c>
      <c r="F161">
        <v>24423</v>
      </c>
      <c r="G161">
        <v>8170</v>
      </c>
      <c r="H161">
        <v>1379</v>
      </c>
      <c r="I161">
        <v>205</v>
      </c>
      <c r="J161">
        <v>745</v>
      </c>
      <c r="K161">
        <v>794</v>
      </c>
      <c r="L161">
        <v>821</v>
      </c>
      <c r="M161">
        <v>802</v>
      </c>
      <c r="N161">
        <v>1127</v>
      </c>
      <c r="O161">
        <v>463</v>
      </c>
      <c r="P161">
        <v>196</v>
      </c>
      <c r="Q161">
        <v>232</v>
      </c>
      <c r="R161">
        <v>1016</v>
      </c>
      <c r="S161">
        <v>329</v>
      </c>
      <c r="T161">
        <v>825</v>
      </c>
      <c r="U161">
        <v>820</v>
      </c>
      <c r="V161">
        <v>814</v>
      </c>
      <c r="W161">
        <v>753</v>
      </c>
      <c r="X161">
        <v>193</v>
      </c>
      <c r="Y161">
        <v>1342</v>
      </c>
      <c r="Z161">
        <v>8098</v>
      </c>
    </row>
    <row r="169" spans="4:26" x14ac:dyDescent="0.2">
      <c r="D169" t="s">
        <v>81</v>
      </c>
      <c r="E169" t="s">
        <v>82</v>
      </c>
      <c r="F169" t="s">
        <v>83</v>
      </c>
      <c r="G169" t="s">
        <v>84</v>
      </c>
      <c r="H169" t="s">
        <v>85</v>
      </c>
      <c r="I169" t="s">
        <v>86</v>
      </c>
      <c r="J169" t="s">
        <v>87</v>
      </c>
      <c r="K169" t="s">
        <v>88</v>
      </c>
      <c r="L169" t="s">
        <v>89</v>
      </c>
      <c r="M169" t="s">
        <v>90</v>
      </c>
      <c r="N169" t="s">
        <v>91</v>
      </c>
      <c r="O169" t="s">
        <v>92</v>
      </c>
      <c r="P169" t="s">
        <v>93</v>
      </c>
      <c r="Q169" t="s">
        <v>94</v>
      </c>
      <c r="R169" t="s">
        <v>95</v>
      </c>
      <c r="S169" t="s">
        <v>96</v>
      </c>
      <c r="T169" t="s">
        <v>97</v>
      </c>
      <c r="U169" t="s">
        <v>98</v>
      </c>
      <c r="V169" t="s">
        <v>99</v>
      </c>
      <c r="W169" t="s">
        <v>100</v>
      </c>
      <c r="X169" t="s">
        <v>101</v>
      </c>
      <c r="Y169" t="s">
        <v>102</v>
      </c>
      <c r="Z169" t="s">
        <v>103</v>
      </c>
    </row>
    <row r="170" spans="4:26" x14ac:dyDescent="0.2">
      <c r="D170" t="s">
        <v>126</v>
      </c>
      <c r="E170">
        <v>22049</v>
      </c>
      <c r="F170">
        <v>19588</v>
      </c>
      <c r="G170">
        <v>10733</v>
      </c>
      <c r="H170">
        <v>10709</v>
      </c>
      <c r="I170">
        <v>550</v>
      </c>
      <c r="J170">
        <v>10102</v>
      </c>
      <c r="K170">
        <v>10019</v>
      </c>
      <c r="L170">
        <v>10026</v>
      </c>
      <c r="M170">
        <v>8246</v>
      </c>
      <c r="N170">
        <v>413</v>
      </c>
      <c r="O170">
        <v>416</v>
      </c>
      <c r="P170">
        <v>1634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</row>
    <row r="171" spans="4:26" x14ac:dyDescent="0.2">
      <c r="D171" t="s">
        <v>132</v>
      </c>
      <c r="E171">
        <v>127586</v>
      </c>
      <c r="F171">
        <v>122736</v>
      </c>
      <c r="G171">
        <v>15835</v>
      </c>
      <c r="H171">
        <v>2012</v>
      </c>
      <c r="I171">
        <v>27</v>
      </c>
      <c r="J171">
        <v>67</v>
      </c>
      <c r="K171">
        <v>8</v>
      </c>
      <c r="L171">
        <v>321</v>
      </c>
      <c r="M171">
        <v>158</v>
      </c>
      <c r="N171">
        <v>98</v>
      </c>
      <c r="O171">
        <v>1185</v>
      </c>
      <c r="P171">
        <v>571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</row>
    <row r="172" spans="4:26" x14ac:dyDescent="0.2">
      <c r="D172" t="s">
        <v>114</v>
      </c>
      <c r="E172">
        <v>46558</v>
      </c>
      <c r="F172">
        <v>42426</v>
      </c>
      <c r="G172">
        <v>9764</v>
      </c>
      <c r="H172">
        <v>1522</v>
      </c>
      <c r="I172">
        <v>40</v>
      </c>
      <c r="J172">
        <v>628</v>
      </c>
      <c r="K172">
        <v>33</v>
      </c>
      <c r="L172">
        <v>468</v>
      </c>
      <c r="M172">
        <v>325</v>
      </c>
      <c r="N172">
        <v>102</v>
      </c>
      <c r="O172">
        <v>696</v>
      </c>
      <c r="P172">
        <v>399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</row>
    <row r="173" spans="4:26" x14ac:dyDescent="0.2">
      <c r="D173" t="s">
        <v>149</v>
      </c>
      <c r="E173">
        <v>31688</v>
      </c>
      <c r="F173">
        <v>28538</v>
      </c>
      <c r="G173">
        <v>6852</v>
      </c>
      <c r="H173">
        <v>1019</v>
      </c>
      <c r="I173">
        <v>30</v>
      </c>
      <c r="J173">
        <v>418</v>
      </c>
      <c r="K173">
        <v>2</v>
      </c>
      <c r="L173">
        <v>58</v>
      </c>
      <c r="M173">
        <v>14</v>
      </c>
      <c r="N173">
        <v>24</v>
      </c>
      <c r="O173">
        <v>478</v>
      </c>
      <c r="P173">
        <v>503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</row>
    <row r="174" spans="4:26" x14ac:dyDescent="0.2">
      <c r="D174" t="s">
        <v>150</v>
      </c>
      <c r="E174">
        <v>36600</v>
      </c>
      <c r="F174">
        <v>34661</v>
      </c>
      <c r="G174">
        <v>19604</v>
      </c>
      <c r="H174">
        <v>2479</v>
      </c>
      <c r="I174">
        <v>133</v>
      </c>
      <c r="J174">
        <v>228</v>
      </c>
      <c r="K174">
        <v>60</v>
      </c>
      <c r="L174">
        <v>325</v>
      </c>
      <c r="M174">
        <v>243</v>
      </c>
      <c r="N174">
        <v>199</v>
      </c>
      <c r="O174">
        <v>1772</v>
      </c>
      <c r="P174">
        <v>265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</row>
    <row r="175" spans="4:26" x14ac:dyDescent="0.2">
      <c r="D175" t="s">
        <v>142</v>
      </c>
      <c r="E175">
        <v>52896</v>
      </c>
      <c r="F175">
        <v>49590</v>
      </c>
      <c r="G175">
        <v>12558</v>
      </c>
      <c r="H175">
        <v>3548</v>
      </c>
      <c r="I175">
        <v>156</v>
      </c>
      <c r="J175">
        <v>2289</v>
      </c>
      <c r="K175">
        <v>2024</v>
      </c>
      <c r="L175">
        <v>2240</v>
      </c>
      <c r="M175">
        <v>1797</v>
      </c>
      <c r="N175">
        <v>167</v>
      </c>
      <c r="O175">
        <v>909</v>
      </c>
      <c r="P175">
        <v>674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</row>
    <row r="176" spans="4:26" x14ac:dyDescent="0.2">
      <c r="D176" t="s">
        <v>143</v>
      </c>
      <c r="E176">
        <v>42678</v>
      </c>
      <c r="F176">
        <v>41737</v>
      </c>
      <c r="G176">
        <v>5101</v>
      </c>
      <c r="H176">
        <v>4040</v>
      </c>
      <c r="I176">
        <v>225</v>
      </c>
      <c r="J176">
        <v>4373</v>
      </c>
      <c r="K176">
        <v>4469</v>
      </c>
      <c r="L176">
        <v>4355</v>
      </c>
      <c r="M176">
        <v>3607</v>
      </c>
      <c r="N176">
        <v>151</v>
      </c>
      <c r="O176">
        <v>569</v>
      </c>
      <c r="P176">
        <v>549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</row>
    <row r="178" spans="4:26" x14ac:dyDescent="0.2">
      <c r="D178" t="s">
        <v>81</v>
      </c>
      <c r="E178" t="s">
        <v>82</v>
      </c>
      <c r="F178" t="s">
        <v>83</v>
      </c>
      <c r="G178" t="s">
        <v>84</v>
      </c>
      <c r="H178" t="s">
        <v>85</v>
      </c>
      <c r="I178" t="s">
        <v>86</v>
      </c>
      <c r="J178" t="s">
        <v>87</v>
      </c>
      <c r="K178" t="s">
        <v>88</v>
      </c>
      <c r="L178" t="s">
        <v>89</v>
      </c>
      <c r="M178" t="s">
        <v>90</v>
      </c>
      <c r="N178" t="s">
        <v>91</v>
      </c>
      <c r="O178" t="s">
        <v>92</v>
      </c>
      <c r="P178" t="s">
        <v>93</v>
      </c>
      <c r="Q178" t="s">
        <v>94</v>
      </c>
      <c r="R178" t="s">
        <v>95</v>
      </c>
      <c r="S178" t="s">
        <v>96</v>
      </c>
      <c r="T178" t="s">
        <v>97</v>
      </c>
      <c r="U178" t="s">
        <v>98</v>
      </c>
      <c r="V178" t="s">
        <v>99</v>
      </c>
      <c r="W178" t="s">
        <v>100</v>
      </c>
      <c r="X178" t="s">
        <v>101</v>
      </c>
      <c r="Y178" t="s">
        <v>102</v>
      </c>
      <c r="Z178" t="s">
        <v>103</v>
      </c>
    </row>
    <row r="179" spans="4:26" x14ac:dyDescent="0.2">
      <c r="D179" t="s">
        <v>151</v>
      </c>
      <c r="E179">
        <v>3586</v>
      </c>
      <c r="F179">
        <v>2304</v>
      </c>
      <c r="G179">
        <v>550</v>
      </c>
      <c r="H179">
        <v>536</v>
      </c>
      <c r="I179">
        <v>346</v>
      </c>
      <c r="J179">
        <v>185</v>
      </c>
      <c r="K179">
        <v>97</v>
      </c>
      <c r="L179">
        <v>97</v>
      </c>
      <c r="M179">
        <v>1</v>
      </c>
      <c r="N179">
        <v>13</v>
      </c>
      <c r="O179">
        <v>399</v>
      </c>
      <c r="P179">
        <v>123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</row>
    <row r="180" spans="4:26" x14ac:dyDescent="0.2">
      <c r="D180" t="s">
        <v>116</v>
      </c>
      <c r="E180">
        <v>13331</v>
      </c>
      <c r="F180">
        <v>9045</v>
      </c>
      <c r="G180">
        <v>2023</v>
      </c>
      <c r="H180">
        <v>784</v>
      </c>
      <c r="I180">
        <v>44</v>
      </c>
      <c r="J180">
        <v>121</v>
      </c>
      <c r="K180">
        <v>119</v>
      </c>
      <c r="L180">
        <v>264</v>
      </c>
      <c r="M180">
        <v>88</v>
      </c>
      <c r="N180">
        <v>72</v>
      </c>
      <c r="O180">
        <v>446</v>
      </c>
      <c r="P180">
        <v>178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</row>
    <row r="181" spans="4:26" x14ac:dyDescent="0.2">
      <c r="D181" t="s">
        <v>127</v>
      </c>
      <c r="E181">
        <v>76752</v>
      </c>
      <c r="F181">
        <v>29012</v>
      </c>
      <c r="G181">
        <v>8648</v>
      </c>
      <c r="H181">
        <v>8633</v>
      </c>
      <c r="I181">
        <v>481</v>
      </c>
      <c r="J181">
        <v>8072</v>
      </c>
      <c r="K181">
        <v>8037</v>
      </c>
      <c r="L181">
        <v>8093</v>
      </c>
      <c r="M181">
        <v>5915</v>
      </c>
      <c r="N181">
        <v>125</v>
      </c>
      <c r="O181">
        <v>453</v>
      </c>
      <c r="P181">
        <v>2140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</row>
    <row r="182" spans="4:26" x14ac:dyDescent="0.2">
      <c r="D182" t="s">
        <v>142</v>
      </c>
      <c r="E182">
        <v>31223</v>
      </c>
      <c r="F182">
        <v>13454</v>
      </c>
      <c r="G182">
        <v>3740</v>
      </c>
      <c r="H182">
        <v>3318</v>
      </c>
      <c r="I182">
        <v>290</v>
      </c>
      <c r="J182">
        <v>2793</v>
      </c>
      <c r="K182">
        <v>2751</v>
      </c>
      <c r="L182">
        <v>2818</v>
      </c>
      <c r="M182">
        <v>2001</v>
      </c>
      <c r="N182">
        <v>70</v>
      </c>
      <c r="O182">
        <v>433</v>
      </c>
      <c r="P182">
        <v>814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</row>
    <row r="183" spans="4:26" x14ac:dyDescent="0.2">
      <c r="D183" t="s">
        <v>143</v>
      </c>
      <c r="E183">
        <v>39729</v>
      </c>
      <c r="F183">
        <v>13889</v>
      </c>
      <c r="G183">
        <v>4314</v>
      </c>
      <c r="H183">
        <v>4605</v>
      </c>
      <c r="I183">
        <v>224</v>
      </c>
      <c r="J183">
        <v>4572</v>
      </c>
      <c r="K183">
        <v>4578</v>
      </c>
      <c r="L183">
        <v>4569</v>
      </c>
      <c r="M183">
        <v>3390</v>
      </c>
      <c r="N183">
        <v>56</v>
      </c>
      <c r="O183">
        <v>29.4</v>
      </c>
      <c r="P183">
        <v>1149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</row>
    <row r="185" spans="4:26" x14ac:dyDescent="0.2">
      <c r="D185" t="s">
        <v>81</v>
      </c>
      <c r="E185" t="s">
        <v>82</v>
      </c>
      <c r="F185" t="s">
        <v>83</v>
      </c>
      <c r="G185" t="s">
        <v>84</v>
      </c>
      <c r="H185" t="s">
        <v>85</v>
      </c>
      <c r="I185" t="s">
        <v>86</v>
      </c>
      <c r="J185" t="s">
        <v>87</v>
      </c>
      <c r="K185" t="s">
        <v>88</v>
      </c>
      <c r="L185" t="s">
        <v>89</v>
      </c>
      <c r="M185" t="s">
        <v>90</v>
      </c>
      <c r="N185" t="s">
        <v>91</v>
      </c>
      <c r="O185" t="s">
        <v>92</v>
      </c>
      <c r="P185" t="s">
        <v>93</v>
      </c>
      <c r="Q185" t="s">
        <v>94</v>
      </c>
      <c r="R185" t="s">
        <v>95</v>
      </c>
      <c r="S185" t="s">
        <v>96</v>
      </c>
      <c r="T185" t="s">
        <v>97</v>
      </c>
      <c r="U185" t="s">
        <v>98</v>
      </c>
      <c r="V185" t="s">
        <v>99</v>
      </c>
      <c r="W185" t="s">
        <v>100</v>
      </c>
      <c r="X185" t="s">
        <v>101</v>
      </c>
      <c r="Y185" t="s">
        <v>102</v>
      </c>
      <c r="Z185" t="s">
        <v>103</v>
      </c>
    </row>
    <row r="186" spans="4:26" x14ac:dyDescent="0.2">
      <c r="D186" t="s">
        <v>120</v>
      </c>
      <c r="E186">
        <v>23298</v>
      </c>
      <c r="F186">
        <v>20323</v>
      </c>
      <c r="G186">
        <v>4424</v>
      </c>
      <c r="H186">
        <v>1189</v>
      </c>
      <c r="I186">
        <v>49</v>
      </c>
      <c r="J186">
        <v>253</v>
      </c>
      <c r="K186">
        <v>203</v>
      </c>
      <c r="L186">
        <v>233</v>
      </c>
      <c r="M186">
        <v>162</v>
      </c>
      <c r="N186">
        <v>33</v>
      </c>
      <c r="O186">
        <v>680</v>
      </c>
      <c r="P186">
        <v>314</v>
      </c>
      <c r="Q186">
        <v>272</v>
      </c>
      <c r="R186">
        <v>668</v>
      </c>
      <c r="S186">
        <v>43</v>
      </c>
      <c r="T186">
        <v>149</v>
      </c>
      <c r="U186">
        <v>209</v>
      </c>
      <c r="V186">
        <v>165</v>
      </c>
      <c r="W186">
        <v>207</v>
      </c>
      <c r="X186">
        <v>37</v>
      </c>
      <c r="Y186">
        <v>1132</v>
      </c>
      <c r="Z186">
        <v>4194</v>
      </c>
    </row>
    <row r="187" spans="4:26" x14ac:dyDescent="0.2">
      <c r="D187" t="s">
        <v>136</v>
      </c>
      <c r="E187">
        <v>18819</v>
      </c>
      <c r="F187">
        <v>16251</v>
      </c>
      <c r="G187">
        <v>3842</v>
      </c>
      <c r="H187">
        <v>1080</v>
      </c>
      <c r="I187">
        <v>50</v>
      </c>
      <c r="J187">
        <v>251</v>
      </c>
      <c r="K187">
        <v>6</v>
      </c>
      <c r="L187">
        <v>0</v>
      </c>
      <c r="M187">
        <v>0</v>
      </c>
      <c r="N187">
        <v>4</v>
      </c>
      <c r="O187">
        <v>704</v>
      </c>
      <c r="P187">
        <v>372</v>
      </c>
      <c r="Q187">
        <v>357</v>
      </c>
      <c r="R187">
        <v>687</v>
      </c>
      <c r="S187">
        <v>5</v>
      </c>
      <c r="T187">
        <v>2</v>
      </c>
      <c r="U187">
        <v>50</v>
      </c>
      <c r="V187">
        <v>5</v>
      </c>
      <c r="W187">
        <v>218</v>
      </c>
      <c r="X187">
        <v>38</v>
      </c>
      <c r="Y187">
        <v>1051</v>
      </c>
      <c r="Z187">
        <v>3754</v>
      </c>
    </row>
    <row r="188" spans="4:26" x14ac:dyDescent="0.2">
      <c r="D188" t="s">
        <v>137</v>
      </c>
      <c r="E188">
        <v>50</v>
      </c>
      <c r="F188">
        <v>28</v>
      </c>
      <c r="G188">
        <v>9</v>
      </c>
      <c r="H188">
        <v>3</v>
      </c>
      <c r="I188">
        <v>0</v>
      </c>
      <c r="J188">
        <v>2</v>
      </c>
      <c r="K188">
        <v>2</v>
      </c>
      <c r="L188">
        <v>2</v>
      </c>
      <c r="M188">
        <v>2</v>
      </c>
      <c r="N188">
        <v>0</v>
      </c>
      <c r="O188">
        <v>1</v>
      </c>
      <c r="P188">
        <v>0</v>
      </c>
      <c r="Q188">
        <v>0</v>
      </c>
      <c r="R188">
        <v>1</v>
      </c>
      <c r="S188">
        <v>0</v>
      </c>
      <c r="T188">
        <v>2</v>
      </c>
      <c r="U188">
        <v>2</v>
      </c>
      <c r="V188">
        <v>2</v>
      </c>
      <c r="W188">
        <v>2</v>
      </c>
      <c r="X188">
        <v>0</v>
      </c>
      <c r="Y188">
        <v>3</v>
      </c>
      <c r="Z188">
        <v>8</v>
      </c>
    </row>
    <row r="189" spans="4:26" x14ac:dyDescent="0.2">
      <c r="D189" t="s">
        <v>138</v>
      </c>
      <c r="E189">
        <v>15305</v>
      </c>
      <c r="F189">
        <v>11978</v>
      </c>
      <c r="G189">
        <v>2960</v>
      </c>
      <c r="H189">
        <v>898</v>
      </c>
      <c r="I189">
        <v>30</v>
      </c>
      <c r="J189">
        <v>223</v>
      </c>
      <c r="K189">
        <v>10</v>
      </c>
      <c r="L189">
        <v>1</v>
      </c>
      <c r="M189">
        <v>3</v>
      </c>
      <c r="N189">
        <v>5</v>
      </c>
      <c r="O189">
        <v>568</v>
      </c>
      <c r="P189">
        <v>322</v>
      </c>
      <c r="Q189">
        <v>296</v>
      </c>
      <c r="R189">
        <v>562</v>
      </c>
      <c r="S189">
        <v>7</v>
      </c>
      <c r="T189">
        <v>3</v>
      </c>
      <c r="U189">
        <v>51</v>
      </c>
      <c r="V189">
        <v>8</v>
      </c>
      <c r="W189">
        <v>201</v>
      </c>
      <c r="X189">
        <v>27</v>
      </c>
      <c r="Y189">
        <v>868</v>
      </c>
      <c r="Z189">
        <v>2892</v>
      </c>
    </row>
    <row r="190" spans="4:26" x14ac:dyDescent="0.2">
      <c r="D190" t="s">
        <v>130</v>
      </c>
      <c r="E190">
        <v>4533</v>
      </c>
      <c r="F190">
        <v>3211</v>
      </c>
      <c r="G190">
        <v>769</v>
      </c>
      <c r="H190">
        <v>234</v>
      </c>
      <c r="I190">
        <v>12</v>
      </c>
      <c r="J190">
        <v>56</v>
      </c>
      <c r="K190">
        <v>50</v>
      </c>
      <c r="L190">
        <v>67</v>
      </c>
      <c r="M190">
        <v>52</v>
      </c>
      <c r="N190">
        <v>74</v>
      </c>
      <c r="O190">
        <v>83</v>
      </c>
      <c r="P190">
        <v>25</v>
      </c>
      <c r="Q190">
        <v>24</v>
      </c>
      <c r="R190">
        <v>79</v>
      </c>
      <c r="S190">
        <v>81</v>
      </c>
      <c r="T190">
        <v>56</v>
      </c>
      <c r="U190">
        <v>74</v>
      </c>
      <c r="V190">
        <v>50</v>
      </c>
      <c r="W190">
        <v>57</v>
      </c>
      <c r="X190">
        <v>16</v>
      </c>
      <c r="Y190">
        <v>240</v>
      </c>
      <c r="Z190">
        <v>774</v>
      </c>
    </row>
    <row r="191" spans="4:26" x14ac:dyDescent="0.2">
      <c r="D191" t="s">
        <v>135</v>
      </c>
      <c r="E191">
        <v>11631</v>
      </c>
      <c r="F191">
        <v>11540</v>
      </c>
      <c r="G191">
        <v>10964</v>
      </c>
      <c r="H191">
        <v>2704</v>
      </c>
      <c r="I191">
        <v>159</v>
      </c>
      <c r="J191">
        <v>479</v>
      </c>
      <c r="K191">
        <v>449</v>
      </c>
      <c r="L191">
        <v>537</v>
      </c>
      <c r="M191">
        <v>490</v>
      </c>
      <c r="N191">
        <v>165</v>
      </c>
      <c r="O191">
        <v>1816</v>
      </c>
      <c r="P191">
        <v>233</v>
      </c>
      <c r="Q191">
        <v>217</v>
      </c>
      <c r="R191">
        <v>1771</v>
      </c>
      <c r="S191">
        <v>163</v>
      </c>
      <c r="T191">
        <v>454</v>
      </c>
      <c r="U191">
        <v>499</v>
      </c>
      <c r="V191">
        <v>420</v>
      </c>
      <c r="W191">
        <v>447</v>
      </c>
      <c r="X191">
        <v>147</v>
      </c>
      <c r="Y191">
        <v>2605</v>
      </c>
      <c r="Z191">
        <v>10597</v>
      </c>
    </row>
    <row r="192" spans="4:26" x14ac:dyDescent="0.2">
      <c r="D192" t="s">
        <v>139</v>
      </c>
      <c r="E192">
        <v>46536</v>
      </c>
      <c r="F192">
        <v>40879</v>
      </c>
      <c r="G192">
        <v>7871</v>
      </c>
      <c r="H192">
        <v>2465</v>
      </c>
      <c r="I192">
        <v>94</v>
      </c>
      <c r="J192">
        <v>340</v>
      </c>
      <c r="K192">
        <v>207</v>
      </c>
      <c r="L192">
        <v>214</v>
      </c>
      <c r="M192">
        <v>174</v>
      </c>
      <c r="N192">
        <v>209</v>
      </c>
      <c r="O192">
        <v>1276</v>
      </c>
      <c r="P192">
        <v>806</v>
      </c>
      <c r="Q192">
        <v>820</v>
      </c>
      <c r="R192">
        <v>1296</v>
      </c>
      <c r="S192">
        <v>233</v>
      </c>
      <c r="T192">
        <v>252</v>
      </c>
      <c r="U192">
        <v>304</v>
      </c>
      <c r="V192">
        <v>199</v>
      </c>
      <c r="W192">
        <v>328</v>
      </c>
      <c r="X192">
        <v>93</v>
      </c>
      <c r="Y192">
        <v>2601</v>
      </c>
      <c r="Z192">
        <v>7743</v>
      </c>
    </row>
    <row r="193" spans="4:26" x14ac:dyDescent="0.2">
      <c r="D193" t="s">
        <v>140</v>
      </c>
      <c r="E193">
        <v>38616</v>
      </c>
      <c r="F193">
        <v>34059</v>
      </c>
      <c r="G193">
        <v>6865</v>
      </c>
      <c r="H193">
        <v>1895</v>
      </c>
      <c r="I193">
        <v>59</v>
      </c>
      <c r="J193">
        <v>315</v>
      </c>
      <c r="K193">
        <v>8</v>
      </c>
      <c r="L193">
        <v>0</v>
      </c>
      <c r="M193">
        <v>0</v>
      </c>
      <c r="N193">
        <v>2</v>
      </c>
      <c r="O193">
        <v>1135</v>
      </c>
      <c r="P193">
        <v>758</v>
      </c>
      <c r="Q193">
        <v>853</v>
      </c>
      <c r="R193">
        <v>1196</v>
      </c>
      <c r="S193">
        <v>8</v>
      </c>
      <c r="T193">
        <v>5</v>
      </c>
      <c r="U193">
        <v>115</v>
      </c>
      <c r="V193">
        <v>9</v>
      </c>
      <c r="W193">
        <v>308</v>
      </c>
      <c r="X193">
        <v>64</v>
      </c>
      <c r="Y193">
        <v>2062</v>
      </c>
      <c r="Z193">
        <v>7138</v>
      </c>
    </row>
    <row r="194" spans="4:26" x14ac:dyDescent="0.2">
      <c r="D194" t="s">
        <v>129</v>
      </c>
      <c r="E194">
        <v>5303</v>
      </c>
      <c r="F194">
        <v>3172</v>
      </c>
      <c r="G194">
        <v>2625</v>
      </c>
      <c r="H194">
        <v>2571</v>
      </c>
      <c r="I194">
        <v>67</v>
      </c>
      <c r="J194">
        <v>2433</v>
      </c>
      <c r="K194">
        <v>2409</v>
      </c>
      <c r="L194">
        <v>2466</v>
      </c>
      <c r="M194">
        <v>2127</v>
      </c>
      <c r="N194">
        <v>231</v>
      </c>
      <c r="O194">
        <v>49</v>
      </c>
      <c r="P194">
        <v>164</v>
      </c>
      <c r="Q194">
        <v>148</v>
      </c>
      <c r="R194">
        <v>47</v>
      </c>
      <c r="S194">
        <v>233</v>
      </c>
      <c r="T194">
        <v>2083</v>
      </c>
      <c r="U194">
        <v>2410</v>
      </c>
      <c r="V194">
        <v>2354</v>
      </c>
      <c r="W194">
        <v>2374</v>
      </c>
      <c r="X194">
        <v>68</v>
      </c>
      <c r="Y194">
        <v>2511</v>
      </c>
      <c r="Z194">
        <v>2538</v>
      </c>
    </row>
    <row r="195" spans="4:26" x14ac:dyDescent="0.2">
      <c r="D195" t="s">
        <v>134</v>
      </c>
      <c r="E195">
        <v>17288</v>
      </c>
      <c r="F195">
        <v>15543</v>
      </c>
      <c r="G195">
        <v>14318</v>
      </c>
      <c r="H195">
        <v>4229</v>
      </c>
      <c r="I195">
        <v>167</v>
      </c>
      <c r="J195">
        <v>416</v>
      </c>
      <c r="K195">
        <v>396</v>
      </c>
      <c r="L195">
        <v>528</v>
      </c>
      <c r="M195">
        <v>582</v>
      </c>
      <c r="N195">
        <v>657</v>
      </c>
      <c r="O195">
        <v>2477</v>
      </c>
      <c r="P195">
        <v>513</v>
      </c>
      <c r="Q195">
        <v>478</v>
      </c>
      <c r="R195">
        <v>2440</v>
      </c>
      <c r="S195">
        <v>660</v>
      </c>
      <c r="T195">
        <v>567</v>
      </c>
      <c r="U195">
        <v>516</v>
      </c>
      <c r="V195">
        <v>390</v>
      </c>
      <c r="W195">
        <v>410</v>
      </c>
      <c r="X195">
        <v>166</v>
      </c>
      <c r="Y195">
        <v>4145</v>
      </c>
      <c r="Z195">
        <v>13945</v>
      </c>
    </row>
    <row r="196" spans="4:26" x14ac:dyDescent="0.2">
      <c r="D196" t="s">
        <v>141</v>
      </c>
      <c r="E196">
        <v>3355</v>
      </c>
      <c r="F196">
        <v>2932</v>
      </c>
      <c r="G196">
        <v>643</v>
      </c>
      <c r="H196">
        <v>151</v>
      </c>
      <c r="I196">
        <v>8</v>
      </c>
      <c r="J196">
        <v>45</v>
      </c>
      <c r="K196">
        <v>40</v>
      </c>
      <c r="L196">
        <v>31</v>
      </c>
      <c r="M196">
        <v>36</v>
      </c>
      <c r="N196">
        <v>32</v>
      </c>
      <c r="O196">
        <v>61</v>
      </c>
      <c r="P196">
        <v>22</v>
      </c>
      <c r="Q196">
        <v>20</v>
      </c>
      <c r="R196">
        <v>59</v>
      </c>
      <c r="S196">
        <v>33</v>
      </c>
      <c r="T196">
        <v>29</v>
      </c>
      <c r="U196">
        <v>25</v>
      </c>
      <c r="V196">
        <v>29</v>
      </c>
      <c r="W196">
        <v>31</v>
      </c>
      <c r="X196">
        <v>6</v>
      </c>
      <c r="Y196">
        <v>141</v>
      </c>
      <c r="Z196">
        <v>615</v>
      </c>
    </row>
    <row r="197" spans="4:26" x14ac:dyDescent="0.2">
      <c r="D197" t="s">
        <v>142</v>
      </c>
      <c r="E197">
        <v>16794</v>
      </c>
      <c r="F197">
        <v>14538</v>
      </c>
      <c r="G197">
        <v>5026</v>
      </c>
      <c r="H197">
        <v>1584</v>
      </c>
      <c r="I197">
        <v>63.2</v>
      </c>
      <c r="J197">
        <v>438</v>
      </c>
      <c r="K197">
        <v>344</v>
      </c>
      <c r="L197">
        <v>371</v>
      </c>
      <c r="M197">
        <v>330</v>
      </c>
      <c r="N197">
        <v>128</v>
      </c>
      <c r="O197">
        <v>805</v>
      </c>
      <c r="P197">
        <v>321</v>
      </c>
      <c r="Q197">
        <v>317</v>
      </c>
      <c r="R197">
        <v>801</v>
      </c>
      <c r="S197">
        <v>133</v>
      </c>
      <c r="T197">
        <v>327</v>
      </c>
      <c r="U197">
        <v>387</v>
      </c>
      <c r="V197">
        <v>330</v>
      </c>
      <c r="W197">
        <v>417</v>
      </c>
      <c r="X197">
        <v>60.2</v>
      </c>
      <c r="Y197">
        <v>1578</v>
      </c>
      <c r="Z197">
        <v>4927</v>
      </c>
    </row>
    <row r="198" spans="4:26" x14ac:dyDescent="0.2">
      <c r="D198" t="s">
        <v>143</v>
      </c>
      <c r="E198">
        <v>14764</v>
      </c>
      <c r="F198">
        <v>13155</v>
      </c>
      <c r="G198">
        <v>4554</v>
      </c>
      <c r="H198">
        <v>1317</v>
      </c>
      <c r="I198">
        <v>56.6</v>
      </c>
      <c r="J198">
        <v>679</v>
      </c>
      <c r="K198">
        <v>704</v>
      </c>
      <c r="L198">
        <v>724</v>
      </c>
      <c r="M198">
        <v>630</v>
      </c>
      <c r="N198">
        <v>196</v>
      </c>
      <c r="O198">
        <v>808</v>
      </c>
      <c r="P198">
        <v>279</v>
      </c>
      <c r="Q198">
        <v>297</v>
      </c>
      <c r="R198">
        <v>800</v>
      </c>
      <c r="S198">
        <v>196</v>
      </c>
      <c r="T198">
        <v>615</v>
      </c>
      <c r="U198">
        <v>696</v>
      </c>
      <c r="V198">
        <v>689</v>
      </c>
      <c r="W198">
        <v>666</v>
      </c>
      <c r="X198">
        <v>55.3</v>
      </c>
      <c r="Y198">
        <v>1308</v>
      </c>
      <c r="Z198">
        <v>4451</v>
      </c>
    </row>
    <row r="200" spans="4:26" x14ac:dyDescent="0.2">
      <c r="D200" t="s">
        <v>81</v>
      </c>
      <c r="E200" t="s">
        <v>82</v>
      </c>
      <c r="F200" t="s">
        <v>83</v>
      </c>
      <c r="G200" t="s">
        <v>84</v>
      </c>
      <c r="H200" t="s">
        <v>85</v>
      </c>
      <c r="I200" t="s">
        <v>86</v>
      </c>
      <c r="J200" t="s">
        <v>87</v>
      </c>
      <c r="K200" t="s">
        <v>88</v>
      </c>
      <c r="L200" t="s">
        <v>89</v>
      </c>
      <c r="M200" t="s">
        <v>90</v>
      </c>
      <c r="N200" t="s">
        <v>91</v>
      </c>
      <c r="O200" t="s">
        <v>92</v>
      </c>
      <c r="P200" t="s">
        <v>93</v>
      </c>
      <c r="Q200" t="s">
        <v>94</v>
      </c>
      <c r="R200" t="s">
        <v>95</v>
      </c>
      <c r="S200" t="s">
        <v>96</v>
      </c>
      <c r="T200" t="s">
        <v>97</v>
      </c>
      <c r="U200" t="s">
        <v>98</v>
      </c>
      <c r="V200" t="s">
        <v>99</v>
      </c>
      <c r="W200" t="s">
        <v>100</v>
      </c>
      <c r="X200" t="s">
        <v>101</v>
      </c>
      <c r="Y200" t="s">
        <v>102</v>
      </c>
      <c r="Z200" t="s">
        <v>103</v>
      </c>
    </row>
    <row r="201" spans="4:26" x14ac:dyDescent="0.2">
      <c r="D201" t="s">
        <v>122</v>
      </c>
      <c r="E201">
        <v>99866</v>
      </c>
      <c r="F201">
        <v>94645</v>
      </c>
      <c r="G201">
        <v>12349</v>
      </c>
      <c r="H201">
        <v>3819</v>
      </c>
      <c r="I201">
        <v>519</v>
      </c>
      <c r="J201">
        <v>797</v>
      </c>
      <c r="K201">
        <v>649</v>
      </c>
      <c r="L201">
        <v>715</v>
      </c>
      <c r="M201">
        <v>583</v>
      </c>
      <c r="N201">
        <v>1903</v>
      </c>
      <c r="O201">
        <v>843</v>
      </c>
      <c r="P201">
        <v>490</v>
      </c>
      <c r="Q201">
        <v>497</v>
      </c>
      <c r="R201">
        <v>809</v>
      </c>
      <c r="S201">
        <v>1860</v>
      </c>
      <c r="T201">
        <v>612</v>
      </c>
      <c r="U201">
        <v>754</v>
      </c>
      <c r="V201">
        <v>633</v>
      </c>
      <c r="W201">
        <v>773</v>
      </c>
      <c r="X201">
        <v>442</v>
      </c>
      <c r="Y201">
        <v>3778</v>
      </c>
      <c r="Z201">
        <v>12456</v>
      </c>
    </row>
    <row r="202" spans="4:26" x14ac:dyDescent="0.2">
      <c r="D202" t="s">
        <v>130</v>
      </c>
      <c r="E202">
        <v>11735</v>
      </c>
      <c r="F202">
        <v>9916</v>
      </c>
      <c r="G202">
        <v>9621</v>
      </c>
      <c r="H202">
        <v>9479</v>
      </c>
      <c r="I202">
        <v>633</v>
      </c>
      <c r="J202">
        <v>8790</v>
      </c>
      <c r="K202">
        <v>8783</v>
      </c>
      <c r="L202">
        <v>8781</v>
      </c>
      <c r="M202">
        <v>4755</v>
      </c>
      <c r="N202">
        <v>4714</v>
      </c>
      <c r="O202">
        <v>8</v>
      </c>
      <c r="P202">
        <v>2</v>
      </c>
      <c r="Q202">
        <v>2</v>
      </c>
      <c r="R202">
        <v>8</v>
      </c>
      <c r="S202">
        <v>4690</v>
      </c>
      <c r="T202">
        <v>4738</v>
      </c>
      <c r="U202">
        <v>8775</v>
      </c>
      <c r="V202">
        <v>8775</v>
      </c>
      <c r="W202">
        <v>8781</v>
      </c>
      <c r="X202">
        <v>604</v>
      </c>
      <c r="Y202">
        <v>9438</v>
      </c>
      <c r="Z202">
        <v>9580</v>
      </c>
    </row>
    <row r="203" spans="4:26" x14ac:dyDescent="0.2">
      <c r="D203" t="s">
        <v>135</v>
      </c>
      <c r="E203">
        <v>12338</v>
      </c>
      <c r="F203">
        <v>12129</v>
      </c>
      <c r="G203">
        <v>11229</v>
      </c>
      <c r="H203">
        <v>3458</v>
      </c>
      <c r="I203">
        <v>434</v>
      </c>
      <c r="J203">
        <v>595</v>
      </c>
      <c r="K203">
        <v>582</v>
      </c>
      <c r="L203">
        <v>674</v>
      </c>
      <c r="M203">
        <v>432</v>
      </c>
      <c r="N203">
        <v>2643</v>
      </c>
      <c r="O203">
        <v>374</v>
      </c>
      <c r="P203">
        <v>9</v>
      </c>
      <c r="Q203">
        <v>9</v>
      </c>
      <c r="R203">
        <v>370</v>
      </c>
      <c r="S203">
        <v>2606</v>
      </c>
      <c r="T203">
        <v>425</v>
      </c>
      <c r="U203">
        <v>666</v>
      </c>
      <c r="V203">
        <v>575</v>
      </c>
      <c r="W203">
        <v>588</v>
      </c>
      <c r="X203">
        <v>403</v>
      </c>
      <c r="Y203">
        <v>3410</v>
      </c>
      <c r="Z203">
        <v>11143</v>
      </c>
    </row>
    <row r="204" spans="4:26" x14ac:dyDescent="0.2">
      <c r="D204" t="s">
        <v>144</v>
      </c>
      <c r="E204">
        <v>93782</v>
      </c>
      <c r="F204">
        <v>88470</v>
      </c>
      <c r="G204">
        <v>12180</v>
      </c>
      <c r="H204">
        <v>4300</v>
      </c>
      <c r="I204">
        <v>641</v>
      </c>
      <c r="J204">
        <v>655</v>
      </c>
      <c r="K204">
        <v>0</v>
      </c>
      <c r="L204">
        <v>0</v>
      </c>
      <c r="M204">
        <v>0</v>
      </c>
      <c r="N204">
        <v>0</v>
      </c>
      <c r="O204">
        <v>3317</v>
      </c>
      <c r="P204">
        <v>983</v>
      </c>
      <c r="Q204">
        <v>1019</v>
      </c>
      <c r="R204">
        <v>3280</v>
      </c>
      <c r="S204">
        <v>0</v>
      </c>
      <c r="T204">
        <v>0</v>
      </c>
      <c r="U204">
        <v>0</v>
      </c>
      <c r="V204">
        <v>0</v>
      </c>
      <c r="W204">
        <v>641</v>
      </c>
      <c r="X204">
        <v>575</v>
      </c>
      <c r="Y204">
        <v>4299</v>
      </c>
      <c r="Z204">
        <v>12413</v>
      </c>
    </row>
    <row r="205" spans="4:26" x14ac:dyDescent="0.2">
      <c r="D205" t="s">
        <v>142</v>
      </c>
      <c r="E205">
        <v>54430</v>
      </c>
      <c r="F205">
        <v>51290</v>
      </c>
      <c r="G205">
        <v>11345</v>
      </c>
      <c r="H205">
        <v>5264</v>
      </c>
      <c r="I205">
        <v>557</v>
      </c>
      <c r="J205">
        <v>2709</v>
      </c>
      <c r="K205">
        <v>2504</v>
      </c>
      <c r="L205">
        <v>2542</v>
      </c>
      <c r="M205">
        <v>1442</v>
      </c>
      <c r="N205">
        <v>2315</v>
      </c>
      <c r="O205">
        <v>1136</v>
      </c>
      <c r="P205">
        <v>371</v>
      </c>
      <c r="Q205">
        <v>382</v>
      </c>
      <c r="R205">
        <v>1117</v>
      </c>
      <c r="S205">
        <v>2289</v>
      </c>
      <c r="T205">
        <v>1444</v>
      </c>
      <c r="U205">
        <v>2549</v>
      </c>
      <c r="V205">
        <v>2496</v>
      </c>
      <c r="W205">
        <v>2696</v>
      </c>
      <c r="X205">
        <v>506</v>
      </c>
      <c r="Y205">
        <v>5231</v>
      </c>
      <c r="Z205">
        <v>11398</v>
      </c>
    </row>
    <row r="206" spans="4:26" x14ac:dyDescent="0.2">
      <c r="D206" t="s">
        <v>143</v>
      </c>
      <c r="E206">
        <v>49016</v>
      </c>
      <c r="F206">
        <v>46574</v>
      </c>
      <c r="G206">
        <v>1250</v>
      </c>
      <c r="H206">
        <v>2831</v>
      </c>
      <c r="I206">
        <v>99</v>
      </c>
      <c r="J206">
        <v>4055</v>
      </c>
      <c r="K206">
        <v>4196</v>
      </c>
      <c r="L206">
        <v>4172</v>
      </c>
      <c r="M206">
        <v>2222</v>
      </c>
      <c r="N206">
        <v>1949</v>
      </c>
      <c r="O206">
        <v>1494</v>
      </c>
      <c r="P206">
        <v>468</v>
      </c>
      <c r="Q206">
        <v>484</v>
      </c>
      <c r="R206">
        <v>1479</v>
      </c>
      <c r="S206">
        <v>1940</v>
      </c>
      <c r="T206">
        <v>2211</v>
      </c>
      <c r="U206">
        <v>4164</v>
      </c>
      <c r="V206">
        <v>4196</v>
      </c>
      <c r="W206">
        <v>4058</v>
      </c>
      <c r="X206">
        <v>98.4</v>
      </c>
      <c r="Y206">
        <v>2828</v>
      </c>
      <c r="Z206">
        <v>1356</v>
      </c>
    </row>
    <row r="208" spans="4:26" x14ac:dyDescent="0.2">
      <c r="D208" t="s">
        <v>81</v>
      </c>
      <c r="E208" t="s">
        <v>82</v>
      </c>
      <c r="F208" t="s">
        <v>83</v>
      </c>
      <c r="G208" t="s">
        <v>84</v>
      </c>
      <c r="H208" t="s">
        <v>85</v>
      </c>
      <c r="I208" t="s">
        <v>86</v>
      </c>
      <c r="J208" t="s">
        <v>87</v>
      </c>
      <c r="K208" t="s">
        <v>88</v>
      </c>
      <c r="L208" t="s">
        <v>89</v>
      </c>
      <c r="M208" t="s">
        <v>90</v>
      </c>
      <c r="N208" t="s">
        <v>91</v>
      </c>
      <c r="O208" t="s">
        <v>92</v>
      </c>
      <c r="P208" t="s">
        <v>93</v>
      </c>
      <c r="Q208" t="s">
        <v>94</v>
      </c>
      <c r="R208" t="s">
        <v>95</v>
      </c>
      <c r="S208" t="s">
        <v>96</v>
      </c>
      <c r="T208" t="s">
        <v>97</v>
      </c>
      <c r="U208" t="s">
        <v>98</v>
      </c>
      <c r="V208" t="s">
        <v>99</v>
      </c>
      <c r="W208" t="s">
        <v>100</v>
      </c>
      <c r="X208" t="s">
        <v>101</v>
      </c>
      <c r="Y208" t="s">
        <v>102</v>
      </c>
      <c r="Z208" t="s">
        <v>103</v>
      </c>
    </row>
    <row r="209" spans="4:26" x14ac:dyDescent="0.2">
      <c r="D209" t="s">
        <v>122</v>
      </c>
      <c r="E209">
        <v>20328</v>
      </c>
      <c r="F209">
        <v>17661</v>
      </c>
      <c r="G209">
        <v>2260</v>
      </c>
      <c r="H209">
        <v>594</v>
      </c>
      <c r="I209">
        <v>83</v>
      </c>
      <c r="J209">
        <v>90</v>
      </c>
      <c r="K209">
        <v>77</v>
      </c>
      <c r="L209">
        <v>137</v>
      </c>
      <c r="M209">
        <v>87</v>
      </c>
      <c r="N209">
        <v>92</v>
      </c>
      <c r="O209">
        <v>238</v>
      </c>
      <c r="P209">
        <v>177</v>
      </c>
      <c r="Q209">
        <v>175</v>
      </c>
      <c r="R209">
        <v>235</v>
      </c>
      <c r="S209">
        <v>92</v>
      </c>
      <c r="T209">
        <v>90</v>
      </c>
      <c r="U209">
        <v>141</v>
      </c>
      <c r="V209">
        <v>75</v>
      </c>
      <c r="W209">
        <v>88</v>
      </c>
      <c r="X209">
        <v>78</v>
      </c>
      <c r="Y209">
        <v>592</v>
      </c>
      <c r="Z209">
        <v>2241</v>
      </c>
    </row>
    <row r="210" spans="4:26" x14ac:dyDescent="0.2">
      <c r="D210" t="s">
        <v>130</v>
      </c>
      <c r="E210">
        <v>3073</v>
      </c>
      <c r="F210">
        <v>2713</v>
      </c>
      <c r="G210">
        <v>2573</v>
      </c>
      <c r="H210">
        <v>2500</v>
      </c>
      <c r="I210">
        <v>199</v>
      </c>
      <c r="J210">
        <v>2247</v>
      </c>
      <c r="K210">
        <v>2241</v>
      </c>
      <c r="L210">
        <v>2279</v>
      </c>
      <c r="M210">
        <v>2227</v>
      </c>
      <c r="N210">
        <v>129</v>
      </c>
      <c r="O210">
        <v>81</v>
      </c>
      <c r="P210">
        <v>63</v>
      </c>
      <c r="Q210">
        <v>63</v>
      </c>
      <c r="R210">
        <v>75</v>
      </c>
      <c r="S210">
        <v>111</v>
      </c>
      <c r="T210">
        <v>2197</v>
      </c>
      <c r="U210">
        <v>2250</v>
      </c>
      <c r="V210">
        <v>2187</v>
      </c>
      <c r="W210">
        <v>2190</v>
      </c>
      <c r="X210">
        <v>145</v>
      </c>
      <c r="Y210">
        <v>2446</v>
      </c>
      <c r="Z210">
        <v>2519</v>
      </c>
    </row>
    <row r="211" spans="4:26" x14ac:dyDescent="0.2">
      <c r="D211" t="s">
        <v>135</v>
      </c>
      <c r="E211">
        <v>11102</v>
      </c>
      <c r="F211">
        <v>10724</v>
      </c>
      <c r="G211">
        <v>10200</v>
      </c>
      <c r="H211">
        <v>2859</v>
      </c>
      <c r="I211">
        <v>389</v>
      </c>
      <c r="J211">
        <v>422</v>
      </c>
      <c r="K211">
        <v>414</v>
      </c>
      <c r="L211">
        <v>602</v>
      </c>
      <c r="M211">
        <v>515</v>
      </c>
      <c r="N211">
        <v>585</v>
      </c>
      <c r="O211">
        <v>1406</v>
      </c>
      <c r="P211">
        <v>353</v>
      </c>
      <c r="Q211">
        <v>349</v>
      </c>
      <c r="R211">
        <v>1384</v>
      </c>
      <c r="S211">
        <v>574</v>
      </c>
      <c r="T211">
        <v>508</v>
      </c>
      <c r="U211">
        <v>596</v>
      </c>
      <c r="V211">
        <v>408</v>
      </c>
      <c r="W211">
        <v>416</v>
      </c>
      <c r="X211">
        <v>363</v>
      </c>
      <c r="Y211">
        <v>2815</v>
      </c>
      <c r="Z211">
        <v>10141</v>
      </c>
    </row>
    <row r="212" spans="4:26" x14ac:dyDescent="0.2">
      <c r="D212" t="s">
        <v>144</v>
      </c>
      <c r="E212">
        <v>46820</v>
      </c>
      <c r="F212">
        <v>42545</v>
      </c>
      <c r="G212">
        <v>5833</v>
      </c>
      <c r="H212">
        <v>1474</v>
      </c>
      <c r="I212">
        <v>146</v>
      </c>
      <c r="J212">
        <v>217</v>
      </c>
      <c r="K212">
        <v>19</v>
      </c>
      <c r="L212">
        <v>34</v>
      </c>
      <c r="M212">
        <v>11</v>
      </c>
      <c r="N212">
        <v>2</v>
      </c>
      <c r="O212">
        <v>667</v>
      </c>
      <c r="P212">
        <v>794</v>
      </c>
      <c r="Q212">
        <v>798</v>
      </c>
      <c r="R212">
        <v>662</v>
      </c>
      <c r="S212">
        <v>2</v>
      </c>
      <c r="T212">
        <v>3</v>
      </c>
      <c r="U212">
        <v>26</v>
      </c>
      <c r="V212">
        <v>6</v>
      </c>
      <c r="W212">
        <v>205</v>
      </c>
      <c r="X212">
        <v>142</v>
      </c>
      <c r="Y212">
        <v>1465</v>
      </c>
      <c r="Z212">
        <v>5831</v>
      </c>
    </row>
    <row r="213" spans="4:26" x14ac:dyDescent="0.2">
      <c r="D213" t="s">
        <v>142</v>
      </c>
      <c r="E213">
        <v>20331</v>
      </c>
      <c r="F213">
        <v>18411</v>
      </c>
      <c r="G213">
        <v>5216</v>
      </c>
      <c r="H213">
        <v>1857</v>
      </c>
      <c r="I213">
        <v>204</v>
      </c>
      <c r="J213">
        <v>744</v>
      </c>
      <c r="K213">
        <v>688</v>
      </c>
      <c r="L213">
        <v>763</v>
      </c>
      <c r="M213">
        <v>710</v>
      </c>
      <c r="N213">
        <v>202</v>
      </c>
      <c r="O213">
        <v>598</v>
      </c>
      <c r="P213">
        <v>347</v>
      </c>
      <c r="Q213">
        <v>346</v>
      </c>
      <c r="R213">
        <v>589</v>
      </c>
      <c r="S213">
        <v>195</v>
      </c>
      <c r="T213">
        <v>700</v>
      </c>
      <c r="U213">
        <v>753</v>
      </c>
      <c r="V213">
        <v>669</v>
      </c>
      <c r="W213">
        <v>725</v>
      </c>
      <c r="X213">
        <v>182</v>
      </c>
      <c r="Y213">
        <v>1830</v>
      </c>
      <c r="Z213">
        <v>5183</v>
      </c>
    </row>
    <row r="214" spans="4:26" x14ac:dyDescent="0.2">
      <c r="D214" t="s">
        <v>143</v>
      </c>
      <c r="E214">
        <v>19015</v>
      </c>
      <c r="F214">
        <v>17210</v>
      </c>
      <c r="G214">
        <v>3694</v>
      </c>
      <c r="H214">
        <v>1026</v>
      </c>
      <c r="I214">
        <v>132</v>
      </c>
      <c r="J214">
        <v>1011</v>
      </c>
      <c r="K214">
        <v>1050</v>
      </c>
      <c r="L214">
        <v>1040</v>
      </c>
      <c r="M214">
        <v>1035</v>
      </c>
      <c r="N214">
        <v>261</v>
      </c>
      <c r="O214">
        <v>593</v>
      </c>
      <c r="P214">
        <v>321</v>
      </c>
      <c r="Q214">
        <v>323</v>
      </c>
      <c r="R214">
        <v>585</v>
      </c>
      <c r="S214">
        <v>257</v>
      </c>
      <c r="T214">
        <v>1022</v>
      </c>
      <c r="U214">
        <v>1028</v>
      </c>
      <c r="V214">
        <v>1027</v>
      </c>
      <c r="W214">
        <v>986</v>
      </c>
      <c r="X214">
        <v>125</v>
      </c>
      <c r="Y214">
        <v>1003</v>
      </c>
      <c r="Z214">
        <v>3686</v>
      </c>
    </row>
    <row r="216" spans="4:26" x14ac:dyDescent="0.2">
      <c r="D216" t="s">
        <v>81</v>
      </c>
      <c r="E216" t="s">
        <v>82</v>
      </c>
      <c r="F216" t="s">
        <v>83</v>
      </c>
      <c r="G216" t="s">
        <v>84</v>
      </c>
      <c r="H216" t="s">
        <v>85</v>
      </c>
      <c r="I216" t="s">
        <v>86</v>
      </c>
      <c r="J216" t="s">
        <v>87</v>
      </c>
      <c r="K216" t="s">
        <v>88</v>
      </c>
      <c r="L216" t="s">
        <v>89</v>
      </c>
      <c r="M216" t="s">
        <v>90</v>
      </c>
      <c r="N216" t="s">
        <v>91</v>
      </c>
      <c r="O216" t="s">
        <v>92</v>
      </c>
      <c r="P216" t="s">
        <v>93</v>
      </c>
      <c r="Q216" t="s">
        <v>94</v>
      </c>
      <c r="R216" t="s">
        <v>95</v>
      </c>
      <c r="S216" t="s">
        <v>96</v>
      </c>
      <c r="T216" t="s">
        <v>97</v>
      </c>
      <c r="U216" t="s">
        <v>98</v>
      </c>
      <c r="V216" t="s">
        <v>99</v>
      </c>
      <c r="W216" t="s">
        <v>100</v>
      </c>
      <c r="X216" t="s">
        <v>101</v>
      </c>
      <c r="Y216" t="s">
        <v>102</v>
      </c>
      <c r="Z216" t="s">
        <v>103</v>
      </c>
    </row>
    <row r="217" spans="4:26" x14ac:dyDescent="0.2">
      <c r="D217" t="s">
        <v>122</v>
      </c>
      <c r="E217">
        <v>72096</v>
      </c>
      <c r="F217">
        <v>64072</v>
      </c>
      <c r="G217">
        <v>9851</v>
      </c>
      <c r="H217">
        <v>2050</v>
      </c>
      <c r="I217">
        <v>518</v>
      </c>
      <c r="J217">
        <v>863</v>
      </c>
      <c r="K217">
        <v>769</v>
      </c>
      <c r="L217">
        <v>831</v>
      </c>
      <c r="M217">
        <v>875</v>
      </c>
      <c r="N217">
        <v>858</v>
      </c>
      <c r="O217">
        <v>171</v>
      </c>
      <c r="P217">
        <v>146</v>
      </c>
      <c r="Q217">
        <v>138</v>
      </c>
      <c r="R217">
        <v>164</v>
      </c>
      <c r="S217">
        <v>818</v>
      </c>
      <c r="T217">
        <v>851</v>
      </c>
      <c r="U217">
        <v>815</v>
      </c>
      <c r="V217">
        <v>753</v>
      </c>
      <c r="W217">
        <v>841</v>
      </c>
      <c r="X217">
        <v>482</v>
      </c>
      <c r="Y217">
        <v>1971</v>
      </c>
      <c r="Z217">
        <v>9763</v>
      </c>
    </row>
    <row r="218" spans="4:26" x14ac:dyDescent="0.2">
      <c r="D218" t="s">
        <v>130</v>
      </c>
      <c r="E218">
        <v>6701</v>
      </c>
      <c r="F218">
        <v>6355</v>
      </c>
      <c r="G218">
        <v>6214</v>
      </c>
      <c r="H218">
        <v>6060</v>
      </c>
      <c r="I218">
        <v>441</v>
      </c>
      <c r="J218">
        <v>5531</v>
      </c>
      <c r="K218">
        <v>5529</v>
      </c>
      <c r="L218">
        <v>5619</v>
      </c>
      <c r="M218">
        <v>5565</v>
      </c>
      <c r="N218">
        <v>493</v>
      </c>
      <c r="O218">
        <v>2</v>
      </c>
      <c r="P218">
        <v>0</v>
      </c>
      <c r="Q218">
        <v>0</v>
      </c>
      <c r="R218">
        <v>2</v>
      </c>
      <c r="S218">
        <v>494</v>
      </c>
      <c r="T218">
        <v>5453</v>
      </c>
      <c r="U218">
        <v>5506</v>
      </c>
      <c r="V218">
        <v>5418</v>
      </c>
      <c r="W218">
        <v>5420</v>
      </c>
      <c r="X218">
        <v>441</v>
      </c>
      <c r="Y218">
        <v>5949</v>
      </c>
      <c r="Z218">
        <v>6104</v>
      </c>
    </row>
    <row r="219" spans="4:26" x14ac:dyDescent="0.2">
      <c r="D219" t="s">
        <v>135</v>
      </c>
      <c r="E219">
        <v>11133</v>
      </c>
      <c r="F219">
        <v>10988</v>
      </c>
      <c r="G219">
        <v>10088</v>
      </c>
      <c r="H219">
        <v>1771</v>
      </c>
      <c r="I219">
        <v>510</v>
      </c>
      <c r="J219">
        <v>606</v>
      </c>
      <c r="K219">
        <v>582</v>
      </c>
      <c r="L219">
        <v>633</v>
      </c>
      <c r="M219">
        <v>653</v>
      </c>
      <c r="N219">
        <v>831</v>
      </c>
      <c r="O219">
        <v>258</v>
      </c>
      <c r="P219">
        <v>29</v>
      </c>
      <c r="Q219">
        <v>27</v>
      </c>
      <c r="R219">
        <v>250</v>
      </c>
      <c r="S219">
        <v>795</v>
      </c>
      <c r="T219">
        <v>593</v>
      </c>
      <c r="U219">
        <v>576</v>
      </c>
      <c r="V219">
        <v>529</v>
      </c>
      <c r="W219">
        <v>549</v>
      </c>
      <c r="X219">
        <v>483</v>
      </c>
      <c r="Y219">
        <v>1665</v>
      </c>
      <c r="Z219">
        <v>9843</v>
      </c>
    </row>
    <row r="220" spans="4:26" x14ac:dyDescent="0.2">
      <c r="D220" t="s">
        <v>144</v>
      </c>
      <c r="E220">
        <v>68799</v>
      </c>
      <c r="F220">
        <v>61768</v>
      </c>
      <c r="G220">
        <v>9851</v>
      </c>
      <c r="H220">
        <v>2206</v>
      </c>
      <c r="I220">
        <v>508</v>
      </c>
      <c r="J220">
        <v>851</v>
      </c>
      <c r="K220">
        <v>0</v>
      </c>
      <c r="L220">
        <v>0</v>
      </c>
      <c r="M220">
        <v>1</v>
      </c>
      <c r="N220">
        <v>4</v>
      </c>
      <c r="O220">
        <v>1181</v>
      </c>
      <c r="P220">
        <v>1020</v>
      </c>
      <c r="Q220">
        <v>1012</v>
      </c>
      <c r="R220">
        <v>1145</v>
      </c>
      <c r="S220">
        <v>4</v>
      </c>
      <c r="T220">
        <v>1</v>
      </c>
      <c r="U220">
        <v>0</v>
      </c>
      <c r="V220">
        <v>0</v>
      </c>
      <c r="W220">
        <v>845</v>
      </c>
      <c r="X220">
        <v>475</v>
      </c>
      <c r="Y220">
        <v>2162</v>
      </c>
      <c r="Z220">
        <v>9830</v>
      </c>
    </row>
    <row r="221" spans="4:26" x14ac:dyDescent="0.2">
      <c r="D221" t="s">
        <v>154</v>
      </c>
      <c r="E221">
        <v>18874</v>
      </c>
      <c r="F221">
        <v>1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</row>
    <row r="222" spans="4:26" x14ac:dyDescent="0.2">
      <c r="D222" t="s">
        <v>142</v>
      </c>
      <c r="E222">
        <v>35521</v>
      </c>
      <c r="F222">
        <v>28637</v>
      </c>
      <c r="G222">
        <v>7201</v>
      </c>
      <c r="H222">
        <v>2417</v>
      </c>
      <c r="I222">
        <v>395</v>
      </c>
      <c r="J222">
        <v>1570</v>
      </c>
      <c r="K222">
        <v>1376</v>
      </c>
      <c r="L222">
        <v>1417</v>
      </c>
      <c r="M222">
        <v>1419</v>
      </c>
      <c r="N222">
        <v>437</v>
      </c>
      <c r="O222">
        <v>322</v>
      </c>
      <c r="P222">
        <v>239</v>
      </c>
      <c r="Q222">
        <v>235</v>
      </c>
      <c r="R222">
        <v>312</v>
      </c>
      <c r="S222">
        <v>422</v>
      </c>
      <c r="T222">
        <v>1380</v>
      </c>
      <c r="U222">
        <v>1379</v>
      </c>
      <c r="V222">
        <v>1340</v>
      </c>
      <c r="W222">
        <v>1531</v>
      </c>
      <c r="X222">
        <v>376</v>
      </c>
      <c r="Y222">
        <v>2349</v>
      </c>
      <c r="Z222">
        <v>7108</v>
      </c>
    </row>
    <row r="223" spans="4:26" x14ac:dyDescent="0.2">
      <c r="D223" t="s">
        <v>143</v>
      </c>
      <c r="E223">
        <v>32201</v>
      </c>
      <c r="F223">
        <v>31549</v>
      </c>
      <c r="G223">
        <v>4336</v>
      </c>
      <c r="H223">
        <v>2220</v>
      </c>
      <c r="I223">
        <v>223</v>
      </c>
      <c r="J223">
        <v>2242</v>
      </c>
      <c r="K223">
        <v>2347</v>
      </c>
      <c r="L223">
        <v>2379</v>
      </c>
      <c r="M223">
        <v>2350</v>
      </c>
      <c r="N223">
        <v>423</v>
      </c>
      <c r="O223">
        <v>493</v>
      </c>
      <c r="P223">
        <v>441</v>
      </c>
      <c r="Q223">
        <v>438</v>
      </c>
      <c r="R223">
        <v>478</v>
      </c>
      <c r="S223">
        <v>404</v>
      </c>
      <c r="T223">
        <v>2307</v>
      </c>
      <c r="U223">
        <v>2334</v>
      </c>
      <c r="V223">
        <v>2303</v>
      </c>
      <c r="W223">
        <v>2201</v>
      </c>
      <c r="X223">
        <v>211</v>
      </c>
      <c r="Y223">
        <v>2187</v>
      </c>
      <c r="Z223">
        <v>4286</v>
      </c>
    </row>
    <row r="225" spans="4:26" x14ac:dyDescent="0.2">
      <c r="D225" t="s">
        <v>81</v>
      </c>
      <c r="E225" t="s">
        <v>82</v>
      </c>
      <c r="F225" t="s">
        <v>83</v>
      </c>
      <c r="G225" t="s">
        <v>84</v>
      </c>
      <c r="H225" t="s">
        <v>85</v>
      </c>
      <c r="I225" t="s">
        <v>86</v>
      </c>
      <c r="J225" t="s">
        <v>87</v>
      </c>
      <c r="K225" t="s">
        <v>88</v>
      </c>
      <c r="L225" t="s">
        <v>89</v>
      </c>
      <c r="M225" t="s">
        <v>90</v>
      </c>
      <c r="N225" t="s">
        <v>91</v>
      </c>
      <c r="O225" t="s">
        <v>92</v>
      </c>
      <c r="P225" t="s">
        <v>93</v>
      </c>
      <c r="Q225" t="s">
        <v>94</v>
      </c>
      <c r="R225" t="s">
        <v>95</v>
      </c>
      <c r="S225" t="s">
        <v>96</v>
      </c>
      <c r="T225" t="s">
        <v>97</v>
      </c>
      <c r="U225" t="s">
        <v>98</v>
      </c>
      <c r="V225" t="s">
        <v>99</v>
      </c>
      <c r="W225" t="s">
        <v>100</v>
      </c>
      <c r="X225" t="s">
        <v>101</v>
      </c>
      <c r="Y225" t="s">
        <v>102</v>
      </c>
      <c r="Z225" t="s">
        <v>103</v>
      </c>
    </row>
    <row r="226" spans="4:26" x14ac:dyDescent="0.2">
      <c r="D226" t="s">
        <v>145</v>
      </c>
      <c r="E226">
        <v>10918</v>
      </c>
      <c r="F226">
        <v>10733</v>
      </c>
      <c r="G226">
        <v>9813</v>
      </c>
      <c r="H226">
        <v>1255</v>
      </c>
      <c r="I226">
        <v>98</v>
      </c>
      <c r="J226">
        <v>249</v>
      </c>
      <c r="K226">
        <v>249</v>
      </c>
      <c r="L226">
        <v>326</v>
      </c>
      <c r="M226">
        <v>270</v>
      </c>
      <c r="N226">
        <v>925</v>
      </c>
      <c r="O226">
        <v>53</v>
      </c>
      <c r="P226">
        <v>7</v>
      </c>
      <c r="Q226">
        <v>7</v>
      </c>
      <c r="R226">
        <v>53</v>
      </c>
      <c r="S226">
        <v>921</v>
      </c>
      <c r="T226">
        <v>270</v>
      </c>
      <c r="U226">
        <v>324</v>
      </c>
      <c r="V226">
        <v>248</v>
      </c>
      <c r="W226">
        <v>248</v>
      </c>
      <c r="X226">
        <v>96</v>
      </c>
      <c r="Y226">
        <v>1251</v>
      </c>
      <c r="Z226">
        <v>9819</v>
      </c>
    </row>
    <row r="227" spans="4:26" x14ac:dyDescent="0.2">
      <c r="D227" t="s">
        <v>146</v>
      </c>
      <c r="E227">
        <v>10055</v>
      </c>
      <c r="F227">
        <v>5163</v>
      </c>
      <c r="G227">
        <v>4554</v>
      </c>
      <c r="H227">
        <v>4501</v>
      </c>
      <c r="I227">
        <v>151</v>
      </c>
      <c r="J227">
        <v>4291</v>
      </c>
      <c r="K227">
        <v>4286</v>
      </c>
      <c r="L227">
        <v>4311</v>
      </c>
      <c r="M227">
        <v>3580</v>
      </c>
      <c r="N227">
        <v>916</v>
      </c>
      <c r="O227">
        <v>4</v>
      </c>
      <c r="P227">
        <v>1</v>
      </c>
      <c r="Q227">
        <v>2</v>
      </c>
      <c r="R227">
        <v>4</v>
      </c>
      <c r="S227">
        <v>976</v>
      </c>
      <c r="T227">
        <v>3685</v>
      </c>
      <c r="U227">
        <v>4464</v>
      </c>
      <c r="V227">
        <v>4434</v>
      </c>
      <c r="W227">
        <v>4439</v>
      </c>
      <c r="X227">
        <v>160</v>
      </c>
      <c r="Y227">
        <v>4667</v>
      </c>
      <c r="Z227">
        <v>4728</v>
      </c>
    </row>
    <row r="228" spans="4:26" x14ac:dyDescent="0.2">
      <c r="D228" t="s">
        <v>133</v>
      </c>
      <c r="E228">
        <v>21495</v>
      </c>
      <c r="F228">
        <v>21259</v>
      </c>
      <c r="G228">
        <v>19582</v>
      </c>
      <c r="H228">
        <v>2683</v>
      </c>
      <c r="I228">
        <v>187</v>
      </c>
      <c r="J228">
        <v>493</v>
      </c>
      <c r="K228">
        <v>488</v>
      </c>
      <c r="L228">
        <v>618</v>
      </c>
      <c r="M228">
        <v>548</v>
      </c>
      <c r="N228">
        <v>1812</v>
      </c>
      <c r="O228">
        <v>292</v>
      </c>
      <c r="P228">
        <v>31</v>
      </c>
      <c r="Q228">
        <v>31</v>
      </c>
      <c r="R228">
        <v>289</v>
      </c>
      <c r="S228">
        <v>1818</v>
      </c>
      <c r="T228">
        <v>544</v>
      </c>
      <c r="U228">
        <v>615</v>
      </c>
      <c r="V228">
        <v>486</v>
      </c>
      <c r="W228">
        <v>491</v>
      </c>
      <c r="X228">
        <v>185</v>
      </c>
      <c r="Y228">
        <v>2682</v>
      </c>
      <c r="Z228">
        <v>19574</v>
      </c>
    </row>
    <row r="229" spans="4:26" x14ac:dyDescent="0.2">
      <c r="D229" t="s">
        <v>128</v>
      </c>
      <c r="E229">
        <v>8929</v>
      </c>
      <c r="F229">
        <v>7346</v>
      </c>
      <c r="G229">
        <v>5204</v>
      </c>
      <c r="H229">
        <v>5203</v>
      </c>
      <c r="I229">
        <v>255</v>
      </c>
      <c r="J229">
        <v>4927</v>
      </c>
      <c r="K229">
        <v>4923</v>
      </c>
      <c r="L229">
        <v>4895</v>
      </c>
      <c r="M229">
        <v>4217</v>
      </c>
      <c r="N229">
        <v>978</v>
      </c>
      <c r="O229">
        <v>7</v>
      </c>
      <c r="P229">
        <v>1</v>
      </c>
      <c r="Q229">
        <v>2</v>
      </c>
      <c r="R229">
        <v>5</v>
      </c>
      <c r="S229">
        <v>956</v>
      </c>
      <c r="T229">
        <v>4223</v>
      </c>
      <c r="U229">
        <v>4918</v>
      </c>
      <c r="V229">
        <v>4725</v>
      </c>
      <c r="W229">
        <v>4728</v>
      </c>
      <c r="X229">
        <v>201</v>
      </c>
      <c r="Y229">
        <v>5186</v>
      </c>
      <c r="Z229">
        <v>5315</v>
      </c>
    </row>
    <row r="230" spans="4:26" x14ac:dyDescent="0.2">
      <c r="D230" t="s">
        <v>117</v>
      </c>
      <c r="E230">
        <v>75331</v>
      </c>
      <c r="F230">
        <v>60899</v>
      </c>
      <c r="G230">
        <v>18331</v>
      </c>
      <c r="H230">
        <v>3484</v>
      </c>
      <c r="I230">
        <v>266</v>
      </c>
      <c r="J230">
        <v>774</v>
      </c>
      <c r="K230">
        <v>428</v>
      </c>
      <c r="L230">
        <v>459</v>
      </c>
      <c r="M230">
        <v>497</v>
      </c>
      <c r="N230">
        <v>161</v>
      </c>
      <c r="O230">
        <v>1995</v>
      </c>
      <c r="P230">
        <v>831</v>
      </c>
      <c r="Q230">
        <v>861</v>
      </c>
      <c r="R230">
        <v>1970</v>
      </c>
      <c r="S230">
        <v>177</v>
      </c>
      <c r="T230">
        <v>510</v>
      </c>
      <c r="U230">
        <v>473</v>
      </c>
      <c r="V230">
        <v>432</v>
      </c>
      <c r="W230">
        <v>761</v>
      </c>
      <c r="X230">
        <v>244</v>
      </c>
      <c r="Y230">
        <v>3518</v>
      </c>
      <c r="Z230">
        <v>18511</v>
      </c>
    </row>
    <row r="231" spans="4:26" x14ac:dyDescent="0.2">
      <c r="D231" t="s">
        <v>147</v>
      </c>
      <c r="E231">
        <v>40504</v>
      </c>
      <c r="F231">
        <v>32471</v>
      </c>
      <c r="G231">
        <v>10042</v>
      </c>
      <c r="H231">
        <v>1973</v>
      </c>
      <c r="I231">
        <v>139</v>
      </c>
      <c r="J231">
        <v>427</v>
      </c>
      <c r="K231">
        <v>219</v>
      </c>
      <c r="L231">
        <v>222</v>
      </c>
      <c r="M231">
        <v>240</v>
      </c>
      <c r="N231">
        <v>40</v>
      </c>
      <c r="O231">
        <v>1226</v>
      </c>
      <c r="P231">
        <v>467</v>
      </c>
      <c r="Q231">
        <v>473</v>
      </c>
      <c r="R231">
        <v>1204</v>
      </c>
      <c r="S231">
        <v>43</v>
      </c>
      <c r="T231">
        <v>246</v>
      </c>
      <c r="U231">
        <v>227</v>
      </c>
      <c r="V231">
        <v>223</v>
      </c>
      <c r="W231">
        <v>420</v>
      </c>
      <c r="X231">
        <v>123</v>
      </c>
      <c r="Y231">
        <v>1966</v>
      </c>
      <c r="Z231">
        <v>10106</v>
      </c>
    </row>
    <row r="232" spans="4:26" x14ac:dyDescent="0.2">
      <c r="D232" t="s">
        <v>148</v>
      </c>
      <c r="E232">
        <v>42584</v>
      </c>
      <c r="F232">
        <v>38239</v>
      </c>
      <c r="G232">
        <v>9972</v>
      </c>
      <c r="H232">
        <v>1972</v>
      </c>
      <c r="I232">
        <v>191</v>
      </c>
      <c r="J232">
        <v>413</v>
      </c>
      <c r="K232">
        <v>0</v>
      </c>
      <c r="L232">
        <v>0</v>
      </c>
      <c r="M232">
        <v>0</v>
      </c>
      <c r="N232">
        <v>0</v>
      </c>
      <c r="O232">
        <v>1259</v>
      </c>
      <c r="P232">
        <v>713</v>
      </c>
      <c r="Q232">
        <v>729</v>
      </c>
      <c r="R232">
        <v>1245</v>
      </c>
      <c r="S232">
        <v>0</v>
      </c>
      <c r="T232">
        <v>0</v>
      </c>
      <c r="U232">
        <v>0</v>
      </c>
      <c r="V232">
        <v>0</v>
      </c>
      <c r="W232">
        <v>418</v>
      </c>
      <c r="X232">
        <v>176</v>
      </c>
      <c r="Y232">
        <v>1974</v>
      </c>
      <c r="Z232">
        <v>10038</v>
      </c>
    </row>
    <row r="233" spans="4:26" x14ac:dyDescent="0.2">
      <c r="D233" t="s">
        <v>142</v>
      </c>
      <c r="E233">
        <v>29974</v>
      </c>
      <c r="F233">
        <v>25159</v>
      </c>
      <c r="G233">
        <v>11071</v>
      </c>
      <c r="H233">
        <v>3010</v>
      </c>
      <c r="I233">
        <v>184</v>
      </c>
      <c r="J233">
        <v>1653</v>
      </c>
      <c r="K233">
        <v>1513</v>
      </c>
      <c r="L233">
        <v>1547</v>
      </c>
      <c r="M233">
        <v>1336</v>
      </c>
      <c r="N233">
        <v>690</v>
      </c>
      <c r="O233">
        <v>691</v>
      </c>
      <c r="P233">
        <v>293</v>
      </c>
      <c r="Q233">
        <v>301</v>
      </c>
      <c r="R233">
        <v>681</v>
      </c>
      <c r="S233">
        <v>699</v>
      </c>
      <c r="T233">
        <v>1354</v>
      </c>
      <c r="U233">
        <v>1574</v>
      </c>
      <c r="V233">
        <v>1507</v>
      </c>
      <c r="W233">
        <v>1644</v>
      </c>
      <c r="X233">
        <v>169</v>
      </c>
      <c r="Y233">
        <v>3035</v>
      </c>
      <c r="Z233">
        <v>11156</v>
      </c>
    </row>
    <row r="234" spans="4:26" x14ac:dyDescent="0.2">
      <c r="D234" t="s">
        <v>143</v>
      </c>
      <c r="E234">
        <v>24501</v>
      </c>
      <c r="F234">
        <v>20176</v>
      </c>
      <c r="G234">
        <v>5858</v>
      </c>
      <c r="H234">
        <v>1449</v>
      </c>
      <c r="I234">
        <v>61</v>
      </c>
      <c r="J234">
        <v>2033</v>
      </c>
      <c r="K234">
        <v>2126</v>
      </c>
      <c r="L234">
        <v>2103</v>
      </c>
      <c r="M234">
        <v>1769</v>
      </c>
      <c r="N234">
        <v>662</v>
      </c>
      <c r="O234">
        <v>797</v>
      </c>
      <c r="P234">
        <v>369</v>
      </c>
      <c r="Q234">
        <v>380</v>
      </c>
      <c r="R234">
        <v>787</v>
      </c>
      <c r="S234">
        <v>663</v>
      </c>
      <c r="T234">
        <v>1792</v>
      </c>
      <c r="U234">
        <v>2142</v>
      </c>
      <c r="V234">
        <v>2107</v>
      </c>
      <c r="W234">
        <v>2016</v>
      </c>
      <c r="X234">
        <v>49.1</v>
      </c>
      <c r="Y234">
        <v>1478</v>
      </c>
      <c r="Z234">
        <v>5839</v>
      </c>
    </row>
    <row r="236" spans="4:26" x14ac:dyDescent="0.2">
      <c r="D236" t="s">
        <v>81</v>
      </c>
      <c r="E236" t="s">
        <v>82</v>
      </c>
      <c r="F236" t="s">
        <v>83</v>
      </c>
      <c r="G236" t="s">
        <v>84</v>
      </c>
      <c r="H236" t="s">
        <v>85</v>
      </c>
      <c r="I236" t="s">
        <v>86</v>
      </c>
      <c r="J236" t="s">
        <v>87</v>
      </c>
      <c r="K236" t="s">
        <v>88</v>
      </c>
      <c r="L236" t="s">
        <v>89</v>
      </c>
      <c r="M236" t="s">
        <v>90</v>
      </c>
      <c r="N236" t="s">
        <v>91</v>
      </c>
      <c r="O236" t="s">
        <v>92</v>
      </c>
      <c r="P236" t="s">
        <v>93</v>
      </c>
      <c r="Q236" t="s">
        <v>94</v>
      </c>
      <c r="R236" t="s">
        <v>95</v>
      </c>
      <c r="S236" t="s">
        <v>96</v>
      </c>
      <c r="T236" t="s">
        <v>97</v>
      </c>
      <c r="U236" t="s">
        <v>98</v>
      </c>
      <c r="V236" t="s">
        <v>99</v>
      </c>
      <c r="W236" t="s">
        <v>100</v>
      </c>
      <c r="X236" t="s">
        <v>101</v>
      </c>
      <c r="Y236" t="s">
        <v>102</v>
      </c>
      <c r="Z236" t="s">
        <v>103</v>
      </c>
    </row>
    <row r="237" spans="4:26" x14ac:dyDescent="0.2">
      <c r="D237" t="s">
        <v>145</v>
      </c>
      <c r="E237">
        <v>11347</v>
      </c>
      <c r="F237">
        <v>11184</v>
      </c>
      <c r="G237">
        <v>10188</v>
      </c>
      <c r="H237">
        <v>1854</v>
      </c>
      <c r="I237">
        <v>111</v>
      </c>
      <c r="J237">
        <v>439</v>
      </c>
      <c r="K237">
        <v>403</v>
      </c>
      <c r="L237">
        <v>435</v>
      </c>
      <c r="M237">
        <v>467</v>
      </c>
      <c r="N237">
        <v>1134</v>
      </c>
      <c r="O237">
        <v>226</v>
      </c>
      <c r="P237">
        <v>27</v>
      </c>
      <c r="Q237">
        <v>22</v>
      </c>
      <c r="R237">
        <v>221</v>
      </c>
      <c r="S237">
        <v>1127</v>
      </c>
      <c r="T237">
        <v>452</v>
      </c>
      <c r="U237">
        <v>426</v>
      </c>
      <c r="V237">
        <v>396</v>
      </c>
      <c r="W237">
        <v>424</v>
      </c>
      <c r="X237">
        <v>99</v>
      </c>
      <c r="Y237">
        <v>1822</v>
      </c>
      <c r="Z237">
        <v>10092</v>
      </c>
    </row>
    <row r="238" spans="4:26" x14ac:dyDescent="0.2">
      <c r="D238" t="s">
        <v>133</v>
      </c>
      <c r="E238">
        <v>22669</v>
      </c>
      <c r="F238">
        <v>22344</v>
      </c>
      <c r="G238">
        <v>20964</v>
      </c>
      <c r="H238">
        <v>3430</v>
      </c>
      <c r="I238">
        <v>213</v>
      </c>
      <c r="J238">
        <v>687</v>
      </c>
      <c r="K238">
        <v>634</v>
      </c>
      <c r="L238">
        <v>761</v>
      </c>
      <c r="M238">
        <v>811</v>
      </c>
      <c r="N238">
        <v>2327</v>
      </c>
      <c r="O238">
        <v>241</v>
      </c>
      <c r="P238">
        <v>51</v>
      </c>
      <c r="Q238">
        <v>43</v>
      </c>
      <c r="R238">
        <v>236</v>
      </c>
      <c r="S238">
        <v>2306</v>
      </c>
      <c r="T238">
        <v>758</v>
      </c>
      <c r="U238">
        <v>714</v>
      </c>
      <c r="V238">
        <v>605</v>
      </c>
      <c r="W238">
        <v>652</v>
      </c>
      <c r="X238">
        <v>202</v>
      </c>
      <c r="Y238">
        <v>3343</v>
      </c>
      <c r="Z238">
        <v>20638</v>
      </c>
    </row>
    <row r="239" spans="4:26" x14ac:dyDescent="0.2">
      <c r="D239" t="s">
        <v>128</v>
      </c>
      <c r="E239">
        <v>8892</v>
      </c>
      <c r="F239">
        <v>3922</v>
      </c>
      <c r="G239">
        <v>3070</v>
      </c>
      <c r="H239">
        <v>2895</v>
      </c>
      <c r="I239">
        <v>66</v>
      </c>
      <c r="J239">
        <v>2791</v>
      </c>
      <c r="K239">
        <v>2779</v>
      </c>
      <c r="L239">
        <v>2817</v>
      </c>
      <c r="M239">
        <v>1931</v>
      </c>
      <c r="N239">
        <v>963</v>
      </c>
      <c r="O239">
        <v>1</v>
      </c>
      <c r="P239">
        <v>0</v>
      </c>
      <c r="Q239">
        <v>0</v>
      </c>
      <c r="R239">
        <v>1</v>
      </c>
      <c r="S239">
        <v>970</v>
      </c>
      <c r="T239">
        <v>1923</v>
      </c>
      <c r="U239">
        <v>2817</v>
      </c>
      <c r="V239">
        <v>2690</v>
      </c>
      <c r="W239">
        <v>2703</v>
      </c>
      <c r="X239">
        <v>80</v>
      </c>
      <c r="Y239">
        <v>2894</v>
      </c>
      <c r="Z239">
        <v>3055</v>
      </c>
    </row>
    <row r="240" spans="4:26" x14ac:dyDescent="0.2">
      <c r="D240" t="s">
        <v>117</v>
      </c>
      <c r="E240">
        <v>132549</v>
      </c>
      <c r="F240">
        <v>123801</v>
      </c>
      <c r="G240">
        <v>23489</v>
      </c>
      <c r="H240">
        <v>4979</v>
      </c>
      <c r="I240">
        <v>228</v>
      </c>
      <c r="J240">
        <v>1124</v>
      </c>
      <c r="K240">
        <v>697</v>
      </c>
      <c r="L240">
        <v>757</v>
      </c>
      <c r="M240">
        <v>917</v>
      </c>
      <c r="N240">
        <v>708</v>
      </c>
      <c r="O240">
        <v>2337</v>
      </c>
      <c r="P240">
        <v>1017</v>
      </c>
      <c r="Q240">
        <v>1022</v>
      </c>
      <c r="R240">
        <v>2302</v>
      </c>
      <c r="S240">
        <v>771</v>
      </c>
      <c r="T240">
        <v>951</v>
      </c>
      <c r="U240">
        <v>775</v>
      </c>
      <c r="V240">
        <v>681</v>
      </c>
      <c r="W240">
        <v>1092</v>
      </c>
      <c r="X240">
        <v>188</v>
      </c>
      <c r="Y240">
        <v>5046</v>
      </c>
      <c r="Z240">
        <v>23790</v>
      </c>
    </row>
    <row r="241" spans="4:26" x14ac:dyDescent="0.2">
      <c r="D241" t="s">
        <v>148</v>
      </c>
      <c r="E241">
        <v>104883</v>
      </c>
      <c r="F241">
        <v>99510</v>
      </c>
      <c r="G241">
        <v>19492</v>
      </c>
      <c r="H241">
        <v>4450</v>
      </c>
      <c r="I241">
        <v>196</v>
      </c>
      <c r="J241">
        <v>962</v>
      </c>
      <c r="K241">
        <v>0</v>
      </c>
      <c r="L241">
        <v>0</v>
      </c>
      <c r="M241">
        <v>0</v>
      </c>
      <c r="N241">
        <v>0</v>
      </c>
      <c r="O241">
        <v>2733</v>
      </c>
      <c r="P241">
        <v>1717</v>
      </c>
      <c r="Q241">
        <v>1772</v>
      </c>
      <c r="R241">
        <v>2767</v>
      </c>
      <c r="S241">
        <v>2</v>
      </c>
      <c r="T241">
        <v>0</v>
      </c>
      <c r="U241">
        <v>0</v>
      </c>
      <c r="V241">
        <v>0</v>
      </c>
      <c r="W241">
        <v>946</v>
      </c>
      <c r="X241">
        <v>179</v>
      </c>
      <c r="Y241">
        <v>4541</v>
      </c>
      <c r="Z241">
        <v>19838</v>
      </c>
    </row>
    <row r="242" spans="4:26" x14ac:dyDescent="0.2">
      <c r="D242" t="s">
        <v>142</v>
      </c>
      <c r="E242">
        <v>56068</v>
      </c>
      <c r="F242">
        <v>52152</v>
      </c>
      <c r="G242">
        <v>15441</v>
      </c>
      <c r="H242">
        <v>3522</v>
      </c>
      <c r="I242">
        <v>163</v>
      </c>
      <c r="J242">
        <v>1201</v>
      </c>
      <c r="K242">
        <v>903</v>
      </c>
      <c r="L242">
        <v>954</v>
      </c>
      <c r="M242">
        <v>825</v>
      </c>
      <c r="N242">
        <v>1026</v>
      </c>
      <c r="O242">
        <v>1108</v>
      </c>
      <c r="P242">
        <v>562</v>
      </c>
      <c r="Q242">
        <v>572</v>
      </c>
      <c r="R242">
        <v>1105</v>
      </c>
      <c r="S242">
        <v>1035</v>
      </c>
      <c r="T242">
        <v>817</v>
      </c>
      <c r="U242">
        <v>946</v>
      </c>
      <c r="V242">
        <v>874</v>
      </c>
      <c r="W242">
        <v>1163</v>
      </c>
      <c r="X242">
        <v>150</v>
      </c>
      <c r="Y242">
        <v>3529</v>
      </c>
      <c r="Z242">
        <v>15483</v>
      </c>
    </row>
    <row r="243" spans="4:26" x14ac:dyDescent="0.2">
      <c r="D243" t="s">
        <v>143</v>
      </c>
      <c r="E243">
        <v>58252</v>
      </c>
      <c r="F243">
        <v>55384</v>
      </c>
      <c r="G243">
        <v>8549</v>
      </c>
      <c r="H243">
        <v>1242</v>
      </c>
      <c r="I243">
        <v>70.599999999999994</v>
      </c>
      <c r="J243">
        <v>927</v>
      </c>
      <c r="K243">
        <v>1084</v>
      </c>
      <c r="L243">
        <v>1087</v>
      </c>
      <c r="M243">
        <v>714</v>
      </c>
      <c r="N243">
        <v>846</v>
      </c>
      <c r="O243">
        <v>1314</v>
      </c>
      <c r="P243">
        <v>775</v>
      </c>
      <c r="Q243">
        <v>799</v>
      </c>
      <c r="R243">
        <v>1318</v>
      </c>
      <c r="S243">
        <v>831</v>
      </c>
      <c r="T243">
        <v>715</v>
      </c>
      <c r="U243">
        <v>1090</v>
      </c>
      <c r="V243">
        <v>1049</v>
      </c>
      <c r="W243">
        <v>899</v>
      </c>
      <c r="X243">
        <v>55.9</v>
      </c>
      <c r="Y243">
        <v>1292</v>
      </c>
      <c r="Z243">
        <v>8632</v>
      </c>
    </row>
    <row r="245" spans="4:26" x14ac:dyDescent="0.2">
      <c r="D245" t="s">
        <v>81</v>
      </c>
      <c r="E245" t="s">
        <v>82</v>
      </c>
      <c r="F245" t="s">
        <v>83</v>
      </c>
      <c r="G245" t="s">
        <v>84</v>
      </c>
      <c r="H245" t="s">
        <v>85</v>
      </c>
      <c r="I245" t="s">
        <v>86</v>
      </c>
      <c r="J245" t="s">
        <v>87</v>
      </c>
      <c r="K245" t="s">
        <v>88</v>
      </c>
      <c r="L245" t="s">
        <v>89</v>
      </c>
      <c r="M245" t="s">
        <v>90</v>
      </c>
      <c r="N245" t="s">
        <v>91</v>
      </c>
      <c r="O245" t="s">
        <v>92</v>
      </c>
      <c r="P245" t="s">
        <v>93</v>
      </c>
      <c r="Q245" t="s">
        <v>94</v>
      </c>
      <c r="R245" t="s">
        <v>95</v>
      </c>
      <c r="S245" t="s">
        <v>96</v>
      </c>
      <c r="T245" t="s">
        <v>97</v>
      </c>
      <c r="U245" t="s">
        <v>98</v>
      </c>
      <c r="V245" t="s">
        <v>99</v>
      </c>
      <c r="W245" t="s">
        <v>100</v>
      </c>
      <c r="X245" t="s">
        <v>101</v>
      </c>
      <c r="Y245" t="s">
        <v>102</v>
      </c>
      <c r="Z245" t="s">
        <v>103</v>
      </c>
    </row>
    <row r="246" spans="4:26" x14ac:dyDescent="0.2">
      <c r="D246" t="s">
        <v>133</v>
      </c>
      <c r="E246">
        <v>22485</v>
      </c>
      <c r="F246">
        <v>22246</v>
      </c>
      <c r="G246">
        <v>20640</v>
      </c>
      <c r="H246">
        <v>4309</v>
      </c>
      <c r="I246">
        <v>656</v>
      </c>
      <c r="J246">
        <v>473</v>
      </c>
      <c r="K246">
        <v>464</v>
      </c>
      <c r="L246">
        <v>697</v>
      </c>
      <c r="M246">
        <v>977</v>
      </c>
      <c r="N246">
        <v>2443</v>
      </c>
      <c r="O246">
        <v>789</v>
      </c>
      <c r="P246">
        <v>100</v>
      </c>
      <c r="Q246">
        <v>431</v>
      </c>
      <c r="R246">
        <v>2486</v>
      </c>
      <c r="S246">
        <v>712</v>
      </c>
      <c r="T246">
        <v>622</v>
      </c>
      <c r="U246">
        <v>685</v>
      </c>
      <c r="V246">
        <v>459</v>
      </c>
      <c r="W246">
        <v>465</v>
      </c>
      <c r="X246">
        <v>626</v>
      </c>
      <c r="Y246">
        <v>4251</v>
      </c>
      <c r="Z246">
        <v>20523</v>
      </c>
    </row>
    <row r="247" spans="4:26" x14ac:dyDescent="0.2">
      <c r="D247" t="s">
        <v>128</v>
      </c>
      <c r="E247">
        <v>10773</v>
      </c>
      <c r="F247">
        <v>2564</v>
      </c>
      <c r="G247">
        <v>2251</v>
      </c>
      <c r="H247">
        <v>2116</v>
      </c>
      <c r="I247">
        <v>325</v>
      </c>
      <c r="J247">
        <v>1745</v>
      </c>
      <c r="K247">
        <v>1739</v>
      </c>
      <c r="L247">
        <v>1831</v>
      </c>
      <c r="M247">
        <v>1792</v>
      </c>
      <c r="N247">
        <v>317</v>
      </c>
      <c r="O247">
        <v>5</v>
      </c>
      <c r="P247">
        <v>2</v>
      </c>
      <c r="Q247">
        <v>13</v>
      </c>
      <c r="R247">
        <v>58</v>
      </c>
      <c r="S247">
        <v>274</v>
      </c>
      <c r="T247">
        <v>1788</v>
      </c>
      <c r="U247">
        <v>1843</v>
      </c>
      <c r="V247">
        <v>1748</v>
      </c>
      <c r="W247">
        <v>1762</v>
      </c>
      <c r="X247">
        <v>333</v>
      </c>
      <c r="Y247">
        <v>2133</v>
      </c>
      <c r="Z247">
        <v>2227</v>
      </c>
    </row>
    <row r="248" spans="4:26" x14ac:dyDescent="0.2">
      <c r="D248" t="s">
        <v>117</v>
      </c>
      <c r="E248">
        <v>48152</v>
      </c>
      <c r="F248">
        <v>41558</v>
      </c>
      <c r="G248">
        <v>4870</v>
      </c>
      <c r="H248">
        <v>1162</v>
      </c>
      <c r="I248">
        <v>190</v>
      </c>
      <c r="J248">
        <v>149</v>
      </c>
      <c r="K248">
        <v>102</v>
      </c>
      <c r="L248">
        <v>141</v>
      </c>
      <c r="M248">
        <v>175</v>
      </c>
      <c r="N248">
        <v>195</v>
      </c>
      <c r="O248">
        <v>628</v>
      </c>
      <c r="P248">
        <v>164</v>
      </c>
      <c r="Q248">
        <v>286</v>
      </c>
      <c r="R248">
        <v>798</v>
      </c>
      <c r="S248">
        <v>24</v>
      </c>
      <c r="T248">
        <v>76</v>
      </c>
      <c r="U248">
        <v>160</v>
      </c>
      <c r="V248">
        <v>55</v>
      </c>
      <c r="W248">
        <v>151</v>
      </c>
      <c r="X248">
        <v>185</v>
      </c>
      <c r="Y248">
        <v>1184</v>
      </c>
      <c r="Z248">
        <v>4967</v>
      </c>
    </row>
    <row r="249" spans="4:26" x14ac:dyDescent="0.2">
      <c r="D249" t="s">
        <v>148</v>
      </c>
      <c r="E249">
        <v>66666</v>
      </c>
      <c r="F249">
        <v>59166</v>
      </c>
      <c r="G249">
        <v>7483</v>
      </c>
      <c r="H249">
        <v>1716</v>
      </c>
      <c r="I249">
        <v>272</v>
      </c>
      <c r="J249">
        <v>223</v>
      </c>
      <c r="K249">
        <v>25</v>
      </c>
      <c r="L249">
        <v>41</v>
      </c>
      <c r="M249">
        <v>71</v>
      </c>
      <c r="N249">
        <v>79</v>
      </c>
      <c r="O249">
        <v>1108</v>
      </c>
      <c r="P249">
        <v>458</v>
      </c>
      <c r="Q249">
        <v>551</v>
      </c>
      <c r="R249">
        <v>1170</v>
      </c>
      <c r="S249">
        <v>4</v>
      </c>
      <c r="T249">
        <v>2</v>
      </c>
      <c r="U249">
        <v>51</v>
      </c>
      <c r="V249">
        <v>0</v>
      </c>
      <c r="W249">
        <v>223</v>
      </c>
      <c r="X249">
        <v>260</v>
      </c>
      <c r="Y249">
        <v>1727</v>
      </c>
      <c r="Z249">
        <v>7617</v>
      </c>
    </row>
    <row r="250" spans="4:26" x14ac:dyDescent="0.2">
      <c r="D250" t="s">
        <v>142</v>
      </c>
      <c r="E250">
        <v>37019</v>
      </c>
      <c r="F250">
        <v>31384</v>
      </c>
      <c r="G250">
        <v>8811</v>
      </c>
      <c r="H250">
        <v>2326</v>
      </c>
      <c r="I250">
        <v>361</v>
      </c>
      <c r="J250">
        <v>648</v>
      </c>
      <c r="K250">
        <v>582</v>
      </c>
      <c r="L250">
        <v>678</v>
      </c>
      <c r="M250">
        <v>754</v>
      </c>
      <c r="N250">
        <v>758</v>
      </c>
      <c r="O250">
        <v>632</v>
      </c>
      <c r="P250">
        <v>181</v>
      </c>
      <c r="Q250">
        <v>320</v>
      </c>
      <c r="R250">
        <v>1128</v>
      </c>
      <c r="S250">
        <v>254</v>
      </c>
      <c r="T250">
        <v>622</v>
      </c>
      <c r="U250">
        <v>685</v>
      </c>
      <c r="V250">
        <v>566</v>
      </c>
      <c r="W250">
        <v>650</v>
      </c>
      <c r="X250">
        <v>351</v>
      </c>
      <c r="Y250">
        <v>2324</v>
      </c>
      <c r="Z250">
        <v>8834</v>
      </c>
    </row>
    <row r="251" spans="4:26" x14ac:dyDescent="0.2">
      <c r="D251" t="s">
        <v>143</v>
      </c>
      <c r="E251">
        <v>25186</v>
      </c>
      <c r="F251">
        <v>24423</v>
      </c>
      <c r="G251">
        <v>8170</v>
      </c>
      <c r="H251">
        <v>1379</v>
      </c>
      <c r="I251">
        <v>205</v>
      </c>
      <c r="J251">
        <v>745</v>
      </c>
      <c r="K251">
        <v>794</v>
      </c>
      <c r="L251">
        <v>821</v>
      </c>
      <c r="M251">
        <v>802</v>
      </c>
      <c r="N251">
        <v>1127</v>
      </c>
      <c r="O251">
        <v>463</v>
      </c>
      <c r="P251">
        <v>196</v>
      </c>
      <c r="Q251">
        <v>232</v>
      </c>
      <c r="R251">
        <v>1016</v>
      </c>
      <c r="S251">
        <v>329</v>
      </c>
      <c r="T251">
        <v>825</v>
      </c>
      <c r="U251">
        <v>820</v>
      </c>
      <c r="V251">
        <v>814</v>
      </c>
      <c r="W251">
        <v>753</v>
      </c>
      <c r="X251">
        <v>193</v>
      </c>
      <c r="Y251">
        <v>1342</v>
      </c>
      <c r="Z251">
        <v>8098</v>
      </c>
    </row>
    <row r="253" spans="4:26" x14ac:dyDescent="0.2">
      <c r="D253" t="s">
        <v>81</v>
      </c>
      <c r="E253" t="s">
        <v>82</v>
      </c>
      <c r="F253" t="s">
        <v>83</v>
      </c>
      <c r="G253" t="s">
        <v>84</v>
      </c>
      <c r="H253" t="s">
        <v>85</v>
      </c>
      <c r="I253" t="s">
        <v>86</v>
      </c>
      <c r="J253" t="s">
        <v>87</v>
      </c>
      <c r="K253" t="s">
        <v>88</v>
      </c>
      <c r="L253" t="s">
        <v>89</v>
      </c>
      <c r="M253" t="s">
        <v>90</v>
      </c>
      <c r="N253" t="s">
        <v>91</v>
      </c>
      <c r="O253" t="s">
        <v>92</v>
      </c>
      <c r="P253" t="s">
        <v>93</v>
      </c>
      <c r="Q253" t="s">
        <v>94</v>
      </c>
      <c r="R253" t="s">
        <v>95</v>
      </c>
      <c r="S253" t="s">
        <v>96</v>
      </c>
      <c r="T253" t="s">
        <v>97</v>
      </c>
      <c r="U253" t="s">
        <v>98</v>
      </c>
      <c r="V253" t="s">
        <v>99</v>
      </c>
      <c r="W253" t="s">
        <v>100</v>
      </c>
      <c r="X253" t="s">
        <v>101</v>
      </c>
      <c r="Y253" t="s">
        <v>102</v>
      </c>
      <c r="Z253" t="s">
        <v>103</v>
      </c>
    </row>
    <row r="254" spans="4:26" x14ac:dyDescent="0.2">
      <c r="D254" t="s">
        <v>145</v>
      </c>
      <c r="E254">
        <v>12734</v>
      </c>
      <c r="F254">
        <v>12464</v>
      </c>
      <c r="G254">
        <v>10478</v>
      </c>
      <c r="H254">
        <v>2222</v>
      </c>
      <c r="I254">
        <v>123</v>
      </c>
      <c r="J254">
        <v>798</v>
      </c>
      <c r="K254">
        <v>761</v>
      </c>
      <c r="L254">
        <v>822</v>
      </c>
      <c r="M254">
        <v>842</v>
      </c>
      <c r="N254">
        <v>1281</v>
      </c>
      <c r="O254">
        <v>84</v>
      </c>
      <c r="P254">
        <v>15</v>
      </c>
      <c r="Q254">
        <v>16</v>
      </c>
      <c r="R254">
        <v>81</v>
      </c>
      <c r="S254">
        <v>1274</v>
      </c>
      <c r="T254">
        <v>790</v>
      </c>
      <c r="U254">
        <v>771</v>
      </c>
      <c r="V254">
        <v>719</v>
      </c>
      <c r="W254">
        <v>754</v>
      </c>
      <c r="X254">
        <v>123</v>
      </c>
      <c r="Y254">
        <v>2161</v>
      </c>
      <c r="Z254">
        <v>10314</v>
      </c>
    </row>
    <row r="255" spans="4:26" x14ac:dyDescent="0.2">
      <c r="D255" t="s">
        <v>133</v>
      </c>
      <c r="E255">
        <v>11256</v>
      </c>
      <c r="F255">
        <v>11093</v>
      </c>
      <c r="G255">
        <v>10367</v>
      </c>
      <c r="H255">
        <v>2119</v>
      </c>
      <c r="I255">
        <v>94</v>
      </c>
      <c r="J255">
        <v>751</v>
      </c>
      <c r="K255">
        <v>724</v>
      </c>
      <c r="L255">
        <v>803</v>
      </c>
      <c r="M255">
        <v>796</v>
      </c>
      <c r="N255">
        <v>1265</v>
      </c>
      <c r="O255">
        <v>45</v>
      </c>
      <c r="P255">
        <v>13</v>
      </c>
      <c r="Q255">
        <v>12</v>
      </c>
      <c r="R255">
        <v>44</v>
      </c>
      <c r="S255">
        <v>1262</v>
      </c>
      <c r="T255">
        <v>780</v>
      </c>
      <c r="U255">
        <v>784</v>
      </c>
      <c r="V255">
        <v>710</v>
      </c>
      <c r="W255">
        <v>731</v>
      </c>
      <c r="X255">
        <v>96</v>
      </c>
      <c r="Y255">
        <v>2098</v>
      </c>
      <c r="Z255">
        <v>10301</v>
      </c>
    </row>
    <row r="256" spans="4:26" x14ac:dyDescent="0.2">
      <c r="D256" t="s">
        <v>128</v>
      </c>
      <c r="E256">
        <v>3439</v>
      </c>
      <c r="F256">
        <v>1480</v>
      </c>
      <c r="G256">
        <v>1408</v>
      </c>
      <c r="H256">
        <v>1368</v>
      </c>
      <c r="I256">
        <v>7</v>
      </c>
      <c r="J256">
        <v>1332</v>
      </c>
      <c r="K256">
        <v>1290</v>
      </c>
      <c r="L256">
        <v>1306</v>
      </c>
      <c r="M256">
        <v>1219</v>
      </c>
      <c r="N256">
        <v>147</v>
      </c>
      <c r="O256">
        <v>1</v>
      </c>
      <c r="P256">
        <v>1</v>
      </c>
      <c r="Q256">
        <v>2</v>
      </c>
      <c r="R256">
        <v>1</v>
      </c>
      <c r="S256">
        <v>146</v>
      </c>
      <c r="T256">
        <v>1204</v>
      </c>
      <c r="U256">
        <v>1291</v>
      </c>
      <c r="V256">
        <v>1277</v>
      </c>
      <c r="W256">
        <v>1320</v>
      </c>
      <c r="X256">
        <v>7</v>
      </c>
      <c r="Y256">
        <v>1353</v>
      </c>
      <c r="Z256">
        <v>1389</v>
      </c>
    </row>
    <row r="257" spans="4:26" x14ac:dyDescent="0.2">
      <c r="D257" t="s">
        <v>117</v>
      </c>
      <c r="E257">
        <v>44110</v>
      </c>
      <c r="F257">
        <v>40448</v>
      </c>
      <c r="G257">
        <v>10157</v>
      </c>
      <c r="H257">
        <v>2705</v>
      </c>
      <c r="I257">
        <v>75</v>
      </c>
      <c r="J257">
        <v>923</v>
      </c>
      <c r="K257">
        <v>733</v>
      </c>
      <c r="L257">
        <v>825</v>
      </c>
      <c r="M257">
        <v>918</v>
      </c>
      <c r="N257">
        <v>611</v>
      </c>
      <c r="O257">
        <v>715</v>
      </c>
      <c r="P257">
        <v>461</v>
      </c>
      <c r="Q257">
        <v>453</v>
      </c>
      <c r="R257">
        <v>708</v>
      </c>
      <c r="S257">
        <v>607</v>
      </c>
      <c r="T257">
        <v>886</v>
      </c>
      <c r="U257">
        <v>792</v>
      </c>
      <c r="V257">
        <v>698</v>
      </c>
      <c r="W257">
        <v>878</v>
      </c>
      <c r="X257">
        <v>68</v>
      </c>
      <c r="Y257">
        <v>2654</v>
      </c>
      <c r="Z257">
        <v>10071</v>
      </c>
    </row>
    <row r="258" spans="4:26" x14ac:dyDescent="0.2">
      <c r="D258" t="s">
        <v>148</v>
      </c>
      <c r="E258">
        <v>41940</v>
      </c>
      <c r="F258">
        <v>37755</v>
      </c>
      <c r="G258">
        <v>10149</v>
      </c>
      <c r="H258">
        <v>2867</v>
      </c>
      <c r="I258">
        <v>87</v>
      </c>
      <c r="J258">
        <v>897</v>
      </c>
      <c r="K258">
        <v>0</v>
      </c>
      <c r="L258">
        <v>0</v>
      </c>
      <c r="M258">
        <v>1</v>
      </c>
      <c r="N258">
        <v>4</v>
      </c>
      <c r="O258">
        <v>1574</v>
      </c>
      <c r="P258">
        <v>1288</v>
      </c>
      <c r="Q258">
        <v>1263</v>
      </c>
      <c r="R258">
        <v>1580</v>
      </c>
      <c r="S258">
        <v>4</v>
      </c>
      <c r="T258">
        <v>1</v>
      </c>
      <c r="U258">
        <v>0</v>
      </c>
      <c r="V258">
        <v>0</v>
      </c>
      <c r="W258">
        <v>866</v>
      </c>
      <c r="X258">
        <v>84</v>
      </c>
      <c r="Y258">
        <v>2848</v>
      </c>
      <c r="Z258">
        <v>10124</v>
      </c>
    </row>
    <row r="259" spans="4:26" x14ac:dyDescent="0.2">
      <c r="D259" t="s">
        <v>142</v>
      </c>
      <c r="E259">
        <v>22696</v>
      </c>
      <c r="F259">
        <v>20648</v>
      </c>
      <c r="G259">
        <v>8512</v>
      </c>
      <c r="H259">
        <v>2256</v>
      </c>
      <c r="I259">
        <v>77.2</v>
      </c>
      <c r="J259">
        <v>940</v>
      </c>
      <c r="K259">
        <v>702</v>
      </c>
      <c r="L259">
        <v>751</v>
      </c>
      <c r="M259">
        <v>755</v>
      </c>
      <c r="N259">
        <v>662</v>
      </c>
      <c r="O259">
        <v>484</v>
      </c>
      <c r="P259">
        <v>356</v>
      </c>
      <c r="Q259">
        <v>349</v>
      </c>
      <c r="R259">
        <v>483</v>
      </c>
      <c r="S259">
        <v>659</v>
      </c>
      <c r="T259">
        <v>732</v>
      </c>
      <c r="U259">
        <v>728</v>
      </c>
      <c r="V259">
        <v>681</v>
      </c>
      <c r="W259">
        <v>910</v>
      </c>
      <c r="X259">
        <v>75.599999999999994</v>
      </c>
      <c r="Y259">
        <v>2223</v>
      </c>
      <c r="Z259">
        <v>8440</v>
      </c>
    </row>
    <row r="260" spans="4:26" x14ac:dyDescent="0.2">
      <c r="D260" t="s">
        <v>143</v>
      </c>
      <c r="E260">
        <v>18907</v>
      </c>
      <c r="F260">
        <v>17395</v>
      </c>
      <c r="G260">
        <v>3974</v>
      </c>
      <c r="H260">
        <v>588</v>
      </c>
      <c r="I260">
        <v>43</v>
      </c>
      <c r="J260">
        <v>230</v>
      </c>
      <c r="K260">
        <v>459</v>
      </c>
      <c r="L260">
        <v>470</v>
      </c>
      <c r="M260">
        <v>453</v>
      </c>
      <c r="N260">
        <v>602</v>
      </c>
      <c r="O260">
        <v>676</v>
      </c>
      <c r="P260">
        <v>557</v>
      </c>
      <c r="Q260">
        <v>546</v>
      </c>
      <c r="R260">
        <v>678</v>
      </c>
      <c r="S260">
        <v>599</v>
      </c>
      <c r="T260">
        <v>443</v>
      </c>
      <c r="U260">
        <v>463</v>
      </c>
      <c r="V260">
        <v>453</v>
      </c>
      <c r="W260">
        <v>238</v>
      </c>
      <c r="X260">
        <v>43.3</v>
      </c>
      <c r="Y260">
        <v>582</v>
      </c>
      <c r="Z260">
        <v>3943</v>
      </c>
    </row>
    <row r="262" spans="4:26" x14ac:dyDescent="0.2">
      <c r="D262" t="s">
        <v>81</v>
      </c>
      <c r="E262" t="s">
        <v>82</v>
      </c>
      <c r="F262" t="s">
        <v>83</v>
      </c>
      <c r="G262" t="s">
        <v>84</v>
      </c>
      <c r="H262" t="s">
        <v>85</v>
      </c>
      <c r="I262" t="s">
        <v>86</v>
      </c>
      <c r="J262" t="s">
        <v>87</v>
      </c>
      <c r="K262" t="s">
        <v>88</v>
      </c>
      <c r="L262" t="s">
        <v>89</v>
      </c>
      <c r="M262" t="s">
        <v>90</v>
      </c>
      <c r="N262" t="s">
        <v>91</v>
      </c>
      <c r="O262" t="s">
        <v>92</v>
      </c>
      <c r="P262" t="s">
        <v>93</v>
      </c>
      <c r="Q262" t="s">
        <v>94</v>
      </c>
      <c r="R262" t="s">
        <v>95</v>
      </c>
      <c r="S262" t="s">
        <v>96</v>
      </c>
      <c r="T262" t="s">
        <v>97</v>
      </c>
      <c r="U262" t="s">
        <v>98</v>
      </c>
      <c r="V262" t="s">
        <v>99</v>
      </c>
      <c r="W262" t="s">
        <v>100</v>
      </c>
      <c r="X262" t="s">
        <v>101</v>
      </c>
      <c r="Y262" t="s">
        <v>102</v>
      </c>
      <c r="Z262" t="s">
        <v>103</v>
      </c>
    </row>
    <row r="263" spans="4:26" x14ac:dyDescent="0.2">
      <c r="D263" t="s">
        <v>125</v>
      </c>
      <c r="E263">
        <v>9372</v>
      </c>
      <c r="F263">
        <v>8376</v>
      </c>
      <c r="G263">
        <v>4208</v>
      </c>
      <c r="H263">
        <v>4060</v>
      </c>
      <c r="I263">
        <v>330</v>
      </c>
      <c r="J263">
        <v>3699</v>
      </c>
      <c r="K263">
        <v>3676</v>
      </c>
      <c r="L263">
        <v>3708</v>
      </c>
      <c r="M263">
        <v>3089</v>
      </c>
      <c r="N263">
        <v>96</v>
      </c>
      <c r="O263">
        <v>218</v>
      </c>
      <c r="P263">
        <v>657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</row>
    <row r="264" spans="4:26" x14ac:dyDescent="0.2">
      <c r="D264" t="s">
        <v>131</v>
      </c>
      <c r="E264">
        <v>246781</v>
      </c>
      <c r="F264">
        <v>211736</v>
      </c>
      <c r="G264">
        <v>16567</v>
      </c>
      <c r="H264">
        <v>6442</v>
      </c>
      <c r="I264">
        <v>228</v>
      </c>
      <c r="J264">
        <v>832</v>
      </c>
      <c r="K264">
        <v>690</v>
      </c>
      <c r="L264">
        <v>1140</v>
      </c>
      <c r="M264">
        <v>124</v>
      </c>
      <c r="N264">
        <v>125</v>
      </c>
      <c r="O264">
        <v>4290</v>
      </c>
      <c r="P264">
        <v>1903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</row>
    <row r="265" spans="4:26" x14ac:dyDescent="0.2">
      <c r="D265" t="s">
        <v>112</v>
      </c>
      <c r="E265">
        <v>87162</v>
      </c>
      <c r="F265">
        <v>63839</v>
      </c>
      <c r="G265">
        <v>13907</v>
      </c>
      <c r="H265">
        <v>5424</v>
      </c>
      <c r="I265">
        <v>188</v>
      </c>
      <c r="J265">
        <v>823</v>
      </c>
      <c r="K265">
        <v>758</v>
      </c>
      <c r="L265">
        <v>1210</v>
      </c>
      <c r="M265">
        <v>337</v>
      </c>
      <c r="N265">
        <v>275</v>
      </c>
      <c r="O265">
        <v>3261</v>
      </c>
      <c r="P265">
        <v>1551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</row>
    <row r="266" spans="4:26" x14ac:dyDescent="0.2">
      <c r="D266" t="s">
        <v>152</v>
      </c>
      <c r="E266">
        <v>76559</v>
      </c>
      <c r="F266">
        <v>58097</v>
      </c>
      <c r="G266">
        <v>13215</v>
      </c>
      <c r="H266">
        <v>5326</v>
      </c>
      <c r="I266">
        <v>2516</v>
      </c>
      <c r="J266">
        <v>717</v>
      </c>
      <c r="K266">
        <v>443</v>
      </c>
      <c r="L266">
        <v>714</v>
      </c>
      <c r="M266">
        <v>34</v>
      </c>
      <c r="N266">
        <v>111</v>
      </c>
      <c r="O266">
        <v>3581</v>
      </c>
      <c r="P266">
        <v>1600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</row>
    <row r="267" spans="4:26" x14ac:dyDescent="0.2">
      <c r="D267" t="s">
        <v>153</v>
      </c>
      <c r="E267">
        <v>32955</v>
      </c>
      <c r="F267">
        <v>31440</v>
      </c>
      <c r="G267">
        <v>19720</v>
      </c>
      <c r="H267">
        <v>5525</v>
      </c>
      <c r="I267">
        <v>2154</v>
      </c>
      <c r="J267">
        <v>244</v>
      </c>
      <c r="K267">
        <v>239</v>
      </c>
      <c r="L267">
        <v>723</v>
      </c>
      <c r="M267">
        <v>221</v>
      </c>
      <c r="N267">
        <v>209</v>
      </c>
      <c r="O267">
        <v>3794</v>
      </c>
      <c r="P267">
        <v>1301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</row>
    <row r="268" spans="4:26" x14ac:dyDescent="0.2">
      <c r="D268" t="s">
        <v>142</v>
      </c>
      <c r="E268">
        <v>90566</v>
      </c>
      <c r="F268">
        <v>74698</v>
      </c>
      <c r="G268">
        <v>13523</v>
      </c>
      <c r="H268">
        <v>5355</v>
      </c>
      <c r="I268">
        <v>1083</v>
      </c>
      <c r="J268">
        <v>1263</v>
      </c>
      <c r="K268">
        <v>1161</v>
      </c>
      <c r="L268">
        <v>1499</v>
      </c>
      <c r="M268">
        <v>761</v>
      </c>
      <c r="N268">
        <v>163</v>
      </c>
      <c r="O268">
        <v>3029</v>
      </c>
      <c r="P268">
        <v>1402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</row>
    <row r="269" spans="4:26" x14ac:dyDescent="0.2">
      <c r="D269" t="s">
        <v>143</v>
      </c>
      <c r="E269">
        <v>92901</v>
      </c>
      <c r="F269">
        <v>79754</v>
      </c>
      <c r="G269">
        <v>5803</v>
      </c>
      <c r="H269">
        <v>850</v>
      </c>
      <c r="I269">
        <v>1151</v>
      </c>
      <c r="J269">
        <v>1383</v>
      </c>
      <c r="K269">
        <v>1421</v>
      </c>
      <c r="L269">
        <v>1256</v>
      </c>
      <c r="M269">
        <v>1306</v>
      </c>
      <c r="N269">
        <v>76.3</v>
      </c>
      <c r="O269">
        <v>1615</v>
      </c>
      <c r="P269">
        <v>468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</row>
  </sheetData>
  <conditionalFormatting sqref="E75:AA75">
    <cfRule type="containsText" dxfId="23" priority="24" operator="containsText" text="yes">
      <formula>NOT(ISERROR(SEARCH("yes",E75)))</formula>
    </cfRule>
  </conditionalFormatting>
  <conditionalFormatting sqref="E83:Z83">
    <cfRule type="containsText" dxfId="22" priority="23" operator="containsText" text="yes">
      <formula>NOT(ISERROR(SEARCH("yes",E83)))</formula>
    </cfRule>
  </conditionalFormatting>
  <conditionalFormatting sqref="E94:Z94">
    <cfRule type="containsText" dxfId="21" priority="22" operator="containsText" text="yes">
      <formula>NOT(ISERROR(SEARCH("yes",E94)))</formula>
    </cfRule>
  </conditionalFormatting>
  <conditionalFormatting sqref="E103:Z103">
    <cfRule type="containsText" dxfId="20" priority="21" operator="containsText" text="yes">
      <formula>NOT(ISERROR(SEARCH("yes",E103)))</formula>
    </cfRule>
  </conditionalFormatting>
  <conditionalFormatting sqref="E112:Z112">
    <cfRule type="containsText" dxfId="19" priority="20" operator="containsText" text="yes">
      <formula>NOT(ISERROR(SEARCH("yes",E112)))</formula>
    </cfRule>
  </conditionalFormatting>
  <conditionalFormatting sqref="E121:Z121">
    <cfRule type="containsText" dxfId="18" priority="19" operator="containsText" text="yes">
      <formula>NOT(ISERROR(SEARCH("yes",E121)))</formula>
    </cfRule>
  </conditionalFormatting>
  <conditionalFormatting sqref="E128:Z128">
    <cfRule type="containsText" dxfId="17" priority="18" operator="containsText" text="yes">
      <formula>NOT(ISERROR(SEARCH("yes",E128)))</formula>
    </cfRule>
  </conditionalFormatting>
  <conditionalFormatting sqref="E137:Z137">
    <cfRule type="containsText" dxfId="16" priority="17" operator="containsText" text="yes">
      <formula>NOT(ISERROR(SEARCH("yes",E137)))</formula>
    </cfRule>
  </conditionalFormatting>
  <conditionalFormatting sqref="E145:Z145">
    <cfRule type="containsText" dxfId="15" priority="16" operator="containsText" text="yes">
      <formula>NOT(ISERROR(SEARCH("yes",E145)))</formula>
    </cfRule>
  </conditionalFormatting>
  <conditionalFormatting sqref="E154:Z154">
    <cfRule type="containsText" dxfId="14" priority="15" operator="containsText" text="yes">
      <formula>NOT(ISERROR(SEARCH("yes",E154)))</formula>
    </cfRule>
  </conditionalFormatting>
  <conditionalFormatting sqref="E114:Z120 D170:Z176">
    <cfRule type="duplicateValues" dxfId="13" priority="14"/>
  </conditionalFormatting>
  <conditionalFormatting sqref="D16:Z16">
    <cfRule type="duplicateValues" dxfId="12" priority="13"/>
  </conditionalFormatting>
  <conditionalFormatting sqref="D28:Z28">
    <cfRule type="duplicateValues" dxfId="11" priority="12"/>
  </conditionalFormatting>
  <conditionalFormatting sqref="D3:Z3">
    <cfRule type="duplicateValues" dxfId="10" priority="11"/>
  </conditionalFormatting>
  <conditionalFormatting sqref="D122:Z127 D178:Z183">
    <cfRule type="duplicateValues" dxfId="9" priority="10"/>
  </conditionalFormatting>
  <conditionalFormatting sqref="D185:Z199 D61:Z74">
    <cfRule type="duplicateValues" dxfId="8" priority="9"/>
  </conditionalFormatting>
  <conditionalFormatting sqref="D200:Z207 D76:Z82">
    <cfRule type="duplicateValues" dxfId="7" priority="8"/>
  </conditionalFormatting>
  <conditionalFormatting sqref="D208:Z215 D138:Z144">
    <cfRule type="duplicateValues" dxfId="6" priority="7"/>
  </conditionalFormatting>
  <conditionalFormatting sqref="D216:Z224 D146:Z153">
    <cfRule type="duplicateValues" dxfId="5" priority="6"/>
  </conditionalFormatting>
  <conditionalFormatting sqref="D225:Z235 D84:Z93">
    <cfRule type="duplicateValues" dxfId="4" priority="5"/>
  </conditionalFormatting>
  <conditionalFormatting sqref="D236:Z244 D95:Z102">
    <cfRule type="duplicateValues" dxfId="3" priority="4"/>
  </conditionalFormatting>
  <conditionalFormatting sqref="D245:Z252 D155:Z163">
    <cfRule type="duplicateValues" dxfId="2" priority="3"/>
  </conditionalFormatting>
  <conditionalFormatting sqref="D253:Z261 D104:Z111">
    <cfRule type="duplicateValues" dxfId="1" priority="2"/>
  </conditionalFormatting>
  <conditionalFormatting sqref="D262:Z270 D129:Z136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1C110-671A-D444-AB64-2E3D8718075D}">
  <dimension ref="B2:H80"/>
  <sheetViews>
    <sheetView tabSelected="1" workbookViewId="0">
      <selection activeCell="E8" sqref="E8"/>
    </sheetView>
  </sheetViews>
  <sheetFormatPr baseColWidth="10" defaultRowHeight="16" x14ac:dyDescent="0.2"/>
  <cols>
    <col min="2" max="2" width="11" customWidth="1"/>
    <col min="3" max="3" width="21.83203125" customWidth="1"/>
    <col min="4" max="4" width="23.1640625" customWidth="1"/>
    <col min="5" max="5" width="24.6640625" customWidth="1"/>
    <col min="7" max="7" width="16" customWidth="1"/>
    <col min="8" max="8" width="11.6640625" customWidth="1"/>
  </cols>
  <sheetData>
    <row r="2" spans="2:8" ht="51" x14ac:dyDescent="0.2">
      <c r="B2" s="5"/>
      <c r="C2" s="6" t="s">
        <v>50</v>
      </c>
      <c r="D2" s="6" t="s">
        <v>51</v>
      </c>
      <c r="E2" s="6" t="s">
        <v>52</v>
      </c>
      <c r="F2" s="6" t="s">
        <v>53</v>
      </c>
      <c r="G2" s="7" t="s">
        <v>54</v>
      </c>
      <c r="H2" s="8" t="s">
        <v>55</v>
      </c>
    </row>
    <row r="3" spans="2:8" x14ac:dyDescent="0.2">
      <c r="B3" s="9" t="s">
        <v>56</v>
      </c>
      <c r="C3" s="10" t="s">
        <v>57</v>
      </c>
      <c r="D3" s="10" t="s">
        <v>78</v>
      </c>
      <c r="E3" s="11" t="s">
        <v>58</v>
      </c>
      <c r="F3" s="10" t="s">
        <v>59</v>
      </c>
      <c r="G3" s="11" t="s">
        <v>60</v>
      </c>
      <c r="H3" s="12">
        <v>3</v>
      </c>
    </row>
    <row r="4" spans="2:8" x14ac:dyDescent="0.2">
      <c r="B4" s="9" t="s">
        <v>61</v>
      </c>
      <c r="C4" s="13" t="s">
        <v>62</v>
      </c>
      <c r="D4" s="13" t="s">
        <v>63</v>
      </c>
      <c r="E4" s="14" t="s">
        <v>64</v>
      </c>
      <c r="F4" s="13" t="s">
        <v>163</v>
      </c>
      <c r="G4" s="14" t="s">
        <v>65</v>
      </c>
      <c r="H4" s="15">
        <v>8</v>
      </c>
    </row>
    <row r="13" spans="2:8" x14ac:dyDescent="0.2">
      <c r="B13" t="s">
        <v>80</v>
      </c>
    </row>
    <row r="14" spans="2:8" x14ac:dyDescent="0.2">
      <c r="B14" s="17"/>
      <c r="C14" s="17" t="s">
        <v>79</v>
      </c>
      <c r="D14" s="17" t="s">
        <v>75</v>
      </c>
    </row>
    <row r="15" spans="2:8" x14ac:dyDescent="0.2">
      <c r="B15" s="18">
        <v>1</v>
      </c>
      <c r="C15" s="16">
        <v>40.9403486</v>
      </c>
      <c r="D15" s="16"/>
    </row>
    <row r="16" spans="2:8" x14ac:dyDescent="0.2">
      <c r="B16" s="18">
        <v>2</v>
      </c>
      <c r="C16" s="16">
        <v>58.772940200000001</v>
      </c>
      <c r="D16" s="16"/>
    </row>
    <row r="17" spans="2:4" x14ac:dyDescent="0.2">
      <c r="B17" s="18">
        <v>3</v>
      </c>
      <c r="C17" s="16">
        <v>30.366043600000001</v>
      </c>
      <c r="D17" s="16"/>
    </row>
    <row r="18" spans="2:4" x14ac:dyDescent="0.2">
      <c r="B18" s="18" t="s">
        <v>68</v>
      </c>
      <c r="C18" s="16"/>
      <c r="D18" s="16">
        <v>63.236721699999997</v>
      </c>
    </row>
    <row r="19" spans="2:4" x14ac:dyDescent="0.2">
      <c r="B19" s="18" t="s">
        <v>69</v>
      </c>
      <c r="C19" s="16"/>
      <c r="D19" s="16">
        <v>90.470383299999995</v>
      </c>
    </row>
    <row r="20" spans="2:4" x14ac:dyDescent="0.2">
      <c r="B20" s="18" t="s">
        <v>27</v>
      </c>
      <c r="C20" s="16"/>
      <c r="D20" s="16">
        <v>88.848368500000007</v>
      </c>
    </row>
    <row r="21" spans="2:4" x14ac:dyDescent="0.2">
      <c r="B21" s="18" t="s">
        <v>70</v>
      </c>
      <c r="C21" s="16"/>
      <c r="D21" s="16">
        <v>90.155739299999993</v>
      </c>
    </row>
    <row r="22" spans="2:4" x14ac:dyDescent="0.2">
      <c r="B22" s="18" t="s">
        <v>71</v>
      </c>
      <c r="C22" s="16"/>
      <c r="D22" s="16">
        <v>91.562355100000005</v>
      </c>
    </row>
    <row r="23" spans="2:4" x14ac:dyDescent="0.2">
      <c r="B23" s="18" t="s">
        <v>47</v>
      </c>
      <c r="C23" s="16"/>
      <c r="D23" s="16">
        <v>88.956587999999996</v>
      </c>
    </row>
    <row r="24" spans="2:4" x14ac:dyDescent="0.2">
      <c r="B24" s="18" t="s">
        <v>72</v>
      </c>
      <c r="C24" s="16"/>
      <c r="D24" s="16">
        <v>85.388994299999993</v>
      </c>
    </row>
    <row r="25" spans="2:4" x14ac:dyDescent="0.2">
      <c r="B25" s="18" t="s">
        <v>73</v>
      </c>
      <c r="C25" s="16"/>
      <c r="D25" s="16">
        <v>85.301724100000001</v>
      </c>
    </row>
    <row r="27" spans="2:4" x14ac:dyDescent="0.2">
      <c r="B27" t="s">
        <v>77</v>
      </c>
    </row>
    <row r="28" spans="2:4" x14ac:dyDescent="0.2">
      <c r="B28" s="17"/>
      <c r="C28" s="17" t="s">
        <v>66</v>
      </c>
      <c r="D28" s="17" t="s">
        <v>75</v>
      </c>
    </row>
    <row r="29" spans="2:4" x14ac:dyDescent="0.2">
      <c r="B29" s="18">
        <v>1</v>
      </c>
      <c r="C29" s="16">
        <v>88.550674509999993</v>
      </c>
      <c r="D29" s="16"/>
    </row>
    <row r="30" spans="2:4" x14ac:dyDescent="0.2">
      <c r="B30" s="18">
        <v>2</v>
      </c>
      <c r="C30" s="16">
        <v>95.341305430000006</v>
      </c>
      <c r="D30" s="16"/>
    </row>
    <row r="31" spans="2:4" x14ac:dyDescent="0.2">
      <c r="B31" s="18">
        <v>3</v>
      </c>
      <c r="C31" s="16">
        <v>93.143812710000006</v>
      </c>
      <c r="D31" s="16"/>
    </row>
    <row r="32" spans="2:4" x14ac:dyDescent="0.2">
      <c r="B32" s="18" t="s">
        <v>68</v>
      </c>
      <c r="C32" s="16"/>
      <c r="D32" s="16">
        <v>85.762648110000001</v>
      </c>
    </row>
    <row r="33" spans="2:4" x14ac:dyDescent="0.2">
      <c r="B33" s="18" t="s">
        <v>69</v>
      </c>
      <c r="C33" s="16"/>
      <c r="D33" s="16">
        <v>91.684322030000004</v>
      </c>
    </row>
    <row r="34" spans="2:4" x14ac:dyDescent="0.2">
      <c r="B34" s="18" t="s">
        <v>27</v>
      </c>
      <c r="C34" s="16"/>
      <c r="D34" s="16">
        <v>89.848602479999997</v>
      </c>
    </row>
    <row r="35" spans="2:4" x14ac:dyDescent="0.2">
      <c r="B35" s="18" t="s">
        <v>70</v>
      </c>
      <c r="C35" s="16"/>
      <c r="D35" s="16">
        <v>91.066226450000002</v>
      </c>
    </row>
    <row r="36" spans="2:4" x14ac:dyDescent="0.2">
      <c r="B36" s="18" t="s">
        <v>71</v>
      </c>
      <c r="C36" s="16"/>
      <c r="D36" s="16">
        <v>94.377190189999993</v>
      </c>
    </row>
    <row r="37" spans="2:4" x14ac:dyDescent="0.2">
      <c r="B37" s="18" t="s">
        <v>47</v>
      </c>
      <c r="C37" s="16"/>
      <c r="D37" s="16">
        <v>92.649391859999994</v>
      </c>
    </row>
    <row r="38" spans="2:4" x14ac:dyDescent="0.2">
      <c r="B38" s="18" t="s">
        <v>72</v>
      </c>
      <c r="C38" s="16"/>
      <c r="D38" s="16">
        <v>89.641434259999997</v>
      </c>
    </row>
    <row r="39" spans="2:4" x14ac:dyDescent="0.2">
      <c r="B39" s="18" t="s">
        <v>73</v>
      </c>
      <c r="C39" s="16"/>
      <c r="D39" s="16">
        <v>95.419479269999997</v>
      </c>
    </row>
    <row r="41" spans="2:4" x14ac:dyDescent="0.2">
      <c r="B41" s="17" t="s">
        <v>155</v>
      </c>
      <c r="C41" s="17" t="s">
        <v>66</v>
      </c>
      <c r="D41" s="17" t="s">
        <v>75</v>
      </c>
    </row>
    <row r="42" spans="2:4" x14ac:dyDescent="0.2">
      <c r="B42" s="18">
        <v>1</v>
      </c>
      <c r="C42" s="16">
        <v>99.405244699999997</v>
      </c>
      <c r="D42" s="16"/>
    </row>
    <row r="43" spans="2:4" x14ac:dyDescent="0.2">
      <c r="B43" s="18">
        <v>2</v>
      </c>
      <c r="C43" s="16">
        <v>99.178380500000003</v>
      </c>
      <c r="D43" s="16"/>
    </row>
    <row r="44" spans="2:4" x14ac:dyDescent="0.2">
      <c r="B44" s="18">
        <v>3</v>
      </c>
      <c r="C44" s="16">
        <v>99.566402400000001</v>
      </c>
      <c r="D44" s="16"/>
    </row>
    <row r="45" spans="2:4" x14ac:dyDescent="0.2">
      <c r="B45" s="18" t="s">
        <v>68</v>
      </c>
      <c r="C45" s="16"/>
      <c r="D45" s="16">
        <v>99.013563500000004</v>
      </c>
    </row>
    <row r="46" spans="2:4" x14ac:dyDescent="0.2">
      <c r="B46" s="18" t="s">
        <v>69</v>
      </c>
      <c r="C46" s="16"/>
      <c r="D46" s="16">
        <v>99.9203641</v>
      </c>
    </row>
    <row r="47" spans="2:4" x14ac:dyDescent="0.2">
      <c r="B47" s="18" t="s">
        <v>27</v>
      </c>
      <c r="C47" s="16"/>
      <c r="D47" s="16">
        <v>99.732977300000002</v>
      </c>
    </row>
    <row r="48" spans="2:4" x14ac:dyDescent="0.2">
      <c r="B48" s="18" t="s">
        <v>70</v>
      </c>
      <c r="C48" s="16"/>
      <c r="D48" s="16">
        <v>99.963840200000007</v>
      </c>
    </row>
    <row r="49" spans="2:4" x14ac:dyDescent="0.2">
      <c r="B49" s="18" t="s">
        <v>71</v>
      </c>
      <c r="C49" s="16"/>
      <c r="D49" s="16">
        <v>99.918814699999999</v>
      </c>
    </row>
    <row r="50" spans="2:4" x14ac:dyDescent="0.2">
      <c r="B50" s="18" t="s">
        <v>47</v>
      </c>
      <c r="C50" s="16"/>
      <c r="D50" s="16">
        <v>99.570046599999998</v>
      </c>
    </row>
    <row r="51" spans="2:4" x14ac:dyDescent="0.2">
      <c r="B51" s="18" t="s">
        <v>72</v>
      </c>
      <c r="C51" s="16"/>
      <c r="D51" s="16">
        <v>99.656160499999999</v>
      </c>
    </row>
    <row r="52" spans="2:4" x14ac:dyDescent="0.2">
      <c r="B52" s="18" t="s">
        <v>73</v>
      </c>
      <c r="C52" s="16"/>
      <c r="D52" s="16">
        <v>96.846846799999994</v>
      </c>
    </row>
    <row r="54" spans="2:4" x14ac:dyDescent="0.2">
      <c r="B54" t="s">
        <v>74</v>
      </c>
    </row>
    <row r="55" spans="2:4" x14ac:dyDescent="0.2">
      <c r="B55" s="17"/>
      <c r="C55" s="17" t="s">
        <v>66</v>
      </c>
      <c r="D55" s="17" t="s">
        <v>67</v>
      </c>
    </row>
    <row r="56" spans="2:4" x14ac:dyDescent="0.2">
      <c r="B56" s="18">
        <v>1</v>
      </c>
      <c r="C56" s="16">
        <v>5.9687729200000001</v>
      </c>
      <c r="D56" s="16"/>
    </row>
    <row r="57" spans="2:4" x14ac:dyDescent="0.2">
      <c r="B57" s="18">
        <v>2</v>
      </c>
      <c r="C57" s="16">
        <v>3.1370127499999998</v>
      </c>
      <c r="D57" s="16"/>
    </row>
    <row r="58" spans="2:4" x14ac:dyDescent="0.2">
      <c r="B58" s="18">
        <v>3</v>
      </c>
      <c r="C58" s="16">
        <v>6.2093295800000003</v>
      </c>
      <c r="D58" s="16"/>
    </row>
    <row r="59" spans="2:4" x14ac:dyDescent="0.2">
      <c r="B59" s="18" t="s">
        <v>68</v>
      </c>
      <c r="C59" s="16"/>
      <c r="D59" s="16">
        <v>5.1183794699999998</v>
      </c>
    </row>
    <row r="60" spans="2:4" x14ac:dyDescent="0.2">
      <c r="B60" s="18" t="s">
        <v>69</v>
      </c>
      <c r="C60" s="16"/>
      <c r="D60" s="16">
        <v>7.15877871</v>
      </c>
    </row>
    <row r="61" spans="2:4" x14ac:dyDescent="0.2">
      <c r="B61" s="18" t="s">
        <v>27</v>
      </c>
      <c r="C61" s="16"/>
      <c r="D61" s="16">
        <v>3.99449085</v>
      </c>
    </row>
    <row r="62" spans="2:4" x14ac:dyDescent="0.2">
      <c r="B62" s="18" t="s">
        <v>70</v>
      </c>
      <c r="C62" s="16"/>
      <c r="D62" s="16">
        <v>4.0250865200000003</v>
      </c>
    </row>
    <row r="63" spans="2:4" x14ac:dyDescent="0.2">
      <c r="B63" s="18" t="s">
        <v>71</v>
      </c>
      <c r="C63" s="16"/>
      <c r="D63" s="16">
        <v>8.6187406400000004</v>
      </c>
    </row>
    <row r="64" spans="2:4" x14ac:dyDescent="0.2">
      <c r="B64" s="18" t="s">
        <v>47</v>
      </c>
      <c r="C64" s="16"/>
      <c r="D64" s="16">
        <v>5.5858374599999996</v>
      </c>
    </row>
    <row r="65" spans="2:4" x14ac:dyDescent="0.2">
      <c r="B65" s="18" t="s">
        <v>72</v>
      </c>
      <c r="C65" s="16"/>
      <c r="D65" s="16">
        <v>3.22459549</v>
      </c>
    </row>
    <row r="66" spans="2:4" x14ac:dyDescent="0.2">
      <c r="B66" s="18" t="s">
        <v>73</v>
      </c>
      <c r="C66" s="16"/>
      <c r="D66" s="16">
        <v>1.0001192000000001</v>
      </c>
    </row>
    <row r="68" spans="2:4" x14ac:dyDescent="0.2">
      <c r="B68" t="s">
        <v>76</v>
      </c>
    </row>
    <row r="69" spans="2:4" x14ac:dyDescent="0.2">
      <c r="B69" s="17"/>
      <c r="C69" s="17" t="s">
        <v>66</v>
      </c>
      <c r="D69" s="17" t="s">
        <v>75</v>
      </c>
    </row>
    <row r="70" spans="2:4" x14ac:dyDescent="0.2">
      <c r="B70" s="18">
        <v>1</v>
      </c>
      <c r="C70" s="16">
        <v>5.5451060000000003E-2</v>
      </c>
      <c r="D70" s="16"/>
    </row>
    <row r="71" spans="2:4" x14ac:dyDescent="0.2">
      <c r="B71" s="18">
        <v>2</v>
      </c>
      <c r="C71" s="16">
        <v>4.1459940000000001E-2</v>
      </c>
      <c r="D71" s="16"/>
    </row>
    <row r="72" spans="2:4" x14ac:dyDescent="0.2">
      <c r="B72" s="18">
        <v>3</v>
      </c>
      <c r="C72" s="16">
        <v>3.4393170000000001E-2</v>
      </c>
      <c r="D72" s="16"/>
    </row>
    <row r="73" spans="2:4" x14ac:dyDescent="0.2">
      <c r="B73" s="18" t="s">
        <v>68</v>
      </c>
      <c r="C73" s="16"/>
      <c r="D73" s="16">
        <v>5.6720239999999998E-2</v>
      </c>
    </row>
    <row r="74" spans="2:4" x14ac:dyDescent="0.2">
      <c r="B74" s="18" t="s">
        <v>69</v>
      </c>
      <c r="C74" s="16"/>
      <c r="D74" s="16">
        <v>4.9309609999999997E-2</v>
      </c>
    </row>
    <row r="75" spans="2:4" x14ac:dyDescent="0.2">
      <c r="B75" s="18" t="s">
        <v>27</v>
      </c>
      <c r="C75" s="16"/>
      <c r="D75" s="16">
        <v>1.6489779999999999E-2</v>
      </c>
    </row>
    <row r="76" spans="2:4" x14ac:dyDescent="0.2">
      <c r="B76" s="18" t="s">
        <v>70</v>
      </c>
      <c r="C76" s="16"/>
      <c r="D76" s="16">
        <v>5.187961E-2</v>
      </c>
    </row>
    <row r="77" spans="2:4" x14ac:dyDescent="0.2">
      <c r="B77" s="18" t="s">
        <v>71</v>
      </c>
      <c r="C77" s="16"/>
      <c r="D77" s="16">
        <v>9.0560290000000002E-2</v>
      </c>
    </row>
    <row r="78" spans="2:4" x14ac:dyDescent="0.2">
      <c r="B78" s="18" t="s">
        <v>47</v>
      </c>
      <c r="C78" s="16"/>
      <c r="D78" s="16">
        <v>3.3407819999999998E-2</v>
      </c>
    </row>
    <row r="79" spans="2:4" x14ac:dyDescent="0.2">
      <c r="B79" s="18" t="s">
        <v>72</v>
      </c>
      <c r="C79" s="16"/>
      <c r="D79" s="16">
        <v>1.0012399999999999E-2</v>
      </c>
    </row>
    <row r="80" spans="2:4" x14ac:dyDescent="0.2">
      <c r="B80" s="18" t="s">
        <v>73</v>
      </c>
      <c r="C80" s="16"/>
      <c r="D80" s="16">
        <v>2.1706260000000002E-2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Purity Raw data</vt:lpstr>
      <vt:lpstr>Purity Raw data FOXP3</vt:lpstr>
      <vt:lpstr>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Duggleby</dc:creator>
  <cp:lastModifiedBy>Richard Duggleby</cp:lastModifiedBy>
  <dcterms:created xsi:type="dcterms:W3CDTF">2022-01-13T14:15:47Z</dcterms:created>
  <dcterms:modified xsi:type="dcterms:W3CDTF">2022-01-21T09:57:16Z</dcterms:modified>
</cp:coreProperties>
</file>