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filterPrivacy="1"/>
  <xr:revisionPtr revIDLastSave="0" documentId="13_ncr:1_{4F3F7829-0594-41C8-ABB5-2D316D2BC4B0}" xr6:coauthVersionLast="47" xr6:coauthVersionMax="47" xr10:uidLastSave="{00000000-0000-0000-0000-000000000000}"/>
  <bookViews>
    <workbookView xWindow="-98" yWindow="-98" windowWidth="28996" windowHeight="15796" tabRatio="863" activeTab="5" xr2:uid="{00000000-000D-0000-FFFF-FFFF00000000}"/>
  </bookViews>
  <sheets>
    <sheet name="Publication" sheetId="1" r:id="rId1"/>
    <sheet name="H index " sheetId="8" r:id="rId2"/>
    <sheet name="RRI" sheetId="6" r:id="rId3"/>
    <sheet name="Top Journal" sheetId="4" r:id="rId4"/>
    <sheet name="Top  Author" sheetId="7" r:id="rId5"/>
    <sheet name="Top Institution" sheetId="5" r:id="rId6"/>
  </sheets>
  <definedNames>
    <definedName name="_xlnm._FilterDatabase" localSheetId="0" hidden="1">Publication!$A$1:$K$1</definedName>
    <definedName name="_xlnm._FilterDatabase" localSheetId="2" hidden="1">RRI!$A$1:$F$22</definedName>
    <definedName name="_xlnm._FilterDatabase" localSheetId="5" hidden="1">'Top Institution'!$A$1:$E$21</definedName>
    <definedName name="_xlnm._FilterDatabase" localSheetId="3" hidden="1">'Top Journal'!$A$1:$D$1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E2" i="5"/>
  <c r="F2" i="6"/>
  <c r="M5" i="6"/>
  <c r="M3" i="6"/>
  <c r="M4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" i="6"/>
  <c r="L22" i="6"/>
  <c r="D22" i="6"/>
  <c r="C22" i="6"/>
  <c r="B22" i="6"/>
  <c r="E20" i="5"/>
  <c r="E19" i="5"/>
  <c r="E17" i="5"/>
  <c r="E18" i="5"/>
  <c r="E16" i="5"/>
  <c r="E15" i="5"/>
  <c r="E14" i="5"/>
  <c r="E13" i="5"/>
  <c r="E11" i="5"/>
  <c r="E12" i="5"/>
  <c r="E9" i="5"/>
  <c r="E10" i="5"/>
  <c r="E8" i="5"/>
  <c r="E7" i="5"/>
  <c r="E5" i="5"/>
  <c r="E6" i="5"/>
  <c r="E3" i="5"/>
  <c r="E4" i="5"/>
  <c r="E21" i="5"/>
  <c r="D21" i="4"/>
  <c r="D2" i="4"/>
  <c r="D7" i="4"/>
  <c r="D6" i="4"/>
  <c r="D5" i="4"/>
  <c r="D4" i="4"/>
  <c r="D8" i="4"/>
  <c r="D11" i="4"/>
  <c r="D9" i="4"/>
  <c r="D10" i="4"/>
  <c r="D13" i="4"/>
  <c r="D12" i="4"/>
  <c r="D14" i="4"/>
  <c r="D15" i="4"/>
  <c r="D16" i="4"/>
  <c r="D17" i="4"/>
  <c r="D18" i="4"/>
  <c r="D19" i="4"/>
  <c r="D20" i="4"/>
  <c r="D3" i="4"/>
  <c r="E22" i="6" l="1"/>
  <c r="I22" i="6" s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" i="8"/>
  <c r="C2" i="8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F3" i="6" l="1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D3" i="8"/>
  <c r="D4" i="8"/>
  <c r="D5" i="8"/>
  <c r="D6" i="8"/>
  <c r="D8" i="8"/>
  <c r="D7" i="8"/>
  <c r="D9" i="8"/>
  <c r="D10" i="8"/>
  <c r="D11" i="8"/>
  <c r="D12" i="8"/>
  <c r="D13" i="8"/>
  <c r="D15" i="8"/>
  <c r="D14" i="8"/>
  <c r="D16" i="8"/>
  <c r="D17" i="8"/>
  <c r="D18" i="8"/>
  <c r="D20" i="8"/>
  <c r="D19" i="8"/>
  <c r="D21" i="8"/>
  <c r="D2" i="8"/>
</calcChain>
</file>

<file path=xl/sharedStrings.xml><?xml version="1.0" encoding="utf-8"?>
<sst xmlns="http://schemas.openxmlformats.org/spreadsheetml/2006/main" count="190" uniqueCount="133">
  <si>
    <t>Publication</t>
    <phoneticPr fontId="1" type="noConversion"/>
  </si>
  <si>
    <t>years</t>
    <phoneticPr fontId="1" type="noConversion"/>
  </si>
  <si>
    <t>Country</t>
    <phoneticPr fontId="1" type="noConversion"/>
  </si>
  <si>
    <t>Sum of Ciatations</t>
    <phoneticPr fontId="1" type="noConversion"/>
  </si>
  <si>
    <t>No. of Publications</t>
    <phoneticPr fontId="1" type="noConversion"/>
  </si>
  <si>
    <t>H-index</t>
    <phoneticPr fontId="1" type="noConversion"/>
  </si>
  <si>
    <t>USA</t>
    <phoneticPr fontId="1" type="noConversion"/>
  </si>
  <si>
    <t>Total</t>
    <phoneticPr fontId="1" type="noConversion"/>
  </si>
  <si>
    <t>Journal</t>
    <phoneticPr fontId="1" type="noConversion"/>
  </si>
  <si>
    <t>Institution</t>
    <phoneticPr fontId="1" type="noConversion"/>
  </si>
  <si>
    <t>Author</t>
    <phoneticPr fontId="1" type="noConversion"/>
  </si>
  <si>
    <t>USA</t>
  </si>
  <si>
    <t>GERMANY</t>
  </si>
  <si>
    <t>JAPAN</t>
  </si>
  <si>
    <t>FRANCE</t>
  </si>
  <si>
    <t>ENGLAND</t>
  </si>
  <si>
    <t>NETHERLANDS</t>
  </si>
  <si>
    <t>SOUTH KOREA</t>
  </si>
  <si>
    <t>CANADA</t>
  </si>
  <si>
    <t>GREECE</t>
  </si>
  <si>
    <t>AUSTRIA</t>
  </si>
  <si>
    <t>AUSTRALIA</t>
  </si>
  <si>
    <t>SPAIN</t>
  </si>
  <si>
    <t>ITALY</t>
  </si>
  <si>
    <t>Others</t>
    <phoneticPr fontId="1" type="noConversion"/>
  </si>
  <si>
    <t>Germany</t>
    <phoneticPr fontId="1" type="noConversion"/>
  </si>
  <si>
    <t>Relative Research Interest</t>
    <phoneticPr fontId="1" type="noConversion"/>
  </si>
  <si>
    <t>Affiliation</t>
    <phoneticPr fontId="1" type="noConversion"/>
  </si>
  <si>
    <t>No. of Citations</t>
    <phoneticPr fontId="1" type="noConversion"/>
  </si>
  <si>
    <t>DENMARK</t>
  </si>
  <si>
    <t>INDIA</t>
  </si>
  <si>
    <t>POLAND</t>
  </si>
  <si>
    <t>HUNGARY</t>
  </si>
  <si>
    <t>Sum of Ciatations (Actual value x0.05)</t>
    <phoneticPr fontId="1" type="noConversion"/>
  </si>
  <si>
    <t>H-index (Actual value x5)</t>
    <phoneticPr fontId="1" type="noConversion"/>
  </si>
  <si>
    <t>Number  of Publications</t>
    <phoneticPr fontId="1" type="noConversion"/>
  </si>
  <si>
    <t>England</t>
    <phoneticPr fontId="1" type="noConversion"/>
  </si>
  <si>
    <t>TOTAL</t>
    <phoneticPr fontId="1" type="noConversion"/>
  </si>
  <si>
    <t>Global</t>
    <phoneticPr fontId="1" type="noConversion"/>
  </si>
  <si>
    <t xml:space="preserve">Germany </t>
    <phoneticPr fontId="1" type="noConversion"/>
  </si>
  <si>
    <t xml:space="preserve">Netherlands </t>
    <phoneticPr fontId="1" type="noConversion"/>
  </si>
  <si>
    <t>OPHTHALMOLOGY</t>
  </si>
  <si>
    <t>EYE</t>
  </si>
  <si>
    <t>PLOS ONE</t>
  </si>
  <si>
    <t>INVESTIGATIVE OPHTHALMOLOGY VISUAL SCIENCE</t>
    <phoneticPr fontId="1" type="noConversion"/>
  </si>
  <si>
    <t>MELANOMA RESEARCH</t>
    <phoneticPr fontId="1" type="noConversion"/>
  </si>
  <si>
    <t>BRITISH JOURNAL OF OPHTHALMOLOGY</t>
    <phoneticPr fontId="1" type="noConversion"/>
  </si>
  <si>
    <t>ARCHIVES OF OPHTHALMOLOGY</t>
    <phoneticPr fontId="1" type="noConversion"/>
  </si>
  <si>
    <t>CANCERS</t>
    <phoneticPr fontId="1" type="noConversion"/>
  </si>
  <si>
    <t>OCULAR ONCOLOGY AND PATHOLOGY</t>
    <phoneticPr fontId="1" type="noConversion"/>
  </si>
  <si>
    <t>AMERICAN JOURNAL OF OPHTHALMOLOGY</t>
    <phoneticPr fontId="1" type="noConversion"/>
  </si>
  <si>
    <t>CLINICAL CANCER RESEARCH</t>
    <phoneticPr fontId="1" type="noConversion"/>
  </si>
  <si>
    <t>ACTA OPHTHALMOLOGICA</t>
    <phoneticPr fontId="1" type="noConversion"/>
  </si>
  <si>
    <t>GRAEFES ARCHIVE FOR CLINICAL AND EXPERIMENTAL OPHTHALMOLOGY</t>
    <phoneticPr fontId="1" type="noConversion"/>
  </si>
  <si>
    <t>EXPERIMENTAL EYE RESEARCH</t>
    <phoneticPr fontId="1" type="noConversion"/>
  </si>
  <si>
    <t>INTERNATIONAL JOURNAL OF RADIATION ONCOLOGY BIOLOGY PHYSICS</t>
    <phoneticPr fontId="1" type="noConversion"/>
  </si>
  <si>
    <t>JAMA OPHTHALMOLOGY</t>
    <phoneticPr fontId="1" type="noConversion"/>
  </si>
  <si>
    <t>BRITISH JOURNAL OF CANCER</t>
    <phoneticPr fontId="1" type="noConversion"/>
  </si>
  <si>
    <t>CANADIAN JOURNAL OF OPHTHALMOLOGY JOURNAL CANADIEN D OPHTALMOLOGIE</t>
    <phoneticPr fontId="1" type="noConversion"/>
  </si>
  <si>
    <t>RETINA THE JOURNAL OF RETINAL AND VITREOUS DISEASES</t>
    <phoneticPr fontId="1" type="noConversion"/>
  </si>
  <si>
    <t>CURRENT EYE RESEARCH</t>
    <phoneticPr fontId="1" type="noConversion"/>
  </si>
  <si>
    <t>UNIVERSITY OF CALIFORNIA SYSTEM</t>
  </si>
  <si>
    <t>UNIVERSITY OF TEXAS SYSTEM</t>
  </si>
  <si>
    <t>HARVARD UNIVERSITY</t>
  </si>
  <si>
    <t>Canada</t>
    <phoneticPr fontId="1" type="noConversion"/>
  </si>
  <si>
    <t>NETHERLANDS</t>
    <phoneticPr fontId="1" type="noConversion"/>
  </si>
  <si>
    <t>SINGAPORE</t>
  </si>
  <si>
    <t>PEOPLES R CHINA</t>
  </si>
  <si>
    <t>ISRAEL</t>
  </si>
  <si>
    <t>JOURNAL OF CATARACT AND REFRACTIVE SURGERY</t>
  </si>
  <si>
    <t>CORNEA</t>
  </si>
  <si>
    <t>JAMA OPHTHALMOLOGY</t>
  </si>
  <si>
    <t>JOURNAL OF REFRACTIVE SURGERY</t>
  </si>
  <si>
    <t>AMERICAN JOURNAL OF OPHTHALMOLOGY</t>
  </si>
  <si>
    <t>BRITISH JOURNAL OF OPHTHALMOLOGY</t>
  </si>
  <si>
    <t>GRAEFES ARCHIVE FOR CLINICAL AND EXPERIMENTAL OPHTHALMOLOGY</t>
  </si>
  <si>
    <t>ARCHIVES OF OPHTHALMOLOGY</t>
  </si>
  <si>
    <t>ACTA OPHTHALMOLOGICA</t>
  </si>
  <si>
    <t>EXPERIMENTAL EYE RESEARCH</t>
  </si>
  <si>
    <t>EUROPEAN JOURNAL OF OPHTHALMOLOGY</t>
  </si>
  <si>
    <t>BMC OPHTHALMOLOGY</t>
  </si>
  <si>
    <t>CANADIAN JOURNAL OF OPHTHALMOLOGY JOURNAL CANADIEN D OPHTALMOLOGIE</t>
  </si>
  <si>
    <t>MOLECULAR VISION</t>
  </si>
  <si>
    <t>SCIENTIFIC REPORTS</t>
  </si>
  <si>
    <t>CURRENT EYE RESEARCH</t>
  </si>
  <si>
    <t>Melles GRJ</t>
  </si>
  <si>
    <t>Price FW</t>
  </si>
  <si>
    <t>Price MO</t>
  </si>
  <si>
    <t>Terry MA</t>
  </si>
  <si>
    <t>Patel SV</t>
  </si>
  <si>
    <t>Dapena I</t>
  </si>
  <si>
    <t>Ham L</t>
  </si>
  <si>
    <t>Baratz KH</t>
  </si>
  <si>
    <t>Lass JH</t>
  </si>
  <si>
    <t>Seitz B</t>
  </si>
  <si>
    <t>University of Alabama Birmingham</t>
    <phoneticPr fontId="1" type="noConversion"/>
  </si>
  <si>
    <t>Price Vis Grp</t>
  </si>
  <si>
    <t>Cornea Research Foundation of America</t>
  </si>
  <si>
    <t> Natl Registry Emergency Med Tech</t>
  </si>
  <si>
    <t> Mayo Clin Minnesota</t>
  </si>
  <si>
    <t>Netherlands Inst Innovat Ocular Surg NIIOS</t>
  </si>
  <si>
    <t>Case Western Reserve University</t>
  </si>
  <si>
    <t> Netherlands Inst Innovat Ocular Surg NIIOS</t>
  </si>
  <si>
    <t>Mayo Clin Minnesota</t>
  </si>
  <si>
    <t>University of Erlangen Nuremberg</t>
  </si>
  <si>
    <t>JOHNS HOPKINS UNIVERSITY</t>
  </si>
  <si>
    <t>MAYO CLINIC</t>
  </si>
  <si>
    <t>UNIVERSITY OF ERLANGEN NUREMBERG</t>
  </si>
  <si>
    <t>PRICE VIS GRP</t>
  </si>
  <si>
    <t>DEVERS EYE INSTITUTE</t>
  </si>
  <si>
    <t>CORNEA RESEARCH FOUNDATION OF AMERICA</t>
  </si>
  <si>
    <t>MASSACHUSETTS EYE EAR INFIRMARY</t>
  </si>
  <si>
    <t>NATIONAL UNIVERSITY OF SINGAPORE</t>
  </si>
  <si>
    <t>CASE WESTERN RESERVE UNIVERSITY</t>
  </si>
  <si>
    <t>MELLES CORNEA CLIN ROTTERDAM</t>
  </si>
  <si>
    <t>SINGAPORE NATIONAL EYE CENTER</t>
  </si>
  <si>
    <t>SCHEPENS EYE RESEARCH INSTITUTE</t>
  </si>
  <si>
    <t>UNIVERSITY OF CALIFORNIA LOS ANGELES</t>
  </si>
  <si>
    <t>JAEB CENTER FOR HEALTH RESEARCH</t>
  </si>
  <si>
    <t>UNIVERSITY OF MICHIGAN</t>
  </si>
  <si>
    <t>JAEB CENTER FOR HEALTH RESEARCH</t>
    <phoneticPr fontId="1" type="noConversion"/>
  </si>
  <si>
    <t>NETHERLANDS INST INNOVAT OCULAR SURG</t>
    <phoneticPr fontId="1" type="noConversion"/>
  </si>
  <si>
    <t>UNIVERSITY OF ERLANGEN NUREMBERG</t>
    <phoneticPr fontId="1" type="noConversion"/>
  </si>
  <si>
    <t>PRICE VIS GRP</t>
    <phoneticPr fontId="1" type="noConversion"/>
  </si>
  <si>
    <t>NATIONAL UNIVERSITY OF SINGAPORE</t>
    <phoneticPr fontId="1" type="noConversion"/>
  </si>
  <si>
    <t>MASSACHUSETTS EYE EAR INFIRMARY</t>
    <phoneticPr fontId="1" type="noConversion"/>
  </si>
  <si>
    <t>Netherlands</t>
  </si>
  <si>
    <t>SINGAPORE</t>
    <phoneticPr fontId="1" type="noConversion"/>
  </si>
  <si>
    <t>AMNITRANS EYEBANK ROTTERDAM</t>
    <phoneticPr fontId="1" type="noConversion"/>
  </si>
  <si>
    <t>Netherlands</t>
    <phoneticPr fontId="1" type="noConversion"/>
  </si>
  <si>
    <t>JOHNS HOPKINS UNIVERSITY</t>
    <phoneticPr fontId="1" type="noConversion"/>
  </si>
  <si>
    <t>UNIVERSITY OF CALIFORNIA SYSTEM</t>
    <phoneticPr fontId="1" type="noConversion"/>
  </si>
  <si>
    <t xml:space="preserve">Ciatations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</si>
</sst>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00000000_ "/>
    <numFmt numFmtId="178" formatCode="0.0000000000_);[Red]\(0.0000000000\)"/>
    <numFmt numFmtId="179" formatCode="0.0000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10" fontId="4" fillId="0" borderId="0" xfId="0" applyNumberFormat="1" applyFont="1" applyAlignment="1">
      <alignment horizontal="center"/>
    </xf>
    <xf numFmtId="0" fontId="4" fillId="3" borderId="0" xfId="0" applyFont="1" applyFill="1" applyAlignment="1">
      <alignment horizontal="center"/>
    </xf>
    <xf numFmtId="10" fontId="4" fillId="0" borderId="0" xfId="0" applyNumberFormat="1" applyFont="1"/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176" fontId="5" fillId="0" borderId="0" xfId="0" applyNumberFormat="1" applyFont="1" applyAlignment="1">
      <alignment horizontal="center"/>
    </xf>
    <xf numFmtId="178" fontId="5" fillId="0" borderId="0" xfId="0" applyNumberFormat="1" applyFont="1" applyAlignment="1">
      <alignment horizontal="center"/>
    </xf>
    <xf numFmtId="179" fontId="4" fillId="0" borderId="0" xfId="0" applyNumberFormat="1" applyFont="1" applyAlignment="1">
      <alignment horizontal="center"/>
    </xf>
    <xf numFmtId="178" fontId="4" fillId="0" borderId="0" xfId="0" applyNumberFormat="1" applyFont="1"/>
    <xf numFmtId="177" fontId="4" fillId="0" borderId="0" xfId="0" applyNumberFormat="1" applyFont="1"/>
    <xf numFmtId="176" fontId="4" fillId="0" borderId="0" xfId="0" applyNumberFormat="1" applyFont="1"/>
    <xf numFmtId="176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right"/>
    </xf>
  </cellXfs>
  <cellStyles count="3">
    <cellStyle name="常规" xfId="0" builtinId="0"/>
    <cellStyle name="常规 2" xfId="1" xr:uid="{F9EF4478-37D5-4E1C-9A7F-BF04E9BFF853}"/>
    <cellStyle name="常规 3" xfId="2" xr:uid="{43827290-8F21-4BBC-99D4-81BBF381B253}"/>
  </cellStyles>
  <dxfs count="0"/>
  <tableStyles count="0" defaultTableStyle="TableStyleMedium2" defaultPivotStyle="PivotStyleLight16"/>
  <colors>
    <mruColors>
      <color rgb="FF1C61EA"/>
      <color rgb="FF0432FF"/>
      <color rgb="FF005493"/>
      <color rgb="FF2E75B6"/>
      <color rgb="FF008F00"/>
      <color rgb="FFFF9300"/>
      <color rgb="FF0096FF"/>
      <color rgb="FFC55A11"/>
      <color rgb="FF548235"/>
      <color rgb="FF7C7C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zoomScaleNormal="100" workbookViewId="0">
      <selection activeCell="E17" sqref="E17"/>
    </sheetView>
  </sheetViews>
  <sheetFormatPr defaultColWidth="8.796875" defaultRowHeight="13.9" x14ac:dyDescent="0.4"/>
  <cols>
    <col min="1" max="1" width="23.6640625" style="1" customWidth="1"/>
    <col min="2" max="2" width="14.46484375" style="1" customWidth="1"/>
    <col min="3" max="3" width="10.46484375" style="1" customWidth="1"/>
    <col min="4" max="4" width="14" style="1" customWidth="1"/>
    <col min="5" max="5" width="12" style="1" customWidth="1"/>
    <col min="6" max="6" width="13.796875" style="1" customWidth="1"/>
    <col min="7" max="8" width="12" style="1" customWidth="1"/>
    <col min="9" max="9" width="14" style="1" customWidth="1"/>
    <col min="10" max="10" width="12.1328125" style="1" customWidth="1"/>
    <col min="11" max="11" width="9" style="1"/>
    <col min="12" max="12" width="14.265625" style="3" customWidth="1"/>
    <col min="13" max="16384" width="8.796875" style="3"/>
  </cols>
  <sheetData>
    <row r="1" spans="1:14" x14ac:dyDescent="0.4">
      <c r="A1" s="2" t="s">
        <v>1</v>
      </c>
      <c r="B1" s="2" t="s">
        <v>38</v>
      </c>
      <c r="C1" s="2" t="s">
        <v>6</v>
      </c>
      <c r="D1" s="2" t="s">
        <v>39</v>
      </c>
      <c r="E1" s="2" t="s">
        <v>40</v>
      </c>
      <c r="F1" s="2" t="s">
        <v>36</v>
      </c>
      <c r="G1" s="2" t="s">
        <v>64</v>
      </c>
      <c r="H1" s="2"/>
      <c r="I1" s="2" t="s">
        <v>38</v>
      </c>
      <c r="J1" s="17" t="s">
        <v>6</v>
      </c>
      <c r="K1" s="17" t="s">
        <v>39</v>
      </c>
      <c r="L1" s="17" t="s">
        <v>40</v>
      </c>
      <c r="M1" s="17" t="s">
        <v>36</v>
      </c>
      <c r="N1" s="17" t="s">
        <v>64</v>
      </c>
    </row>
    <row r="2" spans="1:14" x14ac:dyDescent="0.4">
      <c r="A2" s="1">
        <v>2001</v>
      </c>
      <c r="B2" s="1">
        <v>39</v>
      </c>
      <c r="C2" s="1">
        <v>12</v>
      </c>
      <c r="D2" s="1">
        <v>13</v>
      </c>
      <c r="E2" s="9">
        <v>2</v>
      </c>
      <c r="F2" s="1">
        <v>3</v>
      </c>
      <c r="G2" s="1">
        <v>0</v>
      </c>
      <c r="I2" s="1">
        <v>18</v>
      </c>
      <c r="J2" s="1">
        <v>4</v>
      </c>
      <c r="K2" s="1">
        <v>3</v>
      </c>
      <c r="L2" s="9">
        <v>1</v>
      </c>
      <c r="M2" s="1">
        <v>2</v>
      </c>
      <c r="N2" s="1">
        <v>0</v>
      </c>
    </row>
    <row r="3" spans="1:14" x14ac:dyDescent="0.4">
      <c r="A3" s="1">
        <v>2002</v>
      </c>
      <c r="B3" s="1">
        <f>SUM(I2:I3)</f>
        <v>34</v>
      </c>
      <c r="C3" s="1">
        <f t="shared" ref="C3:G3" si="0">SUM(J2:J3)</f>
        <v>8</v>
      </c>
      <c r="D3" s="1">
        <f t="shared" si="0"/>
        <v>11</v>
      </c>
      <c r="E3" s="1">
        <f t="shared" si="0"/>
        <v>1</v>
      </c>
      <c r="F3" s="1">
        <f t="shared" si="0"/>
        <v>3</v>
      </c>
      <c r="G3" s="1">
        <f t="shared" si="0"/>
        <v>1</v>
      </c>
      <c r="I3" s="1">
        <v>16</v>
      </c>
      <c r="J3" s="1">
        <v>4</v>
      </c>
      <c r="K3" s="1">
        <v>8</v>
      </c>
      <c r="L3" s="9">
        <v>0</v>
      </c>
      <c r="M3" s="1">
        <v>1</v>
      </c>
      <c r="N3" s="1">
        <v>1</v>
      </c>
    </row>
    <row r="4" spans="1:14" x14ac:dyDescent="0.4">
      <c r="A4" s="1">
        <v>2003</v>
      </c>
      <c r="B4" s="1">
        <f>SUM(I2:I4)</f>
        <v>54</v>
      </c>
      <c r="C4" s="1">
        <f t="shared" ref="C4:G4" si="1">SUM(J2:J4)</f>
        <v>21</v>
      </c>
      <c r="D4" s="1">
        <f t="shared" si="1"/>
        <v>14</v>
      </c>
      <c r="E4" s="1">
        <f t="shared" si="1"/>
        <v>1</v>
      </c>
      <c r="F4" s="1">
        <f t="shared" si="1"/>
        <v>3</v>
      </c>
      <c r="G4" s="1">
        <f t="shared" si="1"/>
        <v>1</v>
      </c>
      <c r="I4" s="1">
        <v>20</v>
      </c>
      <c r="J4" s="1">
        <v>13</v>
      </c>
      <c r="K4" s="1">
        <v>3</v>
      </c>
      <c r="L4" s="9">
        <v>0</v>
      </c>
      <c r="M4" s="1">
        <v>0</v>
      </c>
      <c r="N4" s="1">
        <v>0</v>
      </c>
    </row>
    <row r="5" spans="1:14" x14ac:dyDescent="0.4">
      <c r="A5" s="1">
        <v>2004</v>
      </c>
      <c r="B5" s="1">
        <f>SUM(I2:I5)</f>
        <v>71</v>
      </c>
      <c r="C5" s="1">
        <f t="shared" ref="C5:G5" si="2">SUM(J2:J5)</f>
        <v>26</v>
      </c>
      <c r="D5" s="1">
        <f t="shared" si="2"/>
        <v>16</v>
      </c>
      <c r="E5" s="1">
        <f t="shared" si="2"/>
        <v>2</v>
      </c>
      <c r="F5" s="1">
        <f t="shared" si="2"/>
        <v>6</v>
      </c>
      <c r="G5" s="1">
        <f t="shared" si="2"/>
        <v>1</v>
      </c>
      <c r="I5" s="1">
        <v>17</v>
      </c>
      <c r="J5" s="1">
        <v>5</v>
      </c>
      <c r="K5" s="1">
        <v>2</v>
      </c>
      <c r="L5" s="9">
        <v>1</v>
      </c>
      <c r="M5" s="1">
        <v>3</v>
      </c>
      <c r="N5" s="1">
        <v>0</v>
      </c>
    </row>
    <row r="6" spans="1:14" x14ac:dyDescent="0.4">
      <c r="A6" s="1">
        <v>2005</v>
      </c>
      <c r="B6" s="1">
        <f>SUM(I2:I6)</f>
        <v>93</v>
      </c>
      <c r="C6" s="1">
        <f t="shared" ref="C6:G6" si="3">SUM(J2:J6)</f>
        <v>41</v>
      </c>
      <c r="D6" s="1">
        <f t="shared" si="3"/>
        <v>20</v>
      </c>
      <c r="E6" s="1">
        <f t="shared" si="3"/>
        <v>2</v>
      </c>
      <c r="F6" s="1">
        <f t="shared" si="3"/>
        <v>6</v>
      </c>
      <c r="G6" s="1">
        <f t="shared" si="3"/>
        <v>1</v>
      </c>
      <c r="I6" s="1">
        <v>22</v>
      </c>
      <c r="J6" s="1">
        <v>15</v>
      </c>
      <c r="K6" s="1">
        <v>4</v>
      </c>
      <c r="L6" s="9">
        <v>0</v>
      </c>
      <c r="M6" s="1">
        <v>0</v>
      </c>
      <c r="N6" s="1">
        <v>0</v>
      </c>
    </row>
    <row r="7" spans="1:14" x14ac:dyDescent="0.4">
      <c r="A7" s="1">
        <v>2006</v>
      </c>
      <c r="B7" s="1">
        <f>SUM(I2:I7)</f>
        <v>121</v>
      </c>
      <c r="C7" s="1">
        <f t="shared" ref="C7:G7" si="4">SUM(J2:J7)</f>
        <v>54</v>
      </c>
      <c r="D7" s="1">
        <f t="shared" si="4"/>
        <v>24</v>
      </c>
      <c r="E7" s="1">
        <f t="shared" si="4"/>
        <v>5</v>
      </c>
      <c r="F7" s="1">
        <f t="shared" si="4"/>
        <v>9</v>
      </c>
      <c r="G7" s="1">
        <f t="shared" si="4"/>
        <v>1</v>
      </c>
      <c r="I7" s="1">
        <v>28</v>
      </c>
      <c r="J7" s="1">
        <v>13</v>
      </c>
      <c r="K7" s="1">
        <v>4</v>
      </c>
      <c r="L7" s="9">
        <v>3</v>
      </c>
      <c r="M7" s="1">
        <v>3</v>
      </c>
      <c r="N7" s="1">
        <v>0</v>
      </c>
    </row>
    <row r="8" spans="1:14" x14ac:dyDescent="0.4">
      <c r="A8" s="1">
        <v>2007</v>
      </c>
      <c r="B8" s="1">
        <f>SUM(I2:I8)</f>
        <v>154</v>
      </c>
      <c r="C8" s="1">
        <f t="shared" ref="C8:G8" si="5">SUM(J2:J8)</f>
        <v>68</v>
      </c>
      <c r="D8" s="1">
        <f t="shared" si="5"/>
        <v>27</v>
      </c>
      <c r="E8" s="1">
        <f t="shared" si="5"/>
        <v>6</v>
      </c>
      <c r="F8" s="1">
        <f t="shared" si="5"/>
        <v>11</v>
      </c>
      <c r="G8" s="1">
        <f t="shared" si="5"/>
        <v>7</v>
      </c>
      <c r="I8" s="1">
        <v>33</v>
      </c>
      <c r="J8" s="1">
        <v>14</v>
      </c>
      <c r="K8" s="1">
        <v>3</v>
      </c>
      <c r="L8" s="9">
        <v>1</v>
      </c>
      <c r="M8" s="1">
        <v>2</v>
      </c>
      <c r="N8" s="1">
        <v>6</v>
      </c>
    </row>
    <row r="9" spans="1:14" x14ac:dyDescent="0.4">
      <c r="A9" s="1">
        <v>2008</v>
      </c>
      <c r="B9" s="1">
        <f>SUM(I2:I9)</f>
        <v>187</v>
      </c>
      <c r="C9" s="1">
        <f t="shared" ref="C9:G9" si="6">SUM(J2:J9)</f>
        <v>82</v>
      </c>
      <c r="D9" s="1">
        <f t="shared" si="6"/>
        <v>29</v>
      </c>
      <c r="E9" s="1">
        <f t="shared" si="6"/>
        <v>11</v>
      </c>
      <c r="F9" s="1">
        <f t="shared" si="6"/>
        <v>11</v>
      </c>
      <c r="G9" s="1">
        <f t="shared" si="6"/>
        <v>9</v>
      </c>
      <c r="I9" s="1">
        <v>33</v>
      </c>
      <c r="J9" s="1">
        <v>14</v>
      </c>
      <c r="K9" s="1">
        <v>2</v>
      </c>
      <c r="L9" s="9">
        <v>5</v>
      </c>
      <c r="M9" s="1">
        <v>0</v>
      </c>
      <c r="N9" s="1">
        <v>2</v>
      </c>
    </row>
    <row r="10" spans="1:14" x14ac:dyDescent="0.4">
      <c r="A10" s="1">
        <v>2009</v>
      </c>
      <c r="B10" s="1">
        <f>SUM(I2:I10)</f>
        <v>231</v>
      </c>
      <c r="C10" s="1">
        <f t="shared" ref="C10:G10" si="7">SUM(J2:J10)</f>
        <v>106</v>
      </c>
      <c r="D10" s="1">
        <f t="shared" si="7"/>
        <v>32</v>
      </c>
      <c r="E10" s="1">
        <f t="shared" si="7"/>
        <v>15</v>
      </c>
      <c r="F10" s="1">
        <f t="shared" si="7"/>
        <v>12</v>
      </c>
      <c r="G10" s="1">
        <f t="shared" si="7"/>
        <v>10</v>
      </c>
      <c r="I10" s="1">
        <v>44</v>
      </c>
      <c r="J10" s="1">
        <v>24</v>
      </c>
      <c r="K10" s="1">
        <v>3</v>
      </c>
      <c r="L10" s="9">
        <v>4</v>
      </c>
      <c r="M10" s="1">
        <v>1</v>
      </c>
      <c r="N10" s="1">
        <v>1</v>
      </c>
    </row>
    <row r="11" spans="1:14" x14ac:dyDescent="0.4">
      <c r="A11" s="1">
        <v>2010</v>
      </c>
      <c r="B11" s="1">
        <f>SUM(I2:I11)</f>
        <v>269</v>
      </c>
      <c r="C11" s="1">
        <f t="shared" ref="C11:G11" si="8">SUM(J2:J11)</f>
        <v>130</v>
      </c>
      <c r="D11" s="1">
        <f t="shared" si="8"/>
        <v>32</v>
      </c>
      <c r="E11" s="1">
        <f t="shared" si="8"/>
        <v>17</v>
      </c>
      <c r="F11" s="1">
        <f t="shared" si="8"/>
        <v>12</v>
      </c>
      <c r="G11" s="1">
        <f t="shared" si="8"/>
        <v>12</v>
      </c>
      <c r="I11" s="1">
        <v>38</v>
      </c>
      <c r="J11" s="1">
        <v>24</v>
      </c>
      <c r="K11" s="1">
        <v>0</v>
      </c>
      <c r="L11" s="9">
        <v>2</v>
      </c>
      <c r="M11" s="1">
        <v>0</v>
      </c>
      <c r="N11" s="1">
        <v>2</v>
      </c>
    </row>
    <row r="12" spans="1:14" x14ac:dyDescent="0.4">
      <c r="A12" s="1">
        <v>2011</v>
      </c>
      <c r="B12" s="1">
        <f>SUM(I2:I12)</f>
        <v>325</v>
      </c>
      <c r="C12" s="1">
        <f t="shared" ref="C12:G12" si="9">SUM(J2:J12)</f>
        <v>155</v>
      </c>
      <c r="D12" s="1">
        <f t="shared" si="9"/>
        <v>34</v>
      </c>
      <c r="E12" s="1">
        <f t="shared" si="9"/>
        <v>25</v>
      </c>
      <c r="F12" s="1">
        <f t="shared" si="9"/>
        <v>17</v>
      </c>
      <c r="G12" s="1">
        <f t="shared" si="9"/>
        <v>15</v>
      </c>
      <c r="I12" s="1">
        <v>56</v>
      </c>
      <c r="J12" s="1">
        <v>25</v>
      </c>
      <c r="K12" s="1">
        <v>2</v>
      </c>
      <c r="L12" s="9">
        <v>8</v>
      </c>
      <c r="M12" s="1">
        <v>5</v>
      </c>
      <c r="N12" s="1">
        <v>3</v>
      </c>
    </row>
    <row r="13" spans="1:14" x14ac:dyDescent="0.4">
      <c r="A13" s="1">
        <v>2012</v>
      </c>
      <c r="B13" s="1">
        <f>SUM(I2:I13)</f>
        <v>379</v>
      </c>
      <c r="C13" s="1">
        <f t="shared" ref="C13:G13" si="10">SUM(J2:J13)</f>
        <v>185</v>
      </c>
      <c r="D13" s="1">
        <f t="shared" si="10"/>
        <v>37</v>
      </c>
      <c r="E13" s="1">
        <f t="shared" si="10"/>
        <v>31</v>
      </c>
      <c r="F13" s="1">
        <f t="shared" si="10"/>
        <v>19</v>
      </c>
      <c r="G13" s="1">
        <f t="shared" si="10"/>
        <v>21</v>
      </c>
      <c r="I13" s="1">
        <v>54</v>
      </c>
      <c r="J13" s="1">
        <v>30</v>
      </c>
      <c r="K13" s="1">
        <v>3</v>
      </c>
      <c r="L13" s="9">
        <v>6</v>
      </c>
      <c r="M13" s="1">
        <v>2</v>
      </c>
      <c r="N13" s="1">
        <v>6</v>
      </c>
    </row>
    <row r="14" spans="1:14" x14ac:dyDescent="0.4">
      <c r="A14" s="1">
        <v>2013</v>
      </c>
      <c r="B14" s="1">
        <f>SUM(I2:I14)</f>
        <v>452</v>
      </c>
      <c r="C14" s="1">
        <f t="shared" ref="C14:G14" si="11">SUM(J2:J14)</f>
        <v>222</v>
      </c>
      <c r="D14" s="1">
        <f t="shared" si="11"/>
        <v>48</v>
      </c>
      <c r="E14" s="1">
        <f t="shared" si="11"/>
        <v>38</v>
      </c>
      <c r="F14" s="1">
        <f t="shared" si="11"/>
        <v>24</v>
      </c>
      <c r="G14" s="1">
        <f t="shared" si="11"/>
        <v>25</v>
      </c>
      <c r="I14" s="1">
        <v>73</v>
      </c>
      <c r="J14" s="1">
        <v>37</v>
      </c>
      <c r="K14" s="1">
        <v>11</v>
      </c>
      <c r="L14" s="9">
        <v>7</v>
      </c>
      <c r="M14" s="1">
        <v>5</v>
      </c>
      <c r="N14" s="1">
        <v>4</v>
      </c>
    </row>
    <row r="15" spans="1:14" x14ac:dyDescent="0.4">
      <c r="A15" s="1">
        <v>2014</v>
      </c>
      <c r="B15" s="1">
        <f>SUM(I2:I15)</f>
        <v>528</v>
      </c>
      <c r="C15" s="1">
        <f t="shared" ref="C15:G15" si="12">SUM(J2:J15)</f>
        <v>256</v>
      </c>
      <c r="D15" s="1">
        <f t="shared" si="12"/>
        <v>62</v>
      </c>
      <c r="E15" s="1">
        <f t="shared" si="12"/>
        <v>43</v>
      </c>
      <c r="F15" s="1">
        <f t="shared" si="12"/>
        <v>28</v>
      </c>
      <c r="G15" s="1">
        <f t="shared" si="12"/>
        <v>29</v>
      </c>
      <c r="I15" s="1">
        <v>76</v>
      </c>
      <c r="J15" s="1">
        <v>34</v>
      </c>
      <c r="K15" s="1">
        <v>14</v>
      </c>
      <c r="L15" s="9">
        <v>5</v>
      </c>
      <c r="M15" s="1">
        <v>4</v>
      </c>
      <c r="N15" s="1">
        <v>4</v>
      </c>
    </row>
    <row r="16" spans="1:14" x14ac:dyDescent="0.4">
      <c r="A16" s="1">
        <v>2015</v>
      </c>
      <c r="B16" s="1">
        <f>SUM(I2:I16)</f>
        <v>608</v>
      </c>
      <c r="C16" s="1">
        <f t="shared" ref="C16:G16" si="13">SUM(J2:J16)</f>
        <v>284</v>
      </c>
      <c r="D16" s="1">
        <f t="shared" si="13"/>
        <v>75</v>
      </c>
      <c r="E16" s="1">
        <f t="shared" si="13"/>
        <v>47</v>
      </c>
      <c r="F16" s="1">
        <f t="shared" si="13"/>
        <v>38</v>
      </c>
      <c r="G16" s="1">
        <f t="shared" si="13"/>
        <v>36</v>
      </c>
      <c r="I16" s="1">
        <v>80</v>
      </c>
      <c r="J16" s="1">
        <v>28</v>
      </c>
      <c r="K16" s="1">
        <v>13</v>
      </c>
      <c r="L16" s="9">
        <v>4</v>
      </c>
      <c r="M16" s="1">
        <v>10</v>
      </c>
      <c r="N16" s="1">
        <v>7</v>
      </c>
    </row>
    <row r="17" spans="1:14" x14ac:dyDescent="0.4">
      <c r="A17" s="1">
        <v>2016</v>
      </c>
      <c r="B17" s="1">
        <f>SUM(I2:I17)</f>
        <v>683</v>
      </c>
      <c r="C17" s="1">
        <f t="shared" ref="C17:G17" si="14">SUM(J2:J17)</f>
        <v>318</v>
      </c>
      <c r="D17" s="1">
        <f t="shared" si="14"/>
        <v>86</v>
      </c>
      <c r="E17" s="1">
        <f t="shared" si="14"/>
        <v>54</v>
      </c>
      <c r="F17" s="1">
        <f t="shared" si="14"/>
        <v>41</v>
      </c>
      <c r="G17" s="1">
        <f t="shared" si="14"/>
        <v>40</v>
      </c>
      <c r="I17" s="1">
        <v>75</v>
      </c>
      <c r="J17" s="1">
        <v>34</v>
      </c>
      <c r="K17" s="1">
        <v>11</v>
      </c>
      <c r="L17" s="9">
        <v>7</v>
      </c>
      <c r="M17" s="1">
        <v>3</v>
      </c>
      <c r="N17" s="1">
        <v>4</v>
      </c>
    </row>
    <row r="18" spans="1:14" x14ac:dyDescent="0.4">
      <c r="A18" s="1">
        <v>2017</v>
      </c>
      <c r="B18" s="1">
        <f>SUM(I2:I18)</f>
        <v>769</v>
      </c>
      <c r="C18" s="1">
        <f t="shared" ref="C18:G18" si="15">SUM(J2:J18)</f>
        <v>352</v>
      </c>
      <c r="D18" s="1">
        <f t="shared" si="15"/>
        <v>100</v>
      </c>
      <c r="E18" s="1">
        <f t="shared" si="15"/>
        <v>63</v>
      </c>
      <c r="F18" s="1">
        <f t="shared" si="15"/>
        <v>49</v>
      </c>
      <c r="G18" s="1">
        <f t="shared" si="15"/>
        <v>45</v>
      </c>
      <c r="I18" s="1">
        <v>86</v>
      </c>
      <c r="J18" s="1">
        <v>34</v>
      </c>
      <c r="K18" s="1">
        <v>14</v>
      </c>
      <c r="L18" s="9">
        <v>9</v>
      </c>
      <c r="M18" s="1">
        <v>8</v>
      </c>
      <c r="N18" s="1">
        <v>5</v>
      </c>
    </row>
    <row r="19" spans="1:14" x14ac:dyDescent="0.4">
      <c r="A19" s="1">
        <v>2018</v>
      </c>
      <c r="B19" s="1">
        <f>SUM(I2:I19)</f>
        <v>864</v>
      </c>
      <c r="C19" s="1">
        <f t="shared" ref="C19:G19" si="16">SUM(J2:J19)</f>
        <v>386</v>
      </c>
      <c r="D19" s="1">
        <f t="shared" si="16"/>
        <v>114</v>
      </c>
      <c r="E19" s="1">
        <f t="shared" si="16"/>
        <v>72</v>
      </c>
      <c r="F19" s="1">
        <f t="shared" si="16"/>
        <v>56</v>
      </c>
      <c r="G19" s="1">
        <f t="shared" si="16"/>
        <v>52</v>
      </c>
      <c r="I19" s="1">
        <v>95</v>
      </c>
      <c r="J19" s="1">
        <v>34</v>
      </c>
      <c r="K19" s="1">
        <v>14</v>
      </c>
      <c r="L19" s="9">
        <v>9</v>
      </c>
      <c r="M19" s="1">
        <v>7</v>
      </c>
      <c r="N19" s="1">
        <v>7</v>
      </c>
    </row>
    <row r="20" spans="1:14" x14ac:dyDescent="0.4">
      <c r="A20" s="1">
        <v>2019</v>
      </c>
      <c r="B20" s="1">
        <f>SUM(I2:I20)</f>
        <v>950</v>
      </c>
      <c r="C20" s="1">
        <f t="shared" ref="C20:G20" si="17">SUM(J2:J20)</f>
        <v>429</v>
      </c>
      <c r="D20" s="1">
        <f t="shared" si="17"/>
        <v>130</v>
      </c>
      <c r="E20" s="1">
        <f t="shared" si="17"/>
        <v>76</v>
      </c>
      <c r="F20" s="1">
        <f t="shared" si="17"/>
        <v>59</v>
      </c>
      <c r="G20" s="1">
        <f t="shared" si="17"/>
        <v>55</v>
      </c>
      <c r="I20" s="1">
        <v>86</v>
      </c>
      <c r="J20" s="1">
        <v>43</v>
      </c>
      <c r="K20" s="1">
        <v>16</v>
      </c>
      <c r="L20" s="9">
        <v>4</v>
      </c>
      <c r="M20" s="1">
        <v>3</v>
      </c>
      <c r="N20" s="1">
        <v>3</v>
      </c>
    </row>
    <row r="21" spans="1:14" x14ac:dyDescent="0.4">
      <c r="A21" s="1">
        <v>2020</v>
      </c>
      <c r="B21" s="1">
        <f>SUM(I2:I21)</f>
        <v>1041</v>
      </c>
      <c r="C21" s="1">
        <f t="shared" ref="C21:G21" si="18">SUM(J2:J21)</f>
        <v>461</v>
      </c>
      <c r="D21" s="1">
        <f t="shared" si="18"/>
        <v>147</v>
      </c>
      <c r="E21" s="1">
        <f t="shared" si="18"/>
        <v>85</v>
      </c>
      <c r="F21" s="1">
        <f t="shared" si="18"/>
        <v>67</v>
      </c>
      <c r="G21" s="1">
        <f t="shared" si="18"/>
        <v>60</v>
      </c>
      <c r="I21" s="1">
        <v>91</v>
      </c>
      <c r="J21" s="1">
        <v>32</v>
      </c>
      <c r="K21" s="1">
        <v>17</v>
      </c>
      <c r="L21" s="9">
        <v>9</v>
      </c>
      <c r="M21" s="1">
        <v>8</v>
      </c>
      <c r="N21" s="1">
        <v>5</v>
      </c>
    </row>
    <row r="22" spans="1:14" x14ac:dyDescent="0.4">
      <c r="J22" s="3"/>
      <c r="K22" s="3"/>
    </row>
    <row r="23" spans="1:14" x14ac:dyDescent="0.4">
      <c r="J23" s="3"/>
      <c r="K23" s="3"/>
    </row>
    <row r="24" spans="1:14" x14ac:dyDescent="0.4">
      <c r="J24" s="3"/>
      <c r="K24" s="3"/>
    </row>
    <row r="25" spans="1:14" x14ac:dyDescent="0.4">
      <c r="J25" s="3"/>
      <c r="K25" s="3"/>
    </row>
    <row r="26" spans="1:14" x14ac:dyDescent="0.4">
      <c r="J26" s="3"/>
      <c r="K26" s="3"/>
    </row>
    <row r="27" spans="1:14" x14ac:dyDescent="0.4">
      <c r="J27" s="3"/>
      <c r="K27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1420-DF9A-4CEB-B328-EA92798D6D56}">
  <sheetPr codeName="Sheet1"/>
  <dimension ref="A1:H32"/>
  <sheetViews>
    <sheetView zoomScale="70" zoomScaleNormal="70" workbookViewId="0">
      <selection activeCell="D3" sqref="D3"/>
    </sheetView>
  </sheetViews>
  <sheetFormatPr defaultColWidth="8.796875" defaultRowHeight="13.9" x14ac:dyDescent="0.4"/>
  <cols>
    <col min="1" max="1" width="20.1328125" style="3" customWidth="1"/>
    <col min="2" max="2" width="23.46484375" style="3" customWidth="1"/>
    <col min="3" max="3" width="37.796875" style="3" customWidth="1"/>
    <col min="4" max="4" width="32.3984375" style="3" customWidth="1"/>
    <col min="5" max="5" width="23.46484375" style="3" customWidth="1"/>
    <col min="6" max="7" width="21" style="3" customWidth="1"/>
    <col min="8" max="8" width="19.1328125" style="3" customWidth="1"/>
    <col min="9" max="16384" width="8.796875" style="3"/>
  </cols>
  <sheetData>
    <row r="1" spans="1:8" x14ac:dyDescent="0.4">
      <c r="A1" s="2" t="s">
        <v>2</v>
      </c>
      <c r="B1" s="17" t="s">
        <v>35</v>
      </c>
      <c r="C1" s="2" t="s">
        <v>33</v>
      </c>
      <c r="D1" s="2" t="s">
        <v>34</v>
      </c>
      <c r="E1" s="2"/>
      <c r="F1" s="17" t="s">
        <v>3</v>
      </c>
      <c r="G1" s="17" t="s">
        <v>132</v>
      </c>
      <c r="H1" s="2" t="s">
        <v>5</v>
      </c>
    </row>
    <row r="2" spans="1:8" x14ac:dyDescent="0.4">
      <c r="A2" s="1" t="s">
        <v>11</v>
      </c>
      <c r="B2" s="1">
        <v>461</v>
      </c>
      <c r="C2" s="1">
        <f>F2/20</f>
        <v>937.85</v>
      </c>
      <c r="D2" s="1">
        <f>H2*5</f>
        <v>345</v>
      </c>
      <c r="E2" s="18">
        <f>B2/1041</f>
        <v>0.44284341978866476</v>
      </c>
      <c r="F2" s="1">
        <v>18757</v>
      </c>
      <c r="G2" s="1">
        <v>15640</v>
      </c>
      <c r="H2" s="1">
        <v>69</v>
      </c>
    </row>
    <row r="3" spans="1:8" x14ac:dyDescent="0.4">
      <c r="A3" s="1" t="s">
        <v>12</v>
      </c>
      <c r="B3" s="1">
        <v>147</v>
      </c>
      <c r="C3" s="1">
        <f t="shared" ref="C3:C20" si="0">F3/20</f>
        <v>184.35</v>
      </c>
      <c r="D3" s="1">
        <f t="shared" ref="D3:D20" si="1">H3*5</f>
        <v>160</v>
      </c>
      <c r="E3" s="18">
        <f t="shared" ref="E3:E21" si="2">B3/1041</f>
        <v>0.14121037463976946</v>
      </c>
      <c r="F3" s="1">
        <v>3687</v>
      </c>
      <c r="G3" s="1">
        <v>3412</v>
      </c>
      <c r="H3" s="1">
        <v>32</v>
      </c>
    </row>
    <row r="4" spans="1:8" x14ac:dyDescent="0.4">
      <c r="A4" s="1" t="s">
        <v>16</v>
      </c>
      <c r="B4" s="1">
        <v>85</v>
      </c>
      <c r="C4" s="1">
        <f t="shared" si="0"/>
        <v>188.65</v>
      </c>
      <c r="D4" s="1">
        <f t="shared" si="1"/>
        <v>155</v>
      </c>
      <c r="E4" s="18">
        <f t="shared" si="2"/>
        <v>8.1652257444764648E-2</v>
      </c>
      <c r="F4" s="1">
        <v>3773</v>
      </c>
      <c r="G4" s="1">
        <v>3429</v>
      </c>
      <c r="H4" s="1">
        <v>31</v>
      </c>
    </row>
    <row r="5" spans="1:8" x14ac:dyDescent="0.4">
      <c r="A5" s="1" t="s">
        <v>15</v>
      </c>
      <c r="B5" s="1">
        <v>67</v>
      </c>
      <c r="C5" s="1">
        <f t="shared" si="0"/>
        <v>96.15</v>
      </c>
      <c r="D5" s="1">
        <f t="shared" si="1"/>
        <v>115</v>
      </c>
      <c r="E5" s="18">
        <f t="shared" si="2"/>
        <v>6.43611911623439E-2</v>
      </c>
      <c r="F5" s="1">
        <v>1923</v>
      </c>
      <c r="G5" s="1">
        <v>1869</v>
      </c>
      <c r="H5" s="1">
        <v>23</v>
      </c>
    </row>
    <row r="6" spans="1:8" x14ac:dyDescent="0.4">
      <c r="A6" s="1" t="s">
        <v>18</v>
      </c>
      <c r="B6" s="1">
        <v>60</v>
      </c>
      <c r="C6" s="1">
        <f t="shared" si="0"/>
        <v>75.95</v>
      </c>
      <c r="D6" s="1">
        <f t="shared" si="1"/>
        <v>100</v>
      </c>
      <c r="E6" s="18">
        <f t="shared" si="2"/>
        <v>5.7636887608069162E-2</v>
      </c>
      <c r="F6" s="1">
        <v>1519</v>
      </c>
      <c r="G6" s="1">
        <v>1401</v>
      </c>
      <c r="H6" s="1">
        <v>20</v>
      </c>
    </row>
    <row r="7" spans="1:8" x14ac:dyDescent="0.4">
      <c r="A7" s="1" t="s">
        <v>13</v>
      </c>
      <c r="B7" s="1">
        <v>57</v>
      </c>
      <c r="C7" s="1">
        <f>F7/20</f>
        <v>90.05</v>
      </c>
      <c r="D7" s="1">
        <f>H7*5</f>
        <v>110</v>
      </c>
      <c r="E7" s="18">
        <f t="shared" si="2"/>
        <v>5.4755043227665709E-2</v>
      </c>
      <c r="F7" s="1">
        <v>1801</v>
      </c>
      <c r="G7" s="1">
        <v>1724</v>
      </c>
      <c r="H7" s="1">
        <v>22</v>
      </c>
    </row>
    <row r="8" spans="1:8" x14ac:dyDescent="0.4">
      <c r="A8" s="1" t="s">
        <v>23</v>
      </c>
      <c r="B8" s="1">
        <v>41</v>
      </c>
      <c r="C8" s="1">
        <f t="shared" si="0"/>
        <v>59.75</v>
      </c>
      <c r="D8" s="1">
        <f t="shared" si="1"/>
        <v>80</v>
      </c>
      <c r="E8" s="18">
        <f t="shared" si="2"/>
        <v>3.9385206532180597E-2</v>
      </c>
      <c r="F8" s="1">
        <v>1195</v>
      </c>
      <c r="G8" s="1">
        <v>1169</v>
      </c>
      <c r="H8" s="1">
        <v>16</v>
      </c>
    </row>
    <row r="9" spans="1:8" x14ac:dyDescent="0.4">
      <c r="A9" s="1" t="s">
        <v>66</v>
      </c>
      <c r="B9" s="1">
        <v>39</v>
      </c>
      <c r="C9" s="1">
        <f t="shared" si="0"/>
        <v>60.7</v>
      </c>
      <c r="D9" s="1">
        <f t="shared" si="1"/>
        <v>105</v>
      </c>
      <c r="E9" s="18">
        <f t="shared" si="2"/>
        <v>3.7463976945244955E-2</v>
      </c>
      <c r="F9" s="1">
        <v>1214</v>
      </c>
      <c r="G9" s="1">
        <v>1118</v>
      </c>
      <c r="H9" s="1">
        <v>21</v>
      </c>
    </row>
    <row r="10" spans="1:8" x14ac:dyDescent="0.4">
      <c r="A10" s="1" t="s">
        <v>14</v>
      </c>
      <c r="B10" s="1">
        <v>32</v>
      </c>
      <c r="C10" s="1">
        <f>F10/20</f>
        <v>63.55</v>
      </c>
      <c r="D10" s="1">
        <f>H10*5</f>
        <v>75</v>
      </c>
      <c r="E10" s="18">
        <f t="shared" si="2"/>
        <v>3.073967339097022E-2</v>
      </c>
      <c r="F10" s="1">
        <v>1271</v>
      </c>
      <c r="G10" s="1">
        <v>1264</v>
      </c>
      <c r="H10" s="1">
        <v>15</v>
      </c>
    </row>
    <row r="11" spans="1:8" x14ac:dyDescent="0.4">
      <c r="A11" s="1" t="s">
        <v>30</v>
      </c>
      <c r="B11" s="1">
        <v>31</v>
      </c>
      <c r="C11" s="1">
        <f>F11/20</f>
        <v>30.8</v>
      </c>
      <c r="D11" s="1">
        <f>H11*5</f>
        <v>70</v>
      </c>
      <c r="E11" s="18">
        <f t="shared" si="2"/>
        <v>2.9779058597502402E-2</v>
      </c>
      <c r="F11" s="1">
        <v>616</v>
      </c>
      <c r="G11" s="1">
        <v>571</v>
      </c>
      <c r="H11" s="1">
        <v>14</v>
      </c>
    </row>
    <row r="12" spans="1:8" x14ac:dyDescent="0.4">
      <c r="A12" s="1" t="s">
        <v>67</v>
      </c>
      <c r="B12" s="1">
        <v>30</v>
      </c>
      <c r="C12" s="1">
        <f>F12/20</f>
        <v>28.6</v>
      </c>
      <c r="D12" s="1">
        <f>H12*5</f>
        <v>50</v>
      </c>
      <c r="E12" s="18">
        <f t="shared" si="2"/>
        <v>2.8818443804034581E-2</v>
      </c>
      <c r="F12" s="1">
        <v>572</v>
      </c>
      <c r="G12" s="1">
        <v>548</v>
      </c>
      <c r="H12" s="1">
        <v>10</v>
      </c>
    </row>
    <row r="13" spans="1:8" x14ac:dyDescent="0.4">
      <c r="A13" s="1" t="s">
        <v>21</v>
      </c>
      <c r="B13" s="1">
        <v>25</v>
      </c>
      <c r="C13" s="1">
        <f>F13/20</f>
        <v>59.3</v>
      </c>
      <c r="D13" s="1">
        <f>H13*5</f>
        <v>65</v>
      </c>
      <c r="E13" s="18">
        <f t="shared" si="2"/>
        <v>2.4015369836695485E-2</v>
      </c>
      <c r="F13" s="1">
        <v>1186</v>
      </c>
      <c r="G13" s="1">
        <v>1161</v>
      </c>
      <c r="H13" s="1">
        <v>13</v>
      </c>
    </row>
    <row r="14" spans="1:8" x14ac:dyDescent="0.4">
      <c r="A14" s="1" t="s">
        <v>31</v>
      </c>
      <c r="B14" s="1">
        <v>24</v>
      </c>
      <c r="C14" s="1">
        <f>F14/20</f>
        <v>46.2</v>
      </c>
      <c r="D14" s="1">
        <f>H14*5</f>
        <v>60</v>
      </c>
      <c r="E14" s="18">
        <f t="shared" si="2"/>
        <v>2.3054755043227664E-2</v>
      </c>
      <c r="F14" s="1">
        <v>924</v>
      </c>
      <c r="G14" s="1">
        <v>908</v>
      </c>
      <c r="H14" s="1">
        <v>12</v>
      </c>
    </row>
    <row r="15" spans="1:8" x14ac:dyDescent="0.4">
      <c r="A15" s="1" t="s">
        <v>22</v>
      </c>
      <c r="B15" s="1">
        <v>21</v>
      </c>
      <c r="C15" s="1">
        <f t="shared" ref="C15:C19" si="3">F15/20</f>
        <v>19.399999999999999</v>
      </c>
      <c r="D15" s="1">
        <f t="shared" ref="D15:D19" si="4">H15*5</f>
        <v>50</v>
      </c>
      <c r="E15" s="18">
        <f t="shared" si="2"/>
        <v>2.0172910662824207E-2</v>
      </c>
      <c r="F15" s="1">
        <v>388</v>
      </c>
      <c r="G15" s="1">
        <v>387</v>
      </c>
      <c r="H15" s="1">
        <v>10</v>
      </c>
    </row>
    <row r="16" spans="1:8" x14ac:dyDescent="0.4">
      <c r="A16" s="1" t="s">
        <v>20</v>
      </c>
      <c r="B16" s="1">
        <v>19</v>
      </c>
      <c r="C16" s="1">
        <f t="shared" si="3"/>
        <v>33.85</v>
      </c>
      <c r="D16" s="1">
        <f t="shared" si="4"/>
        <v>65</v>
      </c>
      <c r="E16" s="18">
        <f t="shared" si="2"/>
        <v>1.8251681075888569E-2</v>
      </c>
      <c r="F16" s="1">
        <v>677</v>
      </c>
      <c r="G16" s="1">
        <v>662</v>
      </c>
      <c r="H16" s="1">
        <v>13</v>
      </c>
    </row>
    <row r="17" spans="1:8" x14ac:dyDescent="0.4">
      <c r="A17" s="1" t="s">
        <v>68</v>
      </c>
      <c r="B17" s="1">
        <v>19</v>
      </c>
      <c r="C17" s="1">
        <f t="shared" si="3"/>
        <v>9.0500000000000007</v>
      </c>
      <c r="D17" s="1">
        <f t="shared" si="4"/>
        <v>40</v>
      </c>
      <c r="E17" s="18">
        <f t="shared" si="2"/>
        <v>1.8251681075888569E-2</v>
      </c>
      <c r="F17" s="1">
        <v>181</v>
      </c>
      <c r="G17" s="1">
        <v>172</v>
      </c>
      <c r="H17" s="1">
        <v>8</v>
      </c>
    </row>
    <row r="18" spans="1:8" x14ac:dyDescent="0.4">
      <c r="A18" s="1" t="s">
        <v>29</v>
      </c>
      <c r="B18" s="1">
        <v>17</v>
      </c>
      <c r="C18" s="1">
        <f t="shared" si="3"/>
        <v>35</v>
      </c>
      <c r="D18" s="1">
        <f t="shared" si="4"/>
        <v>50</v>
      </c>
      <c r="E18" s="18">
        <f t="shared" si="2"/>
        <v>1.633045148895293E-2</v>
      </c>
      <c r="F18" s="1">
        <v>700</v>
      </c>
      <c r="G18" s="1">
        <v>691</v>
      </c>
      <c r="H18" s="1">
        <v>10</v>
      </c>
    </row>
    <row r="19" spans="1:8" x14ac:dyDescent="0.4">
      <c r="A19" s="1" t="s">
        <v>17</v>
      </c>
      <c r="B19" s="1">
        <v>15</v>
      </c>
      <c r="C19" s="1">
        <f t="shared" si="3"/>
        <v>40.25</v>
      </c>
      <c r="D19" s="1">
        <f t="shared" si="4"/>
        <v>55</v>
      </c>
      <c r="E19" s="18">
        <f t="shared" si="2"/>
        <v>1.4409221902017291E-2</v>
      </c>
      <c r="F19" s="1">
        <v>805</v>
      </c>
      <c r="G19" s="1">
        <v>800</v>
      </c>
      <c r="H19" s="1">
        <v>11</v>
      </c>
    </row>
    <row r="20" spans="1:8" x14ac:dyDescent="0.4">
      <c r="A20" s="1" t="s">
        <v>19</v>
      </c>
      <c r="B20" s="1">
        <v>14</v>
      </c>
      <c r="C20" s="1">
        <f t="shared" si="0"/>
        <v>8.1</v>
      </c>
      <c r="D20" s="1">
        <f t="shared" si="1"/>
        <v>30</v>
      </c>
      <c r="E20" s="18">
        <f t="shared" si="2"/>
        <v>1.3448607108549471E-2</v>
      </c>
      <c r="F20" s="1">
        <v>162</v>
      </c>
      <c r="G20" s="1">
        <v>156</v>
      </c>
      <c r="H20" s="1">
        <v>6</v>
      </c>
    </row>
    <row r="21" spans="1:8" x14ac:dyDescent="0.4">
      <c r="A21" s="1" t="s">
        <v>32</v>
      </c>
      <c r="B21" s="1">
        <v>14</v>
      </c>
      <c r="C21" s="1">
        <f>F21/20</f>
        <v>8.15</v>
      </c>
      <c r="D21" s="1">
        <f>H21*5</f>
        <v>40</v>
      </c>
      <c r="E21" s="18">
        <f t="shared" si="2"/>
        <v>1.3448607108549471E-2</v>
      </c>
      <c r="F21" s="1">
        <v>163</v>
      </c>
      <c r="G21" s="1">
        <v>153</v>
      </c>
      <c r="H21" s="1">
        <v>8</v>
      </c>
    </row>
    <row r="23" spans="1:8" x14ac:dyDescent="0.4">
      <c r="A23" s="1"/>
      <c r="B23" s="1"/>
      <c r="C23" s="1"/>
      <c r="D23" s="1"/>
      <c r="E23" s="1"/>
      <c r="F23" s="1"/>
      <c r="G23" s="1"/>
      <c r="H23" s="1"/>
    </row>
    <row r="24" spans="1:8" x14ac:dyDescent="0.4">
      <c r="A24" s="1"/>
      <c r="B24" s="1"/>
      <c r="C24" s="1"/>
      <c r="D24" s="1"/>
      <c r="E24" s="1"/>
      <c r="F24" s="1"/>
      <c r="G24" s="1"/>
      <c r="H24" s="1"/>
    </row>
    <row r="25" spans="1:8" x14ac:dyDescent="0.4">
      <c r="A25" s="1"/>
      <c r="B25" s="1"/>
      <c r="C25" s="1"/>
      <c r="D25" s="1"/>
      <c r="E25" s="1"/>
      <c r="F25" s="1"/>
      <c r="G25" s="1"/>
      <c r="H25" s="1"/>
    </row>
    <row r="26" spans="1:8" x14ac:dyDescent="0.4">
      <c r="A26" s="1"/>
      <c r="B26" s="1"/>
      <c r="C26" s="1"/>
      <c r="D26" s="1"/>
      <c r="E26" s="1"/>
      <c r="F26" s="1"/>
      <c r="G26" s="1"/>
      <c r="H26" s="1"/>
    </row>
    <row r="27" spans="1:8" x14ac:dyDescent="0.4">
      <c r="A27" s="1"/>
      <c r="B27" s="1"/>
      <c r="C27" s="1"/>
      <c r="D27" s="1"/>
      <c r="E27" s="1"/>
      <c r="F27" s="1"/>
      <c r="G27" s="1"/>
      <c r="H27" s="1"/>
    </row>
    <row r="28" spans="1:8" x14ac:dyDescent="0.4">
      <c r="A28" s="1"/>
      <c r="B28" s="1"/>
      <c r="C28" s="1"/>
      <c r="D28" s="1"/>
      <c r="E28" s="1"/>
      <c r="F28" s="1"/>
      <c r="G28" s="1"/>
      <c r="H28" s="1"/>
    </row>
    <row r="29" spans="1:8" x14ac:dyDescent="0.4">
      <c r="A29" s="1"/>
      <c r="B29" s="1"/>
      <c r="C29" s="1"/>
      <c r="D29" s="1"/>
      <c r="E29" s="1"/>
      <c r="F29" s="1"/>
      <c r="G29" s="1"/>
      <c r="H29" s="1"/>
    </row>
    <row r="30" spans="1:8" x14ac:dyDescent="0.4">
      <c r="A30" s="1" t="s">
        <v>7</v>
      </c>
      <c r="B30" s="1"/>
      <c r="C30" s="1"/>
      <c r="D30" s="1"/>
      <c r="E30" s="1"/>
      <c r="F30" s="1"/>
      <c r="G30" s="1"/>
      <c r="H30" s="1">
        <v>79</v>
      </c>
    </row>
    <row r="31" spans="1:8" x14ac:dyDescent="0.4">
      <c r="A31" s="1"/>
      <c r="B31" s="1"/>
      <c r="C31" s="1"/>
      <c r="D31" s="1"/>
      <c r="E31" s="1"/>
      <c r="F31" s="1"/>
      <c r="G31" s="1"/>
      <c r="H31" s="1"/>
    </row>
    <row r="32" spans="1:8" x14ac:dyDescent="0.4">
      <c r="A32" s="1"/>
      <c r="B32" s="1"/>
      <c r="C32" s="1"/>
      <c r="D32" s="1"/>
      <c r="E32" s="1"/>
      <c r="F32" s="1"/>
      <c r="G32" s="1"/>
      <c r="H32" s="1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6F17F-0471-4C0F-A2EB-14C645A02C8F}">
  <sheetPr codeName="Sheet1" filterMode="1"/>
  <dimension ref="A1:M22"/>
  <sheetViews>
    <sheetView zoomScale="80" zoomScaleNormal="80" workbookViewId="0">
      <selection activeCell="D13" sqref="D13"/>
    </sheetView>
  </sheetViews>
  <sheetFormatPr defaultColWidth="8.796875" defaultRowHeight="13.9" x14ac:dyDescent="0.4"/>
  <cols>
    <col min="1" max="1" width="16" style="3" bestFit="1" customWidth="1"/>
    <col min="2" max="2" width="18.6640625" style="3" customWidth="1"/>
    <col min="3" max="3" width="20.33203125" style="3" customWidth="1"/>
    <col min="4" max="4" width="22" style="3" bestFit="1" customWidth="1"/>
    <col min="5" max="5" width="15" style="3" customWidth="1"/>
    <col min="6" max="6" width="30.6640625" style="16" bestFit="1" customWidth="1"/>
    <col min="7" max="8" width="8.796875" style="3"/>
    <col min="9" max="9" width="18" style="13" customWidth="1"/>
    <col min="10" max="10" width="15" style="3" customWidth="1"/>
    <col min="11" max="11" width="16.796875" style="15" customWidth="1"/>
    <col min="12" max="12" width="17.1328125" style="1" bestFit="1" customWidth="1"/>
    <col min="13" max="16384" width="8.796875" style="3"/>
  </cols>
  <sheetData>
    <row r="1" spans="1:13" x14ac:dyDescent="0.4">
      <c r="A1" s="2"/>
      <c r="B1" s="2" t="s">
        <v>6</v>
      </c>
      <c r="C1" s="2" t="s">
        <v>25</v>
      </c>
      <c r="D1" s="2" t="s">
        <v>65</v>
      </c>
      <c r="E1" s="2" t="s">
        <v>24</v>
      </c>
      <c r="F1" s="10" t="s">
        <v>26</v>
      </c>
      <c r="H1" s="2" t="s">
        <v>37</v>
      </c>
      <c r="I1" s="11"/>
      <c r="J1" s="2"/>
      <c r="K1" s="10"/>
      <c r="L1" s="2" t="s">
        <v>0</v>
      </c>
    </row>
    <row r="2" spans="1:13" x14ac:dyDescent="0.4">
      <c r="A2" s="1">
        <v>2001</v>
      </c>
      <c r="B2" s="1">
        <v>4</v>
      </c>
      <c r="C2" s="1">
        <v>3</v>
      </c>
      <c r="D2" s="1">
        <v>1</v>
      </c>
      <c r="E2" s="1">
        <f>(L2-B2-C2-D2)</f>
        <v>10</v>
      </c>
      <c r="F2" s="12">
        <f>L2/H2</f>
        <v>2.1656896999797869E-5</v>
      </c>
      <c r="H2" s="3">
        <v>831144</v>
      </c>
      <c r="J2" s="14"/>
      <c r="K2" s="14"/>
      <c r="L2" s="1">
        <v>18</v>
      </c>
      <c r="M2" s="3">
        <f>B2/L2</f>
        <v>0.22222222222222221</v>
      </c>
    </row>
    <row r="3" spans="1:13" x14ac:dyDescent="0.4">
      <c r="A3" s="1">
        <v>2002</v>
      </c>
      <c r="B3" s="1">
        <v>4</v>
      </c>
      <c r="C3" s="1">
        <v>8</v>
      </c>
      <c r="D3" s="1">
        <v>0</v>
      </c>
      <c r="E3" s="1">
        <f t="shared" ref="E3:E21" si="0">(L3-B3-C3-D3)</f>
        <v>4</v>
      </c>
      <c r="F3" s="12">
        <f t="shared" ref="F3:F21" si="1">L3/H3</f>
        <v>1.8821580824573457E-5</v>
      </c>
      <c r="H3" s="3">
        <v>850088</v>
      </c>
      <c r="J3" s="14"/>
      <c r="K3" s="14"/>
      <c r="L3" s="1">
        <v>16</v>
      </c>
      <c r="M3" s="3">
        <f t="shared" ref="M3:M21" si="2">B3/L3</f>
        <v>0.25</v>
      </c>
    </row>
    <row r="4" spans="1:13" x14ac:dyDescent="0.4">
      <c r="A4" s="1">
        <v>2003</v>
      </c>
      <c r="B4" s="1">
        <v>13</v>
      </c>
      <c r="C4" s="1">
        <v>3</v>
      </c>
      <c r="D4" s="1">
        <v>0</v>
      </c>
      <c r="E4" s="1">
        <f t="shared" si="0"/>
        <v>4</v>
      </c>
      <c r="F4" s="12">
        <f t="shared" si="1"/>
        <v>2.2521609484300187E-5</v>
      </c>
      <c r="H4" s="3">
        <v>888036</v>
      </c>
      <c r="J4" s="14"/>
      <c r="K4" s="14"/>
      <c r="L4" s="1">
        <v>20</v>
      </c>
      <c r="M4" s="3">
        <f t="shared" si="2"/>
        <v>0.65</v>
      </c>
    </row>
    <row r="5" spans="1:13" x14ac:dyDescent="0.4">
      <c r="A5" s="1">
        <v>2004</v>
      </c>
      <c r="B5" s="1">
        <v>5</v>
      </c>
      <c r="C5" s="1">
        <v>2</v>
      </c>
      <c r="D5" s="1">
        <v>1</v>
      </c>
      <c r="E5" s="1">
        <f t="shared" si="0"/>
        <v>9</v>
      </c>
      <c r="F5" s="12">
        <f t="shared" si="1"/>
        <v>1.8310481134818997E-5</v>
      </c>
      <c r="H5" s="3">
        <v>928430</v>
      </c>
      <c r="J5" s="14"/>
      <c r="K5" s="14"/>
      <c r="L5" s="1">
        <v>17</v>
      </c>
      <c r="M5" s="3">
        <f>B5/L5</f>
        <v>0.29411764705882354</v>
      </c>
    </row>
    <row r="6" spans="1:13" x14ac:dyDescent="0.4">
      <c r="A6" s="1">
        <v>2005</v>
      </c>
      <c r="B6" s="1">
        <v>15</v>
      </c>
      <c r="C6" s="1">
        <v>4</v>
      </c>
      <c r="D6" s="1">
        <v>0</v>
      </c>
      <c r="E6" s="1">
        <f t="shared" si="0"/>
        <v>3</v>
      </c>
      <c r="F6" s="12">
        <f t="shared" si="1"/>
        <v>2.2546204346498267E-5</v>
      </c>
      <c r="H6" s="3">
        <v>975774</v>
      </c>
      <c r="J6" s="14"/>
      <c r="K6" s="14"/>
      <c r="L6" s="1">
        <v>22</v>
      </c>
      <c r="M6" s="3">
        <f t="shared" si="2"/>
        <v>0.68181818181818177</v>
      </c>
    </row>
    <row r="7" spans="1:13" x14ac:dyDescent="0.4">
      <c r="A7" s="1">
        <v>2006</v>
      </c>
      <c r="B7" s="1">
        <v>13</v>
      </c>
      <c r="C7" s="1">
        <v>4</v>
      </c>
      <c r="D7" s="1">
        <v>3</v>
      </c>
      <c r="E7" s="1">
        <f t="shared" si="0"/>
        <v>8</v>
      </c>
      <c r="F7" s="12">
        <f t="shared" si="1"/>
        <v>2.7225515753364053E-5</v>
      </c>
      <c r="H7" s="3">
        <v>1028447</v>
      </c>
      <c r="J7" s="14"/>
      <c r="K7" s="14"/>
      <c r="L7" s="1">
        <v>28</v>
      </c>
      <c r="M7" s="3">
        <f t="shared" si="2"/>
        <v>0.4642857142857143</v>
      </c>
    </row>
    <row r="8" spans="1:13" x14ac:dyDescent="0.4">
      <c r="A8" s="1">
        <v>2007</v>
      </c>
      <c r="B8" s="1">
        <v>14</v>
      </c>
      <c r="C8" s="1">
        <v>3</v>
      </c>
      <c r="D8" s="1">
        <v>1</v>
      </c>
      <c r="E8" s="1">
        <f t="shared" si="0"/>
        <v>15</v>
      </c>
      <c r="F8" s="12">
        <f t="shared" si="1"/>
        <v>3.0554735104335163E-5</v>
      </c>
      <c r="H8" s="3">
        <v>1080029</v>
      </c>
      <c r="J8" s="14"/>
      <c r="K8" s="14"/>
      <c r="L8" s="1">
        <v>33</v>
      </c>
      <c r="M8" s="3">
        <f t="shared" si="2"/>
        <v>0.42424242424242425</v>
      </c>
    </row>
    <row r="9" spans="1:13" x14ac:dyDescent="0.4">
      <c r="A9" s="1">
        <v>2008</v>
      </c>
      <c r="B9" s="1">
        <v>14</v>
      </c>
      <c r="C9" s="1">
        <v>2</v>
      </c>
      <c r="D9" s="1">
        <v>5</v>
      </c>
      <c r="E9" s="1">
        <f t="shared" si="0"/>
        <v>12</v>
      </c>
      <c r="F9" s="12">
        <f t="shared" si="1"/>
        <v>2.850486785402398E-5</v>
      </c>
      <c r="H9" s="3">
        <v>1157697</v>
      </c>
      <c r="J9" s="14"/>
      <c r="K9" s="14"/>
      <c r="L9" s="1">
        <v>33</v>
      </c>
      <c r="M9" s="3">
        <f t="shared" si="2"/>
        <v>0.42424242424242425</v>
      </c>
    </row>
    <row r="10" spans="1:13" x14ac:dyDescent="0.4">
      <c r="A10" s="1">
        <v>2009</v>
      </c>
      <c r="B10" s="1">
        <v>24</v>
      </c>
      <c r="C10" s="1">
        <v>3</v>
      </c>
      <c r="D10" s="1">
        <v>4</v>
      </c>
      <c r="E10" s="1">
        <f t="shared" si="0"/>
        <v>13</v>
      </c>
      <c r="F10" s="12">
        <f t="shared" si="1"/>
        <v>3.6400578438282818E-5</v>
      </c>
      <c r="H10" s="3">
        <v>1208772</v>
      </c>
      <c r="J10" s="14"/>
      <c r="K10" s="14"/>
      <c r="L10" s="1">
        <v>44</v>
      </c>
      <c r="M10" s="3">
        <f t="shared" si="2"/>
        <v>0.54545454545454541</v>
      </c>
    </row>
    <row r="11" spans="1:13" x14ac:dyDescent="0.4">
      <c r="A11" s="1">
        <v>2010</v>
      </c>
      <c r="B11" s="1">
        <v>24</v>
      </c>
      <c r="C11" s="1">
        <v>0</v>
      </c>
      <c r="D11" s="1">
        <v>2</v>
      </c>
      <c r="E11" s="1">
        <f t="shared" si="0"/>
        <v>12</v>
      </c>
      <c r="F11" s="12">
        <f t="shared" si="1"/>
        <v>3.0389132846094236E-5</v>
      </c>
      <c r="H11" s="3">
        <v>1250447</v>
      </c>
      <c r="J11" s="14"/>
      <c r="K11" s="14"/>
      <c r="L11" s="1">
        <v>38</v>
      </c>
      <c r="M11" s="3">
        <f t="shared" si="2"/>
        <v>0.63157894736842102</v>
      </c>
    </row>
    <row r="12" spans="1:13" x14ac:dyDescent="0.4">
      <c r="A12" s="1">
        <v>2011</v>
      </c>
      <c r="B12" s="1">
        <v>25</v>
      </c>
      <c r="C12" s="1">
        <v>2</v>
      </c>
      <c r="D12" s="1">
        <v>8</v>
      </c>
      <c r="E12" s="1">
        <f t="shared" si="0"/>
        <v>21</v>
      </c>
      <c r="F12" s="12">
        <f t="shared" si="1"/>
        <v>4.2109727422230476E-5</v>
      </c>
      <c r="H12" s="3">
        <v>1329859</v>
      </c>
      <c r="J12" s="14"/>
      <c r="K12" s="14"/>
      <c r="L12" s="1">
        <v>56</v>
      </c>
      <c r="M12" s="3">
        <f t="shared" si="2"/>
        <v>0.44642857142857145</v>
      </c>
    </row>
    <row r="13" spans="1:13" x14ac:dyDescent="0.4">
      <c r="A13" s="1">
        <v>2012</v>
      </c>
      <c r="B13" s="1">
        <v>30</v>
      </c>
      <c r="C13" s="1">
        <v>3</v>
      </c>
      <c r="D13" s="1">
        <v>6</v>
      </c>
      <c r="E13" s="1">
        <f t="shared" si="0"/>
        <v>15</v>
      </c>
      <c r="F13" s="12">
        <f t="shared" si="1"/>
        <v>3.8605014934421518E-5</v>
      </c>
      <c r="H13" s="3">
        <v>1398782</v>
      </c>
      <c r="J13" s="14"/>
      <c r="K13" s="14"/>
      <c r="L13" s="1">
        <v>54</v>
      </c>
      <c r="M13" s="3">
        <f t="shared" si="2"/>
        <v>0.55555555555555558</v>
      </c>
    </row>
    <row r="14" spans="1:13" x14ac:dyDescent="0.4">
      <c r="A14" s="1">
        <v>2013</v>
      </c>
      <c r="B14" s="1">
        <v>37</v>
      </c>
      <c r="C14" s="1">
        <v>11</v>
      </c>
      <c r="D14" s="1">
        <v>7</v>
      </c>
      <c r="E14" s="1">
        <f t="shared" si="0"/>
        <v>18</v>
      </c>
      <c r="F14" s="12">
        <f t="shared" si="1"/>
        <v>4.9465836724792413E-5</v>
      </c>
      <c r="H14" s="3">
        <v>1475766</v>
      </c>
      <c r="J14" s="14"/>
      <c r="K14" s="14"/>
      <c r="L14" s="1">
        <v>73</v>
      </c>
      <c r="M14" s="3">
        <f t="shared" si="2"/>
        <v>0.50684931506849318</v>
      </c>
    </row>
    <row r="15" spans="1:13" x14ac:dyDescent="0.4">
      <c r="A15" s="1">
        <v>2014</v>
      </c>
      <c r="B15" s="1">
        <v>34</v>
      </c>
      <c r="C15" s="1">
        <v>14</v>
      </c>
      <c r="D15" s="1">
        <v>5</v>
      </c>
      <c r="E15" s="1">
        <f t="shared" si="0"/>
        <v>23</v>
      </c>
      <c r="F15" s="12">
        <f t="shared" si="1"/>
        <v>5.0072374346341392E-5</v>
      </c>
      <c r="H15" s="3">
        <v>1517803</v>
      </c>
      <c r="J15" s="14"/>
      <c r="K15" s="14"/>
      <c r="L15" s="1">
        <v>76</v>
      </c>
      <c r="M15" s="3">
        <f t="shared" si="2"/>
        <v>0.44736842105263158</v>
      </c>
    </row>
    <row r="16" spans="1:13" x14ac:dyDescent="0.4">
      <c r="A16" s="1">
        <v>2015</v>
      </c>
      <c r="B16" s="1">
        <v>28</v>
      </c>
      <c r="C16" s="1">
        <v>13</v>
      </c>
      <c r="D16" s="1">
        <v>4</v>
      </c>
      <c r="E16" s="1">
        <f t="shared" si="0"/>
        <v>35</v>
      </c>
      <c r="F16" s="12">
        <f t="shared" si="1"/>
        <v>4.4243187102226097E-5</v>
      </c>
      <c r="H16" s="3">
        <v>1808188</v>
      </c>
      <c r="J16" s="14"/>
      <c r="K16" s="14"/>
      <c r="L16" s="1">
        <v>80</v>
      </c>
      <c r="M16" s="3">
        <f t="shared" si="2"/>
        <v>0.35</v>
      </c>
    </row>
    <row r="17" spans="1:13" x14ac:dyDescent="0.4">
      <c r="A17" s="1">
        <v>2016</v>
      </c>
      <c r="B17" s="1">
        <v>34</v>
      </c>
      <c r="C17" s="1">
        <v>11</v>
      </c>
      <c r="D17" s="1">
        <v>7</v>
      </c>
      <c r="E17" s="1">
        <f t="shared" si="0"/>
        <v>23</v>
      </c>
      <c r="F17" s="12">
        <f t="shared" si="1"/>
        <v>3.9797172384370645E-5</v>
      </c>
      <c r="H17" s="3">
        <v>1884556</v>
      </c>
      <c r="J17" s="14"/>
      <c r="K17" s="14"/>
      <c r="L17" s="1">
        <v>75</v>
      </c>
      <c r="M17" s="3">
        <f t="shared" si="2"/>
        <v>0.45333333333333331</v>
      </c>
    </row>
    <row r="18" spans="1:13" x14ac:dyDescent="0.4">
      <c r="A18" s="1">
        <v>2017</v>
      </c>
      <c r="B18" s="1">
        <v>34</v>
      </c>
      <c r="C18" s="1">
        <v>14</v>
      </c>
      <c r="D18" s="1">
        <v>9</v>
      </c>
      <c r="E18" s="1">
        <f t="shared" si="0"/>
        <v>29</v>
      </c>
      <c r="F18" s="12">
        <f t="shared" si="1"/>
        <v>4.4005075934340334E-5</v>
      </c>
      <c r="H18" s="3">
        <v>1954320</v>
      </c>
      <c r="J18" s="14"/>
      <c r="K18" s="14"/>
      <c r="L18" s="1">
        <v>86</v>
      </c>
      <c r="M18" s="3">
        <f t="shared" si="2"/>
        <v>0.39534883720930231</v>
      </c>
    </row>
    <row r="19" spans="1:13" x14ac:dyDescent="0.4">
      <c r="A19" s="1">
        <v>2018</v>
      </c>
      <c r="B19" s="1">
        <v>34</v>
      </c>
      <c r="C19" s="1">
        <v>14</v>
      </c>
      <c r="D19" s="1">
        <v>9</v>
      </c>
      <c r="E19" s="1">
        <f t="shared" si="0"/>
        <v>38</v>
      </c>
      <c r="F19" s="12">
        <f t="shared" si="1"/>
        <v>4.6359735934944117E-5</v>
      </c>
      <c r="H19" s="3">
        <v>2049192</v>
      </c>
      <c r="J19" s="14"/>
      <c r="K19" s="14"/>
      <c r="L19" s="1">
        <v>95</v>
      </c>
      <c r="M19" s="3">
        <f t="shared" si="2"/>
        <v>0.35789473684210527</v>
      </c>
    </row>
    <row r="20" spans="1:13" x14ac:dyDescent="0.4">
      <c r="A20" s="1">
        <v>2019</v>
      </c>
      <c r="B20" s="1">
        <v>43</v>
      </c>
      <c r="C20" s="1">
        <v>16</v>
      </c>
      <c r="D20" s="1">
        <v>4</v>
      </c>
      <c r="E20" s="1">
        <f t="shared" si="0"/>
        <v>23</v>
      </c>
      <c r="F20" s="12">
        <f t="shared" si="1"/>
        <v>4.0149130677950751E-5</v>
      </c>
      <c r="H20" s="3">
        <v>2142014</v>
      </c>
      <c r="J20" s="14"/>
      <c r="K20" s="14"/>
      <c r="L20" s="1">
        <v>86</v>
      </c>
      <c r="M20" s="3">
        <f t="shared" si="2"/>
        <v>0.5</v>
      </c>
    </row>
    <row r="21" spans="1:13" x14ac:dyDescent="0.4">
      <c r="A21" s="1">
        <v>2020</v>
      </c>
      <c r="B21" s="1">
        <v>32</v>
      </c>
      <c r="C21" s="1">
        <v>17</v>
      </c>
      <c r="D21" s="1">
        <v>9</v>
      </c>
      <c r="E21" s="1">
        <f t="shared" si="0"/>
        <v>33</v>
      </c>
      <c r="F21" s="12">
        <f t="shared" si="1"/>
        <v>3.9662269239687376E-5</v>
      </c>
      <c r="H21" s="23">
        <v>2294372</v>
      </c>
      <c r="L21" s="1">
        <v>91</v>
      </c>
      <c r="M21" s="3">
        <f t="shared" si="2"/>
        <v>0.35164835164835168</v>
      </c>
    </row>
    <row r="22" spans="1:13" hidden="1" x14ac:dyDescent="0.4">
      <c r="B22" s="3">
        <f>SUM(B2:B21)</f>
        <v>461</v>
      </c>
      <c r="C22" s="3">
        <f>SUM(C2:C21)</f>
        <v>147</v>
      </c>
      <c r="D22" s="3">
        <f>SUM(D2:D21)</f>
        <v>85</v>
      </c>
      <c r="E22" s="3">
        <f>SUM(E2:E21)</f>
        <v>348</v>
      </c>
      <c r="I22" s="13">
        <f>(B22+C22+D22+E22)</f>
        <v>1041</v>
      </c>
      <c r="L22" s="1">
        <f>SUM(L2:L21)</f>
        <v>1041</v>
      </c>
    </row>
  </sheetData>
  <autoFilter ref="A1:F22" xr:uid="{CAF917B7-A715-4C38-A580-D74AD096943D}">
    <filterColumn colId="0">
      <customFilters>
        <customFilter operator="notEqual" val=" "/>
      </customFilters>
    </filterColumn>
    <sortState xmlns:xlrd2="http://schemas.microsoft.com/office/spreadsheetml/2017/richdata2" ref="A2:F20">
      <sortCondition ref="A1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C2EF-9B0D-475C-8B3B-4D64A403F7B1}">
  <sheetPr codeName="Sheet1"/>
  <dimension ref="A1:H22"/>
  <sheetViews>
    <sheetView topLeftCell="B1" zoomScaleNormal="100" workbookViewId="0">
      <selection activeCell="B9" sqref="B9"/>
    </sheetView>
  </sheetViews>
  <sheetFormatPr defaultColWidth="8.796875" defaultRowHeight="13.9" x14ac:dyDescent="0.4"/>
  <cols>
    <col min="1" max="1" width="64.6640625" style="3" bestFit="1" customWidth="1"/>
    <col min="2" max="2" width="82" style="3" customWidth="1"/>
    <col min="3" max="3" width="23.46484375" style="3" customWidth="1"/>
    <col min="4" max="5" width="18.46484375" style="3" customWidth="1"/>
    <col min="6" max="16384" width="8.796875" style="3"/>
  </cols>
  <sheetData>
    <row r="1" spans="1:8" x14ac:dyDescent="0.4">
      <c r="A1" s="2" t="s">
        <v>8</v>
      </c>
      <c r="B1" s="2" t="s">
        <v>8</v>
      </c>
      <c r="C1" s="2" t="s">
        <v>4</v>
      </c>
    </row>
    <row r="2" spans="1:8" x14ac:dyDescent="0.4">
      <c r="A2" s="1" t="s">
        <v>59</v>
      </c>
      <c r="B2" s="20" t="s">
        <v>84</v>
      </c>
      <c r="C2" s="3">
        <v>9</v>
      </c>
      <c r="D2" s="4">
        <f t="shared" ref="D2:D21" si="0">C2/1041</f>
        <v>8.6455331412103754E-3</v>
      </c>
      <c r="E2" s="4"/>
      <c r="G2" s="6"/>
    </row>
    <row r="3" spans="1:8" x14ac:dyDescent="0.4">
      <c r="A3" s="1" t="s">
        <v>60</v>
      </c>
      <c r="B3" s="20" t="s">
        <v>72</v>
      </c>
      <c r="C3" s="3">
        <v>9</v>
      </c>
      <c r="D3" s="4">
        <f t="shared" si="0"/>
        <v>8.6455331412103754E-3</v>
      </c>
      <c r="E3" s="4"/>
      <c r="H3" s="6"/>
    </row>
    <row r="4" spans="1:8" x14ac:dyDescent="0.4">
      <c r="A4" s="1" t="s">
        <v>55</v>
      </c>
      <c r="B4" s="20" t="s">
        <v>80</v>
      </c>
      <c r="C4" s="3">
        <v>10</v>
      </c>
      <c r="D4" s="4">
        <f t="shared" si="0"/>
        <v>9.6061479346781949E-3</v>
      </c>
      <c r="E4" s="4"/>
      <c r="H4" s="6"/>
    </row>
    <row r="5" spans="1:8" x14ac:dyDescent="0.4">
      <c r="A5" s="1" t="s">
        <v>56</v>
      </c>
      <c r="B5" s="20" t="s">
        <v>81</v>
      </c>
      <c r="C5" s="3">
        <v>10</v>
      </c>
      <c r="D5" s="4">
        <f t="shared" si="0"/>
        <v>9.6061479346781949E-3</v>
      </c>
      <c r="E5" s="4"/>
      <c r="H5" s="6"/>
    </row>
    <row r="6" spans="1:8" x14ac:dyDescent="0.4">
      <c r="A6" s="1" t="s">
        <v>57</v>
      </c>
      <c r="B6" s="20" t="s">
        <v>82</v>
      </c>
      <c r="C6" s="3">
        <v>10</v>
      </c>
      <c r="D6" s="4">
        <f t="shared" si="0"/>
        <v>9.6061479346781949E-3</v>
      </c>
      <c r="E6" s="4"/>
      <c r="H6" s="6"/>
    </row>
    <row r="7" spans="1:8" x14ac:dyDescent="0.4">
      <c r="A7" s="1" t="s">
        <v>58</v>
      </c>
      <c r="B7" s="20" t="s">
        <v>83</v>
      </c>
      <c r="C7" s="3">
        <v>10</v>
      </c>
      <c r="D7" s="4">
        <f t="shared" si="0"/>
        <v>9.6061479346781949E-3</v>
      </c>
      <c r="E7" s="4"/>
      <c r="H7" s="6"/>
    </row>
    <row r="8" spans="1:8" x14ac:dyDescent="0.4">
      <c r="A8" s="1" t="s">
        <v>54</v>
      </c>
      <c r="B8" s="20" t="s">
        <v>42</v>
      </c>
      <c r="C8" s="3">
        <v>13</v>
      </c>
      <c r="D8" s="4">
        <f t="shared" si="0"/>
        <v>1.2487992315081652E-2</v>
      </c>
      <c r="E8" s="4"/>
      <c r="H8" s="6"/>
    </row>
    <row r="9" spans="1:8" x14ac:dyDescent="0.4">
      <c r="A9" s="1" t="s">
        <v>52</v>
      </c>
      <c r="B9" s="20" t="s">
        <v>79</v>
      </c>
      <c r="C9" s="3">
        <v>15</v>
      </c>
      <c r="D9" s="4">
        <f t="shared" si="0"/>
        <v>1.4409221902017291E-2</v>
      </c>
      <c r="E9" s="4"/>
      <c r="H9" s="6"/>
    </row>
    <row r="10" spans="1:8" x14ac:dyDescent="0.4">
      <c r="A10" s="1" t="s">
        <v>51</v>
      </c>
      <c r="B10" s="20" t="s">
        <v>77</v>
      </c>
      <c r="C10" s="3">
        <v>17</v>
      </c>
      <c r="D10" s="4">
        <f t="shared" si="0"/>
        <v>1.633045148895293E-2</v>
      </c>
      <c r="E10" s="4"/>
      <c r="H10" s="6"/>
    </row>
    <row r="11" spans="1:8" x14ac:dyDescent="0.4">
      <c r="A11" s="1" t="s">
        <v>53</v>
      </c>
      <c r="B11" s="20" t="s">
        <v>78</v>
      </c>
      <c r="C11" s="3">
        <v>17</v>
      </c>
      <c r="D11" s="4">
        <f t="shared" si="0"/>
        <v>1.633045148895293E-2</v>
      </c>
      <c r="E11" s="4"/>
      <c r="H11" s="6"/>
    </row>
    <row r="12" spans="1:8" x14ac:dyDescent="0.4">
      <c r="A12" s="1" t="s">
        <v>42</v>
      </c>
      <c r="B12" s="20" t="s">
        <v>71</v>
      </c>
      <c r="C12" s="3">
        <v>18</v>
      </c>
      <c r="D12" s="4">
        <f t="shared" si="0"/>
        <v>1.7291066282420751E-2</v>
      </c>
      <c r="E12" s="4"/>
      <c r="H12" s="6"/>
    </row>
    <row r="13" spans="1:8" x14ac:dyDescent="0.4">
      <c r="A13" s="1" t="s">
        <v>43</v>
      </c>
      <c r="B13" s="20" t="s">
        <v>43</v>
      </c>
      <c r="C13" s="3">
        <v>18</v>
      </c>
      <c r="D13" s="4">
        <f t="shared" si="0"/>
        <v>1.7291066282420751E-2</v>
      </c>
      <c r="E13" s="4"/>
      <c r="H13" s="6"/>
    </row>
    <row r="14" spans="1:8" x14ac:dyDescent="0.4">
      <c r="A14" s="1" t="s">
        <v>50</v>
      </c>
      <c r="B14" s="20" t="s">
        <v>76</v>
      </c>
      <c r="C14" s="3">
        <v>19</v>
      </c>
      <c r="D14" s="4">
        <f t="shared" si="0"/>
        <v>1.8251681075888569E-2</v>
      </c>
      <c r="E14" s="4"/>
      <c r="H14" s="6"/>
    </row>
    <row r="15" spans="1:8" x14ac:dyDescent="0.4">
      <c r="A15" s="5" t="s">
        <v>49</v>
      </c>
      <c r="B15" s="20" t="s">
        <v>75</v>
      </c>
      <c r="C15" s="3">
        <v>22</v>
      </c>
      <c r="D15" s="4">
        <f t="shared" si="0"/>
        <v>2.1133525456292025E-2</v>
      </c>
      <c r="E15" s="4"/>
      <c r="H15" s="6"/>
    </row>
    <row r="16" spans="1:8" x14ac:dyDescent="0.4">
      <c r="A16" s="1" t="s">
        <v>48</v>
      </c>
      <c r="B16" s="20" t="s">
        <v>69</v>
      </c>
      <c r="C16" s="3">
        <v>26</v>
      </c>
      <c r="D16" s="4">
        <f t="shared" si="0"/>
        <v>2.4975984630163303E-2</v>
      </c>
      <c r="E16" s="4"/>
      <c r="H16" s="6"/>
    </row>
    <row r="17" spans="1:8" x14ac:dyDescent="0.4">
      <c r="A17" s="5" t="s">
        <v>47</v>
      </c>
      <c r="B17" s="20" t="s">
        <v>74</v>
      </c>
      <c r="C17" s="3">
        <v>31</v>
      </c>
      <c r="D17" s="4">
        <f t="shared" si="0"/>
        <v>2.9779058597502402E-2</v>
      </c>
      <c r="E17" s="4"/>
      <c r="H17" s="6"/>
    </row>
    <row r="18" spans="1:8" x14ac:dyDescent="0.4">
      <c r="A18" s="1" t="s">
        <v>41</v>
      </c>
      <c r="B18" s="20" t="s">
        <v>73</v>
      </c>
      <c r="C18" s="3">
        <v>71</v>
      </c>
      <c r="D18" s="4">
        <f t="shared" si="0"/>
        <v>6.8203650336215171E-2</v>
      </c>
      <c r="E18" s="4"/>
      <c r="H18" s="6"/>
    </row>
    <row r="19" spans="1:8" x14ac:dyDescent="0.4">
      <c r="A19" s="1" t="s">
        <v>46</v>
      </c>
      <c r="B19" s="20" t="s">
        <v>41</v>
      </c>
      <c r="C19" s="3">
        <v>83</v>
      </c>
      <c r="D19" s="4">
        <f t="shared" si="0"/>
        <v>7.9731027857829012E-2</v>
      </c>
      <c r="E19" s="4"/>
      <c r="H19" s="6"/>
    </row>
    <row r="20" spans="1:8" x14ac:dyDescent="0.4">
      <c r="A20" s="1" t="s">
        <v>45</v>
      </c>
      <c r="B20" s="20" t="s">
        <v>44</v>
      </c>
      <c r="C20" s="3">
        <v>87</v>
      </c>
      <c r="D20" s="4">
        <f t="shared" si="0"/>
        <v>8.3573487031700283E-2</v>
      </c>
      <c r="E20" s="4"/>
      <c r="H20" s="6"/>
    </row>
    <row r="21" spans="1:8" x14ac:dyDescent="0.4">
      <c r="A21" s="1" t="s">
        <v>44</v>
      </c>
      <c r="B21" s="19" t="s">
        <v>70</v>
      </c>
      <c r="C21" s="3">
        <v>279</v>
      </c>
      <c r="D21" s="4">
        <f t="shared" si="0"/>
        <v>0.2680115273775216</v>
      </c>
      <c r="E21" s="4"/>
      <c r="H21" s="6"/>
    </row>
    <row r="22" spans="1:8" x14ac:dyDescent="0.4">
      <c r="B22" s="20"/>
    </row>
  </sheetData>
  <autoFilter ref="A1:D1" xr:uid="{8C47470F-9697-4863-AB26-1C50B6DC438B}">
    <sortState xmlns:xlrd2="http://schemas.microsoft.com/office/spreadsheetml/2017/richdata2" ref="A2:D21">
      <sortCondition ref="C1"/>
    </sortState>
  </autoFilter>
  <phoneticPr fontId="1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777ED-372E-4EF9-9A10-C77D293F3F5C}">
  <sheetPr codeName="Sheet2"/>
  <dimension ref="A1:I29"/>
  <sheetViews>
    <sheetView zoomScale="70" zoomScaleNormal="70" workbookViewId="0">
      <selection activeCell="E9" sqref="E9"/>
    </sheetView>
  </sheetViews>
  <sheetFormatPr defaultColWidth="8.796875" defaultRowHeight="13.9" x14ac:dyDescent="0.4"/>
  <cols>
    <col min="1" max="1" width="19.33203125" style="3" customWidth="1"/>
    <col min="2" max="2" width="17" style="3" customWidth="1"/>
    <col min="3" max="3" width="46.6640625" style="1" bestFit="1" customWidth="1"/>
    <col min="4" max="4" width="20" style="1" customWidth="1"/>
    <col min="5" max="5" width="18" style="3" customWidth="1"/>
    <col min="6" max="6" width="18.1328125" style="3" bestFit="1" customWidth="1"/>
    <col min="7" max="7" width="18" style="1" customWidth="1"/>
    <col min="8" max="8" width="15.796875" style="1" customWidth="1"/>
    <col min="9" max="9" width="14.796875" style="1" customWidth="1"/>
    <col min="10" max="16384" width="8.796875" style="3"/>
  </cols>
  <sheetData>
    <row r="1" spans="1:9" ht="14.65" thickTop="1" thickBot="1" x14ac:dyDescent="0.45">
      <c r="A1" s="7" t="s">
        <v>10</v>
      </c>
      <c r="B1" s="7" t="s">
        <v>2</v>
      </c>
      <c r="C1" s="7" t="s">
        <v>27</v>
      </c>
      <c r="D1" s="7" t="s">
        <v>4</v>
      </c>
      <c r="E1" s="7" t="s">
        <v>28</v>
      </c>
      <c r="F1" s="2"/>
      <c r="G1" s="2"/>
      <c r="H1" s="2"/>
      <c r="I1" s="2"/>
    </row>
    <row r="2" spans="1:9" ht="14.25" thickTop="1" x14ac:dyDescent="0.4">
      <c r="A2" s="1" t="s">
        <v>85</v>
      </c>
      <c r="B2" s="8" t="s">
        <v>6</v>
      </c>
      <c r="C2" s="8" t="s">
        <v>95</v>
      </c>
      <c r="D2" s="1">
        <v>60</v>
      </c>
      <c r="E2" s="8">
        <v>3115</v>
      </c>
      <c r="F2" s="1"/>
    </row>
    <row r="3" spans="1:9" x14ac:dyDescent="0.4">
      <c r="A3" s="1" t="s">
        <v>86</v>
      </c>
      <c r="B3" s="8" t="s">
        <v>6</v>
      </c>
      <c r="C3" s="8" t="s">
        <v>96</v>
      </c>
      <c r="D3" s="1">
        <v>51</v>
      </c>
      <c r="E3" s="8">
        <v>4154</v>
      </c>
      <c r="F3" s="1"/>
    </row>
    <row r="4" spans="1:9" x14ac:dyDescent="0.4">
      <c r="A4" s="1" t="s">
        <v>87</v>
      </c>
      <c r="B4" s="8" t="s">
        <v>11</v>
      </c>
      <c r="C4" s="8" t="s">
        <v>97</v>
      </c>
      <c r="D4" s="1">
        <v>49</v>
      </c>
      <c r="E4" s="8">
        <v>4035</v>
      </c>
      <c r="F4" s="1"/>
    </row>
    <row r="5" spans="1:9" x14ac:dyDescent="0.4">
      <c r="A5" s="1" t="s">
        <v>88</v>
      </c>
      <c r="B5" s="8" t="s">
        <v>6</v>
      </c>
      <c r="C5" s="8" t="s">
        <v>98</v>
      </c>
      <c r="D5" s="1">
        <v>41</v>
      </c>
      <c r="E5" s="8">
        <v>2539</v>
      </c>
      <c r="F5" s="1"/>
    </row>
    <row r="6" spans="1:9" x14ac:dyDescent="0.4">
      <c r="A6" s="1" t="s">
        <v>89</v>
      </c>
      <c r="B6" s="8" t="s">
        <v>6</v>
      </c>
      <c r="C6" s="8" t="s">
        <v>99</v>
      </c>
      <c r="D6" s="1">
        <v>40</v>
      </c>
      <c r="E6" s="8">
        <v>1261</v>
      </c>
      <c r="F6" s="1"/>
    </row>
    <row r="7" spans="1:9" x14ac:dyDescent="0.4">
      <c r="A7" s="1" t="s">
        <v>90</v>
      </c>
      <c r="B7" s="8" t="s">
        <v>16</v>
      </c>
      <c r="C7" s="8" t="s">
        <v>100</v>
      </c>
      <c r="D7" s="1">
        <v>35</v>
      </c>
      <c r="E7" s="8">
        <v>1669</v>
      </c>
      <c r="F7" s="1"/>
    </row>
    <row r="8" spans="1:9" x14ac:dyDescent="0.4">
      <c r="A8" s="1" t="s">
        <v>91</v>
      </c>
      <c r="B8" s="8" t="s">
        <v>16</v>
      </c>
      <c r="C8" s="8" t="s">
        <v>102</v>
      </c>
      <c r="D8" s="1">
        <v>35</v>
      </c>
      <c r="E8" s="8">
        <v>1933</v>
      </c>
      <c r="F8" s="1"/>
    </row>
    <row r="9" spans="1:9" x14ac:dyDescent="0.4">
      <c r="A9" s="1" t="s">
        <v>92</v>
      </c>
      <c r="B9" s="8" t="s">
        <v>6</v>
      </c>
      <c r="C9" s="8" t="s">
        <v>103</v>
      </c>
      <c r="D9" s="1">
        <v>34</v>
      </c>
      <c r="E9" s="8">
        <v>1335</v>
      </c>
      <c r="F9" s="1"/>
    </row>
    <row r="10" spans="1:9" x14ac:dyDescent="0.4">
      <c r="A10" s="1" t="s">
        <v>93</v>
      </c>
      <c r="B10" s="8" t="s">
        <v>11</v>
      </c>
      <c r="C10" s="8" t="s">
        <v>101</v>
      </c>
      <c r="D10" s="1">
        <v>34</v>
      </c>
      <c r="E10" s="8">
        <v>1450</v>
      </c>
      <c r="F10" s="1"/>
    </row>
    <row r="11" spans="1:9" ht="14.25" thickBot="1" x14ac:dyDescent="0.45">
      <c r="A11" s="21" t="s">
        <v>94</v>
      </c>
      <c r="B11" s="22" t="s">
        <v>12</v>
      </c>
      <c r="C11" s="22" t="s">
        <v>104</v>
      </c>
      <c r="D11" s="21">
        <v>31</v>
      </c>
      <c r="E11" s="22">
        <v>1040</v>
      </c>
      <c r="F11" s="1"/>
    </row>
    <row r="12" spans="1:9" x14ac:dyDescent="0.4">
      <c r="F12" s="1"/>
    </row>
    <row r="19" spans="8:9" ht="30" customHeight="1" x14ac:dyDescent="0.4"/>
    <row r="20" spans="8:9" ht="30" customHeight="1" x14ac:dyDescent="0.4">
      <c r="H20" s="4"/>
    </row>
    <row r="21" spans="8:9" ht="30" customHeight="1" x14ac:dyDescent="0.4">
      <c r="I21" s="4"/>
    </row>
    <row r="22" spans="8:9" ht="30" customHeight="1" x14ac:dyDescent="0.4">
      <c r="I22" s="4"/>
    </row>
    <row r="23" spans="8:9" ht="30" customHeight="1" x14ac:dyDescent="0.4">
      <c r="I23" s="4"/>
    </row>
    <row r="24" spans="8:9" ht="30" customHeight="1" x14ac:dyDescent="0.4">
      <c r="I24" s="4"/>
    </row>
    <row r="25" spans="8:9" ht="30" customHeight="1" x14ac:dyDescent="0.4">
      <c r="I25" s="4"/>
    </row>
    <row r="26" spans="8:9" ht="30" customHeight="1" x14ac:dyDescent="0.4">
      <c r="I26" s="4"/>
    </row>
    <row r="27" spans="8:9" ht="30" customHeight="1" x14ac:dyDescent="0.4">
      <c r="I27" s="4"/>
    </row>
    <row r="28" spans="8:9" ht="30" customHeight="1" x14ac:dyDescent="0.4">
      <c r="I28" s="4"/>
    </row>
    <row r="29" spans="8:9" ht="30" customHeight="1" x14ac:dyDescent="0.4">
      <c r="I29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627BF-1428-40C9-BDC4-FE3192E5C3F0}">
  <sheetPr codeName="Sheet3"/>
  <dimension ref="A1:I22"/>
  <sheetViews>
    <sheetView tabSelected="1" zoomScale="80" zoomScaleNormal="80" workbookViewId="0">
      <selection activeCell="A10" sqref="A10"/>
    </sheetView>
  </sheetViews>
  <sheetFormatPr defaultColWidth="8.796875" defaultRowHeight="13.9" x14ac:dyDescent="0.4"/>
  <cols>
    <col min="1" max="1" width="50.46484375" style="3" customWidth="1"/>
    <col min="2" max="2" width="32.1328125" style="3" customWidth="1"/>
    <col min="3" max="3" width="31.265625" style="3" customWidth="1"/>
    <col min="4" max="4" width="42.46484375" style="3" customWidth="1"/>
    <col min="5" max="5" width="17.46484375" style="1" customWidth="1"/>
    <col min="6" max="6" width="42.46484375" style="3" customWidth="1"/>
    <col min="7" max="16384" width="8.796875" style="3"/>
  </cols>
  <sheetData>
    <row r="1" spans="1:9" x14ac:dyDescent="0.4">
      <c r="A1" s="2" t="s">
        <v>9</v>
      </c>
      <c r="B1" s="2" t="s">
        <v>2</v>
      </c>
      <c r="C1" s="2" t="s">
        <v>4</v>
      </c>
      <c r="D1" s="2" t="s">
        <v>9</v>
      </c>
      <c r="F1" s="2"/>
    </row>
    <row r="2" spans="1:9" x14ac:dyDescent="0.4">
      <c r="A2" s="1" t="s">
        <v>128</v>
      </c>
      <c r="B2" s="1" t="s">
        <v>129</v>
      </c>
      <c r="C2" s="24">
        <v>24</v>
      </c>
      <c r="D2" s="1" t="s">
        <v>128</v>
      </c>
      <c r="E2" s="4">
        <f t="shared" ref="E2:E21" si="0">C2/1041</f>
        <v>2.3054755043227664E-2</v>
      </c>
      <c r="F2" s="2"/>
    </row>
    <row r="3" spans="1:9" x14ac:dyDescent="0.4">
      <c r="A3" s="8" t="s">
        <v>120</v>
      </c>
      <c r="B3" s="1" t="s">
        <v>6</v>
      </c>
      <c r="C3" s="3">
        <v>25</v>
      </c>
      <c r="D3" s="8" t="s">
        <v>118</v>
      </c>
      <c r="E3" s="4">
        <f t="shared" si="0"/>
        <v>2.4015369836695485E-2</v>
      </c>
      <c r="F3" s="1"/>
      <c r="H3" s="6"/>
    </row>
    <row r="4" spans="1:9" x14ac:dyDescent="0.4">
      <c r="A4" s="8" t="s">
        <v>119</v>
      </c>
      <c r="B4" s="9" t="s">
        <v>6</v>
      </c>
      <c r="C4" s="3">
        <v>25</v>
      </c>
      <c r="D4" s="8" t="s">
        <v>119</v>
      </c>
      <c r="E4" s="4">
        <f t="shared" si="0"/>
        <v>2.4015369836695485E-2</v>
      </c>
      <c r="F4" s="1"/>
      <c r="I4" s="6"/>
    </row>
    <row r="5" spans="1:9" x14ac:dyDescent="0.4">
      <c r="A5" s="8" t="s">
        <v>117</v>
      </c>
      <c r="B5" s="1" t="s">
        <v>6</v>
      </c>
      <c r="C5" s="3">
        <v>26</v>
      </c>
      <c r="D5" s="8" t="s">
        <v>117</v>
      </c>
      <c r="E5" s="4">
        <f t="shared" si="0"/>
        <v>2.4975984630163303E-2</v>
      </c>
      <c r="F5" s="1"/>
      <c r="I5" s="6"/>
    </row>
    <row r="6" spans="1:9" x14ac:dyDescent="0.4">
      <c r="A6" s="8" t="s">
        <v>62</v>
      </c>
      <c r="B6" s="1" t="s">
        <v>6</v>
      </c>
      <c r="C6" s="3">
        <v>26</v>
      </c>
      <c r="D6" s="8" t="s">
        <v>62</v>
      </c>
      <c r="E6" s="4">
        <f t="shared" si="0"/>
        <v>2.4975984630163303E-2</v>
      </c>
      <c r="F6" s="1"/>
      <c r="I6" s="6"/>
    </row>
    <row r="7" spans="1:9" x14ac:dyDescent="0.4">
      <c r="A7" s="8" t="s">
        <v>116</v>
      </c>
      <c r="B7" s="1" t="s">
        <v>6</v>
      </c>
      <c r="C7" s="3">
        <v>27</v>
      </c>
      <c r="D7" s="8" t="s">
        <v>116</v>
      </c>
      <c r="E7" s="4">
        <f t="shared" si="0"/>
        <v>2.5936599423631124E-2</v>
      </c>
      <c r="F7" s="1"/>
      <c r="I7" s="6"/>
    </row>
    <row r="8" spans="1:9" x14ac:dyDescent="0.4">
      <c r="A8" s="8" t="s">
        <v>115</v>
      </c>
      <c r="B8" s="1" t="s">
        <v>127</v>
      </c>
      <c r="C8" s="3">
        <v>34</v>
      </c>
      <c r="D8" s="8" t="s">
        <v>115</v>
      </c>
      <c r="E8" s="4">
        <f t="shared" si="0"/>
        <v>3.2660902977905859E-2</v>
      </c>
      <c r="F8" s="1"/>
      <c r="I8" s="6"/>
    </row>
    <row r="9" spans="1:9" x14ac:dyDescent="0.4">
      <c r="A9" s="8" t="s">
        <v>113</v>
      </c>
      <c r="B9" s="1" t="s">
        <v>6</v>
      </c>
      <c r="C9" s="3">
        <v>36</v>
      </c>
      <c r="D9" s="8" t="s">
        <v>113</v>
      </c>
      <c r="E9" s="4">
        <f t="shared" si="0"/>
        <v>3.4582132564841501E-2</v>
      </c>
      <c r="F9" s="1"/>
      <c r="I9" s="6"/>
    </row>
    <row r="10" spans="1:9" x14ac:dyDescent="0.4">
      <c r="A10" s="8" t="s">
        <v>114</v>
      </c>
      <c r="B10" s="1" t="s">
        <v>126</v>
      </c>
      <c r="C10" s="3">
        <v>36</v>
      </c>
      <c r="D10" s="8" t="s">
        <v>114</v>
      </c>
      <c r="E10" s="4">
        <f t="shared" si="0"/>
        <v>3.4582132564841501E-2</v>
      </c>
      <c r="F10" s="1"/>
      <c r="I10" s="6"/>
    </row>
    <row r="11" spans="1:9" x14ac:dyDescent="0.4">
      <c r="A11" s="8" t="s">
        <v>125</v>
      </c>
      <c r="B11" s="1" t="s">
        <v>6</v>
      </c>
      <c r="C11" s="3">
        <v>37</v>
      </c>
      <c r="D11" s="8" t="s">
        <v>111</v>
      </c>
      <c r="E11" s="4">
        <f t="shared" si="0"/>
        <v>3.5542747358309319E-2</v>
      </c>
      <c r="F11" s="1"/>
      <c r="I11" s="6"/>
    </row>
    <row r="12" spans="1:9" x14ac:dyDescent="0.4">
      <c r="A12" s="8" t="s">
        <v>124</v>
      </c>
      <c r="B12" s="1" t="s">
        <v>66</v>
      </c>
      <c r="C12" s="3">
        <v>37</v>
      </c>
      <c r="D12" s="8" t="s">
        <v>112</v>
      </c>
      <c r="E12" s="4">
        <f t="shared" si="0"/>
        <v>3.5542747358309319E-2</v>
      </c>
      <c r="F12" s="1"/>
      <c r="I12" s="6"/>
    </row>
    <row r="13" spans="1:9" x14ac:dyDescent="0.4">
      <c r="A13" s="8" t="s">
        <v>110</v>
      </c>
      <c r="B13" s="1" t="s">
        <v>6</v>
      </c>
      <c r="C13" s="3">
        <v>42</v>
      </c>
      <c r="D13" s="8" t="s">
        <v>110</v>
      </c>
      <c r="E13" s="4">
        <f t="shared" si="0"/>
        <v>4.0345821325648415E-2</v>
      </c>
      <c r="F13" s="1"/>
      <c r="I13" s="6"/>
    </row>
    <row r="14" spans="1:9" x14ac:dyDescent="0.4">
      <c r="A14" s="8" t="s">
        <v>109</v>
      </c>
      <c r="B14" s="1" t="s">
        <v>6</v>
      </c>
      <c r="C14" s="3">
        <v>43</v>
      </c>
      <c r="D14" s="8" t="s">
        <v>109</v>
      </c>
      <c r="E14" s="4">
        <f t="shared" si="0"/>
        <v>4.1306436119116233E-2</v>
      </c>
      <c r="F14" s="1"/>
      <c r="I14" s="6"/>
    </row>
    <row r="15" spans="1:9" x14ac:dyDescent="0.4">
      <c r="A15" s="8" t="s">
        <v>63</v>
      </c>
      <c r="B15" s="1" t="s">
        <v>6</v>
      </c>
      <c r="C15" s="3">
        <v>48</v>
      </c>
      <c r="D15" s="8" t="s">
        <v>63</v>
      </c>
      <c r="E15" s="4">
        <f t="shared" si="0"/>
        <v>4.6109510086455328E-2</v>
      </c>
      <c r="F15" s="1"/>
      <c r="I15" s="6"/>
    </row>
    <row r="16" spans="1:9" x14ac:dyDescent="0.4">
      <c r="A16" s="8" t="s">
        <v>123</v>
      </c>
      <c r="B16" s="1" t="s">
        <v>6</v>
      </c>
      <c r="C16" s="3">
        <v>49</v>
      </c>
      <c r="D16" s="8" t="s">
        <v>108</v>
      </c>
      <c r="E16" s="4">
        <f t="shared" si="0"/>
        <v>4.7070124879923153E-2</v>
      </c>
      <c r="F16" s="1"/>
      <c r="I16" s="6"/>
    </row>
    <row r="17" spans="1:9" x14ac:dyDescent="0.4">
      <c r="A17" s="8" t="s">
        <v>106</v>
      </c>
      <c r="B17" s="9" t="s">
        <v>6</v>
      </c>
      <c r="C17" s="3">
        <v>53</v>
      </c>
      <c r="D17" s="8" t="s">
        <v>106</v>
      </c>
      <c r="E17" s="4">
        <f t="shared" si="0"/>
        <v>5.0912584053794431E-2</v>
      </c>
      <c r="F17" s="1"/>
      <c r="I17" s="6"/>
    </row>
    <row r="18" spans="1:9" x14ac:dyDescent="0.4">
      <c r="A18" s="8" t="s">
        <v>122</v>
      </c>
      <c r="B18" s="1" t="s">
        <v>25</v>
      </c>
      <c r="C18" s="3">
        <v>53</v>
      </c>
      <c r="D18" s="8" t="s">
        <v>107</v>
      </c>
      <c r="E18" s="4">
        <f t="shared" si="0"/>
        <v>5.0912584053794431E-2</v>
      </c>
      <c r="F18" s="1"/>
      <c r="I18" s="6"/>
    </row>
    <row r="19" spans="1:9" x14ac:dyDescent="0.4">
      <c r="A19" s="8" t="s">
        <v>121</v>
      </c>
      <c r="B19" s="1" t="s">
        <v>16</v>
      </c>
      <c r="C19" s="3">
        <v>61</v>
      </c>
      <c r="D19" s="8" t="s">
        <v>121</v>
      </c>
      <c r="E19" s="4">
        <f t="shared" si="0"/>
        <v>5.8597502401536987E-2</v>
      </c>
      <c r="F19" s="1"/>
      <c r="I19" s="6"/>
    </row>
    <row r="20" spans="1:9" x14ac:dyDescent="0.4">
      <c r="A20" s="8" t="s">
        <v>61</v>
      </c>
      <c r="B20" s="1" t="s">
        <v>6</v>
      </c>
      <c r="C20" s="3">
        <v>63</v>
      </c>
      <c r="D20" s="8" t="s">
        <v>131</v>
      </c>
      <c r="E20" s="4">
        <f t="shared" si="0"/>
        <v>6.0518731988472622E-2</v>
      </c>
      <c r="F20" s="1"/>
      <c r="I20" s="6"/>
    </row>
    <row r="21" spans="1:9" x14ac:dyDescent="0.4">
      <c r="A21" s="8" t="s">
        <v>105</v>
      </c>
      <c r="B21" s="1" t="s">
        <v>6</v>
      </c>
      <c r="C21" s="3">
        <v>75</v>
      </c>
      <c r="D21" s="8" t="s">
        <v>130</v>
      </c>
      <c r="E21" s="4">
        <f t="shared" si="0"/>
        <v>7.2046109510086456E-2</v>
      </c>
      <c r="F21" s="1"/>
      <c r="I21" s="6"/>
    </row>
    <row r="22" spans="1:9" x14ac:dyDescent="0.4">
      <c r="B22" s="1"/>
    </row>
  </sheetData>
  <autoFilter ref="A1:E21" xr:uid="{C40E8037-B2FA-4638-8B99-3FA9F0DD1DE5}">
    <sortState xmlns:xlrd2="http://schemas.microsoft.com/office/spreadsheetml/2017/richdata2" ref="A2:E21">
      <sortCondition ref="E1:E21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Publication</vt:lpstr>
      <vt:lpstr>H index </vt:lpstr>
      <vt:lpstr>RRI</vt:lpstr>
      <vt:lpstr>Top Journal</vt:lpstr>
      <vt:lpstr>Top  Author</vt:lpstr>
      <vt:lpstr>Top Institution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2022-01-29T10:49:16Z</dcterms:modified>
</cp:coreProperties>
</file>