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kdu0002\OneDrive - Sveriges Lantbruksuniversitet\PhD_work\First Paper\Images\Figures\Final Figures\Manuscript_draft_19012022\"/>
    </mc:Choice>
  </mc:AlternateContent>
  <bookViews>
    <workbookView xWindow="0" yWindow="0" windowWidth="28800" windowHeight="13500"/>
  </bookViews>
  <sheets>
    <sheet name="INTRODUCTION" sheetId="19" r:id="rId1"/>
    <sheet name="Ref CT Mean" sheetId="1" r:id="rId2"/>
    <sheet name="C13A2.7 (PgR018_g071)" sheetId="2" r:id="rId3"/>
    <sheet name="cup-4 (PgR075_g041)" sheetId="3" r:id="rId4"/>
    <sheet name="dhs-2 (PgR127_g021)" sheetId="4" r:id="rId5"/>
    <sheet name="dhs-4 (PgR004_g112)" sheetId="5" r:id="rId6"/>
    <sheet name="dhs-27 (PgR007_g080)" sheetId="6" r:id="rId7"/>
    <sheet name="F08F8.7(PgR013_g129)" sheetId="7" r:id="rId8"/>
    <sheet name="F13D11.4 (PgB01_g106)" sheetId="8" r:id="rId9"/>
    <sheet name="F17C11.12 (PgR003_g012)" sheetId="9" r:id="rId10"/>
    <sheet name="hmit-1.2 (PgR015_g078)" sheetId="10" r:id="rId11"/>
    <sheet name="hmit-1.3 (PgR015_g078)" sheetId="11" r:id="rId12"/>
    <sheet name="lgc-37 (PgR047_g061)" sheetId="12" r:id="rId13"/>
    <sheet name="nhr-3 (PgR005X_g204)" sheetId="13" r:id="rId14"/>
    <sheet name="pkc-1 (PgB05_g097)" sheetId="15" r:id="rId15"/>
    <sheet name="slc-17.2 (PgR047_g023)" sheetId="16" r:id="rId16"/>
    <sheet name="ugt-54 (PgB20_g050)" sheetId="17" r:id="rId17"/>
    <sheet name="Y71G12B.25 (PgR005X_g127)" sheetId="18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4" i="4" l="1"/>
  <c r="Q44" i="4"/>
  <c r="N44" i="4"/>
  <c r="H15" i="18" l="1"/>
  <c r="J15" i="18" s="1"/>
  <c r="B29" i="18" s="1"/>
  <c r="J14" i="18"/>
  <c r="B28" i="18" s="1"/>
  <c r="H14" i="18"/>
  <c r="H13" i="18"/>
  <c r="J13" i="18" s="1"/>
  <c r="B27" i="18" s="1"/>
  <c r="H12" i="18"/>
  <c r="J12" i="18" s="1"/>
  <c r="B26" i="18" s="1"/>
  <c r="H11" i="18"/>
  <c r="J11" i="18" s="1"/>
  <c r="B25" i="18" s="1"/>
  <c r="H10" i="18"/>
  <c r="J10" i="18" s="1"/>
  <c r="B24" i="18" s="1"/>
  <c r="H9" i="18"/>
  <c r="J9" i="18" s="1"/>
  <c r="B23" i="18" s="1"/>
  <c r="H8" i="18"/>
  <c r="J8" i="18" s="1"/>
  <c r="B22" i="18" s="1"/>
  <c r="O7" i="18"/>
  <c r="B33" i="18" s="1"/>
  <c r="H7" i="18"/>
  <c r="J7" i="18" s="1"/>
  <c r="B21" i="18" s="1"/>
  <c r="O6" i="18"/>
  <c r="B32" i="18" s="1"/>
  <c r="H6" i="18"/>
  <c r="J6" i="18" s="1"/>
  <c r="B20" i="18" s="1"/>
  <c r="O5" i="18"/>
  <c r="B31" i="18" s="1"/>
  <c r="H5" i="18"/>
  <c r="J5" i="18" s="1"/>
  <c r="B19" i="18" s="1"/>
  <c r="O4" i="18"/>
  <c r="H4" i="18"/>
  <c r="J4" i="18" s="1"/>
  <c r="B18" i="18" s="1"/>
  <c r="H15" i="17"/>
  <c r="J15" i="17" s="1"/>
  <c r="B29" i="17" s="1"/>
  <c r="H14" i="17"/>
  <c r="J14" i="17" s="1"/>
  <c r="B28" i="17" s="1"/>
  <c r="H13" i="17"/>
  <c r="J13" i="17" s="1"/>
  <c r="B27" i="17" s="1"/>
  <c r="H12" i="17"/>
  <c r="J12" i="17" s="1"/>
  <c r="B26" i="17" s="1"/>
  <c r="H11" i="17"/>
  <c r="J11" i="17" s="1"/>
  <c r="B25" i="17" s="1"/>
  <c r="H10" i="17"/>
  <c r="J10" i="17" s="1"/>
  <c r="B24" i="17" s="1"/>
  <c r="H9" i="17"/>
  <c r="J9" i="17" s="1"/>
  <c r="B23" i="17" s="1"/>
  <c r="H8" i="17"/>
  <c r="J8" i="17" s="1"/>
  <c r="B22" i="17" s="1"/>
  <c r="O7" i="17"/>
  <c r="B33" i="17" s="1"/>
  <c r="H7" i="17"/>
  <c r="J7" i="17" s="1"/>
  <c r="B21" i="17" s="1"/>
  <c r="O6" i="17"/>
  <c r="B32" i="17" s="1"/>
  <c r="H6" i="17"/>
  <c r="J6" i="17" s="1"/>
  <c r="B20" i="17" s="1"/>
  <c r="O5" i="17"/>
  <c r="B31" i="17" s="1"/>
  <c r="H5" i="17"/>
  <c r="J5" i="17" s="1"/>
  <c r="B19" i="17" s="1"/>
  <c r="O4" i="17"/>
  <c r="H4" i="17"/>
  <c r="J4" i="17" s="1"/>
  <c r="B18" i="17" s="1"/>
  <c r="H15" i="16"/>
  <c r="J15" i="16" s="1"/>
  <c r="B29" i="16" s="1"/>
  <c r="H14" i="16"/>
  <c r="J14" i="16" s="1"/>
  <c r="B28" i="16" s="1"/>
  <c r="H13" i="16"/>
  <c r="J13" i="16" s="1"/>
  <c r="B27" i="16" s="1"/>
  <c r="H12" i="16"/>
  <c r="J12" i="16" s="1"/>
  <c r="B26" i="16" s="1"/>
  <c r="H11" i="16"/>
  <c r="J11" i="16" s="1"/>
  <c r="B25" i="16" s="1"/>
  <c r="H10" i="16"/>
  <c r="J10" i="16" s="1"/>
  <c r="B24" i="16" s="1"/>
  <c r="H9" i="16"/>
  <c r="J9" i="16" s="1"/>
  <c r="B23" i="16" s="1"/>
  <c r="H8" i="16"/>
  <c r="J8" i="16" s="1"/>
  <c r="B22" i="16" s="1"/>
  <c r="O7" i="16"/>
  <c r="B33" i="16" s="1"/>
  <c r="H7" i="16"/>
  <c r="J7" i="16" s="1"/>
  <c r="B21" i="16" s="1"/>
  <c r="O6" i="16"/>
  <c r="B32" i="16" s="1"/>
  <c r="H6" i="16"/>
  <c r="J6" i="16" s="1"/>
  <c r="B20" i="16" s="1"/>
  <c r="O5" i="16"/>
  <c r="B31" i="16" s="1"/>
  <c r="J5" i="16"/>
  <c r="B19" i="16" s="1"/>
  <c r="H5" i="16"/>
  <c r="O4" i="16"/>
  <c r="B30" i="16" s="1"/>
  <c r="H4" i="16"/>
  <c r="J4" i="16" s="1"/>
  <c r="B18" i="16" s="1"/>
  <c r="B33" i="15"/>
  <c r="H15" i="15"/>
  <c r="J15" i="15" s="1"/>
  <c r="B29" i="15" s="1"/>
  <c r="H14" i="15"/>
  <c r="J14" i="15" s="1"/>
  <c r="B28" i="15" s="1"/>
  <c r="H13" i="15"/>
  <c r="J13" i="15" s="1"/>
  <c r="B27" i="15" s="1"/>
  <c r="H12" i="15"/>
  <c r="J12" i="15" s="1"/>
  <c r="B26" i="15" s="1"/>
  <c r="H11" i="15"/>
  <c r="J11" i="15" s="1"/>
  <c r="B25" i="15" s="1"/>
  <c r="H10" i="15"/>
  <c r="J10" i="15" s="1"/>
  <c r="B24" i="15" s="1"/>
  <c r="H9" i="15"/>
  <c r="J9" i="15" s="1"/>
  <c r="B23" i="15" s="1"/>
  <c r="H8" i="15"/>
  <c r="J8" i="15" s="1"/>
  <c r="B22" i="15" s="1"/>
  <c r="O7" i="15"/>
  <c r="H7" i="15"/>
  <c r="J7" i="15" s="1"/>
  <c r="B21" i="15" s="1"/>
  <c r="O6" i="15"/>
  <c r="B32" i="15" s="1"/>
  <c r="H6" i="15"/>
  <c r="J6" i="15" s="1"/>
  <c r="B20" i="15" s="1"/>
  <c r="O5" i="15"/>
  <c r="B31" i="15" s="1"/>
  <c r="H5" i="15"/>
  <c r="J5" i="15" s="1"/>
  <c r="B19" i="15" s="1"/>
  <c r="O4" i="15"/>
  <c r="B30" i="15" s="1"/>
  <c r="H4" i="15"/>
  <c r="J4" i="15" s="1"/>
  <c r="B18" i="15" s="1"/>
  <c r="B19" i="13"/>
  <c r="H15" i="13"/>
  <c r="J15" i="13" s="1"/>
  <c r="B29" i="13" s="1"/>
  <c r="H14" i="13"/>
  <c r="J14" i="13" s="1"/>
  <c r="B28" i="13" s="1"/>
  <c r="H13" i="13"/>
  <c r="J13" i="13" s="1"/>
  <c r="B27" i="13" s="1"/>
  <c r="H12" i="13"/>
  <c r="J12" i="13" s="1"/>
  <c r="B26" i="13" s="1"/>
  <c r="H11" i="13"/>
  <c r="J11" i="13" s="1"/>
  <c r="B25" i="13" s="1"/>
  <c r="H10" i="13"/>
  <c r="J10" i="13" s="1"/>
  <c r="B24" i="13" s="1"/>
  <c r="H9" i="13"/>
  <c r="J9" i="13" s="1"/>
  <c r="B23" i="13" s="1"/>
  <c r="H8" i="13"/>
  <c r="J8" i="13" s="1"/>
  <c r="B22" i="13" s="1"/>
  <c r="O7" i="13"/>
  <c r="B33" i="13" s="1"/>
  <c r="H7" i="13"/>
  <c r="J7" i="13" s="1"/>
  <c r="B21" i="13" s="1"/>
  <c r="O6" i="13"/>
  <c r="B32" i="13" s="1"/>
  <c r="H6" i="13"/>
  <c r="J6" i="13" s="1"/>
  <c r="B20" i="13" s="1"/>
  <c r="O5" i="13"/>
  <c r="H5" i="13"/>
  <c r="J5" i="13" s="1"/>
  <c r="O4" i="13"/>
  <c r="B30" i="13" s="1"/>
  <c r="H4" i="13"/>
  <c r="J4" i="13" s="1"/>
  <c r="B18" i="13" s="1"/>
  <c r="H15" i="12"/>
  <c r="J15" i="12" s="1"/>
  <c r="B29" i="12" s="1"/>
  <c r="H14" i="12"/>
  <c r="J14" i="12" s="1"/>
  <c r="B28" i="12" s="1"/>
  <c r="H13" i="12"/>
  <c r="J13" i="12" s="1"/>
  <c r="B27" i="12" s="1"/>
  <c r="H12" i="12"/>
  <c r="J12" i="12" s="1"/>
  <c r="B26" i="12" s="1"/>
  <c r="H11" i="12"/>
  <c r="J11" i="12" s="1"/>
  <c r="B25" i="12" s="1"/>
  <c r="H10" i="12"/>
  <c r="J10" i="12" s="1"/>
  <c r="B24" i="12" s="1"/>
  <c r="H9" i="12"/>
  <c r="J9" i="12" s="1"/>
  <c r="B23" i="12" s="1"/>
  <c r="H8" i="12"/>
  <c r="J8" i="12" s="1"/>
  <c r="B22" i="12" s="1"/>
  <c r="O7" i="12"/>
  <c r="B33" i="12" s="1"/>
  <c r="H7" i="12"/>
  <c r="J7" i="12" s="1"/>
  <c r="B21" i="12" s="1"/>
  <c r="O6" i="12"/>
  <c r="B32" i="12" s="1"/>
  <c r="J6" i="12"/>
  <c r="B20" i="12" s="1"/>
  <c r="H6" i="12"/>
  <c r="O5" i="12"/>
  <c r="B31" i="12" s="1"/>
  <c r="H5" i="12"/>
  <c r="J5" i="12" s="1"/>
  <c r="B19" i="12" s="1"/>
  <c r="O4" i="12"/>
  <c r="B30" i="12" s="1"/>
  <c r="H4" i="12"/>
  <c r="J4" i="12" s="1"/>
  <c r="B18" i="12" s="1"/>
  <c r="R31" i="11"/>
  <c r="B30" i="11"/>
  <c r="H15" i="11"/>
  <c r="J15" i="11" s="1"/>
  <c r="B29" i="11" s="1"/>
  <c r="H14" i="11"/>
  <c r="J14" i="11" s="1"/>
  <c r="B28" i="11" s="1"/>
  <c r="H13" i="11"/>
  <c r="J13" i="11" s="1"/>
  <c r="B27" i="11" s="1"/>
  <c r="J12" i="11"/>
  <c r="B26" i="11" s="1"/>
  <c r="H12" i="11"/>
  <c r="H11" i="11"/>
  <c r="J11" i="11" s="1"/>
  <c r="B25" i="11" s="1"/>
  <c r="H10" i="11"/>
  <c r="J10" i="11" s="1"/>
  <c r="B24" i="11" s="1"/>
  <c r="H9" i="11"/>
  <c r="J9" i="11" s="1"/>
  <c r="B23" i="11" s="1"/>
  <c r="H8" i="11"/>
  <c r="J8" i="11" s="1"/>
  <c r="B22" i="11" s="1"/>
  <c r="O7" i="11"/>
  <c r="B33" i="11" s="1"/>
  <c r="H7" i="11"/>
  <c r="J7" i="11" s="1"/>
  <c r="B21" i="11" s="1"/>
  <c r="O6" i="11"/>
  <c r="B32" i="11" s="1"/>
  <c r="H6" i="11"/>
  <c r="J6" i="11" s="1"/>
  <c r="B20" i="11" s="1"/>
  <c r="O5" i="11"/>
  <c r="B31" i="11" s="1"/>
  <c r="H5" i="11"/>
  <c r="J5" i="11" s="1"/>
  <c r="B19" i="11" s="1"/>
  <c r="O4" i="11"/>
  <c r="H4" i="11"/>
  <c r="J4" i="11" s="1"/>
  <c r="B18" i="11" s="1"/>
  <c r="R31" i="10"/>
  <c r="H15" i="10"/>
  <c r="J15" i="10" s="1"/>
  <c r="B29" i="10" s="1"/>
  <c r="H14" i="10"/>
  <c r="J14" i="10" s="1"/>
  <c r="B28" i="10" s="1"/>
  <c r="H13" i="10"/>
  <c r="J13" i="10" s="1"/>
  <c r="B27" i="10" s="1"/>
  <c r="H12" i="10"/>
  <c r="J12" i="10" s="1"/>
  <c r="B26" i="10" s="1"/>
  <c r="H11" i="10"/>
  <c r="J11" i="10" s="1"/>
  <c r="B25" i="10" s="1"/>
  <c r="H10" i="10"/>
  <c r="J10" i="10" s="1"/>
  <c r="B24" i="10" s="1"/>
  <c r="H9" i="10"/>
  <c r="J9" i="10" s="1"/>
  <c r="B23" i="10" s="1"/>
  <c r="H8" i="10"/>
  <c r="J8" i="10" s="1"/>
  <c r="B22" i="10" s="1"/>
  <c r="O7" i="10"/>
  <c r="B33" i="10" s="1"/>
  <c r="H7" i="10"/>
  <c r="J7" i="10" s="1"/>
  <c r="B21" i="10" s="1"/>
  <c r="O6" i="10"/>
  <c r="B32" i="10" s="1"/>
  <c r="H6" i="10"/>
  <c r="J6" i="10" s="1"/>
  <c r="B20" i="10" s="1"/>
  <c r="O5" i="10"/>
  <c r="B31" i="10" s="1"/>
  <c r="H5" i="10"/>
  <c r="J5" i="10" s="1"/>
  <c r="B19" i="10" s="1"/>
  <c r="O4" i="10"/>
  <c r="B30" i="10" s="1"/>
  <c r="H4" i="10"/>
  <c r="J4" i="10" s="1"/>
  <c r="B18" i="10" s="1"/>
  <c r="P42" i="2"/>
  <c r="O42" i="2"/>
  <c r="N42" i="2"/>
  <c r="P41" i="2"/>
  <c r="O41" i="2"/>
  <c r="N41" i="2"/>
  <c r="P40" i="2"/>
  <c r="O40" i="2"/>
  <c r="N40" i="2"/>
  <c r="P39" i="2"/>
  <c r="O39" i="2"/>
  <c r="N39" i="2"/>
  <c r="C33" i="2"/>
  <c r="D33" i="2" s="1"/>
  <c r="H33" i="2" s="1"/>
  <c r="J33" i="2" s="1"/>
  <c r="O33" i="2" s="1"/>
  <c r="P33" i="2" s="1"/>
  <c r="Q33" i="2" s="1"/>
  <c r="Q42" i="2" s="1"/>
  <c r="B33" i="2"/>
  <c r="C32" i="2"/>
  <c r="D32" i="2" s="1"/>
  <c r="H32" i="2" s="1"/>
  <c r="J32" i="2" s="1"/>
  <c r="O32" i="2" s="1"/>
  <c r="P32" i="2" s="1"/>
  <c r="Q32" i="2" s="1"/>
  <c r="Q41" i="2" s="1"/>
  <c r="B32" i="2"/>
  <c r="C31" i="2"/>
  <c r="D31" i="2" s="1"/>
  <c r="H31" i="2" s="1"/>
  <c r="J31" i="2" s="1"/>
  <c r="O31" i="2" s="1"/>
  <c r="P31" i="2" s="1"/>
  <c r="Q31" i="2" s="1"/>
  <c r="Q40" i="2" s="1"/>
  <c r="B31" i="2"/>
  <c r="C30" i="2"/>
  <c r="D30" i="2" s="1"/>
  <c r="H30" i="2" s="1"/>
  <c r="J30" i="2" s="1"/>
  <c r="O30" i="2" s="1"/>
  <c r="P30" i="2" s="1"/>
  <c r="Q30" i="2" s="1"/>
  <c r="Q39" i="2" s="1"/>
  <c r="B30" i="2"/>
  <c r="P42" i="3"/>
  <c r="O42" i="3"/>
  <c r="N42" i="3"/>
  <c r="P41" i="3"/>
  <c r="O41" i="3"/>
  <c r="N41" i="3"/>
  <c r="P40" i="3"/>
  <c r="O40" i="3"/>
  <c r="N40" i="3"/>
  <c r="P39" i="3"/>
  <c r="O39" i="3"/>
  <c r="N39" i="3"/>
  <c r="C33" i="3"/>
  <c r="D33" i="3" s="1"/>
  <c r="H33" i="3" s="1"/>
  <c r="J33" i="3" s="1"/>
  <c r="O33" i="3" s="1"/>
  <c r="P33" i="3" s="1"/>
  <c r="Q33" i="3" s="1"/>
  <c r="Q42" i="3" s="1"/>
  <c r="B33" i="3"/>
  <c r="C32" i="3"/>
  <c r="D32" i="3" s="1"/>
  <c r="H32" i="3" s="1"/>
  <c r="J32" i="3" s="1"/>
  <c r="O32" i="3" s="1"/>
  <c r="P32" i="3" s="1"/>
  <c r="Q32" i="3" s="1"/>
  <c r="Q41" i="3" s="1"/>
  <c r="B32" i="3"/>
  <c r="C31" i="3"/>
  <c r="D31" i="3" s="1"/>
  <c r="H31" i="3" s="1"/>
  <c r="J31" i="3" s="1"/>
  <c r="O31" i="3" s="1"/>
  <c r="P31" i="3" s="1"/>
  <c r="Q31" i="3" s="1"/>
  <c r="Q40" i="3" s="1"/>
  <c r="B31" i="3"/>
  <c r="C30" i="3"/>
  <c r="D30" i="3" s="1"/>
  <c r="H30" i="3" s="1"/>
  <c r="J30" i="3" s="1"/>
  <c r="O30" i="3" s="1"/>
  <c r="P30" i="3" s="1"/>
  <c r="Q30" i="3" s="1"/>
  <c r="Q39" i="3" s="1"/>
  <c r="B30" i="3"/>
  <c r="P42" i="4"/>
  <c r="O42" i="4"/>
  <c r="N42" i="4"/>
  <c r="P41" i="4"/>
  <c r="N41" i="4"/>
  <c r="P40" i="4"/>
  <c r="O40" i="4"/>
  <c r="N40" i="4"/>
  <c r="P39" i="4"/>
  <c r="O39" i="4"/>
  <c r="N39" i="4"/>
  <c r="C33" i="4"/>
  <c r="B33" i="4"/>
  <c r="D33" i="4" s="1"/>
  <c r="H33" i="4" s="1"/>
  <c r="J33" i="4" s="1"/>
  <c r="O33" i="4" s="1"/>
  <c r="P33" i="4" s="1"/>
  <c r="Q33" i="4" s="1"/>
  <c r="Q42" i="4" s="1"/>
  <c r="C32" i="4"/>
  <c r="B32" i="4"/>
  <c r="D32" i="4" s="1"/>
  <c r="H32" i="4" s="1"/>
  <c r="J32" i="4" s="1"/>
  <c r="O32" i="4" s="1"/>
  <c r="P32" i="4" s="1"/>
  <c r="Q32" i="4" s="1"/>
  <c r="Q41" i="4" s="1"/>
  <c r="C31" i="4"/>
  <c r="B31" i="4"/>
  <c r="D31" i="4" s="1"/>
  <c r="H31" i="4" s="1"/>
  <c r="J31" i="4" s="1"/>
  <c r="O31" i="4" s="1"/>
  <c r="P31" i="4" s="1"/>
  <c r="Q31" i="4" s="1"/>
  <c r="Q40" i="4" s="1"/>
  <c r="C30" i="4"/>
  <c r="B30" i="4"/>
  <c r="D30" i="4" s="1"/>
  <c r="H30" i="4" s="1"/>
  <c r="J30" i="4" s="1"/>
  <c r="O30" i="4" s="1"/>
  <c r="P30" i="4" s="1"/>
  <c r="Q30" i="4" s="1"/>
  <c r="Q39" i="4" s="1"/>
  <c r="P42" i="5"/>
  <c r="O42" i="5"/>
  <c r="N42" i="5"/>
  <c r="P41" i="5"/>
  <c r="O41" i="5"/>
  <c r="N41" i="5"/>
  <c r="P40" i="5"/>
  <c r="O40" i="5"/>
  <c r="N40" i="5"/>
  <c r="P39" i="5"/>
  <c r="O39" i="5"/>
  <c r="N39" i="5"/>
  <c r="C33" i="5"/>
  <c r="D33" i="5" s="1"/>
  <c r="H33" i="5" s="1"/>
  <c r="J33" i="5" s="1"/>
  <c r="O33" i="5" s="1"/>
  <c r="P33" i="5" s="1"/>
  <c r="Q33" i="5" s="1"/>
  <c r="Q42" i="5" s="1"/>
  <c r="B33" i="5"/>
  <c r="C32" i="5"/>
  <c r="D32" i="5" s="1"/>
  <c r="H32" i="5" s="1"/>
  <c r="J32" i="5" s="1"/>
  <c r="O32" i="5" s="1"/>
  <c r="P32" i="5" s="1"/>
  <c r="Q32" i="5" s="1"/>
  <c r="Q41" i="5" s="1"/>
  <c r="B32" i="5"/>
  <c r="C31" i="5"/>
  <c r="D31" i="5" s="1"/>
  <c r="H31" i="5" s="1"/>
  <c r="J31" i="5" s="1"/>
  <c r="O31" i="5" s="1"/>
  <c r="P31" i="5" s="1"/>
  <c r="Q31" i="5" s="1"/>
  <c r="Q40" i="5" s="1"/>
  <c r="B31" i="5"/>
  <c r="C30" i="5"/>
  <c r="D30" i="5" s="1"/>
  <c r="H30" i="5" s="1"/>
  <c r="J30" i="5" s="1"/>
  <c r="O30" i="5" s="1"/>
  <c r="P30" i="5" s="1"/>
  <c r="Q30" i="5" s="1"/>
  <c r="Q39" i="5" s="1"/>
  <c r="B30" i="5"/>
  <c r="P42" i="6"/>
  <c r="O42" i="6"/>
  <c r="N42" i="6"/>
  <c r="P41" i="6"/>
  <c r="O41" i="6"/>
  <c r="N41" i="6"/>
  <c r="P40" i="6"/>
  <c r="O40" i="6"/>
  <c r="N40" i="6"/>
  <c r="P39" i="6"/>
  <c r="O39" i="6"/>
  <c r="N39" i="6"/>
  <c r="C33" i="6"/>
  <c r="D33" i="6" s="1"/>
  <c r="H33" i="6" s="1"/>
  <c r="J33" i="6" s="1"/>
  <c r="O33" i="6" s="1"/>
  <c r="P33" i="6" s="1"/>
  <c r="Q33" i="6" s="1"/>
  <c r="Q42" i="6" s="1"/>
  <c r="B33" i="6"/>
  <c r="C32" i="6"/>
  <c r="D32" i="6" s="1"/>
  <c r="H32" i="6" s="1"/>
  <c r="J32" i="6" s="1"/>
  <c r="O32" i="6" s="1"/>
  <c r="P32" i="6" s="1"/>
  <c r="Q32" i="6" s="1"/>
  <c r="Q41" i="6" s="1"/>
  <c r="B32" i="6"/>
  <c r="C31" i="6"/>
  <c r="D31" i="6" s="1"/>
  <c r="H31" i="6" s="1"/>
  <c r="J31" i="6" s="1"/>
  <c r="O31" i="6" s="1"/>
  <c r="P31" i="6" s="1"/>
  <c r="Q31" i="6" s="1"/>
  <c r="Q40" i="6" s="1"/>
  <c r="B31" i="6"/>
  <c r="C30" i="6"/>
  <c r="D30" i="6" s="1"/>
  <c r="H30" i="6" s="1"/>
  <c r="J30" i="6" s="1"/>
  <c r="O30" i="6" s="1"/>
  <c r="P30" i="6" s="1"/>
  <c r="Q30" i="6" s="1"/>
  <c r="Q39" i="6" s="1"/>
  <c r="B30" i="6"/>
  <c r="P42" i="7"/>
  <c r="O42" i="7"/>
  <c r="N42" i="7"/>
  <c r="P41" i="7"/>
  <c r="O41" i="7"/>
  <c r="N41" i="7"/>
  <c r="P40" i="7"/>
  <c r="O40" i="7"/>
  <c r="N40" i="7"/>
  <c r="P39" i="7"/>
  <c r="O39" i="7"/>
  <c r="N39" i="7"/>
  <c r="C33" i="7"/>
  <c r="B33" i="7"/>
  <c r="D33" i="7" s="1"/>
  <c r="H33" i="7" s="1"/>
  <c r="J33" i="7" s="1"/>
  <c r="O33" i="7" s="1"/>
  <c r="P33" i="7" s="1"/>
  <c r="Q33" i="7" s="1"/>
  <c r="Q42" i="7" s="1"/>
  <c r="C32" i="7"/>
  <c r="B32" i="7"/>
  <c r="D32" i="7" s="1"/>
  <c r="H32" i="7" s="1"/>
  <c r="J32" i="7" s="1"/>
  <c r="O32" i="7" s="1"/>
  <c r="P32" i="7" s="1"/>
  <c r="Q32" i="7" s="1"/>
  <c r="Q41" i="7" s="1"/>
  <c r="C31" i="7"/>
  <c r="B31" i="7"/>
  <c r="D31" i="7" s="1"/>
  <c r="H31" i="7" s="1"/>
  <c r="J31" i="7" s="1"/>
  <c r="O31" i="7" s="1"/>
  <c r="P31" i="7" s="1"/>
  <c r="Q31" i="7" s="1"/>
  <c r="Q40" i="7" s="1"/>
  <c r="C30" i="7"/>
  <c r="B30" i="7"/>
  <c r="D30" i="7" s="1"/>
  <c r="H30" i="7" s="1"/>
  <c r="J30" i="7" s="1"/>
  <c r="O30" i="7" s="1"/>
  <c r="P30" i="7" s="1"/>
  <c r="Q30" i="7" s="1"/>
  <c r="Q39" i="7" s="1"/>
  <c r="P42" i="8"/>
  <c r="O42" i="8"/>
  <c r="N42" i="8"/>
  <c r="P41" i="8"/>
  <c r="O41" i="8"/>
  <c r="N41" i="8"/>
  <c r="P40" i="8"/>
  <c r="O40" i="8"/>
  <c r="N40" i="8"/>
  <c r="P39" i="8"/>
  <c r="O39" i="8"/>
  <c r="N39" i="8"/>
  <c r="C33" i="8"/>
  <c r="D33" i="8" s="1"/>
  <c r="H33" i="8" s="1"/>
  <c r="J33" i="8" s="1"/>
  <c r="O33" i="8" s="1"/>
  <c r="P33" i="8" s="1"/>
  <c r="Q33" i="8" s="1"/>
  <c r="Q42" i="8" s="1"/>
  <c r="B33" i="8"/>
  <c r="C32" i="8"/>
  <c r="D32" i="8" s="1"/>
  <c r="H32" i="8" s="1"/>
  <c r="J32" i="8" s="1"/>
  <c r="O32" i="8" s="1"/>
  <c r="P32" i="8" s="1"/>
  <c r="Q32" i="8" s="1"/>
  <c r="Q41" i="8" s="1"/>
  <c r="B32" i="8"/>
  <c r="C31" i="8"/>
  <c r="D31" i="8" s="1"/>
  <c r="H31" i="8" s="1"/>
  <c r="J31" i="8" s="1"/>
  <c r="O31" i="8" s="1"/>
  <c r="P31" i="8" s="1"/>
  <c r="Q31" i="8" s="1"/>
  <c r="Q40" i="8" s="1"/>
  <c r="B31" i="8"/>
  <c r="C30" i="8"/>
  <c r="D30" i="8" s="1"/>
  <c r="H30" i="8" s="1"/>
  <c r="J30" i="8" s="1"/>
  <c r="O30" i="8" s="1"/>
  <c r="P30" i="8" s="1"/>
  <c r="Q30" i="8" s="1"/>
  <c r="Q39" i="8" s="1"/>
  <c r="B30" i="8"/>
  <c r="Q42" i="9"/>
  <c r="Q41" i="9"/>
  <c r="Q40" i="9"/>
  <c r="Q39" i="9"/>
  <c r="Q30" i="9"/>
  <c r="Q31" i="9"/>
  <c r="Q32" i="9"/>
  <c r="Q33" i="9"/>
  <c r="P30" i="9"/>
  <c r="P31" i="9"/>
  <c r="P32" i="9"/>
  <c r="P33" i="9"/>
  <c r="O30" i="9"/>
  <c r="O31" i="9"/>
  <c r="O32" i="9"/>
  <c r="O33" i="9"/>
  <c r="J30" i="9"/>
  <c r="J31" i="9"/>
  <c r="J32" i="9"/>
  <c r="J33" i="9"/>
  <c r="H30" i="9"/>
  <c r="H31" i="9"/>
  <c r="H32" i="9"/>
  <c r="H33" i="9"/>
  <c r="D30" i="9"/>
  <c r="D31" i="9"/>
  <c r="D32" i="9"/>
  <c r="D33" i="9"/>
  <c r="C33" i="9"/>
  <c r="C32" i="9"/>
  <c r="C31" i="9"/>
  <c r="C30" i="9"/>
  <c r="B33" i="9"/>
  <c r="B32" i="9"/>
  <c r="B31" i="9"/>
  <c r="B30" i="9"/>
  <c r="H15" i="9"/>
  <c r="J15" i="9" s="1"/>
  <c r="B29" i="9" s="1"/>
  <c r="H14" i="9"/>
  <c r="J14" i="9" s="1"/>
  <c r="B28" i="9" s="1"/>
  <c r="H13" i="9"/>
  <c r="J13" i="9" s="1"/>
  <c r="B27" i="9" s="1"/>
  <c r="H12" i="9"/>
  <c r="J12" i="9" s="1"/>
  <c r="B26" i="9" s="1"/>
  <c r="H11" i="9"/>
  <c r="J11" i="9" s="1"/>
  <c r="B25" i="9" s="1"/>
  <c r="H10" i="9"/>
  <c r="J10" i="9" s="1"/>
  <c r="B24" i="9" s="1"/>
  <c r="H9" i="9"/>
  <c r="J9" i="9" s="1"/>
  <c r="B23" i="9" s="1"/>
  <c r="H8" i="9"/>
  <c r="J8" i="9" s="1"/>
  <c r="B22" i="9" s="1"/>
  <c r="O7" i="9"/>
  <c r="H7" i="9"/>
  <c r="J7" i="9" s="1"/>
  <c r="B21" i="9" s="1"/>
  <c r="O6" i="9"/>
  <c r="H6" i="9"/>
  <c r="J6" i="9" s="1"/>
  <c r="B20" i="9" s="1"/>
  <c r="O5" i="9"/>
  <c r="P9" i="9" s="1"/>
  <c r="H5" i="9"/>
  <c r="J5" i="9" s="1"/>
  <c r="B19" i="9" s="1"/>
  <c r="O4" i="9"/>
  <c r="H4" i="9"/>
  <c r="J4" i="9" s="1"/>
  <c r="B18" i="9" s="1"/>
  <c r="H15" i="8"/>
  <c r="J15" i="8" s="1"/>
  <c r="B29" i="8" s="1"/>
  <c r="H14" i="8"/>
  <c r="J14" i="8" s="1"/>
  <c r="B28" i="8" s="1"/>
  <c r="H13" i="8"/>
  <c r="J13" i="8" s="1"/>
  <c r="B27" i="8" s="1"/>
  <c r="H12" i="8"/>
  <c r="J12" i="8" s="1"/>
  <c r="B26" i="8" s="1"/>
  <c r="H11" i="8"/>
  <c r="J11" i="8" s="1"/>
  <c r="B25" i="8" s="1"/>
  <c r="H10" i="8"/>
  <c r="J10" i="8" s="1"/>
  <c r="B24" i="8" s="1"/>
  <c r="H9" i="8"/>
  <c r="J9" i="8" s="1"/>
  <c r="B23" i="8" s="1"/>
  <c r="H8" i="8"/>
  <c r="J8" i="8" s="1"/>
  <c r="B22" i="8" s="1"/>
  <c r="O7" i="8"/>
  <c r="H7" i="8"/>
  <c r="J7" i="8" s="1"/>
  <c r="B21" i="8" s="1"/>
  <c r="O6" i="8"/>
  <c r="H6" i="8"/>
  <c r="J6" i="8" s="1"/>
  <c r="B20" i="8" s="1"/>
  <c r="O5" i="8"/>
  <c r="H5" i="8"/>
  <c r="J5" i="8" s="1"/>
  <c r="B19" i="8" s="1"/>
  <c r="O4" i="8"/>
  <c r="J4" i="8"/>
  <c r="B18" i="8" s="1"/>
  <c r="H4" i="8"/>
  <c r="H15" i="7"/>
  <c r="J15" i="7" s="1"/>
  <c r="B29" i="7" s="1"/>
  <c r="H14" i="7"/>
  <c r="J14" i="7" s="1"/>
  <c r="B28" i="7" s="1"/>
  <c r="H13" i="7"/>
  <c r="J13" i="7" s="1"/>
  <c r="B27" i="7" s="1"/>
  <c r="H12" i="7"/>
  <c r="J12" i="7" s="1"/>
  <c r="B26" i="7" s="1"/>
  <c r="H11" i="7"/>
  <c r="J11" i="7" s="1"/>
  <c r="B25" i="7" s="1"/>
  <c r="H10" i="7"/>
  <c r="J10" i="7" s="1"/>
  <c r="B24" i="7" s="1"/>
  <c r="H9" i="7"/>
  <c r="J9" i="7" s="1"/>
  <c r="B23" i="7" s="1"/>
  <c r="H8" i="7"/>
  <c r="J8" i="7" s="1"/>
  <c r="B22" i="7" s="1"/>
  <c r="O7" i="7"/>
  <c r="H7" i="7"/>
  <c r="J7" i="7" s="1"/>
  <c r="B21" i="7" s="1"/>
  <c r="O6" i="7"/>
  <c r="J6" i="7"/>
  <c r="B20" i="7" s="1"/>
  <c r="H6" i="7"/>
  <c r="O5" i="7"/>
  <c r="P9" i="7" s="1"/>
  <c r="C19" i="7" s="1"/>
  <c r="H5" i="7"/>
  <c r="J5" i="7" s="1"/>
  <c r="B19" i="7" s="1"/>
  <c r="O4" i="7"/>
  <c r="H4" i="7"/>
  <c r="J4" i="7" s="1"/>
  <c r="B18" i="7" s="1"/>
  <c r="H14" i="6"/>
  <c r="J14" i="6" s="1"/>
  <c r="B28" i="6" s="1"/>
  <c r="H11" i="6"/>
  <c r="J11" i="6" s="1"/>
  <c r="B25" i="6" s="1"/>
  <c r="H10" i="6"/>
  <c r="J10" i="6" s="1"/>
  <c r="B24" i="6" s="1"/>
  <c r="H8" i="6"/>
  <c r="J8" i="6" s="1"/>
  <c r="B22" i="6" s="1"/>
  <c r="H6" i="6"/>
  <c r="J6" i="6" s="1"/>
  <c r="B20" i="6" s="1"/>
  <c r="H15" i="6"/>
  <c r="J15" i="6" s="1"/>
  <c r="B29" i="6" s="1"/>
  <c r="H13" i="6"/>
  <c r="J13" i="6" s="1"/>
  <c r="B27" i="6" s="1"/>
  <c r="J12" i="6"/>
  <c r="B26" i="6" s="1"/>
  <c r="H12" i="6"/>
  <c r="H9" i="6"/>
  <c r="J9" i="6" s="1"/>
  <c r="B23" i="6" s="1"/>
  <c r="O7" i="6"/>
  <c r="H7" i="6"/>
  <c r="J7" i="6" s="1"/>
  <c r="B21" i="6" s="1"/>
  <c r="O6" i="6"/>
  <c r="O5" i="6"/>
  <c r="H5" i="6"/>
  <c r="J5" i="6" s="1"/>
  <c r="B19" i="6" s="1"/>
  <c r="O4" i="6"/>
  <c r="H4" i="6"/>
  <c r="J4" i="6" s="1"/>
  <c r="B18" i="6" s="1"/>
  <c r="H15" i="5"/>
  <c r="J15" i="5" s="1"/>
  <c r="B29" i="5" s="1"/>
  <c r="H14" i="5"/>
  <c r="J14" i="5" s="1"/>
  <c r="B28" i="5" s="1"/>
  <c r="H13" i="5"/>
  <c r="J13" i="5" s="1"/>
  <c r="B27" i="5" s="1"/>
  <c r="H12" i="5"/>
  <c r="J12" i="5" s="1"/>
  <c r="B26" i="5" s="1"/>
  <c r="H11" i="5"/>
  <c r="J11" i="5" s="1"/>
  <c r="B25" i="5" s="1"/>
  <c r="H10" i="5"/>
  <c r="J10" i="5" s="1"/>
  <c r="B24" i="5" s="1"/>
  <c r="H9" i="5"/>
  <c r="J9" i="5" s="1"/>
  <c r="B23" i="5" s="1"/>
  <c r="H8" i="5"/>
  <c r="J8" i="5" s="1"/>
  <c r="B22" i="5" s="1"/>
  <c r="O7" i="5"/>
  <c r="J7" i="5"/>
  <c r="B21" i="5" s="1"/>
  <c r="H7" i="5"/>
  <c r="O6" i="5"/>
  <c r="H6" i="5"/>
  <c r="J6" i="5" s="1"/>
  <c r="B20" i="5" s="1"/>
  <c r="O5" i="5"/>
  <c r="H5" i="5"/>
  <c r="J5" i="5" s="1"/>
  <c r="B19" i="5" s="1"/>
  <c r="O4" i="5"/>
  <c r="P9" i="5" s="1"/>
  <c r="H4" i="5"/>
  <c r="J4" i="5" s="1"/>
  <c r="B18" i="5" s="1"/>
  <c r="H15" i="4"/>
  <c r="J15" i="4" s="1"/>
  <c r="B29" i="4" s="1"/>
  <c r="H14" i="4"/>
  <c r="J14" i="4" s="1"/>
  <c r="B28" i="4" s="1"/>
  <c r="H13" i="4"/>
  <c r="J13" i="4" s="1"/>
  <c r="B27" i="4" s="1"/>
  <c r="H12" i="4"/>
  <c r="J12" i="4" s="1"/>
  <c r="B26" i="4" s="1"/>
  <c r="H11" i="4"/>
  <c r="J11" i="4" s="1"/>
  <c r="B25" i="4" s="1"/>
  <c r="H10" i="4"/>
  <c r="J10" i="4" s="1"/>
  <c r="B24" i="4" s="1"/>
  <c r="H9" i="4"/>
  <c r="J9" i="4" s="1"/>
  <c r="B23" i="4" s="1"/>
  <c r="H8" i="4"/>
  <c r="J8" i="4" s="1"/>
  <c r="B22" i="4" s="1"/>
  <c r="O7" i="4"/>
  <c r="H7" i="4"/>
  <c r="J7" i="4" s="1"/>
  <c r="B21" i="4" s="1"/>
  <c r="O6" i="4"/>
  <c r="H6" i="4"/>
  <c r="J6" i="4" s="1"/>
  <c r="B20" i="4" s="1"/>
  <c r="O5" i="4"/>
  <c r="H5" i="4"/>
  <c r="J5" i="4" s="1"/>
  <c r="B19" i="4" s="1"/>
  <c r="O4" i="4"/>
  <c r="H4" i="4"/>
  <c r="J4" i="4" s="1"/>
  <c r="B18" i="4" s="1"/>
  <c r="H15" i="3"/>
  <c r="J15" i="3" s="1"/>
  <c r="B29" i="3" s="1"/>
  <c r="H14" i="3"/>
  <c r="J14" i="3" s="1"/>
  <c r="B28" i="3" s="1"/>
  <c r="H13" i="3"/>
  <c r="J13" i="3" s="1"/>
  <c r="B27" i="3" s="1"/>
  <c r="H12" i="3"/>
  <c r="J12" i="3" s="1"/>
  <c r="B26" i="3" s="1"/>
  <c r="H11" i="3"/>
  <c r="J11" i="3" s="1"/>
  <c r="B25" i="3" s="1"/>
  <c r="H10" i="3"/>
  <c r="J10" i="3" s="1"/>
  <c r="B24" i="3" s="1"/>
  <c r="H9" i="3"/>
  <c r="J9" i="3" s="1"/>
  <c r="B23" i="3" s="1"/>
  <c r="H8" i="3"/>
  <c r="J8" i="3" s="1"/>
  <c r="B22" i="3" s="1"/>
  <c r="O7" i="3"/>
  <c r="H7" i="3"/>
  <c r="J7" i="3" s="1"/>
  <c r="B21" i="3" s="1"/>
  <c r="O6" i="3"/>
  <c r="H6" i="3"/>
  <c r="J6" i="3" s="1"/>
  <c r="B20" i="3" s="1"/>
  <c r="O5" i="3"/>
  <c r="H5" i="3"/>
  <c r="J5" i="3" s="1"/>
  <c r="B19" i="3" s="1"/>
  <c r="O4" i="3"/>
  <c r="P9" i="3" s="1"/>
  <c r="H4" i="3"/>
  <c r="J4" i="3" s="1"/>
  <c r="B18" i="3" s="1"/>
  <c r="P9" i="2"/>
  <c r="B29" i="2"/>
  <c r="B28" i="2"/>
  <c r="B27" i="2"/>
  <c r="B26" i="2"/>
  <c r="B25" i="2"/>
  <c r="B24" i="2"/>
  <c r="B23" i="2"/>
  <c r="B22" i="2"/>
  <c r="B21" i="2"/>
  <c r="B20" i="2"/>
  <c r="B19" i="2"/>
  <c r="B18" i="2"/>
  <c r="B30" i="18" l="1"/>
  <c r="P9" i="18"/>
  <c r="P9" i="17"/>
  <c r="C33" i="17" s="1"/>
  <c r="D33" i="17" s="1"/>
  <c r="H33" i="17" s="1"/>
  <c r="J33" i="17" s="1"/>
  <c r="O33" i="17" s="1"/>
  <c r="P33" i="17" s="1"/>
  <c r="Q33" i="17" s="1"/>
  <c r="Q42" i="17" s="1"/>
  <c r="C18" i="17"/>
  <c r="D18" i="17" s="1"/>
  <c r="H18" i="17" s="1"/>
  <c r="J18" i="17" s="1"/>
  <c r="O18" i="17" s="1"/>
  <c r="P18" i="17" s="1"/>
  <c r="Q18" i="17" s="1"/>
  <c r="C27" i="17"/>
  <c r="D27" i="17" s="1"/>
  <c r="H27" i="17" s="1"/>
  <c r="J27" i="17" s="1"/>
  <c r="O27" i="17" s="1"/>
  <c r="P27" i="17" s="1"/>
  <c r="Q27" i="17" s="1"/>
  <c r="P40" i="17" s="1"/>
  <c r="C26" i="17"/>
  <c r="D26" i="17" s="1"/>
  <c r="H26" i="17" s="1"/>
  <c r="J26" i="17" s="1"/>
  <c r="O26" i="17" s="1"/>
  <c r="P26" i="17" s="1"/>
  <c r="Q26" i="17" s="1"/>
  <c r="B30" i="17"/>
  <c r="P9" i="16"/>
  <c r="C23" i="16" s="1"/>
  <c r="D23" i="16" s="1"/>
  <c r="H23" i="16" s="1"/>
  <c r="J23" i="16" s="1"/>
  <c r="O23" i="16" s="1"/>
  <c r="P23" i="16" s="1"/>
  <c r="Q23" i="16" s="1"/>
  <c r="O40" i="16" s="1"/>
  <c r="P9" i="15"/>
  <c r="B31" i="13"/>
  <c r="P9" i="13"/>
  <c r="P9" i="12"/>
  <c r="P9" i="11"/>
  <c r="C19" i="11" s="1"/>
  <c r="D19" i="11" s="1"/>
  <c r="H19" i="11" s="1"/>
  <c r="J19" i="11" s="1"/>
  <c r="O19" i="11" s="1"/>
  <c r="P19" i="11" s="1"/>
  <c r="Q19" i="11" s="1"/>
  <c r="N40" i="11" s="1"/>
  <c r="P9" i="10"/>
  <c r="C19" i="9"/>
  <c r="D19" i="9" s="1"/>
  <c r="H19" i="9" s="1"/>
  <c r="J19" i="9" s="1"/>
  <c r="O19" i="9" s="1"/>
  <c r="P19" i="9" s="1"/>
  <c r="Q19" i="9" s="1"/>
  <c r="N40" i="9" s="1"/>
  <c r="C29" i="9"/>
  <c r="D29" i="9" s="1"/>
  <c r="H29" i="9" s="1"/>
  <c r="J29" i="9" s="1"/>
  <c r="O29" i="9" s="1"/>
  <c r="P29" i="9" s="1"/>
  <c r="Q29" i="9" s="1"/>
  <c r="P42" i="9" s="1"/>
  <c r="C27" i="9"/>
  <c r="D27" i="9" s="1"/>
  <c r="H27" i="9" s="1"/>
  <c r="J27" i="9" s="1"/>
  <c r="O27" i="9" s="1"/>
  <c r="P27" i="9" s="1"/>
  <c r="Q27" i="9" s="1"/>
  <c r="P40" i="9" s="1"/>
  <c r="C26" i="9"/>
  <c r="D26" i="9" s="1"/>
  <c r="H26" i="9" s="1"/>
  <c r="J26" i="9" s="1"/>
  <c r="O26" i="9" s="1"/>
  <c r="P26" i="9" s="1"/>
  <c r="Q26" i="9" s="1"/>
  <c r="C25" i="9"/>
  <c r="D25" i="9" s="1"/>
  <c r="H25" i="9" s="1"/>
  <c r="J25" i="9" s="1"/>
  <c r="O25" i="9" s="1"/>
  <c r="P25" i="9" s="1"/>
  <c r="Q25" i="9" s="1"/>
  <c r="O42" i="9" s="1"/>
  <c r="C24" i="9"/>
  <c r="D24" i="9" s="1"/>
  <c r="H24" i="9" s="1"/>
  <c r="J24" i="9" s="1"/>
  <c r="O24" i="9" s="1"/>
  <c r="P24" i="9" s="1"/>
  <c r="Q24" i="9" s="1"/>
  <c r="O41" i="9" s="1"/>
  <c r="C23" i="9"/>
  <c r="D23" i="9" s="1"/>
  <c r="H23" i="9" s="1"/>
  <c r="J23" i="9" s="1"/>
  <c r="O23" i="9" s="1"/>
  <c r="P23" i="9" s="1"/>
  <c r="Q23" i="9" s="1"/>
  <c r="O40" i="9" s="1"/>
  <c r="C22" i="9"/>
  <c r="D22" i="9" s="1"/>
  <c r="H22" i="9" s="1"/>
  <c r="J22" i="9" s="1"/>
  <c r="O22" i="9" s="1"/>
  <c r="P22" i="9" s="1"/>
  <c r="Q22" i="9" s="1"/>
  <c r="C21" i="9"/>
  <c r="D21" i="9" s="1"/>
  <c r="H21" i="9" s="1"/>
  <c r="J21" i="9" s="1"/>
  <c r="O21" i="9" s="1"/>
  <c r="P21" i="9" s="1"/>
  <c r="Q21" i="9" s="1"/>
  <c r="N42" i="9" s="1"/>
  <c r="C20" i="9"/>
  <c r="D20" i="9" s="1"/>
  <c r="H20" i="9" s="1"/>
  <c r="J20" i="9" s="1"/>
  <c r="O20" i="9" s="1"/>
  <c r="P20" i="9" s="1"/>
  <c r="Q20" i="9" s="1"/>
  <c r="N41" i="9" s="1"/>
  <c r="C28" i="9"/>
  <c r="D28" i="9" s="1"/>
  <c r="H28" i="9" s="1"/>
  <c r="J28" i="9" s="1"/>
  <c r="O28" i="9" s="1"/>
  <c r="P28" i="9" s="1"/>
  <c r="Q28" i="9" s="1"/>
  <c r="P41" i="9" s="1"/>
  <c r="C18" i="9"/>
  <c r="D18" i="9" s="1"/>
  <c r="H18" i="9" s="1"/>
  <c r="J18" i="9" s="1"/>
  <c r="O18" i="9" s="1"/>
  <c r="P18" i="9" s="1"/>
  <c r="Q18" i="9" s="1"/>
  <c r="P9" i="8"/>
  <c r="C18" i="8" s="1"/>
  <c r="D18" i="8" s="1"/>
  <c r="H18" i="8" s="1"/>
  <c r="J18" i="8" s="1"/>
  <c r="O18" i="8" s="1"/>
  <c r="P18" i="8" s="1"/>
  <c r="Q18" i="8" s="1"/>
  <c r="C28" i="8"/>
  <c r="D28" i="8" s="1"/>
  <c r="H28" i="8" s="1"/>
  <c r="J28" i="8" s="1"/>
  <c r="O28" i="8" s="1"/>
  <c r="P28" i="8" s="1"/>
  <c r="Q28" i="8" s="1"/>
  <c r="C23" i="7"/>
  <c r="D23" i="7"/>
  <c r="H23" i="7" s="1"/>
  <c r="J23" i="7" s="1"/>
  <c r="O23" i="7" s="1"/>
  <c r="P23" i="7" s="1"/>
  <c r="Q23" i="7" s="1"/>
  <c r="C22" i="7"/>
  <c r="D22" i="7" s="1"/>
  <c r="H22" i="7" s="1"/>
  <c r="J22" i="7" s="1"/>
  <c r="O22" i="7" s="1"/>
  <c r="P22" i="7" s="1"/>
  <c r="Q22" i="7" s="1"/>
  <c r="D19" i="7"/>
  <c r="H19" i="7" s="1"/>
  <c r="J19" i="7" s="1"/>
  <c r="O19" i="7" s="1"/>
  <c r="P19" i="7" s="1"/>
  <c r="Q19" i="7" s="1"/>
  <c r="C18" i="7"/>
  <c r="D18" i="7" s="1"/>
  <c r="H18" i="7" s="1"/>
  <c r="J18" i="7" s="1"/>
  <c r="O18" i="7" s="1"/>
  <c r="P18" i="7" s="1"/>
  <c r="Q18" i="7" s="1"/>
  <c r="D24" i="7"/>
  <c r="H24" i="7" s="1"/>
  <c r="J24" i="7" s="1"/>
  <c r="O24" i="7" s="1"/>
  <c r="P24" i="7" s="1"/>
  <c r="Q24" i="7" s="1"/>
  <c r="C21" i="7"/>
  <c r="D21" i="7" s="1"/>
  <c r="H21" i="7" s="1"/>
  <c r="J21" i="7" s="1"/>
  <c r="O21" i="7" s="1"/>
  <c r="P21" i="7" s="1"/>
  <c r="Q21" i="7" s="1"/>
  <c r="C29" i="7"/>
  <c r="D29" i="7" s="1"/>
  <c r="H29" i="7" s="1"/>
  <c r="J29" i="7" s="1"/>
  <c r="O29" i="7" s="1"/>
  <c r="P29" i="7" s="1"/>
  <c r="Q29" i="7" s="1"/>
  <c r="C28" i="7"/>
  <c r="D28" i="7" s="1"/>
  <c r="H28" i="7" s="1"/>
  <c r="J28" i="7" s="1"/>
  <c r="O28" i="7" s="1"/>
  <c r="P28" i="7" s="1"/>
  <c r="Q28" i="7" s="1"/>
  <c r="C27" i="7"/>
  <c r="D27" i="7" s="1"/>
  <c r="H27" i="7" s="1"/>
  <c r="J27" i="7" s="1"/>
  <c r="O27" i="7" s="1"/>
  <c r="P27" i="7" s="1"/>
  <c r="Q27" i="7" s="1"/>
  <c r="C26" i="7"/>
  <c r="D26" i="7" s="1"/>
  <c r="H26" i="7" s="1"/>
  <c r="J26" i="7" s="1"/>
  <c r="O26" i="7" s="1"/>
  <c r="P26" i="7" s="1"/>
  <c r="Q26" i="7" s="1"/>
  <c r="C25" i="7"/>
  <c r="D25" i="7" s="1"/>
  <c r="H25" i="7" s="1"/>
  <c r="J25" i="7" s="1"/>
  <c r="O25" i="7" s="1"/>
  <c r="P25" i="7" s="1"/>
  <c r="Q25" i="7" s="1"/>
  <c r="C24" i="7"/>
  <c r="C20" i="7"/>
  <c r="D20" i="7" s="1"/>
  <c r="H20" i="7" s="1"/>
  <c r="J20" i="7" s="1"/>
  <c r="O20" i="7" s="1"/>
  <c r="P20" i="7" s="1"/>
  <c r="Q20" i="7" s="1"/>
  <c r="P9" i="6"/>
  <c r="C19" i="6" s="1"/>
  <c r="D19" i="6" s="1"/>
  <c r="H19" i="6" s="1"/>
  <c r="J19" i="6" s="1"/>
  <c r="O19" i="6" s="1"/>
  <c r="P19" i="6" s="1"/>
  <c r="Q19" i="6" s="1"/>
  <c r="C29" i="5"/>
  <c r="D29" i="5" s="1"/>
  <c r="H29" i="5" s="1"/>
  <c r="J29" i="5" s="1"/>
  <c r="O29" i="5" s="1"/>
  <c r="P29" i="5" s="1"/>
  <c r="Q29" i="5" s="1"/>
  <c r="C28" i="5"/>
  <c r="D28" i="5" s="1"/>
  <c r="H28" i="5" s="1"/>
  <c r="J28" i="5" s="1"/>
  <c r="O28" i="5" s="1"/>
  <c r="P28" i="5" s="1"/>
  <c r="Q28" i="5" s="1"/>
  <c r="C27" i="5"/>
  <c r="C26" i="5"/>
  <c r="C25" i="5"/>
  <c r="C24" i="5"/>
  <c r="D24" i="5" s="1"/>
  <c r="H24" i="5" s="1"/>
  <c r="J24" i="5" s="1"/>
  <c r="O24" i="5" s="1"/>
  <c r="P24" i="5" s="1"/>
  <c r="Q24" i="5" s="1"/>
  <c r="C23" i="5"/>
  <c r="D23" i="5" s="1"/>
  <c r="H23" i="5" s="1"/>
  <c r="J23" i="5" s="1"/>
  <c r="O23" i="5" s="1"/>
  <c r="P23" i="5" s="1"/>
  <c r="Q23" i="5" s="1"/>
  <c r="C22" i="5"/>
  <c r="D22" i="5" s="1"/>
  <c r="H22" i="5" s="1"/>
  <c r="J22" i="5" s="1"/>
  <c r="O22" i="5" s="1"/>
  <c r="P22" i="5" s="1"/>
  <c r="Q22" i="5" s="1"/>
  <c r="C21" i="5"/>
  <c r="D21" i="5" s="1"/>
  <c r="H21" i="5" s="1"/>
  <c r="J21" i="5" s="1"/>
  <c r="O21" i="5" s="1"/>
  <c r="P21" i="5" s="1"/>
  <c r="Q21" i="5" s="1"/>
  <c r="C20" i="5"/>
  <c r="D20" i="5" s="1"/>
  <c r="H20" i="5" s="1"/>
  <c r="J20" i="5" s="1"/>
  <c r="O20" i="5" s="1"/>
  <c r="P20" i="5" s="1"/>
  <c r="Q20" i="5" s="1"/>
  <c r="C19" i="5"/>
  <c r="D19" i="5" s="1"/>
  <c r="H19" i="5" s="1"/>
  <c r="J19" i="5" s="1"/>
  <c r="O19" i="5" s="1"/>
  <c r="P19" i="5" s="1"/>
  <c r="Q19" i="5" s="1"/>
  <c r="C18" i="5"/>
  <c r="D26" i="5"/>
  <c r="H26" i="5" s="1"/>
  <c r="J26" i="5" s="1"/>
  <c r="O26" i="5" s="1"/>
  <c r="P26" i="5" s="1"/>
  <c r="Q26" i="5" s="1"/>
  <c r="D25" i="5"/>
  <c r="H25" i="5" s="1"/>
  <c r="J25" i="5" s="1"/>
  <c r="O25" i="5" s="1"/>
  <c r="P25" i="5" s="1"/>
  <c r="Q25" i="5" s="1"/>
  <c r="D18" i="5"/>
  <c r="H18" i="5" s="1"/>
  <c r="J18" i="5" s="1"/>
  <c r="O18" i="5" s="1"/>
  <c r="P18" i="5" s="1"/>
  <c r="Q18" i="5" s="1"/>
  <c r="D27" i="5"/>
  <c r="H27" i="5" s="1"/>
  <c r="J27" i="5" s="1"/>
  <c r="O27" i="5" s="1"/>
  <c r="P27" i="5" s="1"/>
  <c r="Q27" i="5" s="1"/>
  <c r="P9" i="4"/>
  <c r="C22" i="4" s="1"/>
  <c r="D22" i="4" s="1"/>
  <c r="H22" i="4" s="1"/>
  <c r="J22" i="4" s="1"/>
  <c r="O22" i="4" s="1"/>
  <c r="P22" i="4" s="1"/>
  <c r="Q22" i="4" s="1"/>
  <c r="C27" i="3"/>
  <c r="C26" i="3"/>
  <c r="D26" i="3" s="1"/>
  <c r="H26" i="3" s="1"/>
  <c r="J26" i="3" s="1"/>
  <c r="O26" i="3" s="1"/>
  <c r="P26" i="3" s="1"/>
  <c r="Q26" i="3" s="1"/>
  <c r="C25" i="3"/>
  <c r="C24" i="3"/>
  <c r="C23" i="3"/>
  <c r="D23" i="3" s="1"/>
  <c r="H23" i="3" s="1"/>
  <c r="J23" i="3" s="1"/>
  <c r="O23" i="3" s="1"/>
  <c r="P23" i="3" s="1"/>
  <c r="Q23" i="3" s="1"/>
  <c r="C22" i="3"/>
  <c r="D22" i="3" s="1"/>
  <c r="H22" i="3" s="1"/>
  <c r="J22" i="3" s="1"/>
  <c r="O22" i="3" s="1"/>
  <c r="P22" i="3" s="1"/>
  <c r="Q22" i="3" s="1"/>
  <c r="C21" i="3"/>
  <c r="D21" i="3" s="1"/>
  <c r="H21" i="3" s="1"/>
  <c r="J21" i="3" s="1"/>
  <c r="O21" i="3" s="1"/>
  <c r="P21" i="3" s="1"/>
  <c r="Q21" i="3" s="1"/>
  <c r="C20" i="3"/>
  <c r="D20" i="3" s="1"/>
  <c r="H20" i="3" s="1"/>
  <c r="J20" i="3" s="1"/>
  <c r="O20" i="3" s="1"/>
  <c r="P20" i="3" s="1"/>
  <c r="Q20" i="3" s="1"/>
  <c r="C19" i="3"/>
  <c r="D19" i="3" s="1"/>
  <c r="H19" i="3" s="1"/>
  <c r="J19" i="3" s="1"/>
  <c r="O19" i="3" s="1"/>
  <c r="P19" i="3" s="1"/>
  <c r="Q19" i="3" s="1"/>
  <c r="C18" i="3"/>
  <c r="D18" i="3" s="1"/>
  <c r="H18" i="3" s="1"/>
  <c r="J18" i="3" s="1"/>
  <c r="O18" i="3" s="1"/>
  <c r="P18" i="3" s="1"/>
  <c r="Q18" i="3" s="1"/>
  <c r="C29" i="3"/>
  <c r="C28" i="3"/>
  <c r="D29" i="3"/>
  <c r="H29" i="3" s="1"/>
  <c r="J29" i="3" s="1"/>
  <c r="O29" i="3" s="1"/>
  <c r="P29" i="3" s="1"/>
  <c r="Q29" i="3" s="1"/>
  <c r="D24" i="3"/>
  <c r="H24" i="3" s="1"/>
  <c r="J24" i="3" s="1"/>
  <c r="O24" i="3" s="1"/>
  <c r="P24" i="3" s="1"/>
  <c r="Q24" i="3" s="1"/>
  <c r="D28" i="3"/>
  <c r="H28" i="3" s="1"/>
  <c r="J28" i="3" s="1"/>
  <c r="O28" i="3" s="1"/>
  <c r="P28" i="3" s="1"/>
  <c r="Q28" i="3" s="1"/>
  <c r="D25" i="3"/>
  <c r="H25" i="3" s="1"/>
  <c r="J25" i="3" s="1"/>
  <c r="O25" i="3" s="1"/>
  <c r="P25" i="3" s="1"/>
  <c r="Q25" i="3" s="1"/>
  <c r="D27" i="3"/>
  <c r="H27" i="3" s="1"/>
  <c r="J27" i="3" s="1"/>
  <c r="O27" i="3" s="1"/>
  <c r="P27" i="3" s="1"/>
  <c r="Q27" i="3" s="1"/>
  <c r="O5" i="2"/>
  <c r="O6" i="2"/>
  <c r="O7" i="2"/>
  <c r="H5" i="2"/>
  <c r="H6" i="2"/>
  <c r="J6" i="2" s="1"/>
  <c r="H7" i="2"/>
  <c r="H8" i="2"/>
  <c r="H9" i="2"/>
  <c r="J9" i="2" s="1"/>
  <c r="H10" i="2"/>
  <c r="J10" i="2" s="1"/>
  <c r="H11" i="2"/>
  <c r="J11" i="2" s="1"/>
  <c r="H12" i="2"/>
  <c r="H13" i="2"/>
  <c r="J13" i="2" s="1"/>
  <c r="H14" i="2"/>
  <c r="H15" i="2"/>
  <c r="H4" i="2"/>
  <c r="J4" i="2" s="1"/>
  <c r="J15" i="2"/>
  <c r="J14" i="2"/>
  <c r="J12" i="2"/>
  <c r="J8" i="2"/>
  <c r="J7" i="2"/>
  <c r="J5" i="2"/>
  <c r="O4" i="2"/>
  <c r="F6" i="1"/>
  <c r="F8" i="1"/>
  <c r="F10" i="1"/>
  <c r="F12" i="1"/>
  <c r="F14" i="1"/>
  <c r="F16" i="1"/>
  <c r="F18" i="1"/>
  <c r="F20" i="1"/>
  <c r="F22" i="1"/>
  <c r="F24" i="1"/>
  <c r="F26" i="1"/>
  <c r="F28" i="1"/>
  <c r="F30" i="1"/>
  <c r="F32" i="1"/>
  <c r="F34" i="1"/>
  <c r="F4" i="1"/>
  <c r="E6" i="1"/>
  <c r="E8" i="1"/>
  <c r="E10" i="1"/>
  <c r="E12" i="1"/>
  <c r="E14" i="1"/>
  <c r="E16" i="1"/>
  <c r="E18" i="1"/>
  <c r="E20" i="1"/>
  <c r="E22" i="1"/>
  <c r="E24" i="1"/>
  <c r="E26" i="1"/>
  <c r="E28" i="1"/>
  <c r="E30" i="1"/>
  <c r="E32" i="1"/>
  <c r="E34" i="1"/>
  <c r="E4" i="1"/>
  <c r="C6" i="1"/>
  <c r="C8" i="1"/>
  <c r="C10" i="1"/>
  <c r="C12" i="1"/>
  <c r="C14" i="1"/>
  <c r="C16" i="1"/>
  <c r="C18" i="1"/>
  <c r="C20" i="1"/>
  <c r="C22" i="1"/>
  <c r="C24" i="1"/>
  <c r="C26" i="1"/>
  <c r="C28" i="1"/>
  <c r="C30" i="1"/>
  <c r="C32" i="1"/>
  <c r="C34" i="1"/>
  <c r="C4" i="1"/>
  <c r="C31" i="18" l="1"/>
  <c r="D31" i="18" s="1"/>
  <c r="H31" i="18" s="1"/>
  <c r="J31" i="18" s="1"/>
  <c r="O31" i="18" s="1"/>
  <c r="P31" i="18" s="1"/>
  <c r="Q31" i="18" s="1"/>
  <c r="Q40" i="18" s="1"/>
  <c r="C30" i="18"/>
  <c r="D30" i="18" s="1"/>
  <c r="H30" i="18" s="1"/>
  <c r="J30" i="18" s="1"/>
  <c r="O30" i="18" s="1"/>
  <c r="P30" i="18" s="1"/>
  <c r="Q30" i="18" s="1"/>
  <c r="C29" i="18"/>
  <c r="D29" i="18" s="1"/>
  <c r="H29" i="18" s="1"/>
  <c r="J29" i="18" s="1"/>
  <c r="O29" i="18" s="1"/>
  <c r="P29" i="18" s="1"/>
  <c r="Q29" i="18" s="1"/>
  <c r="P42" i="18" s="1"/>
  <c r="C28" i="18"/>
  <c r="D28" i="18" s="1"/>
  <c r="H28" i="18" s="1"/>
  <c r="J28" i="18" s="1"/>
  <c r="O28" i="18" s="1"/>
  <c r="P28" i="18" s="1"/>
  <c r="Q28" i="18" s="1"/>
  <c r="P41" i="18" s="1"/>
  <c r="C27" i="18"/>
  <c r="D27" i="18" s="1"/>
  <c r="H27" i="18" s="1"/>
  <c r="J27" i="18" s="1"/>
  <c r="O27" i="18" s="1"/>
  <c r="P27" i="18" s="1"/>
  <c r="Q27" i="18" s="1"/>
  <c r="P40" i="18" s="1"/>
  <c r="C26" i="18"/>
  <c r="D26" i="18" s="1"/>
  <c r="H26" i="18" s="1"/>
  <c r="J26" i="18" s="1"/>
  <c r="O26" i="18" s="1"/>
  <c r="P26" i="18" s="1"/>
  <c r="Q26" i="18" s="1"/>
  <c r="C25" i="18"/>
  <c r="D25" i="18" s="1"/>
  <c r="H25" i="18" s="1"/>
  <c r="J25" i="18" s="1"/>
  <c r="O25" i="18" s="1"/>
  <c r="P25" i="18" s="1"/>
  <c r="Q25" i="18" s="1"/>
  <c r="O42" i="18" s="1"/>
  <c r="C24" i="18"/>
  <c r="D24" i="18" s="1"/>
  <c r="H24" i="18" s="1"/>
  <c r="J24" i="18" s="1"/>
  <c r="O24" i="18" s="1"/>
  <c r="P24" i="18" s="1"/>
  <c r="Q24" i="18" s="1"/>
  <c r="O41" i="18" s="1"/>
  <c r="C23" i="18"/>
  <c r="D23" i="18" s="1"/>
  <c r="H23" i="18" s="1"/>
  <c r="J23" i="18" s="1"/>
  <c r="O23" i="18" s="1"/>
  <c r="P23" i="18" s="1"/>
  <c r="Q23" i="18" s="1"/>
  <c r="O40" i="18" s="1"/>
  <c r="C22" i="18"/>
  <c r="D22" i="18" s="1"/>
  <c r="H22" i="18" s="1"/>
  <c r="J22" i="18" s="1"/>
  <c r="O22" i="18" s="1"/>
  <c r="P22" i="18" s="1"/>
  <c r="Q22" i="18" s="1"/>
  <c r="C21" i="18"/>
  <c r="D21" i="18" s="1"/>
  <c r="H21" i="18" s="1"/>
  <c r="J21" i="18" s="1"/>
  <c r="O21" i="18" s="1"/>
  <c r="P21" i="18" s="1"/>
  <c r="Q21" i="18" s="1"/>
  <c r="N42" i="18" s="1"/>
  <c r="C20" i="18"/>
  <c r="D20" i="18" s="1"/>
  <c r="H20" i="18" s="1"/>
  <c r="J20" i="18" s="1"/>
  <c r="O20" i="18" s="1"/>
  <c r="P20" i="18" s="1"/>
  <c r="Q20" i="18" s="1"/>
  <c r="N41" i="18" s="1"/>
  <c r="C19" i="18"/>
  <c r="D19" i="18" s="1"/>
  <c r="H19" i="18" s="1"/>
  <c r="J19" i="18" s="1"/>
  <c r="O19" i="18" s="1"/>
  <c r="P19" i="18" s="1"/>
  <c r="Q19" i="18" s="1"/>
  <c r="N40" i="18" s="1"/>
  <c r="C18" i="18"/>
  <c r="D18" i="18" s="1"/>
  <c r="H18" i="18" s="1"/>
  <c r="J18" i="18" s="1"/>
  <c r="O18" i="18" s="1"/>
  <c r="P18" i="18" s="1"/>
  <c r="Q18" i="18" s="1"/>
  <c r="C33" i="18"/>
  <c r="D33" i="18" s="1"/>
  <c r="H33" i="18" s="1"/>
  <c r="J33" i="18" s="1"/>
  <c r="O33" i="18" s="1"/>
  <c r="P33" i="18" s="1"/>
  <c r="Q33" i="18" s="1"/>
  <c r="Q42" i="18" s="1"/>
  <c r="C32" i="18"/>
  <c r="D32" i="18" s="1"/>
  <c r="H32" i="18" s="1"/>
  <c r="J32" i="18" s="1"/>
  <c r="O32" i="18" s="1"/>
  <c r="P32" i="18" s="1"/>
  <c r="Q32" i="18" s="1"/>
  <c r="Q41" i="18" s="1"/>
  <c r="C19" i="17"/>
  <c r="D19" i="17" s="1"/>
  <c r="H19" i="17" s="1"/>
  <c r="J19" i="17" s="1"/>
  <c r="O19" i="17" s="1"/>
  <c r="P19" i="17" s="1"/>
  <c r="Q19" i="17" s="1"/>
  <c r="N40" i="17" s="1"/>
  <c r="C28" i="17"/>
  <c r="D28" i="17" s="1"/>
  <c r="H28" i="17" s="1"/>
  <c r="J28" i="17" s="1"/>
  <c r="O28" i="17" s="1"/>
  <c r="P28" i="17" s="1"/>
  <c r="Q28" i="17" s="1"/>
  <c r="P41" i="17" s="1"/>
  <c r="C20" i="17"/>
  <c r="D20" i="17" s="1"/>
  <c r="H20" i="17" s="1"/>
  <c r="J20" i="17" s="1"/>
  <c r="O20" i="17" s="1"/>
  <c r="P20" i="17" s="1"/>
  <c r="Q20" i="17" s="1"/>
  <c r="N41" i="17" s="1"/>
  <c r="C29" i="17"/>
  <c r="D29" i="17" s="1"/>
  <c r="H29" i="17" s="1"/>
  <c r="J29" i="17" s="1"/>
  <c r="O29" i="17" s="1"/>
  <c r="P29" i="17" s="1"/>
  <c r="Q29" i="17" s="1"/>
  <c r="P42" i="17" s="1"/>
  <c r="C21" i="17"/>
  <c r="D21" i="17" s="1"/>
  <c r="H21" i="17" s="1"/>
  <c r="J21" i="17" s="1"/>
  <c r="O21" i="17" s="1"/>
  <c r="P21" i="17" s="1"/>
  <c r="Q21" i="17" s="1"/>
  <c r="N42" i="17" s="1"/>
  <c r="C22" i="17"/>
  <c r="D22" i="17" s="1"/>
  <c r="H22" i="17" s="1"/>
  <c r="J22" i="17" s="1"/>
  <c r="O22" i="17" s="1"/>
  <c r="P22" i="17" s="1"/>
  <c r="Q22" i="17" s="1"/>
  <c r="O39" i="17" s="1"/>
  <c r="C24" i="17"/>
  <c r="D24" i="17" s="1"/>
  <c r="H24" i="17" s="1"/>
  <c r="J24" i="17" s="1"/>
  <c r="O24" i="17" s="1"/>
  <c r="P24" i="17" s="1"/>
  <c r="Q24" i="17" s="1"/>
  <c r="O41" i="17" s="1"/>
  <c r="C32" i="17"/>
  <c r="D32" i="17" s="1"/>
  <c r="H32" i="17" s="1"/>
  <c r="J32" i="17" s="1"/>
  <c r="O32" i="17" s="1"/>
  <c r="P32" i="17" s="1"/>
  <c r="Q32" i="17" s="1"/>
  <c r="Q41" i="17" s="1"/>
  <c r="C30" i="17"/>
  <c r="C31" i="17"/>
  <c r="D31" i="17" s="1"/>
  <c r="H31" i="17" s="1"/>
  <c r="J31" i="17" s="1"/>
  <c r="O31" i="17" s="1"/>
  <c r="P31" i="17" s="1"/>
  <c r="Q31" i="17" s="1"/>
  <c r="Q40" i="17" s="1"/>
  <c r="C23" i="17"/>
  <c r="D23" i="17" s="1"/>
  <c r="H23" i="17" s="1"/>
  <c r="J23" i="17" s="1"/>
  <c r="O23" i="17" s="1"/>
  <c r="P23" i="17" s="1"/>
  <c r="Q23" i="17" s="1"/>
  <c r="O40" i="17" s="1"/>
  <c r="C25" i="17"/>
  <c r="D25" i="17" s="1"/>
  <c r="H25" i="17" s="1"/>
  <c r="J25" i="17" s="1"/>
  <c r="O25" i="17" s="1"/>
  <c r="P25" i="17" s="1"/>
  <c r="Q25" i="17" s="1"/>
  <c r="O42" i="17" s="1"/>
  <c r="D30" i="17"/>
  <c r="H30" i="17" s="1"/>
  <c r="J30" i="17" s="1"/>
  <c r="O30" i="17" s="1"/>
  <c r="P30" i="17" s="1"/>
  <c r="Q30" i="17" s="1"/>
  <c r="R27" i="17"/>
  <c r="P39" i="17"/>
  <c r="N39" i="17"/>
  <c r="C19" i="16"/>
  <c r="D19" i="16" s="1"/>
  <c r="H19" i="16" s="1"/>
  <c r="J19" i="16" s="1"/>
  <c r="O19" i="16" s="1"/>
  <c r="P19" i="16" s="1"/>
  <c r="Q19" i="16" s="1"/>
  <c r="N40" i="16" s="1"/>
  <c r="C18" i="16"/>
  <c r="D18" i="16" s="1"/>
  <c r="H18" i="16" s="1"/>
  <c r="J18" i="16" s="1"/>
  <c r="O18" i="16" s="1"/>
  <c r="P18" i="16" s="1"/>
  <c r="Q18" i="16" s="1"/>
  <c r="N39" i="16" s="1"/>
  <c r="C32" i="16"/>
  <c r="D32" i="16" s="1"/>
  <c r="H32" i="16" s="1"/>
  <c r="J32" i="16" s="1"/>
  <c r="O32" i="16" s="1"/>
  <c r="P32" i="16" s="1"/>
  <c r="Q32" i="16" s="1"/>
  <c r="Q41" i="16" s="1"/>
  <c r="C25" i="16"/>
  <c r="D25" i="16" s="1"/>
  <c r="H25" i="16" s="1"/>
  <c r="J25" i="16" s="1"/>
  <c r="O25" i="16" s="1"/>
  <c r="P25" i="16" s="1"/>
  <c r="Q25" i="16" s="1"/>
  <c r="O42" i="16" s="1"/>
  <c r="C29" i="16"/>
  <c r="D29" i="16" s="1"/>
  <c r="H29" i="16" s="1"/>
  <c r="J29" i="16" s="1"/>
  <c r="O29" i="16" s="1"/>
  <c r="P29" i="16" s="1"/>
  <c r="Q29" i="16" s="1"/>
  <c r="P42" i="16" s="1"/>
  <c r="C30" i="16"/>
  <c r="D30" i="16" s="1"/>
  <c r="H30" i="16" s="1"/>
  <c r="J30" i="16" s="1"/>
  <c r="O30" i="16" s="1"/>
  <c r="P30" i="16" s="1"/>
  <c r="Q30" i="16" s="1"/>
  <c r="C22" i="16"/>
  <c r="D22" i="16" s="1"/>
  <c r="H22" i="16" s="1"/>
  <c r="J22" i="16" s="1"/>
  <c r="O22" i="16" s="1"/>
  <c r="P22" i="16" s="1"/>
  <c r="Q22" i="16" s="1"/>
  <c r="O39" i="16" s="1"/>
  <c r="C28" i="16"/>
  <c r="D28" i="16" s="1"/>
  <c r="H28" i="16" s="1"/>
  <c r="J28" i="16" s="1"/>
  <c r="O28" i="16" s="1"/>
  <c r="P28" i="16" s="1"/>
  <c r="Q28" i="16" s="1"/>
  <c r="P41" i="16" s="1"/>
  <c r="C21" i="16"/>
  <c r="D21" i="16" s="1"/>
  <c r="H21" i="16" s="1"/>
  <c r="J21" i="16" s="1"/>
  <c r="O21" i="16" s="1"/>
  <c r="P21" i="16" s="1"/>
  <c r="Q21" i="16" s="1"/>
  <c r="N42" i="16" s="1"/>
  <c r="C26" i="16"/>
  <c r="D26" i="16" s="1"/>
  <c r="H26" i="16" s="1"/>
  <c r="J26" i="16" s="1"/>
  <c r="O26" i="16" s="1"/>
  <c r="P26" i="16" s="1"/>
  <c r="Q26" i="16" s="1"/>
  <c r="P39" i="16" s="1"/>
  <c r="C20" i="16"/>
  <c r="D20" i="16" s="1"/>
  <c r="H20" i="16" s="1"/>
  <c r="J20" i="16" s="1"/>
  <c r="O20" i="16" s="1"/>
  <c r="P20" i="16" s="1"/>
  <c r="Q20" i="16" s="1"/>
  <c r="N41" i="16" s="1"/>
  <c r="C24" i="16"/>
  <c r="D24" i="16" s="1"/>
  <c r="H24" i="16" s="1"/>
  <c r="J24" i="16" s="1"/>
  <c r="O24" i="16" s="1"/>
  <c r="P24" i="16" s="1"/>
  <c r="Q24" i="16" s="1"/>
  <c r="O41" i="16" s="1"/>
  <c r="C31" i="16"/>
  <c r="D31" i="16" s="1"/>
  <c r="H31" i="16" s="1"/>
  <c r="J31" i="16" s="1"/>
  <c r="O31" i="16" s="1"/>
  <c r="P31" i="16" s="1"/>
  <c r="Q31" i="16" s="1"/>
  <c r="Q40" i="16" s="1"/>
  <c r="C27" i="16"/>
  <c r="D27" i="16" s="1"/>
  <c r="H27" i="16" s="1"/>
  <c r="J27" i="16" s="1"/>
  <c r="O27" i="16" s="1"/>
  <c r="P27" i="16" s="1"/>
  <c r="Q27" i="16" s="1"/>
  <c r="P40" i="16" s="1"/>
  <c r="C33" i="16"/>
  <c r="D33" i="16" s="1"/>
  <c r="H33" i="16" s="1"/>
  <c r="J33" i="16" s="1"/>
  <c r="O33" i="16" s="1"/>
  <c r="P33" i="16" s="1"/>
  <c r="Q33" i="16" s="1"/>
  <c r="Q42" i="16" s="1"/>
  <c r="Q39" i="16"/>
  <c r="R31" i="16"/>
  <c r="C27" i="15"/>
  <c r="D27" i="15" s="1"/>
  <c r="H27" i="15" s="1"/>
  <c r="J27" i="15" s="1"/>
  <c r="O27" i="15" s="1"/>
  <c r="P27" i="15" s="1"/>
  <c r="Q27" i="15" s="1"/>
  <c r="P40" i="15" s="1"/>
  <c r="C26" i="15"/>
  <c r="D26" i="15" s="1"/>
  <c r="H26" i="15" s="1"/>
  <c r="J26" i="15" s="1"/>
  <c r="O26" i="15" s="1"/>
  <c r="P26" i="15" s="1"/>
  <c r="Q26" i="15" s="1"/>
  <c r="C25" i="15"/>
  <c r="D25" i="15" s="1"/>
  <c r="H25" i="15" s="1"/>
  <c r="J25" i="15" s="1"/>
  <c r="O25" i="15" s="1"/>
  <c r="P25" i="15" s="1"/>
  <c r="Q25" i="15" s="1"/>
  <c r="O42" i="15" s="1"/>
  <c r="C24" i="15"/>
  <c r="D24" i="15" s="1"/>
  <c r="H24" i="15" s="1"/>
  <c r="J24" i="15" s="1"/>
  <c r="O24" i="15" s="1"/>
  <c r="P24" i="15" s="1"/>
  <c r="Q24" i="15" s="1"/>
  <c r="O41" i="15" s="1"/>
  <c r="C23" i="15"/>
  <c r="D23" i="15" s="1"/>
  <c r="H23" i="15" s="1"/>
  <c r="J23" i="15" s="1"/>
  <c r="O23" i="15" s="1"/>
  <c r="P23" i="15" s="1"/>
  <c r="Q23" i="15" s="1"/>
  <c r="O40" i="15" s="1"/>
  <c r="C22" i="15"/>
  <c r="D22" i="15" s="1"/>
  <c r="H22" i="15" s="1"/>
  <c r="J22" i="15" s="1"/>
  <c r="O22" i="15" s="1"/>
  <c r="P22" i="15" s="1"/>
  <c r="Q22" i="15" s="1"/>
  <c r="C21" i="15"/>
  <c r="D21" i="15" s="1"/>
  <c r="H21" i="15" s="1"/>
  <c r="J21" i="15" s="1"/>
  <c r="O21" i="15" s="1"/>
  <c r="P21" i="15" s="1"/>
  <c r="Q21" i="15" s="1"/>
  <c r="N42" i="15" s="1"/>
  <c r="C20" i="15"/>
  <c r="D20" i="15" s="1"/>
  <c r="H20" i="15" s="1"/>
  <c r="J20" i="15" s="1"/>
  <c r="O20" i="15" s="1"/>
  <c r="P20" i="15" s="1"/>
  <c r="Q20" i="15" s="1"/>
  <c r="N41" i="15" s="1"/>
  <c r="C29" i="15"/>
  <c r="D29" i="15" s="1"/>
  <c r="H29" i="15" s="1"/>
  <c r="J29" i="15" s="1"/>
  <c r="O29" i="15" s="1"/>
  <c r="P29" i="15" s="1"/>
  <c r="Q29" i="15" s="1"/>
  <c r="P42" i="15" s="1"/>
  <c r="C19" i="15"/>
  <c r="D19" i="15" s="1"/>
  <c r="H19" i="15" s="1"/>
  <c r="J19" i="15" s="1"/>
  <c r="O19" i="15" s="1"/>
  <c r="P19" i="15" s="1"/>
  <c r="Q19" i="15" s="1"/>
  <c r="N40" i="15" s="1"/>
  <c r="C18" i="15"/>
  <c r="D18" i="15" s="1"/>
  <c r="H18" i="15" s="1"/>
  <c r="J18" i="15" s="1"/>
  <c r="O18" i="15" s="1"/>
  <c r="P18" i="15" s="1"/>
  <c r="Q18" i="15" s="1"/>
  <c r="C31" i="15"/>
  <c r="D31" i="15" s="1"/>
  <c r="H31" i="15" s="1"/>
  <c r="J31" i="15" s="1"/>
  <c r="O31" i="15" s="1"/>
  <c r="P31" i="15" s="1"/>
  <c r="Q31" i="15" s="1"/>
  <c r="Q40" i="15" s="1"/>
  <c r="C33" i="15"/>
  <c r="D33" i="15" s="1"/>
  <c r="H33" i="15" s="1"/>
  <c r="J33" i="15" s="1"/>
  <c r="O33" i="15" s="1"/>
  <c r="P33" i="15" s="1"/>
  <c r="Q33" i="15" s="1"/>
  <c r="Q42" i="15" s="1"/>
  <c r="C32" i="15"/>
  <c r="D32" i="15" s="1"/>
  <c r="H32" i="15" s="1"/>
  <c r="J32" i="15" s="1"/>
  <c r="O32" i="15" s="1"/>
  <c r="P32" i="15" s="1"/>
  <c r="Q32" i="15" s="1"/>
  <c r="Q41" i="15" s="1"/>
  <c r="C30" i="15"/>
  <c r="D30" i="15" s="1"/>
  <c r="H30" i="15" s="1"/>
  <c r="J30" i="15" s="1"/>
  <c r="O30" i="15" s="1"/>
  <c r="P30" i="15" s="1"/>
  <c r="Q30" i="15" s="1"/>
  <c r="C28" i="15"/>
  <c r="D28" i="15" s="1"/>
  <c r="H28" i="15" s="1"/>
  <c r="J28" i="15" s="1"/>
  <c r="O28" i="15" s="1"/>
  <c r="P28" i="15" s="1"/>
  <c r="Q28" i="15" s="1"/>
  <c r="P41" i="15" s="1"/>
  <c r="C33" i="13"/>
  <c r="D33" i="13" s="1"/>
  <c r="H33" i="13" s="1"/>
  <c r="J33" i="13" s="1"/>
  <c r="O33" i="13" s="1"/>
  <c r="P33" i="13" s="1"/>
  <c r="Q33" i="13" s="1"/>
  <c r="Q42" i="13" s="1"/>
  <c r="C32" i="13"/>
  <c r="D32" i="13" s="1"/>
  <c r="H32" i="13" s="1"/>
  <c r="J32" i="13" s="1"/>
  <c r="O32" i="13" s="1"/>
  <c r="P32" i="13" s="1"/>
  <c r="Q32" i="13" s="1"/>
  <c r="Q41" i="13" s="1"/>
  <c r="C31" i="13"/>
  <c r="C30" i="13"/>
  <c r="D30" i="13" s="1"/>
  <c r="H30" i="13" s="1"/>
  <c r="J30" i="13" s="1"/>
  <c r="O30" i="13" s="1"/>
  <c r="P30" i="13" s="1"/>
  <c r="Q30" i="13" s="1"/>
  <c r="C29" i="13"/>
  <c r="D29" i="13" s="1"/>
  <c r="H29" i="13" s="1"/>
  <c r="J29" i="13" s="1"/>
  <c r="O29" i="13" s="1"/>
  <c r="P29" i="13" s="1"/>
  <c r="Q29" i="13" s="1"/>
  <c r="P42" i="13" s="1"/>
  <c r="C28" i="13"/>
  <c r="D28" i="13" s="1"/>
  <c r="H28" i="13" s="1"/>
  <c r="J28" i="13" s="1"/>
  <c r="O28" i="13" s="1"/>
  <c r="P28" i="13" s="1"/>
  <c r="Q28" i="13" s="1"/>
  <c r="P41" i="13" s="1"/>
  <c r="C27" i="13"/>
  <c r="D27" i="13" s="1"/>
  <c r="H27" i="13" s="1"/>
  <c r="J27" i="13" s="1"/>
  <c r="O27" i="13" s="1"/>
  <c r="P27" i="13" s="1"/>
  <c r="Q27" i="13" s="1"/>
  <c r="P40" i="13" s="1"/>
  <c r="C26" i="13"/>
  <c r="D26" i="13" s="1"/>
  <c r="H26" i="13" s="1"/>
  <c r="J26" i="13" s="1"/>
  <c r="O26" i="13" s="1"/>
  <c r="P26" i="13" s="1"/>
  <c r="Q26" i="13" s="1"/>
  <c r="C25" i="13"/>
  <c r="D25" i="13" s="1"/>
  <c r="H25" i="13" s="1"/>
  <c r="J25" i="13" s="1"/>
  <c r="O25" i="13" s="1"/>
  <c r="P25" i="13" s="1"/>
  <c r="Q25" i="13" s="1"/>
  <c r="O42" i="13" s="1"/>
  <c r="C24" i="13"/>
  <c r="D24" i="13" s="1"/>
  <c r="H24" i="13" s="1"/>
  <c r="J24" i="13" s="1"/>
  <c r="O24" i="13" s="1"/>
  <c r="P24" i="13" s="1"/>
  <c r="Q24" i="13" s="1"/>
  <c r="O41" i="13" s="1"/>
  <c r="C23" i="13"/>
  <c r="D23" i="13" s="1"/>
  <c r="H23" i="13" s="1"/>
  <c r="J23" i="13" s="1"/>
  <c r="O23" i="13" s="1"/>
  <c r="P23" i="13" s="1"/>
  <c r="Q23" i="13" s="1"/>
  <c r="O40" i="13" s="1"/>
  <c r="C22" i="13"/>
  <c r="D22" i="13" s="1"/>
  <c r="H22" i="13" s="1"/>
  <c r="J22" i="13" s="1"/>
  <c r="O22" i="13" s="1"/>
  <c r="P22" i="13" s="1"/>
  <c r="Q22" i="13" s="1"/>
  <c r="C21" i="13"/>
  <c r="D21" i="13" s="1"/>
  <c r="H21" i="13" s="1"/>
  <c r="J21" i="13" s="1"/>
  <c r="O21" i="13" s="1"/>
  <c r="P21" i="13" s="1"/>
  <c r="Q21" i="13" s="1"/>
  <c r="N42" i="13" s="1"/>
  <c r="C20" i="13"/>
  <c r="D20" i="13" s="1"/>
  <c r="H20" i="13" s="1"/>
  <c r="J20" i="13" s="1"/>
  <c r="O20" i="13" s="1"/>
  <c r="P20" i="13" s="1"/>
  <c r="Q20" i="13" s="1"/>
  <c r="N41" i="13" s="1"/>
  <c r="C19" i="13"/>
  <c r="D19" i="13" s="1"/>
  <c r="H19" i="13" s="1"/>
  <c r="J19" i="13" s="1"/>
  <c r="O19" i="13" s="1"/>
  <c r="P19" i="13" s="1"/>
  <c r="Q19" i="13" s="1"/>
  <c r="N40" i="13" s="1"/>
  <c r="C18" i="13"/>
  <c r="D18" i="13" s="1"/>
  <c r="H18" i="13" s="1"/>
  <c r="J18" i="13" s="1"/>
  <c r="O18" i="13" s="1"/>
  <c r="P18" i="13" s="1"/>
  <c r="Q18" i="13" s="1"/>
  <c r="D31" i="13"/>
  <c r="H31" i="13" s="1"/>
  <c r="J31" i="13" s="1"/>
  <c r="O31" i="13" s="1"/>
  <c r="P31" i="13" s="1"/>
  <c r="Q31" i="13" s="1"/>
  <c r="Q40" i="13" s="1"/>
  <c r="C33" i="12"/>
  <c r="D33" i="12" s="1"/>
  <c r="H33" i="12" s="1"/>
  <c r="J33" i="12" s="1"/>
  <c r="O33" i="12" s="1"/>
  <c r="P33" i="12" s="1"/>
  <c r="Q33" i="12" s="1"/>
  <c r="Q42" i="12" s="1"/>
  <c r="C18" i="12"/>
  <c r="D18" i="12" s="1"/>
  <c r="H18" i="12" s="1"/>
  <c r="J18" i="12" s="1"/>
  <c r="O18" i="12" s="1"/>
  <c r="P18" i="12" s="1"/>
  <c r="Q18" i="12" s="1"/>
  <c r="N39" i="12" s="1"/>
  <c r="C31" i="12"/>
  <c r="D31" i="12" s="1"/>
  <c r="H31" i="12" s="1"/>
  <c r="J31" i="12" s="1"/>
  <c r="O31" i="12" s="1"/>
  <c r="P31" i="12" s="1"/>
  <c r="Q31" i="12" s="1"/>
  <c r="Q40" i="12" s="1"/>
  <c r="C30" i="12"/>
  <c r="D30" i="12" s="1"/>
  <c r="H30" i="12" s="1"/>
  <c r="J30" i="12" s="1"/>
  <c r="O30" i="12" s="1"/>
  <c r="P30" i="12" s="1"/>
  <c r="Q30" i="12" s="1"/>
  <c r="Q39" i="12" s="1"/>
  <c r="C29" i="12"/>
  <c r="D29" i="12" s="1"/>
  <c r="H29" i="12" s="1"/>
  <c r="J29" i="12" s="1"/>
  <c r="O29" i="12" s="1"/>
  <c r="P29" i="12" s="1"/>
  <c r="Q29" i="12" s="1"/>
  <c r="P42" i="12" s="1"/>
  <c r="C23" i="12"/>
  <c r="D23" i="12" s="1"/>
  <c r="H23" i="12" s="1"/>
  <c r="J23" i="12" s="1"/>
  <c r="O23" i="12" s="1"/>
  <c r="P23" i="12" s="1"/>
  <c r="Q23" i="12" s="1"/>
  <c r="O40" i="12" s="1"/>
  <c r="C24" i="12"/>
  <c r="D24" i="12" s="1"/>
  <c r="H24" i="12" s="1"/>
  <c r="J24" i="12" s="1"/>
  <c r="O24" i="12" s="1"/>
  <c r="P24" i="12" s="1"/>
  <c r="Q24" i="12" s="1"/>
  <c r="O41" i="12" s="1"/>
  <c r="C21" i="12"/>
  <c r="D21" i="12" s="1"/>
  <c r="H21" i="12" s="1"/>
  <c r="J21" i="12" s="1"/>
  <c r="O21" i="12" s="1"/>
  <c r="P21" i="12" s="1"/>
  <c r="Q21" i="12" s="1"/>
  <c r="N42" i="12" s="1"/>
  <c r="C32" i="12"/>
  <c r="D32" i="12" s="1"/>
  <c r="H32" i="12" s="1"/>
  <c r="J32" i="12" s="1"/>
  <c r="O32" i="12" s="1"/>
  <c r="P32" i="12" s="1"/>
  <c r="Q32" i="12" s="1"/>
  <c r="Q41" i="12" s="1"/>
  <c r="C28" i="12"/>
  <c r="D28" i="12" s="1"/>
  <c r="H28" i="12" s="1"/>
  <c r="J28" i="12" s="1"/>
  <c r="O28" i="12" s="1"/>
  <c r="P28" i="12" s="1"/>
  <c r="Q28" i="12" s="1"/>
  <c r="P41" i="12" s="1"/>
  <c r="C22" i="12"/>
  <c r="D22" i="12" s="1"/>
  <c r="H22" i="12" s="1"/>
  <c r="J22" i="12" s="1"/>
  <c r="O22" i="12" s="1"/>
  <c r="P22" i="12" s="1"/>
  <c r="Q22" i="12" s="1"/>
  <c r="O39" i="12" s="1"/>
  <c r="C27" i="12"/>
  <c r="D27" i="12" s="1"/>
  <c r="H27" i="12" s="1"/>
  <c r="J27" i="12" s="1"/>
  <c r="O27" i="12" s="1"/>
  <c r="P27" i="12" s="1"/>
  <c r="Q27" i="12" s="1"/>
  <c r="P40" i="12" s="1"/>
  <c r="C26" i="12"/>
  <c r="D26" i="12" s="1"/>
  <c r="H26" i="12" s="1"/>
  <c r="J26" i="12" s="1"/>
  <c r="O26" i="12" s="1"/>
  <c r="P26" i="12" s="1"/>
  <c r="Q26" i="12" s="1"/>
  <c r="C20" i="12"/>
  <c r="D20" i="12" s="1"/>
  <c r="H20" i="12" s="1"/>
  <c r="J20" i="12" s="1"/>
  <c r="O20" i="12" s="1"/>
  <c r="P20" i="12" s="1"/>
  <c r="Q20" i="12" s="1"/>
  <c r="N41" i="12" s="1"/>
  <c r="C25" i="12"/>
  <c r="D25" i="12" s="1"/>
  <c r="H25" i="12" s="1"/>
  <c r="J25" i="12" s="1"/>
  <c r="O25" i="12" s="1"/>
  <c r="P25" i="12" s="1"/>
  <c r="Q25" i="12" s="1"/>
  <c r="O42" i="12" s="1"/>
  <c r="C19" i="12"/>
  <c r="D19" i="12" s="1"/>
  <c r="H19" i="12" s="1"/>
  <c r="J19" i="12" s="1"/>
  <c r="O19" i="12" s="1"/>
  <c r="P19" i="12" s="1"/>
  <c r="Q19" i="12" s="1"/>
  <c r="N40" i="12" s="1"/>
  <c r="P39" i="12"/>
  <c r="C22" i="11"/>
  <c r="D22" i="11" s="1"/>
  <c r="H22" i="11" s="1"/>
  <c r="J22" i="11" s="1"/>
  <c r="O22" i="11" s="1"/>
  <c r="P22" i="11" s="1"/>
  <c r="Q22" i="11" s="1"/>
  <c r="O39" i="11" s="1"/>
  <c r="C31" i="11"/>
  <c r="D31" i="11" s="1"/>
  <c r="H31" i="11" s="1"/>
  <c r="J31" i="11" s="1"/>
  <c r="O31" i="11" s="1"/>
  <c r="P31" i="11" s="1"/>
  <c r="Q31" i="11" s="1"/>
  <c r="Q40" i="11" s="1"/>
  <c r="C21" i="11"/>
  <c r="D21" i="11" s="1"/>
  <c r="H21" i="11" s="1"/>
  <c r="J21" i="11" s="1"/>
  <c r="O21" i="11" s="1"/>
  <c r="P21" i="11" s="1"/>
  <c r="Q21" i="11" s="1"/>
  <c r="N42" i="11" s="1"/>
  <c r="C30" i="11"/>
  <c r="D30" i="11" s="1"/>
  <c r="H30" i="11" s="1"/>
  <c r="J30" i="11" s="1"/>
  <c r="O30" i="11" s="1"/>
  <c r="P30" i="11" s="1"/>
  <c r="Q30" i="11" s="1"/>
  <c r="C18" i="11"/>
  <c r="D18" i="11" s="1"/>
  <c r="H18" i="11" s="1"/>
  <c r="J18" i="11" s="1"/>
  <c r="O18" i="11" s="1"/>
  <c r="P18" i="11" s="1"/>
  <c r="Q18" i="11" s="1"/>
  <c r="C29" i="11"/>
  <c r="D29" i="11" s="1"/>
  <c r="H29" i="11" s="1"/>
  <c r="J29" i="11" s="1"/>
  <c r="O29" i="11" s="1"/>
  <c r="P29" i="11" s="1"/>
  <c r="Q29" i="11" s="1"/>
  <c r="P42" i="11" s="1"/>
  <c r="C20" i="11"/>
  <c r="D20" i="11" s="1"/>
  <c r="H20" i="11" s="1"/>
  <c r="J20" i="11" s="1"/>
  <c r="O20" i="11" s="1"/>
  <c r="P20" i="11" s="1"/>
  <c r="Q20" i="11" s="1"/>
  <c r="N41" i="11" s="1"/>
  <c r="C24" i="11"/>
  <c r="D24" i="11" s="1"/>
  <c r="H24" i="11" s="1"/>
  <c r="J24" i="11" s="1"/>
  <c r="O24" i="11" s="1"/>
  <c r="P24" i="11" s="1"/>
  <c r="Q24" i="11" s="1"/>
  <c r="C25" i="11"/>
  <c r="D25" i="11" s="1"/>
  <c r="H25" i="11" s="1"/>
  <c r="J25" i="11" s="1"/>
  <c r="O25" i="11" s="1"/>
  <c r="P25" i="11" s="1"/>
  <c r="Q25" i="11" s="1"/>
  <c r="O42" i="11" s="1"/>
  <c r="C28" i="11"/>
  <c r="D28" i="11" s="1"/>
  <c r="H28" i="11" s="1"/>
  <c r="J28" i="11" s="1"/>
  <c r="O28" i="11" s="1"/>
  <c r="P28" i="11" s="1"/>
  <c r="Q28" i="11" s="1"/>
  <c r="P41" i="11" s="1"/>
  <c r="C33" i="11"/>
  <c r="D33" i="11" s="1"/>
  <c r="H33" i="11" s="1"/>
  <c r="J33" i="11" s="1"/>
  <c r="O33" i="11" s="1"/>
  <c r="P33" i="11" s="1"/>
  <c r="Q33" i="11" s="1"/>
  <c r="Q42" i="11" s="1"/>
  <c r="C32" i="11"/>
  <c r="D32" i="11" s="1"/>
  <c r="H32" i="11" s="1"/>
  <c r="J32" i="11" s="1"/>
  <c r="O32" i="11" s="1"/>
  <c r="P32" i="11" s="1"/>
  <c r="Q32" i="11" s="1"/>
  <c r="Q41" i="11" s="1"/>
  <c r="C26" i="11"/>
  <c r="D26" i="11" s="1"/>
  <c r="H26" i="11" s="1"/>
  <c r="J26" i="11" s="1"/>
  <c r="O26" i="11" s="1"/>
  <c r="P26" i="11" s="1"/>
  <c r="Q26" i="11" s="1"/>
  <c r="R27" i="11" s="1"/>
  <c r="C27" i="11"/>
  <c r="D27" i="11" s="1"/>
  <c r="H27" i="11" s="1"/>
  <c r="J27" i="11" s="1"/>
  <c r="O27" i="11" s="1"/>
  <c r="P27" i="11" s="1"/>
  <c r="Q27" i="11" s="1"/>
  <c r="P40" i="11" s="1"/>
  <c r="C23" i="11"/>
  <c r="D23" i="11" s="1"/>
  <c r="H23" i="11" s="1"/>
  <c r="J23" i="11" s="1"/>
  <c r="O23" i="11" s="1"/>
  <c r="P23" i="11" s="1"/>
  <c r="Q23" i="11" s="1"/>
  <c r="O40" i="11" s="1"/>
  <c r="R19" i="11"/>
  <c r="N39" i="11"/>
  <c r="O41" i="11"/>
  <c r="P39" i="11"/>
  <c r="Q39" i="11"/>
  <c r="C23" i="10"/>
  <c r="D23" i="10" s="1"/>
  <c r="H23" i="10" s="1"/>
  <c r="J23" i="10" s="1"/>
  <c r="O23" i="10" s="1"/>
  <c r="P23" i="10" s="1"/>
  <c r="Q23" i="10" s="1"/>
  <c r="O40" i="10" s="1"/>
  <c r="C22" i="10"/>
  <c r="D22" i="10" s="1"/>
  <c r="H22" i="10" s="1"/>
  <c r="J22" i="10" s="1"/>
  <c r="O22" i="10" s="1"/>
  <c r="P22" i="10" s="1"/>
  <c r="Q22" i="10" s="1"/>
  <c r="C21" i="10"/>
  <c r="D21" i="10" s="1"/>
  <c r="H21" i="10" s="1"/>
  <c r="J21" i="10" s="1"/>
  <c r="O21" i="10" s="1"/>
  <c r="P21" i="10" s="1"/>
  <c r="Q21" i="10" s="1"/>
  <c r="N42" i="10" s="1"/>
  <c r="C20" i="10"/>
  <c r="D20" i="10" s="1"/>
  <c r="H20" i="10" s="1"/>
  <c r="J20" i="10" s="1"/>
  <c r="O20" i="10" s="1"/>
  <c r="P20" i="10" s="1"/>
  <c r="Q20" i="10" s="1"/>
  <c r="N41" i="10" s="1"/>
  <c r="C19" i="10"/>
  <c r="D19" i="10" s="1"/>
  <c r="H19" i="10" s="1"/>
  <c r="J19" i="10" s="1"/>
  <c r="O19" i="10" s="1"/>
  <c r="P19" i="10" s="1"/>
  <c r="Q19" i="10" s="1"/>
  <c r="N40" i="10" s="1"/>
  <c r="C33" i="10"/>
  <c r="D33" i="10" s="1"/>
  <c r="H33" i="10" s="1"/>
  <c r="J33" i="10" s="1"/>
  <c r="O33" i="10" s="1"/>
  <c r="P33" i="10" s="1"/>
  <c r="Q33" i="10" s="1"/>
  <c r="Q42" i="10" s="1"/>
  <c r="C32" i="10"/>
  <c r="D32" i="10" s="1"/>
  <c r="H32" i="10" s="1"/>
  <c r="J32" i="10" s="1"/>
  <c r="O32" i="10" s="1"/>
  <c r="P32" i="10" s="1"/>
  <c r="Q32" i="10" s="1"/>
  <c r="Q41" i="10" s="1"/>
  <c r="C31" i="10"/>
  <c r="D31" i="10" s="1"/>
  <c r="H31" i="10" s="1"/>
  <c r="J31" i="10" s="1"/>
  <c r="O31" i="10" s="1"/>
  <c r="P31" i="10" s="1"/>
  <c r="Q31" i="10" s="1"/>
  <c r="Q40" i="10" s="1"/>
  <c r="C30" i="10"/>
  <c r="D30" i="10" s="1"/>
  <c r="H30" i="10" s="1"/>
  <c r="J30" i="10" s="1"/>
  <c r="O30" i="10" s="1"/>
  <c r="P30" i="10" s="1"/>
  <c r="Q30" i="10" s="1"/>
  <c r="Q39" i="10" s="1"/>
  <c r="C29" i="10"/>
  <c r="D29" i="10" s="1"/>
  <c r="H29" i="10" s="1"/>
  <c r="J29" i="10" s="1"/>
  <c r="O29" i="10" s="1"/>
  <c r="P29" i="10" s="1"/>
  <c r="Q29" i="10" s="1"/>
  <c r="P42" i="10" s="1"/>
  <c r="C28" i="10"/>
  <c r="D28" i="10" s="1"/>
  <c r="H28" i="10" s="1"/>
  <c r="J28" i="10" s="1"/>
  <c r="O28" i="10" s="1"/>
  <c r="P28" i="10" s="1"/>
  <c r="Q28" i="10" s="1"/>
  <c r="P41" i="10" s="1"/>
  <c r="C18" i="10"/>
  <c r="D18" i="10" s="1"/>
  <c r="H18" i="10" s="1"/>
  <c r="J18" i="10" s="1"/>
  <c r="O18" i="10" s="1"/>
  <c r="P18" i="10" s="1"/>
  <c r="Q18" i="10" s="1"/>
  <c r="C27" i="10"/>
  <c r="D27" i="10" s="1"/>
  <c r="H27" i="10" s="1"/>
  <c r="J27" i="10" s="1"/>
  <c r="O27" i="10" s="1"/>
  <c r="P27" i="10" s="1"/>
  <c r="Q27" i="10" s="1"/>
  <c r="P40" i="10" s="1"/>
  <c r="C26" i="10"/>
  <c r="D26" i="10" s="1"/>
  <c r="H26" i="10" s="1"/>
  <c r="J26" i="10" s="1"/>
  <c r="O26" i="10" s="1"/>
  <c r="P26" i="10" s="1"/>
  <c r="Q26" i="10" s="1"/>
  <c r="C25" i="10"/>
  <c r="D25" i="10" s="1"/>
  <c r="H25" i="10" s="1"/>
  <c r="J25" i="10" s="1"/>
  <c r="O25" i="10" s="1"/>
  <c r="P25" i="10" s="1"/>
  <c r="Q25" i="10" s="1"/>
  <c r="O42" i="10" s="1"/>
  <c r="C24" i="10"/>
  <c r="D24" i="10" s="1"/>
  <c r="H24" i="10" s="1"/>
  <c r="J24" i="10" s="1"/>
  <c r="O24" i="10" s="1"/>
  <c r="P24" i="10" s="1"/>
  <c r="Q24" i="10" s="1"/>
  <c r="O41" i="10" s="1"/>
  <c r="R19" i="9"/>
  <c r="N39" i="9"/>
  <c r="R27" i="9"/>
  <c r="P39" i="9"/>
  <c r="R23" i="9"/>
  <c r="O39" i="9"/>
  <c r="C23" i="8"/>
  <c r="D23" i="8" s="1"/>
  <c r="H23" i="8" s="1"/>
  <c r="J23" i="8" s="1"/>
  <c r="O23" i="8" s="1"/>
  <c r="P23" i="8" s="1"/>
  <c r="Q23" i="8" s="1"/>
  <c r="C24" i="8"/>
  <c r="D24" i="8" s="1"/>
  <c r="H24" i="8" s="1"/>
  <c r="J24" i="8" s="1"/>
  <c r="O24" i="8" s="1"/>
  <c r="P24" i="8" s="1"/>
  <c r="Q24" i="8" s="1"/>
  <c r="C27" i="8"/>
  <c r="D27" i="8" s="1"/>
  <c r="H27" i="8" s="1"/>
  <c r="J27" i="8" s="1"/>
  <c r="O27" i="8" s="1"/>
  <c r="P27" i="8" s="1"/>
  <c r="Q27" i="8" s="1"/>
  <c r="C25" i="8"/>
  <c r="D25" i="8" s="1"/>
  <c r="H25" i="8" s="1"/>
  <c r="J25" i="8" s="1"/>
  <c r="O25" i="8" s="1"/>
  <c r="P25" i="8" s="1"/>
  <c r="Q25" i="8" s="1"/>
  <c r="C26" i="8"/>
  <c r="D26" i="8" s="1"/>
  <c r="H26" i="8" s="1"/>
  <c r="J26" i="8" s="1"/>
  <c r="O26" i="8" s="1"/>
  <c r="P26" i="8" s="1"/>
  <c r="Q26" i="8" s="1"/>
  <c r="C22" i="8"/>
  <c r="D22" i="8" s="1"/>
  <c r="H22" i="8" s="1"/>
  <c r="J22" i="8" s="1"/>
  <c r="O22" i="8" s="1"/>
  <c r="P22" i="8" s="1"/>
  <c r="Q22" i="8" s="1"/>
  <c r="C19" i="8"/>
  <c r="D19" i="8" s="1"/>
  <c r="H19" i="8" s="1"/>
  <c r="J19" i="8" s="1"/>
  <c r="O19" i="8" s="1"/>
  <c r="P19" i="8" s="1"/>
  <c r="Q19" i="8" s="1"/>
  <c r="C20" i="8"/>
  <c r="D20" i="8" s="1"/>
  <c r="H20" i="8" s="1"/>
  <c r="J20" i="8" s="1"/>
  <c r="O20" i="8" s="1"/>
  <c r="P20" i="8" s="1"/>
  <c r="Q20" i="8" s="1"/>
  <c r="C29" i="8"/>
  <c r="D29" i="8" s="1"/>
  <c r="H29" i="8" s="1"/>
  <c r="J29" i="8" s="1"/>
  <c r="O29" i="8" s="1"/>
  <c r="P29" i="8" s="1"/>
  <c r="Q29" i="8" s="1"/>
  <c r="C21" i="8"/>
  <c r="D21" i="8" s="1"/>
  <c r="H21" i="8" s="1"/>
  <c r="J21" i="8" s="1"/>
  <c r="O21" i="8" s="1"/>
  <c r="P21" i="8" s="1"/>
  <c r="Q21" i="8" s="1"/>
  <c r="R27" i="7"/>
  <c r="R23" i="7"/>
  <c r="R19" i="7"/>
  <c r="C25" i="6"/>
  <c r="D25" i="6" s="1"/>
  <c r="H25" i="6" s="1"/>
  <c r="J25" i="6" s="1"/>
  <c r="O25" i="6" s="1"/>
  <c r="P25" i="6" s="1"/>
  <c r="Q25" i="6" s="1"/>
  <c r="C24" i="6"/>
  <c r="D24" i="6" s="1"/>
  <c r="H24" i="6" s="1"/>
  <c r="J24" i="6" s="1"/>
  <c r="O24" i="6" s="1"/>
  <c r="P24" i="6" s="1"/>
  <c r="Q24" i="6" s="1"/>
  <c r="C18" i="6"/>
  <c r="D18" i="6" s="1"/>
  <c r="H18" i="6" s="1"/>
  <c r="J18" i="6" s="1"/>
  <c r="O18" i="6" s="1"/>
  <c r="P18" i="6" s="1"/>
  <c r="Q18" i="6" s="1"/>
  <c r="C26" i="6"/>
  <c r="D26" i="6" s="1"/>
  <c r="H26" i="6" s="1"/>
  <c r="J26" i="6" s="1"/>
  <c r="O26" i="6" s="1"/>
  <c r="P26" i="6" s="1"/>
  <c r="Q26" i="6" s="1"/>
  <c r="C20" i="6"/>
  <c r="D20" i="6" s="1"/>
  <c r="H20" i="6" s="1"/>
  <c r="J20" i="6" s="1"/>
  <c r="O20" i="6" s="1"/>
  <c r="P20" i="6" s="1"/>
  <c r="Q20" i="6" s="1"/>
  <c r="C27" i="6"/>
  <c r="D27" i="6" s="1"/>
  <c r="H27" i="6" s="1"/>
  <c r="J27" i="6" s="1"/>
  <c r="O27" i="6" s="1"/>
  <c r="P27" i="6" s="1"/>
  <c r="Q27" i="6" s="1"/>
  <c r="C28" i="6"/>
  <c r="D28" i="6" s="1"/>
  <c r="H28" i="6" s="1"/>
  <c r="J28" i="6" s="1"/>
  <c r="O28" i="6" s="1"/>
  <c r="P28" i="6" s="1"/>
  <c r="Q28" i="6" s="1"/>
  <c r="C22" i="6"/>
  <c r="D22" i="6" s="1"/>
  <c r="H22" i="6" s="1"/>
  <c r="J22" i="6" s="1"/>
  <c r="O22" i="6" s="1"/>
  <c r="P22" i="6" s="1"/>
  <c r="Q22" i="6" s="1"/>
  <c r="C23" i="6"/>
  <c r="D23" i="6" s="1"/>
  <c r="H23" i="6" s="1"/>
  <c r="J23" i="6" s="1"/>
  <c r="O23" i="6" s="1"/>
  <c r="P23" i="6" s="1"/>
  <c r="Q23" i="6" s="1"/>
  <c r="C21" i="6"/>
  <c r="D21" i="6" s="1"/>
  <c r="H21" i="6" s="1"/>
  <c r="J21" i="6" s="1"/>
  <c r="O21" i="6" s="1"/>
  <c r="P21" i="6" s="1"/>
  <c r="Q21" i="6" s="1"/>
  <c r="C29" i="6"/>
  <c r="D29" i="6" s="1"/>
  <c r="H29" i="6" s="1"/>
  <c r="J29" i="6" s="1"/>
  <c r="O29" i="6" s="1"/>
  <c r="P29" i="6" s="1"/>
  <c r="Q29" i="6" s="1"/>
  <c r="R23" i="5"/>
  <c r="R27" i="5"/>
  <c r="R19" i="5"/>
  <c r="C28" i="4"/>
  <c r="D28" i="4" s="1"/>
  <c r="H28" i="4" s="1"/>
  <c r="J28" i="4" s="1"/>
  <c r="O28" i="4" s="1"/>
  <c r="P28" i="4" s="1"/>
  <c r="Q28" i="4" s="1"/>
  <c r="C23" i="4"/>
  <c r="D23" i="4" s="1"/>
  <c r="H23" i="4" s="1"/>
  <c r="J23" i="4" s="1"/>
  <c r="O23" i="4" s="1"/>
  <c r="P23" i="4" s="1"/>
  <c r="Q23" i="4" s="1"/>
  <c r="C29" i="4"/>
  <c r="D29" i="4" s="1"/>
  <c r="H29" i="4" s="1"/>
  <c r="J29" i="4" s="1"/>
  <c r="O29" i="4" s="1"/>
  <c r="P29" i="4" s="1"/>
  <c r="Q29" i="4" s="1"/>
  <c r="C24" i="4"/>
  <c r="D24" i="4" s="1"/>
  <c r="H24" i="4" s="1"/>
  <c r="J24" i="4" s="1"/>
  <c r="O24" i="4" s="1"/>
  <c r="P24" i="4" s="1"/>
  <c r="Q24" i="4" s="1"/>
  <c r="O41" i="4" s="1"/>
  <c r="O44" i="4" s="1"/>
  <c r="C18" i="4"/>
  <c r="D18" i="4" s="1"/>
  <c r="H18" i="4" s="1"/>
  <c r="J18" i="4" s="1"/>
  <c r="O18" i="4" s="1"/>
  <c r="P18" i="4" s="1"/>
  <c r="Q18" i="4" s="1"/>
  <c r="C25" i="4"/>
  <c r="D25" i="4" s="1"/>
  <c r="H25" i="4" s="1"/>
  <c r="J25" i="4" s="1"/>
  <c r="O25" i="4" s="1"/>
  <c r="P25" i="4" s="1"/>
  <c r="Q25" i="4" s="1"/>
  <c r="C19" i="4"/>
  <c r="D19" i="4" s="1"/>
  <c r="H19" i="4" s="1"/>
  <c r="J19" i="4" s="1"/>
  <c r="O19" i="4" s="1"/>
  <c r="P19" i="4" s="1"/>
  <c r="Q19" i="4" s="1"/>
  <c r="C20" i="4"/>
  <c r="D20" i="4" s="1"/>
  <c r="H20" i="4" s="1"/>
  <c r="J20" i="4" s="1"/>
  <c r="O20" i="4" s="1"/>
  <c r="P20" i="4" s="1"/>
  <c r="Q20" i="4" s="1"/>
  <c r="C21" i="4"/>
  <c r="D21" i="4" s="1"/>
  <c r="H21" i="4" s="1"/>
  <c r="J21" i="4" s="1"/>
  <c r="O21" i="4" s="1"/>
  <c r="P21" i="4" s="1"/>
  <c r="Q21" i="4" s="1"/>
  <c r="C26" i="4"/>
  <c r="D26" i="4" s="1"/>
  <c r="H26" i="4" s="1"/>
  <c r="J26" i="4" s="1"/>
  <c r="O26" i="4" s="1"/>
  <c r="P26" i="4" s="1"/>
  <c r="Q26" i="4" s="1"/>
  <c r="C27" i="4"/>
  <c r="D27" i="4" s="1"/>
  <c r="H27" i="4" s="1"/>
  <c r="J27" i="4" s="1"/>
  <c r="O27" i="4" s="1"/>
  <c r="P27" i="4" s="1"/>
  <c r="Q27" i="4" s="1"/>
  <c r="R27" i="3"/>
  <c r="R23" i="3"/>
  <c r="R19" i="3"/>
  <c r="C27" i="2"/>
  <c r="D27" i="2" s="1"/>
  <c r="H27" i="2" s="1"/>
  <c r="J27" i="2" s="1"/>
  <c r="O27" i="2" s="1"/>
  <c r="P27" i="2" s="1"/>
  <c r="Q27" i="2" s="1"/>
  <c r="C19" i="2"/>
  <c r="D19" i="2" s="1"/>
  <c r="H19" i="2" s="1"/>
  <c r="J19" i="2" s="1"/>
  <c r="O19" i="2" s="1"/>
  <c r="P19" i="2" s="1"/>
  <c r="Q19" i="2" s="1"/>
  <c r="C22" i="2"/>
  <c r="D22" i="2" s="1"/>
  <c r="H22" i="2" s="1"/>
  <c r="J22" i="2" s="1"/>
  <c r="O22" i="2" s="1"/>
  <c r="P22" i="2" s="1"/>
  <c r="Q22" i="2" s="1"/>
  <c r="C26" i="2"/>
  <c r="D26" i="2" s="1"/>
  <c r="H26" i="2" s="1"/>
  <c r="J26" i="2" s="1"/>
  <c r="O26" i="2" s="1"/>
  <c r="P26" i="2" s="1"/>
  <c r="Q26" i="2" s="1"/>
  <c r="C18" i="2"/>
  <c r="D18" i="2" s="1"/>
  <c r="H18" i="2" s="1"/>
  <c r="J18" i="2" s="1"/>
  <c r="O18" i="2" s="1"/>
  <c r="P18" i="2" s="1"/>
  <c r="Q18" i="2" s="1"/>
  <c r="C24" i="2"/>
  <c r="D24" i="2" s="1"/>
  <c r="H24" i="2" s="1"/>
  <c r="J24" i="2" s="1"/>
  <c r="O24" i="2" s="1"/>
  <c r="P24" i="2" s="1"/>
  <c r="Q24" i="2" s="1"/>
  <c r="C29" i="2"/>
  <c r="D29" i="2" s="1"/>
  <c r="H29" i="2" s="1"/>
  <c r="J29" i="2" s="1"/>
  <c r="O29" i="2" s="1"/>
  <c r="P29" i="2" s="1"/>
  <c r="Q29" i="2" s="1"/>
  <c r="C25" i="2"/>
  <c r="D25" i="2" s="1"/>
  <c r="H25" i="2" s="1"/>
  <c r="J25" i="2" s="1"/>
  <c r="O25" i="2" s="1"/>
  <c r="P25" i="2" s="1"/>
  <c r="Q25" i="2" s="1"/>
  <c r="C20" i="2"/>
  <c r="D20" i="2" s="1"/>
  <c r="H20" i="2" s="1"/>
  <c r="J20" i="2" s="1"/>
  <c r="O20" i="2" s="1"/>
  <c r="P20" i="2" s="1"/>
  <c r="Q20" i="2" s="1"/>
  <c r="C28" i="2"/>
  <c r="D28" i="2" s="1"/>
  <c r="H28" i="2" s="1"/>
  <c r="J28" i="2" s="1"/>
  <c r="O28" i="2" s="1"/>
  <c r="P28" i="2" s="1"/>
  <c r="Q28" i="2" s="1"/>
  <c r="C23" i="2"/>
  <c r="D23" i="2" s="1"/>
  <c r="H23" i="2" s="1"/>
  <c r="J23" i="2" s="1"/>
  <c r="O23" i="2" s="1"/>
  <c r="P23" i="2" s="1"/>
  <c r="Q23" i="2" s="1"/>
  <c r="C21" i="2"/>
  <c r="D21" i="2" s="1"/>
  <c r="H21" i="2" s="1"/>
  <c r="J21" i="2" s="1"/>
  <c r="O21" i="2" s="1"/>
  <c r="P21" i="2" s="1"/>
  <c r="Q21" i="2" s="1"/>
  <c r="R31" i="18" l="1"/>
  <c r="Q39" i="18"/>
  <c r="R23" i="18"/>
  <c r="O39" i="18"/>
  <c r="N39" i="18"/>
  <c r="R19" i="18"/>
  <c r="R27" i="18"/>
  <c r="P39" i="18"/>
  <c r="R23" i="17"/>
  <c r="R19" i="17"/>
  <c r="R31" i="17"/>
  <c r="Q39" i="17"/>
  <c r="R27" i="16"/>
  <c r="R19" i="16"/>
  <c r="R23" i="16"/>
  <c r="R23" i="15"/>
  <c r="O39" i="15"/>
  <c r="R31" i="15"/>
  <c r="Q39" i="15"/>
  <c r="R19" i="15"/>
  <c r="N39" i="15"/>
  <c r="R27" i="15"/>
  <c r="P39" i="15"/>
  <c r="N39" i="13"/>
  <c r="R19" i="13"/>
  <c r="P39" i="13"/>
  <c r="R27" i="13"/>
  <c r="O39" i="13"/>
  <c r="R23" i="13"/>
  <c r="Q39" i="13"/>
  <c r="R31" i="13"/>
  <c r="R27" i="12"/>
  <c r="R31" i="12"/>
  <c r="R23" i="12"/>
  <c r="R19" i="12"/>
  <c r="R23" i="11"/>
  <c r="R27" i="10"/>
  <c r="P39" i="10"/>
  <c r="N39" i="10"/>
  <c r="R19" i="10"/>
  <c r="O39" i="10"/>
  <c r="R23" i="10"/>
  <c r="R27" i="8"/>
  <c r="R23" i="8"/>
  <c r="R19" i="8"/>
  <c r="R19" i="6"/>
  <c r="R23" i="6"/>
  <c r="R27" i="6"/>
  <c r="R27" i="4"/>
  <c r="R23" i="4"/>
  <c r="R19" i="4"/>
  <c r="R19" i="2"/>
  <c r="R27" i="2"/>
  <c r="R23" i="2"/>
</calcChain>
</file>

<file path=xl/sharedStrings.xml><?xml version="1.0" encoding="utf-8"?>
<sst xmlns="http://schemas.openxmlformats.org/spreadsheetml/2006/main" count="1825" uniqueCount="88">
  <si>
    <t>7.1G</t>
  </si>
  <si>
    <t>7.2G</t>
  </si>
  <si>
    <t>7.3G</t>
  </si>
  <si>
    <t>7.4G</t>
  </si>
  <si>
    <t>eif3C</t>
  </si>
  <si>
    <t>8.1G</t>
  </si>
  <si>
    <t>8.2G</t>
  </si>
  <si>
    <t>8.3G</t>
  </si>
  <si>
    <t>8.4G</t>
  </si>
  <si>
    <t>9.1G</t>
  </si>
  <si>
    <t>9.2G</t>
  </si>
  <si>
    <t>9.3G</t>
  </si>
  <si>
    <t>9.4G</t>
  </si>
  <si>
    <t>D1G</t>
  </si>
  <si>
    <t>D2G</t>
  </si>
  <si>
    <t>D3G</t>
  </si>
  <si>
    <t>D4G</t>
  </si>
  <si>
    <t>tba-1</t>
  </si>
  <si>
    <t>Ref CTGEOmean</t>
  </si>
  <si>
    <t>STEP 1</t>
  </si>
  <si>
    <t>STEP 2</t>
  </si>
  <si>
    <t>STEP 3</t>
  </si>
  <si>
    <t>Cttest</t>
  </si>
  <si>
    <t>Test</t>
  </si>
  <si>
    <t>CTtest</t>
  </si>
  <si>
    <t>deltaCTtest</t>
  </si>
  <si>
    <t>Calibrator</t>
  </si>
  <si>
    <t>CT calibrator</t>
  </si>
  <si>
    <t>deltaCTcalibrator</t>
  </si>
  <si>
    <t>deltaCTcalGEOmean</t>
  </si>
  <si>
    <t>deltadeltaCT</t>
  </si>
  <si>
    <t>constant</t>
  </si>
  <si>
    <t>neg-deltadeltaCT</t>
  </si>
  <si>
    <t>FC</t>
  </si>
  <si>
    <t>Log2FC</t>
  </si>
  <si>
    <t>AverageLog2FC</t>
  </si>
  <si>
    <t>N2-9</t>
  </si>
  <si>
    <t>N2-7</t>
  </si>
  <si>
    <t>N2-8</t>
  </si>
  <si>
    <t>C13A2.7 (PgR018_g071)</t>
  </si>
  <si>
    <t>cup-4 (PgR075_g041)</t>
  </si>
  <si>
    <t>dhs-2 (PgR127_g021)</t>
  </si>
  <si>
    <t>dhs-4 (PgR004_g112)</t>
  </si>
  <si>
    <t>dhs-27 (PgR007_g080)</t>
  </si>
  <si>
    <t>F08F8.7(PgR013_g129)</t>
  </si>
  <si>
    <t>F13D11.4 (PgB01_g106)</t>
  </si>
  <si>
    <t>F17C11.12 (PgR003_g012)</t>
  </si>
  <si>
    <t>Control</t>
  </si>
  <si>
    <r>
      <t>10</t>
    </r>
    <r>
      <rPr>
        <vertAlign val="superscript"/>
        <sz val="10"/>
        <rFont val="Arial"/>
        <family val="2"/>
      </rPr>
      <t>-7</t>
    </r>
    <r>
      <rPr>
        <sz val="10"/>
        <rFont val="Arial"/>
        <family val="2"/>
      </rPr>
      <t xml:space="preserve"> M</t>
    </r>
  </si>
  <si>
    <r>
      <t>10</t>
    </r>
    <r>
      <rPr>
        <vertAlign val="superscript"/>
        <sz val="10"/>
        <rFont val="Arial"/>
        <family val="2"/>
      </rPr>
      <t>-8</t>
    </r>
    <r>
      <rPr>
        <sz val="10"/>
        <rFont val="Arial"/>
        <family val="2"/>
      </rPr>
      <t xml:space="preserve"> M</t>
    </r>
  </si>
  <si>
    <r>
      <t>10</t>
    </r>
    <r>
      <rPr>
        <vertAlign val="superscript"/>
        <sz val="10"/>
        <rFont val="Arial"/>
        <family val="2"/>
      </rPr>
      <t>-9</t>
    </r>
    <r>
      <rPr>
        <sz val="10"/>
        <rFont val="Arial"/>
        <family val="2"/>
      </rPr>
      <t xml:space="preserve"> M</t>
    </r>
  </si>
  <si>
    <t>hmit-1.2 (PgR015_g078)</t>
  </si>
  <si>
    <t>hmit-1.3 (PgR015_g078)</t>
  </si>
  <si>
    <t>lgc-37 (PgR047_g061)</t>
  </si>
  <si>
    <t>nhr-3 (PgR005X_g204)</t>
  </si>
  <si>
    <t>pkc-1 (PgB05_g097)</t>
  </si>
  <si>
    <t>slc-17.2 (PgR047_g023)</t>
  </si>
  <si>
    <t>ugt-54 (PgB20_g050)</t>
  </si>
  <si>
    <t>Y71G12B.25 (PgR005X_g127)</t>
  </si>
  <si>
    <t>References</t>
  </si>
  <si>
    <t>C.elegans qPCR CT values and Log2Foldchange Calculations</t>
  </si>
  <si>
    <t>r</t>
  </si>
  <si>
    <t>Ivermectin concentration</t>
  </si>
  <si>
    <t>Technical replicate</t>
  </si>
  <si>
    <t>Biological replicate</t>
  </si>
  <si>
    <t>Technical replicate1</t>
  </si>
  <si>
    <t>Biological replicate 1</t>
  </si>
  <si>
    <t>Technical replicate2</t>
  </si>
  <si>
    <t>Biological replicate 2</t>
  </si>
  <si>
    <t>Biological replicate 3</t>
  </si>
  <si>
    <t>Biological replicate 4</t>
  </si>
  <si>
    <t>DMSO</t>
  </si>
  <si>
    <t>IVM-7.1G</t>
  </si>
  <si>
    <t>IVM-7.2G</t>
  </si>
  <si>
    <t>IVM-7.3G</t>
  </si>
  <si>
    <t>IVM-7.4G</t>
  </si>
  <si>
    <t>IVM-8.1G</t>
  </si>
  <si>
    <t>IVM-8.2G</t>
  </si>
  <si>
    <t>IVM-8.3G</t>
  </si>
  <si>
    <t>IVM-8.4G</t>
  </si>
  <si>
    <t>IVM-9.1G</t>
  </si>
  <si>
    <t>IVM-9.2G</t>
  </si>
  <si>
    <t>IVM-9.3G</t>
  </si>
  <si>
    <t>IVM-9.4G</t>
  </si>
  <si>
    <t>IVM-D1G</t>
  </si>
  <si>
    <t>IVM-D2G</t>
  </si>
  <si>
    <t>IVM-D3G</t>
  </si>
  <si>
    <t>IVM-D4G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</si>
</sst>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F801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0" borderId="1" xfId="0" applyBorder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2" fontId="0" fillId="0" borderId="0" xfId="0" applyNumberFormat="1"/>
    <xf numFmtId="0" fontId="0" fillId="0" borderId="3" xfId="0" applyBorder="1"/>
    <xf numFmtId="2" fontId="0" fillId="0" borderId="0" xfId="0" applyNumberFormat="1" applyBorder="1"/>
    <xf numFmtId="2" fontId="0" fillId="0" borderId="3" xfId="0" applyNumberFormat="1" applyBorder="1"/>
    <xf numFmtId="2" fontId="2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Border="1"/>
    <xf numFmtId="0" fontId="1" fillId="0" borderId="0" xfId="0" applyFont="1" applyBorder="1"/>
    <xf numFmtId="2" fontId="0" fillId="0" borderId="1" xfId="0" applyNumberFormat="1" applyBorder="1"/>
    <xf numFmtId="0" fontId="0" fillId="0" borderId="2" xfId="0" applyBorder="1"/>
    <xf numFmtId="2" fontId="0" fillId="0" borderId="2" xfId="0" applyNumberFormat="1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1" fontId="0" fillId="3" borderId="0" xfId="0" applyNumberFormat="1" applyFill="1"/>
    <xf numFmtId="16" fontId="0" fillId="0" borderId="0" xfId="0" applyNumberFormat="1"/>
    <xf numFmtId="11" fontId="0" fillId="4" borderId="0" xfId="0" applyNumberFormat="1" applyFill="1"/>
    <xf numFmtId="11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41"/>
  <sheetViews>
    <sheetView tabSelected="1" topLeftCell="A17" workbookViewId="0">
      <selection activeCell="G39" sqref="G39"/>
    </sheetView>
  </sheetViews>
  <sheetFormatPr defaultRowHeight="15" x14ac:dyDescent="0.25"/>
  <cols>
    <col min="3" max="3" width="17" customWidth="1"/>
    <col min="4" max="4" width="20.7109375" customWidth="1"/>
    <col min="5" max="5" width="21.28515625" customWidth="1"/>
  </cols>
  <sheetData>
    <row r="6" spans="1:5" ht="47.1" customHeight="1" x14ac:dyDescent="0.7">
      <c r="A6" s="27" t="s">
        <v>60</v>
      </c>
    </row>
    <row r="9" spans="1:5" x14ac:dyDescent="0.25">
      <c r="C9" s="3" t="s">
        <v>62</v>
      </c>
      <c r="D9" s="3" t="s">
        <v>63</v>
      </c>
      <c r="E9" s="3" t="s">
        <v>64</v>
      </c>
    </row>
    <row r="10" spans="1:5" x14ac:dyDescent="0.25">
      <c r="B10" t="s">
        <v>72</v>
      </c>
      <c r="C10" s="28">
        <v>9.9999999999999995E-8</v>
      </c>
      <c r="D10" t="s">
        <v>65</v>
      </c>
      <c r="E10" s="29" t="s">
        <v>66</v>
      </c>
    </row>
    <row r="11" spans="1:5" x14ac:dyDescent="0.25">
      <c r="B11" t="s">
        <v>72</v>
      </c>
      <c r="C11" s="28">
        <v>9.9999999999999995E-8</v>
      </c>
      <c r="D11" t="s">
        <v>67</v>
      </c>
      <c r="E11" s="29" t="s">
        <v>66</v>
      </c>
    </row>
    <row r="12" spans="1:5" x14ac:dyDescent="0.25">
      <c r="B12" t="s">
        <v>73</v>
      </c>
      <c r="C12" s="28">
        <v>9.9999999999999995E-8</v>
      </c>
      <c r="D12" t="s">
        <v>65</v>
      </c>
      <c r="E12" s="29" t="s">
        <v>68</v>
      </c>
    </row>
    <row r="13" spans="1:5" x14ac:dyDescent="0.25">
      <c r="B13" t="s">
        <v>73</v>
      </c>
      <c r="C13" s="28">
        <v>9.9999999999999995E-8</v>
      </c>
      <c r="D13" t="s">
        <v>67</v>
      </c>
      <c r="E13" s="29" t="s">
        <v>68</v>
      </c>
    </row>
    <row r="14" spans="1:5" x14ac:dyDescent="0.25">
      <c r="B14" t="s">
        <v>74</v>
      </c>
      <c r="C14" s="28">
        <v>9.9999999999999995E-8</v>
      </c>
      <c r="D14" t="s">
        <v>65</v>
      </c>
      <c r="E14" s="29" t="s">
        <v>69</v>
      </c>
    </row>
    <row r="15" spans="1:5" x14ac:dyDescent="0.25">
      <c r="B15" t="s">
        <v>74</v>
      </c>
      <c r="C15" s="28">
        <v>9.9999999999999995E-8</v>
      </c>
      <c r="D15" t="s">
        <v>67</v>
      </c>
      <c r="E15" s="29" t="s">
        <v>69</v>
      </c>
    </row>
    <row r="16" spans="1:5" x14ac:dyDescent="0.25">
      <c r="B16" t="s">
        <v>75</v>
      </c>
      <c r="C16" s="28">
        <v>9.9999999999999995E-8</v>
      </c>
      <c r="D16" t="s">
        <v>65</v>
      </c>
      <c r="E16" s="29" t="s">
        <v>70</v>
      </c>
    </row>
    <row r="17" spans="2:5" x14ac:dyDescent="0.25">
      <c r="B17" t="s">
        <v>75</v>
      </c>
      <c r="C17" s="28">
        <v>9.9999999999999995E-8</v>
      </c>
      <c r="D17" t="s">
        <v>67</v>
      </c>
      <c r="E17" s="29" t="s">
        <v>70</v>
      </c>
    </row>
    <row r="18" spans="2:5" x14ac:dyDescent="0.25">
      <c r="B18" t="s">
        <v>76</v>
      </c>
      <c r="C18" s="30">
        <v>1E-8</v>
      </c>
      <c r="D18" t="s">
        <v>65</v>
      </c>
      <c r="E18" s="29" t="s">
        <v>66</v>
      </c>
    </row>
    <row r="19" spans="2:5" x14ac:dyDescent="0.25">
      <c r="B19" t="s">
        <v>76</v>
      </c>
      <c r="C19" s="30">
        <v>1E-8</v>
      </c>
      <c r="D19" t="s">
        <v>67</v>
      </c>
      <c r="E19" s="29" t="s">
        <v>66</v>
      </c>
    </row>
    <row r="20" spans="2:5" x14ac:dyDescent="0.25">
      <c r="B20" t="s">
        <v>77</v>
      </c>
      <c r="C20" s="30">
        <v>1E-8</v>
      </c>
      <c r="D20" t="s">
        <v>65</v>
      </c>
      <c r="E20" s="29" t="s">
        <v>68</v>
      </c>
    </row>
    <row r="21" spans="2:5" x14ac:dyDescent="0.25">
      <c r="B21" t="s">
        <v>77</v>
      </c>
      <c r="C21" s="30">
        <v>1E-8</v>
      </c>
      <c r="D21" t="s">
        <v>67</v>
      </c>
      <c r="E21" s="29" t="s">
        <v>68</v>
      </c>
    </row>
    <row r="22" spans="2:5" x14ac:dyDescent="0.25">
      <c r="B22" t="s">
        <v>78</v>
      </c>
      <c r="C22" s="30">
        <v>1E-8</v>
      </c>
      <c r="D22" t="s">
        <v>65</v>
      </c>
      <c r="E22" s="29" t="s">
        <v>69</v>
      </c>
    </row>
    <row r="23" spans="2:5" x14ac:dyDescent="0.25">
      <c r="B23" t="s">
        <v>78</v>
      </c>
      <c r="C23" s="30">
        <v>1E-8</v>
      </c>
      <c r="D23" t="s">
        <v>67</v>
      </c>
      <c r="E23" s="29" t="s">
        <v>69</v>
      </c>
    </row>
    <row r="24" spans="2:5" x14ac:dyDescent="0.25">
      <c r="B24" t="s">
        <v>79</v>
      </c>
      <c r="C24" s="30">
        <v>1E-8</v>
      </c>
      <c r="D24" t="s">
        <v>65</v>
      </c>
      <c r="E24" s="29" t="s">
        <v>70</v>
      </c>
    </row>
    <row r="25" spans="2:5" x14ac:dyDescent="0.25">
      <c r="B25" t="s">
        <v>79</v>
      </c>
      <c r="C25" s="30">
        <v>1E-8</v>
      </c>
      <c r="D25" t="s">
        <v>67</v>
      </c>
      <c r="E25" s="29" t="s">
        <v>70</v>
      </c>
    </row>
    <row r="26" spans="2:5" x14ac:dyDescent="0.25">
      <c r="B26" t="s">
        <v>80</v>
      </c>
      <c r="C26" s="31">
        <v>1.0000000000000001E-9</v>
      </c>
      <c r="D26" t="s">
        <v>65</v>
      </c>
      <c r="E26" s="29" t="s">
        <v>66</v>
      </c>
    </row>
    <row r="27" spans="2:5" x14ac:dyDescent="0.25">
      <c r="B27" t="s">
        <v>80</v>
      </c>
      <c r="C27" s="31">
        <v>1.0000000000000001E-9</v>
      </c>
      <c r="D27" t="s">
        <v>67</v>
      </c>
      <c r="E27" s="29" t="s">
        <v>66</v>
      </c>
    </row>
    <row r="28" spans="2:5" x14ac:dyDescent="0.25">
      <c r="B28" t="s">
        <v>81</v>
      </c>
      <c r="C28" s="31">
        <v>1.0000000000000001E-9</v>
      </c>
      <c r="D28" t="s">
        <v>65</v>
      </c>
      <c r="E28" s="29" t="s">
        <v>68</v>
      </c>
    </row>
    <row r="29" spans="2:5" x14ac:dyDescent="0.25">
      <c r="B29" t="s">
        <v>81</v>
      </c>
      <c r="C29" s="31">
        <v>1.0000000000000001E-9</v>
      </c>
      <c r="D29" t="s">
        <v>67</v>
      </c>
      <c r="E29" s="29" t="s">
        <v>68</v>
      </c>
    </row>
    <row r="30" spans="2:5" x14ac:dyDescent="0.25">
      <c r="B30" t="s">
        <v>82</v>
      </c>
      <c r="C30" s="31">
        <v>1.0000000000000001E-9</v>
      </c>
      <c r="D30" t="s">
        <v>65</v>
      </c>
      <c r="E30" s="29" t="s">
        <v>69</v>
      </c>
    </row>
    <row r="31" spans="2:5" x14ac:dyDescent="0.25">
      <c r="B31" t="s">
        <v>82</v>
      </c>
      <c r="C31" s="31">
        <v>1.0000000000000001E-9</v>
      </c>
      <c r="D31" t="s">
        <v>67</v>
      </c>
      <c r="E31" s="29" t="s">
        <v>69</v>
      </c>
    </row>
    <row r="32" spans="2:5" x14ac:dyDescent="0.25">
      <c r="B32" t="s">
        <v>83</v>
      </c>
      <c r="C32" s="31">
        <v>1.0000000000000001E-9</v>
      </c>
      <c r="D32" t="s">
        <v>65</v>
      </c>
      <c r="E32" s="29" t="s">
        <v>70</v>
      </c>
    </row>
    <row r="33" spans="2:5" x14ac:dyDescent="0.25">
      <c r="B33" t="s">
        <v>83</v>
      </c>
      <c r="C33" s="31">
        <v>1.0000000000000001E-9</v>
      </c>
      <c r="D33" t="s">
        <v>67</v>
      </c>
      <c r="E33" s="29" t="s">
        <v>70</v>
      </c>
    </row>
    <row r="34" spans="2:5" x14ac:dyDescent="0.25">
      <c r="B34" t="s">
        <v>84</v>
      </c>
      <c r="C34" t="s">
        <v>71</v>
      </c>
      <c r="D34" t="s">
        <v>65</v>
      </c>
      <c r="E34" s="29" t="s">
        <v>66</v>
      </c>
    </row>
    <row r="35" spans="2:5" x14ac:dyDescent="0.25">
      <c r="B35" t="s">
        <v>84</v>
      </c>
      <c r="C35" t="s">
        <v>71</v>
      </c>
      <c r="D35" t="s">
        <v>67</v>
      </c>
      <c r="E35" s="29" t="s">
        <v>66</v>
      </c>
    </row>
    <row r="36" spans="2:5" x14ac:dyDescent="0.25">
      <c r="B36" t="s">
        <v>85</v>
      </c>
      <c r="C36" t="s">
        <v>71</v>
      </c>
      <c r="D36" t="s">
        <v>65</v>
      </c>
      <c r="E36" s="29" t="s">
        <v>68</v>
      </c>
    </row>
    <row r="37" spans="2:5" x14ac:dyDescent="0.25">
      <c r="B37" t="s">
        <v>85</v>
      </c>
      <c r="C37" t="s">
        <v>71</v>
      </c>
      <c r="D37" t="s">
        <v>67</v>
      </c>
      <c r="E37" s="29" t="s">
        <v>68</v>
      </c>
    </row>
    <row r="38" spans="2:5" x14ac:dyDescent="0.25">
      <c r="B38" t="s">
        <v>86</v>
      </c>
      <c r="C38" t="s">
        <v>71</v>
      </c>
      <c r="D38" t="s">
        <v>65</v>
      </c>
      <c r="E38" s="29" t="s">
        <v>69</v>
      </c>
    </row>
    <row r="39" spans="2:5" x14ac:dyDescent="0.25">
      <c r="B39" t="s">
        <v>86</v>
      </c>
      <c r="C39" t="s">
        <v>71</v>
      </c>
      <c r="D39" t="s">
        <v>67</v>
      </c>
      <c r="E39" s="29" t="s">
        <v>69</v>
      </c>
    </row>
    <row r="40" spans="2:5" x14ac:dyDescent="0.25">
      <c r="B40" t="s">
        <v>87</v>
      </c>
      <c r="C40" t="s">
        <v>71</v>
      </c>
      <c r="D40" t="s">
        <v>65</v>
      </c>
      <c r="E40" s="29" t="s">
        <v>70</v>
      </c>
    </row>
    <row r="41" spans="2:5" x14ac:dyDescent="0.25">
      <c r="B41" t="s">
        <v>87</v>
      </c>
      <c r="C41" t="s">
        <v>71</v>
      </c>
      <c r="D41" t="s">
        <v>67</v>
      </c>
      <c r="E41" s="29" t="s">
        <v>70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S13" sqref="S13"/>
    </sheetView>
  </sheetViews>
  <sheetFormatPr defaultRowHeight="15" x14ac:dyDescent="0.25"/>
  <sheetData>
    <row r="1" spans="1:19" x14ac:dyDescent="0.25">
      <c r="B1" s="1" t="s">
        <v>19</v>
      </c>
      <c r="C1" t="s">
        <v>46</v>
      </c>
      <c r="H1" s="1" t="s">
        <v>20</v>
      </c>
      <c r="N1" s="1" t="s">
        <v>21</v>
      </c>
    </row>
    <row r="2" spans="1:19" ht="15.75" thickBot="1" x14ac:dyDescent="0.3">
      <c r="A2" s="2"/>
      <c r="B2" s="32"/>
      <c r="C2" s="32"/>
      <c r="D2" s="33"/>
    </row>
    <row r="3" spans="1:19" ht="15.75" thickTop="1" x14ac:dyDescent="0.25">
      <c r="B3" s="3" t="s">
        <v>22</v>
      </c>
      <c r="C3" s="3"/>
      <c r="D3" s="4"/>
      <c r="G3" s="5" t="s">
        <v>23</v>
      </c>
      <c r="H3" s="6" t="s">
        <v>24</v>
      </c>
      <c r="I3" s="6" t="s">
        <v>18</v>
      </c>
      <c r="J3" s="7" t="s">
        <v>25</v>
      </c>
      <c r="L3" s="5" t="s">
        <v>26</v>
      </c>
      <c r="M3" s="6" t="s">
        <v>27</v>
      </c>
      <c r="N3" s="6" t="s">
        <v>18</v>
      </c>
      <c r="O3" s="7" t="s">
        <v>28</v>
      </c>
      <c r="P3" s="8"/>
      <c r="S3" s="15"/>
    </row>
    <row r="4" spans="1:19" x14ac:dyDescent="0.25">
      <c r="A4" t="s">
        <v>0</v>
      </c>
      <c r="B4" s="10">
        <v>24.989711883093012</v>
      </c>
      <c r="D4" s="11"/>
      <c r="F4" s="11"/>
      <c r="G4" t="s">
        <v>0</v>
      </c>
      <c r="H4" s="10">
        <f>B4</f>
        <v>24.989711883093012</v>
      </c>
      <c r="I4" s="12">
        <v>18.442259273791468</v>
      </c>
      <c r="J4" s="13">
        <f>H4-I4</f>
        <v>6.5474526093015442</v>
      </c>
      <c r="K4" s="21"/>
      <c r="L4" t="s">
        <v>13</v>
      </c>
      <c r="M4" s="10">
        <v>25.089992028695427</v>
      </c>
      <c r="N4" s="14">
        <v>18.898829539942227</v>
      </c>
      <c r="O4" s="12">
        <f>M4-N4</f>
        <v>6.1911624887532</v>
      </c>
      <c r="P4" s="11"/>
    </row>
    <row r="5" spans="1:19" x14ac:dyDescent="0.25">
      <c r="A5" t="s">
        <v>1</v>
      </c>
      <c r="B5" s="10">
        <v>25.264821392600421</v>
      </c>
      <c r="D5" s="11"/>
      <c r="F5" s="11"/>
      <c r="G5" t="s">
        <v>1</v>
      </c>
      <c r="H5" s="10">
        <f t="shared" ref="H5:H15" si="0">B5</f>
        <v>25.264821392600421</v>
      </c>
      <c r="I5" s="12">
        <v>18.812599561993522</v>
      </c>
      <c r="J5" s="13">
        <f t="shared" ref="J5:J14" si="1">H5-I5</f>
        <v>6.4522218306068986</v>
      </c>
      <c r="K5" s="21"/>
      <c r="L5" t="s">
        <v>14</v>
      </c>
      <c r="M5" s="10">
        <v>24.964959443187567</v>
      </c>
      <c r="N5" s="14">
        <v>19.010435754652189</v>
      </c>
      <c r="O5" s="12">
        <f t="shared" ref="O5:O7" si="2">M5-N5</f>
        <v>5.9545236885353781</v>
      </c>
      <c r="P5" s="11"/>
    </row>
    <row r="6" spans="1:19" x14ac:dyDescent="0.25">
      <c r="A6" t="s">
        <v>2</v>
      </c>
      <c r="B6" s="10">
        <v>25.119992038215297</v>
      </c>
      <c r="D6" s="11"/>
      <c r="E6" s="15"/>
      <c r="F6" s="11"/>
      <c r="G6" t="s">
        <v>2</v>
      </c>
      <c r="H6" s="10">
        <f t="shared" si="0"/>
        <v>25.119992038215297</v>
      </c>
      <c r="I6" s="12">
        <v>18.864043713702603</v>
      </c>
      <c r="J6" s="13">
        <f t="shared" si="1"/>
        <v>6.2559483245126941</v>
      </c>
      <c r="K6" s="21"/>
      <c r="L6" t="s">
        <v>15</v>
      </c>
      <c r="M6" s="10">
        <v>25.114939776953477</v>
      </c>
      <c r="N6" s="14">
        <v>18.937170895002268</v>
      </c>
      <c r="O6" s="12">
        <f t="shared" si="2"/>
        <v>6.1777688819512093</v>
      </c>
      <c r="P6" s="13"/>
    </row>
    <row r="7" spans="1:19" x14ac:dyDescent="0.25">
      <c r="A7" t="s">
        <v>3</v>
      </c>
      <c r="B7" s="10">
        <v>25.244995543671621</v>
      </c>
      <c r="D7" s="11"/>
      <c r="F7" s="11"/>
      <c r="G7" t="s">
        <v>3</v>
      </c>
      <c r="H7" s="10">
        <f t="shared" si="0"/>
        <v>25.244995543671621</v>
      </c>
      <c r="I7" s="12">
        <v>18.829608366531644</v>
      </c>
      <c r="J7" s="13">
        <f t="shared" si="1"/>
        <v>6.4153871771399764</v>
      </c>
      <c r="K7" s="21"/>
      <c r="L7" s="9" t="s">
        <v>16</v>
      </c>
      <c r="M7" s="12">
        <v>25.184975679956491</v>
      </c>
      <c r="N7" s="10">
        <v>19.203764743540848</v>
      </c>
      <c r="O7" s="12">
        <f t="shared" si="2"/>
        <v>5.9812109364156427</v>
      </c>
      <c r="P7" s="11"/>
    </row>
    <row r="8" spans="1:19" x14ac:dyDescent="0.25">
      <c r="A8" t="s">
        <v>5</v>
      </c>
      <c r="B8" s="10">
        <v>25.239992076068486</v>
      </c>
      <c r="D8" s="11"/>
      <c r="F8" s="11"/>
      <c r="G8" t="s">
        <v>5</v>
      </c>
      <c r="H8" s="10">
        <f t="shared" si="0"/>
        <v>25.239992076068486</v>
      </c>
      <c r="I8" s="12">
        <v>18.616121010234895</v>
      </c>
      <c r="J8" s="13">
        <f t="shared" si="1"/>
        <v>6.6238710658335904</v>
      </c>
      <c r="K8" s="21"/>
      <c r="L8" s="15"/>
      <c r="M8" s="15"/>
      <c r="N8" s="15"/>
      <c r="O8" s="15"/>
      <c r="P8" s="11"/>
    </row>
    <row r="9" spans="1:19" x14ac:dyDescent="0.25">
      <c r="A9" t="s">
        <v>6</v>
      </c>
      <c r="B9" s="10">
        <v>25.044987522456463</v>
      </c>
      <c r="D9" s="11"/>
      <c r="F9" s="11"/>
      <c r="G9" t="s">
        <v>6</v>
      </c>
      <c r="H9" s="10">
        <f t="shared" si="0"/>
        <v>25.044987522456463</v>
      </c>
      <c r="I9" s="12">
        <v>18.597910981569196</v>
      </c>
      <c r="J9" s="13">
        <f t="shared" si="1"/>
        <v>6.4470765408872666</v>
      </c>
      <c r="L9" s="9"/>
      <c r="M9" s="15"/>
      <c r="N9" s="16" t="s">
        <v>29</v>
      </c>
      <c r="O9" s="15"/>
      <c r="P9" s="13">
        <f>AVERAGE(O4:O7)</f>
        <v>6.0761664989138575</v>
      </c>
    </row>
    <row r="10" spans="1:19" x14ac:dyDescent="0.25">
      <c r="A10" t="s">
        <v>7</v>
      </c>
      <c r="B10" s="10">
        <v>24.629997969955255</v>
      </c>
      <c r="D10" s="11"/>
      <c r="F10" s="11"/>
      <c r="G10" t="s">
        <v>7</v>
      </c>
      <c r="H10" s="10">
        <f t="shared" si="0"/>
        <v>24.629997969955255</v>
      </c>
      <c r="I10" s="12">
        <v>18.675628610385715</v>
      </c>
      <c r="J10" s="13">
        <f t="shared" si="1"/>
        <v>5.9543693595695402</v>
      </c>
      <c r="L10" s="9"/>
      <c r="M10" s="15"/>
      <c r="N10" s="15"/>
      <c r="O10" s="15"/>
      <c r="P10" s="11"/>
    </row>
    <row r="11" spans="1:19" x14ac:dyDescent="0.25">
      <c r="A11" t="s">
        <v>8</v>
      </c>
      <c r="B11" s="10">
        <v>24.819927477734499</v>
      </c>
      <c r="D11" s="11"/>
      <c r="F11" s="11"/>
      <c r="G11" t="s">
        <v>8</v>
      </c>
      <c r="H11" s="10">
        <f t="shared" si="0"/>
        <v>24.819927477734499</v>
      </c>
      <c r="I11" s="12">
        <v>18.472082263662969</v>
      </c>
      <c r="J11" s="13">
        <f t="shared" si="1"/>
        <v>6.3478452140715298</v>
      </c>
      <c r="L11" s="9"/>
      <c r="M11" s="15"/>
      <c r="N11" s="15"/>
      <c r="O11" s="15"/>
      <c r="P11" s="11"/>
    </row>
    <row r="12" spans="1:19" x14ac:dyDescent="0.25">
      <c r="A12" t="s">
        <v>9</v>
      </c>
      <c r="B12" s="10">
        <v>24.449967280141706</v>
      </c>
      <c r="D12" s="11"/>
      <c r="F12" s="11"/>
      <c r="G12" t="s">
        <v>9</v>
      </c>
      <c r="H12" s="10">
        <f t="shared" si="0"/>
        <v>24.449967280141706</v>
      </c>
      <c r="I12" s="12">
        <v>18.075239418553988</v>
      </c>
      <c r="J12" s="13">
        <f t="shared" si="1"/>
        <v>6.3747278615877185</v>
      </c>
      <c r="L12" s="9"/>
      <c r="M12" s="15"/>
      <c r="N12" s="15"/>
      <c r="O12" s="15"/>
      <c r="P12" s="11"/>
    </row>
    <row r="13" spans="1:19" x14ac:dyDescent="0.25">
      <c r="A13" t="s">
        <v>10</v>
      </c>
      <c r="B13" s="10">
        <v>25.56</v>
      </c>
      <c r="D13" s="11"/>
      <c r="F13" s="11"/>
      <c r="G13" t="s">
        <v>10</v>
      </c>
      <c r="H13" s="10">
        <f t="shared" si="0"/>
        <v>25.56</v>
      </c>
      <c r="I13" s="12">
        <v>19.152670561454272</v>
      </c>
      <c r="J13" s="13">
        <f>H13-I13</f>
        <v>6.4073294385457267</v>
      </c>
      <c r="L13" s="9"/>
      <c r="M13" s="15"/>
      <c r="N13" s="15"/>
      <c r="O13" s="15"/>
      <c r="P13" s="11"/>
    </row>
    <row r="14" spans="1:19" x14ac:dyDescent="0.25">
      <c r="A14" t="s">
        <v>11</v>
      </c>
      <c r="B14" s="10">
        <v>25.199968253948256</v>
      </c>
      <c r="C14" s="15"/>
      <c r="D14" s="11"/>
      <c r="E14" s="15"/>
      <c r="F14" s="11"/>
      <c r="G14" t="s">
        <v>11</v>
      </c>
      <c r="H14" s="10">
        <f t="shared" si="0"/>
        <v>25.199968253948256</v>
      </c>
      <c r="I14" s="12">
        <v>18.917244953278765</v>
      </c>
      <c r="J14" s="13">
        <f t="shared" si="1"/>
        <v>6.2827233006694918</v>
      </c>
      <c r="K14" s="11"/>
      <c r="L14" s="15"/>
      <c r="M14" s="15"/>
      <c r="N14" s="15"/>
      <c r="O14" s="15"/>
      <c r="P14" s="11"/>
    </row>
    <row r="15" spans="1:19" ht="15.75" thickBot="1" x14ac:dyDescent="0.3">
      <c r="A15" s="2" t="s">
        <v>12</v>
      </c>
      <c r="B15" s="10">
        <v>24.669797323853309</v>
      </c>
      <c r="C15" s="2"/>
      <c r="D15" s="18"/>
      <c r="E15" s="15"/>
      <c r="F15" s="11"/>
      <c r="G15" s="20" t="s">
        <v>12</v>
      </c>
      <c r="H15" s="17">
        <f t="shared" si="0"/>
        <v>24.669797323853309</v>
      </c>
      <c r="I15" s="17">
        <v>18.539560938741634</v>
      </c>
      <c r="J15" s="19">
        <f>H15-I15</f>
        <v>6.1302363851116759</v>
      </c>
      <c r="K15" s="18"/>
      <c r="L15" s="2"/>
      <c r="M15" s="2"/>
      <c r="N15" s="2"/>
      <c r="O15" s="2"/>
      <c r="P15" s="18"/>
    </row>
    <row r="16" spans="1:19" ht="16.5" thickTop="1" thickBot="1" x14ac:dyDescent="0.3">
      <c r="B16" s="24"/>
      <c r="I16" s="10"/>
    </row>
    <row r="17" spans="1:19" ht="15.75" thickTop="1" x14ac:dyDescent="0.25">
      <c r="A17" s="22"/>
      <c r="B17" s="6" t="s">
        <v>25</v>
      </c>
      <c r="C17" s="6" t="s">
        <v>29</v>
      </c>
      <c r="D17" s="7" t="s">
        <v>30</v>
      </c>
      <c r="E17" s="23"/>
      <c r="F17" s="23"/>
      <c r="G17" s="23"/>
      <c r="H17" s="6" t="s">
        <v>30</v>
      </c>
      <c r="I17" s="6" t="s">
        <v>31</v>
      </c>
      <c r="J17" s="6" t="s">
        <v>32</v>
      </c>
      <c r="K17" s="23"/>
      <c r="L17" s="23"/>
      <c r="M17" s="23"/>
      <c r="N17" s="6" t="s">
        <v>31</v>
      </c>
      <c r="O17" s="6" t="s">
        <v>32</v>
      </c>
      <c r="P17" s="23" t="s">
        <v>33</v>
      </c>
      <c r="Q17" s="23" t="s">
        <v>34</v>
      </c>
      <c r="R17" s="23" t="s">
        <v>35</v>
      </c>
      <c r="S17" s="8"/>
    </row>
    <row r="18" spans="1:19" x14ac:dyDescent="0.25">
      <c r="A18" s="9" t="s">
        <v>0</v>
      </c>
      <c r="B18" s="12">
        <f t="shared" ref="B18:B29" si="3">J4</f>
        <v>6.5474526093015442</v>
      </c>
      <c r="C18" s="13">
        <f>P9</f>
        <v>6.0761664989138575</v>
      </c>
      <c r="D18" s="11">
        <f>B18-C18</f>
        <v>0.47128611038768664</v>
      </c>
      <c r="E18" s="15"/>
      <c r="F18" s="15"/>
      <c r="G18" s="15" t="s">
        <v>0</v>
      </c>
      <c r="H18" s="15">
        <f>D18</f>
        <v>0.47128611038768664</v>
      </c>
      <c r="I18" s="15">
        <v>-1</v>
      </c>
      <c r="J18" s="15">
        <f>H18*I18</f>
        <v>-0.47128611038768664</v>
      </c>
      <c r="K18" s="15"/>
      <c r="L18" s="15"/>
      <c r="M18" s="15" t="s">
        <v>0</v>
      </c>
      <c r="N18" s="15">
        <v>2</v>
      </c>
      <c r="O18" s="15">
        <f>J18</f>
        <v>-0.47128611038768664</v>
      </c>
      <c r="P18" s="15">
        <f>N18^O18</f>
        <v>0.72132127925550238</v>
      </c>
      <c r="Q18" s="15">
        <f>LOG(P18,2)</f>
        <v>-0.47128611038768647</v>
      </c>
      <c r="R18" s="15"/>
      <c r="S18" s="11"/>
    </row>
    <row r="19" spans="1:19" x14ac:dyDescent="0.25">
      <c r="A19" s="9" t="s">
        <v>1</v>
      </c>
      <c r="B19" s="12">
        <f t="shared" si="3"/>
        <v>6.4522218306068986</v>
      </c>
      <c r="C19" s="13">
        <f>P9</f>
        <v>6.0761664989138575</v>
      </c>
      <c r="D19" s="11">
        <f t="shared" ref="D19:D33" si="4">B19-C19</f>
        <v>0.37605533169304106</v>
      </c>
      <c r="E19" s="15"/>
      <c r="F19" s="15"/>
      <c r="G19" s="15" t="s">
        <v>1</v>
      </c>
      <c r="H19" s="15">
        <f t="shared" ref="H19:H33" si="5">D19</f>
        <v>0.37605533169304106</v>
      </c>
      <c r="I19" s="15">
        <v>-1</v>
      </c>
      <c r="J19" s="15">
        <f t="shared" ref="J19:J33" si="6">H19*I19</f>
        <v>-0.37605533169304106</v>
      </c>
      <c r="K19" s="15"/>
      <c r="L19" s="15"/>
      <c r="M19" s="15" t="s">
        <v>1</v>
      </c>
      <c r="N19" s="15">
        <v>2</v>
      </c>
      <c r="O19" s="15">
        <f>J19</f>
        <v>-0.37605533169304106</v>
      </c>
      <c r="P19" s="15">
        <f t="shared" ref="P19:P33" si="7">N19^O19</f>
        <v>0.77054155520600387</v>
      </c>
      <c r="Q19" s="15">
        <f t="shared" ref="Q19:Q33" si="8">LOG(P19,2)</f>
        <v>-0.37605533169304106</v>
      </c>
      <c r="R19" s="15">
        <f>AVERAGE(Q18:Q21)</f>
        <v>-0.3415859864764208</v>
      </c>
      <c r="S19" s="11"/>
    </row>
    <row r="20" spans="1:19" x14ac:dyDescent="0.25">
      <c r="A20" s="9" t="s">
        <v>2</v>
      </c>
      <c r="B20" s="12">
        <f t="shared" si="3"/>
        <v>6.2559483245126941</v>
      </c>
      <c r="C20" s="13">
        <f>P9</f>
        <v>6.0761664989138575</v>
      </c>
      <c r="D20" s="11">
        <f t="shared" si="4"/>
        <v>0.1797818255988366</v>
      </c>
      <c r="E20" s="15"/>
      <c r="F20" s="15"/>
      <c r="G20" s="15" t="s">
        <v>2</v>
      </c>
      <c r="H20" s="15">
        <f t="shared" si="5"/>
        <v>0.1797818255988366</v>
      </c>
      <c r="I20" s="15">
        <v>-1</v>
      </c>
      <c r="J20" s="15">
        <f t="shared" si="6"/>
        <v>-0.1797818255988366</v>
      </c>
      <c r="K20" s="15"/>
      <c r="L20" s="15"/>
      <c r="M20" s="15" t="s">
        <v>2</v>
      </c>
      <c r="N20" s="15">
        <v>2</v>
      </c>
      <c r="O20" s="15">
        <f t="shared" ref="O20:O33" si="9">J20</f>
        <v>-0.1797818255988366</v>
      </c>
      <c r="P20" s="15">
        <f t="shared" si="7"/>
        <v>0.88283649488514859</v>
      </c>
      <c r="Q20" s="15">
        <f t="shared" si="8"/>
        <v>-0.17978182559883663</v>
      </c>
      <c r="R20" s="15"/>
      <c r="S20" s="11"/>
    </row>
    <row r="21" spans="1:19" x14ac:dyDescent="0.25">
      <c r="A21" s="9" t="s">
        <v>3</v>
      </c>
      <c r="B21" s="12">
        <f t="shared" si="3"/>
        <v>6.4153871771399764</v>
      </c>
      <c r="C21" s="13">
        <f>P9</f>
        <v>6.0761664989138575</v>
      </c>
      <c r="D21" s="11">
        <f t="shared" si="4"/>
        <v>0.3392206782261189</v>
      </c>
      <c r="E21" s="15"/>
      <c r="F21" s="15"/>
      <c r="G21" s="15" t="s">
        <v>3</v>
      </c>
      <c r="H21" s="15">
        <f t="shared" si="5"/>
        <v>0.3392206782261189</v>
      </c>
      <c r="I21" s="15">
        <v>-1</v>
      </c>
      <c r="J21" s="15">
        <f t="shared" si="6"/>
        <v>-0.3392206782261189</v>
      </c>
      <c r="K21" s="15"/>
      <c r="L21" s="15"/>
      <c r="M21" s="15" t="s">
        <v>3</v>
      </c>
      <c r="N21" s="15">
        <v>2</v>
      </c>
      <c r="O21" s="15">
        <f t="shared" si="9"/>
        <v>-0.3392206782261189</v>
      </c>
      <c r="P21" s="15">
        <f t="shared" si="7"/>
        <v>0.79046819537234947</v>
      </c>
      <c r="Q21" s="15">
        <f t="shared" si="8"/>
        <v>-0.33922067822611907</v>
      </c>
      <c r="R21" s="15"/>
      <c r="S21" s="11"/>
    </row>
    <row r="22" spans="1:19" x14ac:dyDescent="0.25">
      <c r="A22" s="9" t="s">
        <v>5</v>
      </c>
      <c r="B22" s="12">
        <f t="shared" si="3"/>
        <v>6.6238710658335904</v>
      </c>
      <c r="C22" s="13">
        <f>P9</f>
        <v>6.0761664989138575</v>
      </c>
      <c r="D22" s="11">
        <f t="shared" si="4"/>
        <v>0.5477045669197329</v>
      </c>
      <c r="E22" s="15"/>
      <c r="F22" s="15"/>
      <c r="G22" s="15" t="s">
        <v>5</v>
      </c>
      <c r="H22" s="15">
        <f t="shared" si="5"/>
        <v>0.5477045669197329</v>
      </c>
      <c r="I22" s="15">
        <v>-1</v>
      </c>
      <c r="J22" s="15">
        <f t="shared" si="6"/>
        <v>-0.5477045669197329</v>
      </c>
      <c r="K22" s="15"/>
      <c r="L22" s="15"/>
      <c r="M22" s="15" t="s">
        <v>5</v>
      </c>
      <c r="N22" s="15">
        <v>2</v>
      </c>
      <c r="O22" s="15">
        <f t="shared" si="9"/>
        <v>-0.5477045669197329</v>
      </c>
      <c r="P22" s="15">
        <f t="shared" si="7"/>
        <v>0.68410772823581656</v>
      </c>
      <c r="Q22" s="15">
        <f t="shared" si="8"/>
        <v>-0.54770456691973302</v>
      </c>
      <c r="S22" s="11"/>
    </row>
    <row r="23" spans="1:19" x14ac:dyDescent="0.25">
      <c r="A23" s="9" t="s">
        <v>6</v>
      </c>
      <c r="B23" s="12">
        <f t="shared" si="3"/>
        <v>6.4470765408872666</v>
      </c>
      <c r="C23" s="13">
        <f>P9</f>
        <v>6.0761664989138575</v>
      </c>
      <c r="D23" s="11">
        <f t="shared" si="4"/>
        <v>0.37091004197340904</v>
      </c>
      <c r="E23" s="15"/>
      <c r="F23" s="15"/>
      <c r="G23" s="15" t="s">
        <v>6</v>
      </c>
      <c r="H23" s="15">
        <f t="shared" si="5"/>
        <v>0.37091004197340904</v>
      </c>
      <c r="I23" s="15">
        <v>-1</v>
      </c>
      <c r="J23" s="15">
        <f t="shared" si="6"/>
        <v>-0.37091004197340904</v>
      </c>
      <c r="K23" s="15"/>
      <c r="L23" s="15"/>
      <c r="M23" s="15" t="s">
        <v>6</v>
      </c>
      <c r="N23" s="15">
        <v>2</v>
      </c>
      <c r="O23" s="15">
        <f t="shared" si="9"/>
        <v>-0.37091004197340904</v>
      </c>
      <c r="P23" s="15">
        <f t="shared" si="7"/>
        <v>0.7732945540786007</v>
      </c>
      <c r="Q23" s="15">
        <f t="shared" si="8"/>
        <v>-0.37091004197340904</v>
      </c>
      <c r="R23" s="15">
        <f>AVERAGE(Q22:Q25)</f>
        <v>-0.26712404617662427</v>
      </c>
      <c r="S23" s="11"/>
    </row>
    <row r="24" spans="1:19" x14ac:dyDescent="0.25">
      <c r="A24" s="9" t="s">
        <v>7</v>
      </c>
      <c r="B24" s="12">
        <f t="shared" si="3"/>
        <v>5.9543693595695402</v>
      </c>
      <c r="C24" s="13">
        <f>P9</f>
        <v>6.0761664989138575</v>
      </c>
      <c r="D24" s="11">
        <f t="shared" si="4"/>
        <v>-0.12179713934431735</v>
      </c>
      <c r="E24" s="15"/>
      <c r="F24" s="15"/>
      <c r="G24" s="15" t="s">
        <v>7</v>
      </c>
      <c r="H24" s="15">
        <f t="shared" si="5"/>
        <v>-0.12179713934431735</v>
      </c>
      <c r="I24" s="15">
        <v>-1</v>
      </c>
      <c r="J24" s="15">
        <f t="shared" si="6"/>
        <v>0.12179713934431735</v>
      </c>
      <c r="K24" s="15"/>
      <c r="L24" s="15"/>
      <c r="M24" s="15" t="s">
        <v>7</v>
      </c>
      <c r="N24" s="15">
        <v>2</v>
      </c>
      <c r="O24" s="15">
        <f t="shared" si="9"/>
        <v>0.12179713934431735</v>
      </c>
      <c r="P24" s="15">
        <f t="shared" si="7"/>
        <v>1.0880894321650976</v>
      </c>
      <c r="Q24" s="15">
        <f t="shared" si="8"/>
        <v>0.12179713934431721</v>
      </c>
      <c r="R24" s="15"/>
      <c r="S24" s="11"/>
    </row>
    <row r="25" spans="1:19" x14ac:dyDescent="0.25">
      <c r="A25" s="9" t="s">
        <v>8</v>
      </c>
      <c r="B25" s="12">
        <f t="shared" si="3"/>
        <v>6.3478452140715298</v>
      </c>
      <c r="C25" s="13">
        <f>P9</f>
        <v>6.0761664989138575</v>
      </c>
      <c r="D25" s="11">
        <f t="shared" si="4"/>
        <v>0.27167871515767228</v>
      </c>
      <c r="E25" s="15"/>
      <c r="F25" s="15"/>
      <c r="G25" s="15" t="s">
        <v>8</v>
      </c>
      <c r="H25" s="15">
        <f t="shared" si="5"/>
        <v>0.27167871515767228</v>
      </c>
      <c r="I25" s="15">
        <v>-1</v>
      </c>
      <c r="J25" s="15">
        <f t="shared" si="6"/>
        <v>-0.27167871515767228</v>
      </c>
      <c r="K25" s="15"/>
      <c r="L25" s="15"/>
      <c r="M25" s="15" t="s">
        <v>8</v>
      </c>
      <c r="N25" s="15">
        <v>2</v>
      </c>
      <c r="O25" s="15">
        <f t="shared" si="9"/>
        <v>-0.27167871515767228</v>
      </c>
      <c r="P25" s="15">
        <f t="shared" si="7"/>
        <v>0.82835511355941471</v>
      </c>
      <c r="Q25" s="15">
        <f t="shared" si="8"/>
        <v>-0.27167871515767228</v>
      </c>
      <c r="R25" s="15"/>
      <c r="S25" s="11"/>
    </row>
    <row r="26" spans="1:19" x14ac:dyDescent="0.25">
      <c r="A26" s="9" t="s">
        <v>9</v>
      </c>
      <c r="B26" s="12">
        <f t="shared" si="3"/>
        <v>6.3747278615877185</v>
      </c>
      <c r="C26" s="13">
        <f>P9</f>
        <v>6.0761664989138575</v>
      </c>
      <c r="D26" s="11">
        <f t="shared" si="4"/>
        <v>0.29856136267386102</v>
      </c>
      <c r="E26" s="15"/>
      <c r="F26" s="15"/>
      <c r="G26" s="15" t="s">
        <v>9</v>
      </c>
      <c r="H26" s="15">
        <f t="shared" si="5"/>
        <v>0.29856136267386102</v>
      </c>
      <c r="I26" s="15">
        <v>-1</v>
      </c>
      <c r="J26" s="15">
        <f t="shared" si="6"/>
        <v>-0.29856136267386102</v>
      </c>
      <c r="K26" s="15"/>
      <c r="L26" s="15"/>
      <c r="M26" s="15" t="s">
        <v>9</v>
      </c>
      <c r="N26" s="15">
        <v>2</v>
      </c>
      <c r="O26" s="15">
        <f t="shared" si="9"/>
        <v>-0.29856136267386102</v>
      </c>
      <c r="P26" s="15">
        <f t="shared" si="7"/>
        <v>0.81306276819589507</v>
      </c>
      <c r="Q26" s="15">
        <f t="shared" si="8"/>
        <v>-0.29856136267386096</v>
      </c>
      <c r="R26" s="15"/>
      <c r="S26" s="11"/>
    </row>
    <row r="27" spans="1:19" x14ac:dyDescent="0.25">
      <c r="A27" s="9" t="s">
        <v>10</v>
      </c>
      <c r="B27" s="12">
        <f t="shared" si="3"/>
        <v>6.4073294385457267</v>
      </c>
      <c r="C27" s="13">
        <f>P9</f>
        <v>6.0761664989138575</v>
      </c>
      <c r="D27" s="11">
        <f>B27-C27</f>
        <v>0.33116293963186916</v>
      </c>
      <c r="E27" s="15"/>
      <c r="F27" s="15"/>
      <c r="G27" s="15" t="s">
        <v>10</v>
      </c>
      <c r="H27" s="15">
        <f t="shared" si="5"/>
        <v>0.33116293963186916</v>
      </c>
      <c r="I27" s="15">
        <v>-1</v>
      </c>
      <c r="J27" s="15">
        <f t="shared" si="6"/>
        <v>-0.33116293963186916</v>
      </c>
      <c r="K27" s="15"/>
      <c r="L27" s="15"/>
      <c r="M27" s="15" t="s">
        <v>10</v>
      </c>
      <c r="N27" s="15">
        <v>2</v>
      </c>
      <c r="O27" s="15">
        <f t="shared" si="9"/>
        <v>-0.33116293963186916</v>
      </c>
      <c r="P27" s="15">
        <f>N27^O27</f>
        <v>0.79489546947344258</v>
      </c>
      <c r="Q27" s="15">
        <f>LOG(P27,2)</f>
        <v>-0.33116293963186916</v>
      </c>
      <c r="R27" s="15">
        <f>AVERAGE(Q26:Q29)</f>
        <v>-0.22258774756479571</v>
      </c>
      <c r="S27" s="11"/>
    </row>
    <row r="28" spans="1:19" x14ac:dyDescent="0.25">
      <c r="A28" s="9" t="s">
        <v>11</v>
      </c>
      <c r="B28" s="12">
        <f t="shared" si="3"/>
        <v>6.2827233006694918</v>
      </c>
      <c r="C28" s="13">
        <f>P9</f>
        <v>6.0761664989138575</v>
      </c>
      <c r="D28" s="11">
        <f t="shared" si="4"/>
        <v>0.20655680175563429</v>
      </c>
      <c r="E28" s="15"/>
      <c r="F28" s="15"/>
      <c r="G28" s="15" t="s">
        <v>11</v>
      </c>
      <c r="H28" s="15">
        <f t="shared" si="5"/>
        <v>0.20655680175563429</v>
      </c>
      <c r="I28" s="15">
        <v>-1</v>
      </c>
      <c r="J28" s="15">
        <f t="shared" si="6"/>
        <v>-0.20655680175563429</v>
      </c>
      <c r="K28" s="15"/>
      <c r="L28" s="15"/>
      <c r="M28" s="15" t="s">
        <v>11</v>
      </c>
      <c r="N28" s="15">
        <v>2</v>
      </c>
      <c r="O28" s="15">
        <f t="shared" si="9"/>
        <v>-0.20655680175563429</v>
      </c>
      <c r="P28" s="15">
        <f t="shared" si="7"/>
        <v>0.86660303736373501</v>
      </c>
      <c r="Q28" s="15">
        <f t="shared" si="8"/>
        <v>-0.20655680175563437</v>
      </c>
      <c r="R28" s="15"/>
      <c r="S28" s="11"/>
    </row>
    <row r="29" spans="1:19" ht="15.75" thickBot="1" x14ac:dyDescent="0.3">
      <c r="A29" s="20" t="s">
        <v>12</v>
      </c>
      <c r="B29" s="17">
        <f t="shared" si="3"/>
        <v>6.1302363851116759</v>
      </c>
      <c r="C29" s="19">
        <f>P9</f>
        <v>6.0761664989138575</v>
      </c>
      <c r="D29" s="18">
        <f t="shared" si="4"/>
        <v>5.4069886197818384E-2</v>
      </c>
      <c r="E29" s="2"/>
      <c r="F29" s="2"/>
      <c r="G29" s="2" t="s">
        <v>12</v>
      </c>
      <c r="H29" s="2">
        <f t="shared" si="5"/>
        <v>5.4069886197818384E-2</v>
      </c>
      <c r="I29" s="2">
        <v>-1</v>
      </c>
      <c r="J29" s="2">
        <f t="shared" si="6"/>
        <v>-5.4069886197818384E-2</v>
      </c>
      <c r="K29" s="2"/>
      <c r="L29" s="2"/>
      <c r="M29" s="2" t="s">
        <v>12</v>
      </c>
      <c r="N29" s="2">
        <v>2</v>
      </c>
      <c r="O29" s="2">
        <f t="shared" si="9"/>
        <v>-5.4069886197818384E-2</v>
      </c>
      <c r="P29" s="2">
        <f t="shared" si="7"/>
        <v>0.96321523337539094</v>
      </c>
      <c r="Q29" s="2">
        <f t="shared" si="8"/>
        <v>-5.4069886197818239E-2</v>
      </c>
      <c r="R29" s="2"/>
      <c r="S29" s="18"/>
    </row>
    <row r="30" spans="1:19" ht="15.75" thickTop="1" x14ac:dyDescent="0.25">
      <c r="A30" t="s">
        <v>13</v>
      </c>
      <c r="B30" s="10">
        <f>O4</f>
        <v>6.1911624887532</v>
      </c>
      <c r="C30" s="10">
        <f>P9</f>
        <v>6.0761664989138575</v>
      </c>
      <c r="D30" s="15">
        <f t="shared" si="4"/>
        <v>0.11499598983934245</v>
      </c>
      <c r="E30" s="23"/>
      <c r="G30" t="s">
        <v>13</v>
      </c>
      <c r="H30" s="15">
        <f t="shared" si="5"/>
        <v>0.11499598983934245</v>
      </c>
      <c r="I30" s="15">
        <v>-1</v>
      </c>
      <c r="J30" s="15">
        <f t="shared" si="6"/>
        <v>-0.11499598983934245</v>
      </c>
      <c r="M30" t="s">
        <v>13</v>
      </c>
      <c r="N30" s="15">
        <v>2</v>
      </c>
      <c r="O30" s="15">
        <f t="shared" si="9"/>
        <v>-0.11499598983934245</v>
      </c>
      <c r="P30" s="15">
        <f t="shared" si="7"/>
        <v>0.92338487739556885</v>
      </c>
      <c r="Q30" s="15">
        <f t="shared" si="8"/>
        <v>-0.11499598983934234</v>
      </c>
    </row>
    <row r="31" spans="1:19" x14ac:dyDescent="0.25">
      <c r="A31" t="s">
        <v>14</v>
      </c>
      <c r="B31" s="10">
        <f>O5</f>
        <v>5.9545236885353781</v>
      </c>
      <c r="C31" s="10">
        <f>P9</f>
        <v>6.0761664989138575</v>
      </c>
      <c r="D31" s="15">
        <f t="shared" si="4"/>
        <v>-0.12164281037847946</v>
      </c>
      <c r="G31" t="s">
        <v>14</v>
      </c>
      <c r="H31" s="15">
        <f t="shared" si="5"/>
        <v>-0.12164281037847946</v>
      </c>
      <c r="I31" s="15">
        <v>-1</v>
      </c>
      <c r="J31" s="15">
        <f t="shared" si="6"/>
        <v>0.12164281037847946</v>
      </c>
      <c r="M31" t="s">
        <v>14</v>
      </c>
      <c r="N31" s="15">
        <v>2</v>
      </c>
      <c r="O31" s="15">
        <f t="shared" si="9"/>
        <v>0.12164281037847946</v>
      </c>
      <c r="P31" s="15">
        <f t="shared" si="7"/>
        <v>1.0879730425396115</v>
      </c>
      <c r="Q31" s="15">
        <f t="shared" si="8"/>
        <v>0.12164281037847939</v>
      </c>
    </row>
    <row r="32" spans="1:19" x14ac:dyDescent="0.25">
      <c r="A32" t="s">
        <v>15</v>
      </c>
      <c r="B32" s="10">
        <f>O6</f>
        <v>6.1777688819512093</v>
      </c>
      <c r="C32" s="10">
        <f>P9</f>
        <v>6.0761664989138575</v>
      </c>
      <c r="D32" s="15">
        <f t="shared" si="4"/>
        <v>0.10160238303735181</v>
      </c>
      <c r="G32" t="s">
        <v>15</v>
      </c>
      <c r="H32" s="15">
        <f t="shared" si="5"/>
        <v>0.10160238303735181</v>
      </c>
      <c r="I32" s="15">
        <v>-1</v>
      </c>
      <c r="J32" s="15">
        <f t="shared" si="6"/>
        <v>-0.10160238303735181</v>
      </c>
      <c r="M32" t="s">
        <v>15</v>
      </c>
      <c r="N32" s="15">
        <v>2</v>
      </c>
      <c r="O32" s="15">
        <f t="shared" si="9"/>
        <v>-0.10160238303735181</v>
      </c>
      <c r="P32" s="15">
        <f t="shared" si="7"/>
        <v>0.93199725895105423</v>
      </c>
      <c r="Q32" s="15">
        <f t="shared" si="8"/>
        <v>-0.10160238303735195</v>
      </c>
    </row>
    <row r="33" spans="1:17" x14ac:dyDescent="0.25">
      <c r="A33" s="9" t="s">
        <v>16</v>
      </c>
      <c r="B33" s="10">
        <f>O7</f>
        <v>5.9812109364156427</v>
      </c>
      <c r="C33" s="10">
        <f>P9</f>
        <v>6.0761664989138575</v>
      </c>
      <c r="D33" s="15">
        <f t="shared" si="4"/>
        <v>-9.4955562498214796E-2</v>
      </c>
      <c r="G33" s="15" t="s">
        <v>16</v>
      </c>
      <c r="H33" s="15">
        <f t="shared" si="5"/>
        <v>-9.4955562498214796E-2</v>
      </c>
      <c r="I33" s="15">
        <v>-1</v>
      </c>
      <c r="J33" s="15">
        <f t="shared" si="6"/>
        <v>9.4955562498214796E-2</v>
      </c>
      <c r="M33" s="15" t="s">
        <v>16</v>
      </c>
      <c r="N33" s="15">
        <v>2</v>
      </c>
      <c r="O33" s="15">
        <f t="shared" si="9"/>
        <v>9.4955562498214796E-2</v>
      </c>
      <c r="P33" s="15">
        <f t="shared" si="7"/>
        <v>1.0680325102931765</v>
      </c>
      <c r="Q33" s="15">
        <f t="shared" si="8"/>
        <v>9.4955562498214768E-2</v>
      </c>
    </row>
    <row r="34" spans="1:17" x14ac:dyDescent="0.25">
      <c r="D34" s="15"/>
      <c r="I34" s="15"/>
      <c r="Q34" s="15"/>
    </row>
    <row r="38" spans="1:17" x14ac:dyDescent="0.25">
      <c r="N38" t="s">
        <v>37</v>
      </c>
      <c r="O38" t="s">
        <v>38</v>
      </c>
      <c r="P38" t="s">
        <v>36</v>
      </c>
      <c r="Q38" t="s">
        <v>47</v>
      </c>
    </row>
    <row r="39" spans="1:17" x14ac:dyDescent="0.25">
      <c r="N39" s="15">
        <f>Q18</f>
        <v>-0.47128611038768647</v>
      </c>
      <c r="O39" s="15">
        <f>Q22</f>
        <v>-0.54770456691973302</v>
      </c>
      <c r="P39" s="15">
        <f>Q26</f>
        <v>-0.29856136267386096</v>
      </c>
      <c r="Q39">
        <f>Q30</f>
        <v>-0.11499598983934234</v>
      </c>
    </row>
    <row r="40" spans="1:17" x14ac:dyDescent="0.25">
      <c r="N40" s="15">
        <f>Q19</f>
        <v>-0.37605533169304106</v>
      </c>
      <c r="O40" s="15">
        <f>Q23</f>
        <v>-0.37091004197340904</v>
      </c>
      <c r="P40" s="15">
        <f>Q27</f>
        <v>-0.33116293963186916</v>
      </c>
      <c r="Q40">
        <f>Q31</f>
        <v>0.12164281037847939</v>
      </c>
    </row>
    <row r="41" spans="1:17" x14ac:dyDescent="0.25">
      <c r="N41">
        <f>Q20</f>
        <v>-0.17978182559883663</v>
      </c>
      <c r="O41">
        <f>Q24</f>
        <v>0.12179713934431721</v>
      </c>
      <c r="P41">
        <f>Q28</f>
        <v>-0.20655680175563437</v>
      </c>
      <c r="Q41">
        <f>Q32</f>
        <v>-0.10160238303735195</v>
      </c>
    </row>
    <row r="42" spans="1:17" x14ac:dyDescent="0.25">
      <c r="N42">
        <f>Q21</f>
        <v>-0.33922067822611907</v>
      </c>
      <c r="O42">
        <f>Q25</f>
        <v>-0.27167871515767228</v>
      </c>
      <c r="P42">
        <f>Q29</f>
        <v>-5.4069886197818239E-2</v>
      </c>
      <c r="Q42">
        <f>Q33</f>
        <v>9.4955562498214768E-2</v>
      </c>
    </row>
  </sheetData>
  <mergeCells count="1">
    <mergeCell ref="B2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opLeftCell="A19" workbookViewId="0">
      <selection activeCell="T37" sqref="T37"/>
    </sheetView>
  </sheetViews>
  <sheetFormatPr defaultRowHeight="15" x14ac:dyDescent="0.25"/>
  <sheetData>
    <row r="1" spans="1:19" x14ac:dyDescent="0.25">
      <c r="B1" s="1" t="s">
        <v>19</v>
      </c>
      <c r="C1" t="s">
        <v>51</v>
      </c>
      <c r="H1" s="1" t="s">
        <v>20</v>
      </c>
      <c r="N1" s="1" t="s">
        <v>21</v>
      </c>
    </row>
    <row r="2" spans="1:19" ht="15.75" thickBot="1" x14ac:dyDescent="0.3">
      <c r="A2" s="2"/>
      <c r="B2" s="32"/>
      <c r="C2" s="32"/>
      <c r="D2" s="33"/>
    </row>
    <row r="3" spans="1:19" ht="15.75" thickTop="1" x14ac:dyDescent="0.25">
      <c r="B3" s="3" t="s">
        <v>22</v>
      </c>
      <c r="C3" s="3"/>
      <c r="D3" s="4"/>
      <c r="G3" s="5" t="s">
        <v>23</v>
      </c>
      <c r="H3" s="6" t="s">
        <v>24</v>
      </c>
      <c r="I3" s="6" t="s">
        <v>18</v>
      </c>
      <c r="J3" s="7" t="s">
        <v>25</v>
      </c>
      <c r="L3" s="5" t="s">
        <v>26</v>
      </c>
      <c r="M3" s="6" t="s">
        <v>27</v>
      </c>
      <c r="N3" s="6" t="s">
        <v>18</v>
      </c>
      <c r="O3" s="7" t="s">
        <v>28</v>
      </c>
      <c r="P3" s="8"/>
      <c r="S3" s="15"/>
    </row>
    <row r="4" spans="1:19" x14ac:dyDescent="0.25">
      <c r="A4" t="s">
        <v>0</v>
      </c>
      <c r="B4" s="10">
        <v>23.008531026556216</v>
      </c>
      <c r="D4" s="11"/>
      <c r="F4" s="11"/>
      <c r="G4" t="s">
        <v>0</v>
      </c>
      <c r="H4" s="10">
        <f>B4</f>
        <v>23.008531026556216</v>
      </c>
      <c r="I4" s="12">
        <v>18.442259273791468</v>
      </c>
      <c r="J4" s="13">
        <f>H4-I4</f>
        <v>4.5662717527647487</v>
      </c>
      <c r="K4" s="21"/>
      <c r="L4" t="s">
        <v>13</v>
      </c>
      <c r="M4" s="10">
        <v>23.67</v>
      </c>
      <c r="N4" s="14">
        <v>18.898829539942227</v>
      </c>
      <c r="O4" s="12">
        <f>M4-N4</f>
        <v>4.7711704600577747</v>
      </c>
      <c r="P4" s="11"/>
    </row>
    <row r="5" spans="1:19" x14ac:dyDescent="0.25">
      <c r="A5" t="s">
        <v>1</v>
      </c>
      <c r="B5" s="10">
        <v>23.289965650468446</v>
      </c>
      <c r="D5" s="11"/>
      <c r="F5" s="11"/>
      <c r="G5" t="s">
        <v>1</v>
      </c>
      <c r="H5" s="10">
        <f t="shared" ref="H5:H15" si="0">B5</f>
        <v>23.289965650468446</v>
      </c>
      <c r="I5" s="12">
        <v>18.812599561993522</v>
      </c>
      <c r="J5" s="13">
        <f t="shared" ref="J5:J14" si="1">H5-I5</f>
        <v>4.4773660884749233</v>
      </c>
      <c r="K5" s="21"/>
      <c r="L5" t="s">
        <v>14</v>
      </c>
      <c r="M5" s="10">
        <v>23.549997876857653</v>
      </c>
      <c r="N5" s="14">
        <v>19.010435754652189</v>
      </c>
      <c r="O5" s="12">
        <f t="shared" ref="O5:O7" si="2">M5-N5</f>
        <v>4.5395621222054636</v>
      </c>
      <c r="P5" s="11"/>
    </row>
    <row r="6" spans="1:19" x14ac:dyDescent="0.25">
      <c r="A6" t="s">
        <v>2</v>
      </c>
      <c r="B6" s="10">
        <v>23.454973886150462</v>
      </c>
      <c r="D6" s="11"/>
      <c r="E6" s="15"/>
      <c r="F6" s="11"/>
      <c r="G6" t="s">
        <v>2</v>
      </c>
      <c r="H6" s="10">
        <f t="shared" si="0"/>
        <v>23.454973886150462</v>
      </c>
      <c r="I6" s="12">
        <v>18.864043713702603</v>
      </c>
      <c r="J6" s="13">
        <f t="shared" si="1"/>
        <v>4.5909301724478588</v>
      </c>
      <c r="K6" s="21"/>
      <c r="L6" t="s">
        <v>15</v>
      </c>
      <c r="M6" s="10">
        <v>24.534583754365997</v>
      </c>
      <c r="N6" s="14">
        <v>18.937170895002268</v>
      </c>
      <c r="O6" s="12">
        <f t="shared" si="2"/>
        <v>5.5974128593637289</v>
      </c>
      <c r="P6" s="13"/>
    </row>
    <row r="7" spans="1:19" x14ac:dyDescent="0.25">
      <c r="A7" t="s">
        <v>3</v>
      </c>
      <c r="B7" s="10">
        <v>23.34963811282736</v>
      </c>
      <c r="D7" s="11"/>
      <c r="F7" s="11"/>
      <c r="G7" t="s">
        <v>3</v>
      </c>
      <c r="H7" s="10">
        <f t="shared" si="0"/>
        <v>23.34963811282736</v>
      </c>
      <c r="I7" s="12">
        <v>18.829608366531644</v>
      </c>
      <c r="J7" s="13">
        <f t="shared" si="1"/>
        <v>4.520029746295716</v>
      </c>
      <c r="K7" s="21"/>
      <c r="L7" s="9" t="s">
        <v>16</v>
      </c>
      <c r="M7" s="12">
        <v>24.249750514180551</v>
      </c>
      <c r="N7" s="10">
        <v>19.203764743540848</v>
      </c>
      <c r="O7" s="12">
        <f t="shared" si="2"/>
        <v>5.0459857706397031</v>
      </c>
      <c r="P7" s="11"/>
    </row>
    <row r="8" spans="1:19" x14ac:dyDescent="0.25">
      <c r="A8" t="s">
        <v>5</v>
      </c>
      <c r="B8" s="10">
        <v>23.719744939606748</v>
      </c>
      <c r="D8" s="11"/>
      <c r="F8" s="11"/>
      <c r="G8" t="s">
        <v>5</v>
      </c>
      <c r="H8" s="10">
        <f t="shared" si="0"/>
        <v>23.719744939606748</v>
      </c>
      <c r="I8" s="12">
        <v>18.616121010234895</v>
      </c>
      <c r="J8" s="13">
        <f t="shared" si="1"/>
        <v>5.1036239293718531</v>
      </c>
      <c r="K8" s="21"/>
      <c r="L8" s="15"/>
      <c r="M8" s="15"/>
      <c r="N8" s="15"/>
      <c r="O8" s="15"/>
      <c r="P8" s="11"/>
    </row>
    <row r="9" spans="1:19" x14ac:dyDescent="0.25">
      <c r="A9" t="s">
        <v>6</v>
      </c>
      <c r="B9" s="10">
        <v>23.694910846002355</v>
      </c>
      <c r="D9" s="11"/>
      <c r="F9" s="11"/>
      <c r="G9" t="s">
        <v>6</v>
      </c>
      <c r="H9" s="10">
        <f t="shared" si="0"/>
        <v>23.694910846002355</v>
      </c>
      <c r="I9" s="12">
        <v>18.597910981569196</v>
      </c>
      <c r="J9" s="13">
        <f t="shared" si="1"/>
        <v>5.0969998644331582</v>
      </c>
      <c r="L9" s="9"/>
      <c r="M9" s="15"/>
      <c r="N9" s="16" t="s">
        <v>29</v>
      </c>
      <c r="O9" s="15"/>
      <c r="P9" s="13">
        <f>AVERAGE(O4:O7)</f>
        <v>4.9885328030666676</v>
      </c>
    </row>
    <row r="10" spans="1:19" x14ac:dyDescent="0.25">
      <c r="A10" t="s">
        <v>7</v>
      </c>
      <c r="B10" s="10">
        <v>23.169922313205973</v>
      </c>
      <c r="D10" s="11"/>
      <c r="F10" s="11"/>
      <c r="G10" t="s">
        <v>7</v>
      </c>
      <c r="H10" s="10">
        <f t="shared" si="0"/>
        <v>23.169922313205973</v>
      </c>
      <c r="I10" s="12">
        <v>18.675628610385715</v>
      </c>
      <c r="J10" s="13">
        <f t="shared" si="1"/>
        <v>4.4942937028202579</v>
      </c>
      <c r="L10" s="9"/>
      <c r="M10" s="15"/>
      <c r="N10" s="15"/>
      <c r="O10" s="15"/>
      <c r="P10" s="11"/>
    </row>
    <row r="11" spans="1:19" x14ac:dyDescent="0.25">
      <c r="A11" t="s">
        <v>8</v>
      </c>
      <c r="B11" s="10">
        <v>23.279862542549516</v>
      </c>
      <c r="D11" s="11"/>
      <c r="F11" s="11"/>
      <c r="G11" t="s">
        <v>8</v>
      </c>
      <c r="H11" s="10">
        <f t="shared" si="0"/>
        <v>23.279862542549516</v>
      </c>
      <c r="I11" s="12">
        <v>18.472082263662969</v>
      </c>
      <c r="J11" s="13">
        <f t="shared" si="1"/>
        <v>4.8077802788865469</v>
      </c>
      <c r="L11" s="9"/>
      <c r="M11" s="15"/>
      <c r="N11" s="15"/>
      <c r="O11" s="15"/>
      <c r="P11" s="11"/>
    </row>
    <row r="12" spans="1:19" x14ac:dyDescent="0.25">
      <c r="A12" t="s">
        <v>9</v>
      </c>
      <c r="B12" s="10">
        <v>23.224715283507781</v>
      </c>
      <c r="D12" s="11"/>
      <c r="F12" s="11"/>
      <c r="G12" t="s">
        <v>9</v>
      </c>
      <c r="H12" s="10">
        <f t="shared" si="0"/>
        <v>23.224715283507781</v>
      </c>
      <c r="I12" s="12">
        <v>18.075239418553988</v>
      </c>
      <c r="J12" s="13">
        <f t="shared" si="1"/>
        <v>5.1494758649537928</v>
      </c>
      <c r="L12" s="9"/>
      <c r="M12" s="15"/>
      <c r="N12" s="15"/>
      <c r="O12" s="15"/>
      <c r="P12" s="11"/>
    </row>
    <row r="13" spans="1:19" x14ac:dyDescent="0.25">
      <c r="A13" t="s">
        <v>10</v>
      </c>
      <c r="B13" s="10">
        <v>24.38493797408556</v>
      </c>
      <c r="D13" s="11"/>
      <c r="F13" s="11"/>
      <c r="G13" t="s">
        <v>10</v>
      </c>
      <c r="H13" s="10">
        <f t="shared" si="0"/>
        <v>24.38493797408556</v>
      </c>
      <c r="I13" s="12">
        <v>19.152670561454272</v>
      </c>
      <c r="J13" s="13">
        <f>H13-I13</f>
        <v>5.2322674126312876</v>
      </c>
      <c r="L13" s="9"/>
      <c r="M13" s="15"/>
      <c r="N13" s="15"/>
      <c r="O13" s="15"/>
      <c r="P13" s="11"/>
    </row>
    <row r="14" spans="1:19" x14ac:dyDescent="0.25">
      <c r="A14" t="s">
        <v>11</v>
      </c>
      <c r="B14" s="10">
        <v>23.829746116985806</v>
      </c>
      <c r="C14" s="15"/>
      <c r="D14" s="11"/>
      <c r="E14" s="15"/>
      <c r="F14" s="11"/>
      <c r="G14" t="s">
        <v>11</v>
      </c>
      <c r="H14" s="10">
        <f t="shared" si="0"/>
        <v>23.829746116985806</v>
      </c>
      <c r="I14" s="12">
        <v>18.917244953278765</v>
      </c>
      <c r="J14" s="13">
        <f t="shared" si="1"/>
        <v>4.9125011637070415</v>
      </c>
      <c r="K14" s="11"/>
      <c r="L14" s="15"/>
      <c r="M14" s="15"/>
      <c r="N14" s="15"/>
      <c r="O14" s="15"/>
      <c r="P14" s="11"/>
    </row>
    <row r="15" spans="1:19" ht="15.75" thickBot="1" x14ac:dyDescent="0.3">
      <c r="A15" s="2" t="s">
        <v>12</v>
      </c>
      <c r="B15" s="10">
        <v>23.534846504704465</v>
      </c>
      <c r="C15" s="2"/>
      <c r="D15" s="18"/>
      <c r="E15" s="15"/>
      <c r="F15" s="11"/>
      <c r="G15" s="20" t="s">
        <v>12</v>
      </c>
      <c r="H15" s="17">
        <f t="shared" si="0"/>
        <v>23.534846504704465</v>
      </c>
      <c r="I15" s="17">
        <v>18.539560938741634</v>
      </c>
      <c r="J15" s="19">
        <f>H15-I15</f>
        <v>4.9952855659628312</v>
      </c>
      <c r="K15" s="18"/>
      <c r="L15" s="2"/>
      <c r="M15" s="2"/>
      <c r="N15" s="2"/>
      <c r="O15" s="2"/>
      <c r="P15" s="18"/>
    </row>
    <row r="16" spans="1:19" ht="16.5" thickTop="1" thickBot="1" x14ac:dyDescent="0.3">
      <c r="B16" s="24"/>
      <c r="I16" s="10"/>
    </row>
    <row r="17" spans="1:19" ht="15.75" thickTop="1" x14ac:dyDescent="0.25">
      <c r="A17" s="22"/>
      <c r="B17" s="6" t="s">
        <v>25</v>
      </c>
      <c r="C17" s="6" t="s">
        <v>29</v>
      </c>
      <c r="D17" s="7" t="s">
        <v>30</v>
      </c>
      <c r="E17" s="23"/>
      <c r="F17" s="23"/>
      <c r="G17" s="23"/>
      <c r="H17" s="6" t="s">
        <v>30</v>
      </c>
      <c r="I17" s="6" t="s">
        <v>31</v>
      </c>
      <c r="J17" s="6" t="s">
        <v>32</v>
      </c>
      <c r="K17" s="23"/>
      <c r="L17" s="23"/>
      <c r="M17" s="23"/>
      <c r="N17" s="6" t="s">
        <v>31</v>
      </c>
      <c r="O17" s="6" t="s">
        <v>32</v>
      </c>
      <c r="P17" s="23" t="s">
        <v>33</v>
      </c>
      <c r="Q17" s="23" t="s">
        <v>34</v>
      </c>
      <c r="R17" s="23" t="s">
        <v>35</v>
      </c>
      <c r="S17" s="8"/>
    </row>
    <row r="18" spans="1:19" x14ac:dyDescent="0.25">
      <c r="A18" s="9" t="s">
        <v>0</v>
      </c>
      <c r="B18" s="12">
        <f t="shared" ref="B18:B29" si="3">J4</f>
        <v>4.5662717527647487</v>
      </c>
      <c r="C18" s="13">
        <f>P9</f>
        <v>4.9885328030666676</v>
      </c>
      <c r="D18" s="11">
        <f>B18-C18</f>
        <v>-0.42226105030191885</v>
      </c>
      <c r="E18" s="15"/>
      <c r="F18" s="15"/>
      <c r="G18" s="15" t="s">
        <v>0</v>
      </c>
      <c r="H18" s="15">
        <f>D18</f>
        <v>-0.42226105030191885</v>
      </c>
      <c r="I18" s="15">
        <v>-1</v>
      </c>
      <c r="J18" s="15">
        <f>H18*I18</f>
        <v>0.42226105030191885</v>
      </c>
      <c r="K18" s="15"/>
      <c r="L18" s="15"/>
      <c r="M18" s="15" t="s">
        <v>0</v>
      </c>
      <c r="N18" s="15">
        <v>2</v>
      </c>
      <c r="O18" s="15">
        <f>J18</f>
        <v>0.42226105030191885</v>
      </c>
      <c r="P18" s="15">
        <f>N18^O18</f>
        <v>1.3400260532223458</v>
      </c>
      <c r="Q18" s="15">
        <f>LOG(P18,2)</f>
        <v>0.42226105030191879</v>
      </c>
      <c r="R18" s="15"/>
      <c r="S18" s="11"/>
    </row>
    <row r="19" spans="1:19" x14ac:dyDescent="0.25">
      <c r="A19" s="9" t="s">
        <v>1</v>
      </c>
      <c r="B19" s="12">
        <f t="shared" si="3"/>
        <v>4.4773660884749233</v>
      </c>
      <c r="C19" s="13">
        <f>P9</f>
        <v>4.9885328030666676</v>
      </c>
      <c r="D19" s="11">
        <f t="shared" ref="D19:D33" si="4">B19-C19</f>
        <v>-0.51116671459174423</v>
      </c>
      <c r="E19" s="15"/>
      <c r="F19" s="15"/>
      <c r="G19" s="15" t="s">
        <v>1</v>
      </c>
      <c r="H19" s="15">
        <f t="shared" ref="H19:H33" si="5">D19</f>
        <v>-0.51116671459174423</v>
      </c>
      <c r="I19" s="15">
        <v>-1</v>
      </c>
      <c r="J19" s="15">
        <f t="shared" ref="J19:J33" si="6">H19*I19</f>
        <v>0.51116671459174423</v>
      </c>
      <c r="K19" s="15"/>
      <c r="L19" s="15"/>
      <c r="M19" s="15" t="s">
        <v>1</v>
      </c>
      <c r="N19" s="15">
        <v>2</v>
      </c>
      <c r="O19" s="15">
        <f>J19</f>
        <v>0.51116671459174423</v>
      </c>
      <c r="P19" s="15">
        <f t="shared" ref="P19:P33" si="7">N19^O19</f>
        <v>1.4252022978030903</v>
      </c>
      <c r="Q19" s="15">
        <f t="shared" ref="Q19:Q33" si="8">LOG(P19,2)</f>
        <v>0.51116671459174434</v>
      </c>
      <c r="R19" s="15">
        <f>AVERAGE(Q18:Q21)</f>
        <v>0.44988336307085586</v>
      </c>
      <c r="S19" s="11"/>
    </row>
    <row r="20" spans="1:19" x14ac:dyDescent="0.25">
      <c r="A20" s="9" t="s">
        <v>2</v>
      </c>
      <c r="B20" s="12">
        <f t="shared" si="3"/>
        <v>4.5909301724478588</v>
      </c>
      <c r="C20" s="13">
        <f>P9</f>
        <v>4.9885328030666676</v>
      </c>
      <c r="D20" s="11">
        <f t="shared" si="4"/>
        <v>-0.39760263061880874</v>
      </c>
      <c r="E20" s="15"/>
      <c r="F20" s="15"/>
      <c r="G20" s="15" t="s">
        <v>2</v>
      </c>
      <c r="H20" s="15">
        <f t="shared" si="5"/>
        <v>-0.39760263061880874</v>
      </c>
      <c r="I20" s="15">
        <v>-1</v>
      </c>
      <c r="J20" s="15">
        <f t="shared" si="6"/>
        <v>0.39760263061880874</v>
      </c>
      <c r="K20" s="15"/>
      <c r="L20" s="15"/>
      <c r="M20" s="15" t="s">
        <v>2</v>
      </c>
      <c r="N20" s="15">
        <v>2</v>
      </c>
      <c r="O20" s="15">
        <f t="shared" ref="O20:O33" si="9">J20</f>
        <v>0.39760263061880874</v>
      </c>
      <c r="P20" s="15">
        <f t="shared" si="7"/>
        <v>1.3173170659204196</v>
      </c>
      <c r="Q20" s="15">
        <f t="shared" si="8"/>
        <v>0.39760263061880868</v>
      </c>
      <c r="R20" s="15"/>
      <c r="S20" s="11"/>
    </row>
    <row r="21" spans="1:19" x14ac:dyDescent="0.25">
      <c r="A21" s="9" t="s">
        <v>3</v>
      </c>
      <c r="B21" s="12">
        <f t="shared" si="3"/>
        <v>4.520029746295716</v>
      </c>
      <c r="C21" s="13">
        <f>P9</f>
        <v>4.9885328030666676</v>
      </c>
      <c r="D21" s="11">
        <f t="shared" si="4"/>
        <v>-0.46850305677095161</v>
      </c>
      <c r="E21" s="15"/>
      <c r="F21" s="15"/>
      <c r="G21" s="15" t="s">
        <v>3</v>
      </c>
      <c r="H21" s="15">
        <f t="shared" si="5"/>
        <v>-0.46850305677095161</v>
      </c>
      <c r="I21" s="15">
        <v>-1</v>
      </c>
      <c r="J21" s="15">
        <f t="shared" si="6"/>
        <v>0.46850305677095161</v>
      </c>
      <c r="K21" s="15"/>
      <c r="L21" s="15"/>
      <c r="M21" s="15" t="s">
        <v>3</v>
      </c>
      <c r="N21" s="15">
        <v>2</v>
      </c>
      <c r="O21" s="15">
        <f t="shared" si="9"/>
        <v>0.46850305677095161</v>
      </c>
      <c r="P21" s="15">
        <f t="shared" si="7"/>
        <v>1.3836730211451163</v>
      </c>
      <c r="Q21" s="15">
        <f t="shared" si="8"/>
        <v>0.46850305677095166</v>
      </c>
      <c r="R21" s="15"/>
      <c r="S21" s="11"/>
    </row>
    <row r="22" spans="1:19" x14ac:dyDescent="0.25">
      <c r="A22" s="9" t="s">
        <v>5</v>
      </c>
      <c r="B22" s="12">
        <f t="shared" si="3"/>
        <v>5.1036239293718531</v>
      </c>
      <c r="C22" s="13">
        <f>P9</f>
        <v>4.9885328030666676</v>
      </c>
      <c r="D22" s="11">
        <f t="shared" si="4"/>
        <v>0.11509112630518548</v>
      </c>
      <c r="E22" s="15"/>
      <c r="F22" s="15"/>
      <c r="G22" s="15" t="s">
        <v>5</v>
      </c>
      <c r="H22" s="15">
        <f t="shared" si="5"/>
        <v>0.11509112630518548</v>
      </c>
      <c r="I22" s="15">
        <v>-1</v>
      </c>
      <c r="J22" s="15">
        <f t="shared" si="6"/>
        <v>-0.11509112630518548</v>
      </c>
      <c r="K22" s="15"/>
      <c r="L22" s="15"/>
      <c r="M22" s="15" t="s">
        <v>5</v>
      </c>
      <c r="N22" s="15">
        <v>2</v>
      </c>
      <c r="O22" s="15">
        <f t="shared" si="9"/>
        <v>-0.11509112630518548</v>
      </c>
      <c r="P22" s="15">
        <f t="shared" si="7"/>
        <v>0.92332398810508765</v>
      </c>
      <c r="Q22" s="15">
        <f t="shared" si="8"/>
        <v>-0.11509112630518532</v>
      </c>
      <c r="S22" s="11"/>
    </row>
    <row r="23" spans="1:19" x14ac:dyDescent="0.25">
      <c r="A23" s="9" t="s">
        <v>6</v>
      </c>
      <c r="B23" s="12">
        <f t="shared" si="3"/>
        <v>5.0969998644331582</v>
      </c>
      <c r="C23" s="13">
        <f>P9</f>
        <v>4.9885328030666676</v>
      </c>
      <c r="D23" s="11">
        <f t="shared" si="4"/>
        <v>0.10846706136649065</v>
      </c>
      <c r="E23" s="15"/>
      <c r="F23" s="15"/>
      <c r="G23" s="15" t="s">
        <v>6</v>
      </c>
      <c r="H23" s="15">
        <f t="shared" si="5"/>
        <v>0.10846706136649065</v>
      </c>
      <c r="I23" s="15">
        <v>-1</v>
      </c>
      <c r="J23" s="15">
        <f t="shared" si="6"/>
        <v>-0.10846706136649065</v>
      </c>
      <c r="K23" s="15"/>
      <c r="L23" s="15"/>
      <c r="M23" s="15" t="s">
        <v>6</v>
      </c>
      <c r="N23" s="15">
        <v>2</v>
      </c>
      <c r="O23" s="15">
        <f t="shared" si="9"/>
        <v>-0.10846706136649065</v>
      </c>
      <c r="P23" s="15">
        <f t="shared" si="7"/>
        <v>0.92757313322588242</v>
      </c>
      <c r="Q23" s="15">
        <f t="shared" si="8"/>
        <v>-0.10846706136649084</v>
      </c>
      <c r="R23" s="15">
        <f>AVERAGE(Q22:Q25)</f>
        <v>0.11285835918871356</v>
      </c>
      <c r="S23" s="11"/>
    </row>
    <row r="24" spans="1:19" x14ac:dyDescent="0.25">
      <c r="A24" s="9" t="s">
        <v>7</v>
      </c>
      <c r="B24" s="12">
        <f t="shared" si="3"/>
        <v>4.4942937028202579</v>
      </c>
      <c r="C24" s="13">
        <f>P9</f>
        <v>4.9885328030666676</v>
      </c>
      <c r="D24" s="11">
        <f t="shared" si="4"/>
        <v>-0.49423910024640971</v>
      </c>
      <c r="E24" s="15"/>
      <c r="F24" s="15"/>
      <c r="G24" s="15" t="s">
        <v>7</v>
      </c>
      <c r="H24" s="15">
        <f t="shared" si="5"/>
        <v>-0.49423910024640971</v>
      </c>
      <c r="I24" s="15">
        <v>-1</v>
      </c>
      <c r="J24" s="15">
        <f t="shared" si="6"/>
        <v>0.49423910024640971</v>
      </c>
      <c r="K24" s="15"/>
      <c r="L24" s="15"/>
      <c r="M24" s="15" t="s">
        <v>7</v>
      </c>
      <c r="N24" s="15">
        <v>2</v>
      </c>
      <c r="O24" s="15">
        <f t="shared" si="9"/>
        <v>0.49423910024640971</v>
      </c>
      <c r="P24" s="15">
        <f t="shared" si="7"/>
        <v>1.4085776534835628</v>
      </c>
      <c r="Q24" s="15">
        <f t="shared" si="8"/>
        <v>0.49423910024640971</v>
      </c>
      <c r="R24" s="15"/>
      <c r="S24" s="11"/>
    </row>
    <row r="25" spans="1:19" x14ac:dyDescent="0.25">
      <c r="A25" s="9" t="s">
        <v>8</v>
      </c>
      <c r="B25" s="12">
        <f t="shared" si="3"/>
        <v>4.8077802788865469</v>
      </c>
      <c r="C25" s="13">
        <f>P9</f>
        <v>4.9885328030666676</v>
      </c>
      <c r="D25" s="11">
        <f t="shared" si="4"/>
        <v>-0.18075252418012067</v>
      </c>
      <c r="E25" s="15"/>
      <c r="F25" s="15"/>
      <c r="G25" s="15" t="s">
        <v>8</v>
      </c>
      <c r="H25" s="15">
        <f t="shared" si="5"/>
        <v>-0.18075252418012067</v>
      </c>
      <c r="I25" s="15">
        <v>-1</v>
      </c>
      <c r="J25" s="15">
        <f t="shared" si="6"/>
        <v>0.18075252418012067</v>
      </c>
      <c r="K25" s="15"/>
      <c r="L25" s="15"/>
      <c r="M25" s="15" t="s">
        <v>8</v>
      </c>
      <c r="N25" s="15">
        <v>2</v>
      </c>
      <c r="O25" s="15">
        <f t="shared" si="9"/>
        <v>0.18075252418012067</v>
      </c>
      <c r="P25" s="15">
        <f t="shared" si="7"/>
        <v>1.133474963017417</v>
      </c>
      <c r="Q25" s="15">
        <f t="shared" si="8"/>
        <v>0.18075252418012075</v>
      </c>
      <c r="R25" s="15"/>
      <c r="S25" s="11"/>
    </row>
    <row r="26" spans="1:19" x14ac:dyDescent="0.25">
      <c r="A26" s="9" t="s">
        <v>9</v>
      </c>
      <c r="B26" s="12">
        <f t="shared" si="3"/>
        <v>5.1494758649537928</v>
      </c>
      <c r="C26" s="13">
        <f>P9</f>
        <v>4.9885328030666676</v>
      </c>
      <c r="D26" s="11">
        <f t="shared" si="4"/>
        <v>0.16094306188712526</v>
      </c>
      <c r="E26" s="15"/>
      <c r="F26" s="15"/>
      <c r="G26" s="15" t="s">
        <v>9</v>
      </c>
      <c r="H26" s="15">
        <f t="shared" si="5"/>
        <v>0.16094306188712526</v>
      </c>
      <c r="I26" s="15">
        <v>-1</v>
      </c>
      <c r="J26" s="15">
        <f t="shared" si="6"/>
        <v>-0.16094306188712526</v>
      </c>
      <c r="K26" s="15"/>
      <c r="L26" s="15"/>
      <c r="M26" s="15" t="s">
        <v>9</v>
      </c>
      <c r="N26" s="15">
        <v>2</v>
      </c>
      <c r="O26" s="15">
        <f t="shared" si="9"/>
        <v>-0.16094306188712526</v>
      </c>
      <c r="P26" s="15">
        <f t="shared" si="7"/>
        <v>0.89444020150344283</v>
      </c>
      <c r="Q26" s="15">
        <f t="shared" si="8"/>
        <v>-0.16094306188712534</v>
      </c>
      <c r="R26" s="15"/>
      <c r="S26" s="11"/>
    </row>
    <row r="27" spans="1:19" x14ac:dyDescent="0.25">
      <c r="A27" s="9" t="s">
        <v>10</v>
      </c>
      <c r="B27" s="12">
        <f t="shared" si="3"/>
        <v>5.2322674126312876</v>
      </c>
      <c r="C27" s="13">
        <f>P9</f>
        <v>4.9885328030666676</v>
      </c>
      <c r="D27" s="11">
        <f>B27-C27</f>
        <v>0.24373460956462001</v>
      </c>
      <c r="E27" s="15"/>
      <c r="F27" s="15"/>
      <c r="G27" s="15" t="s">
        <v>10</v>
      </c>
      <c r="H27" s="15">
        <f t="shared" si="5"/>
        <v>0.24373460956462001</v>
      </c>
      <c r="I27" s="15">
        <v>-1</v>
      </c>
      <c r="J27" s="15">
        <f t="shared" si="6"/>
        <v>-0.24373460956462001</v>
      </c>
      <c r="K27" s="15"/>
      <c r="L27" s="15"/>
      <c r="M27" s="15" t="s">
        <v>10</v>
      </c>
      <c r="N27" s="15">
        <v>2</v>
      </c>
      <c r="O27" s="15">
        <f t="shared" si="9"/>
        <v>-0.24373460956462001</v>
      </c>
      <c r="P27" s="15">
        <f>N27^O27</f>
        <v>0.84455623316616124</v>
      </c>
      <c r="Q27" s="15">
        <f>LOG(P27,2)</f>
        <v>-0.24373460956461987</v>
      </c>
      <c r="R27" s="15">
        <f>AVERAGE(Q26:Q29)</f>
        <v>-8.3849698747070614E-2</v>
      </c>
      <c r="S27" s="11"/>
    </row>
    <row r="28" spans="1:19" x14ac:dyDescent="0.25">
      <c r="A28" s="9" t="s">
        <v>11</v>
      </c>
      <c r="B28" s="12">
        <f t="shared" si="3"/>
        <v>4.9125011637070415</v>
      </c>
      <c r="C28" s="13">
        <f>P9</f>
        <v>4.9885328030666676</v>
      </c>
      <c r="D28" s="11">
        <f t="shared" si="4"/>
        <v>-7.6031639359626091E-2</v>
      </c>
      <c r="E28" s="15"/>
      <c r="F28" s="15"/>
      <c r="G28" s="15" t="s">
        <v>11</v>
      </c>
      <c r="H28" s="15">
        <f t="shared" si="5"/>
        <v>-7.6031639359626091E-2</v>
      </c>
      <c r="I28" s="15">
        <v>-1</v>
      </c>
      <c r="J28" s="15">
        <f t="shared" si="6"/>
        <v>7.6031639359626091E-2</v>
      </c>
      <c r="K28" s="15"/>
      <c r="L28" s="15"/>
      <c r="M28" s="15" t="s">
        <v>11</v>
      </c>
      <c r="N28" s="15">
        <v>2</v>
      </c>
      <c r="O28" s="15">
        <f t="shared" si="9"/>
        <v>7.6031639359626091E-2</v>
      </c>
      <c r="P28" s="15">
        <f t="shared" si="7"/>
        <v>1.0541145405417032</v>
      </c>
      <c r="Q28" s="15">
        <f t="shared" si="8"/>
        <v>7.6031639359626244E-2</v>
      </c>
      <c r="R28" s="15"/>
      <c r="S28" s="11"/>
    </row>
    <row r="29" spans="1:19" ht="15.75" thickBot="1" x14ac:dyDescent="0.3">
      <c r="A29" s="20" t="s">
        <v>12</v>
      </c>
      <c r="B29" s="17">
        <f t="shared" si="3"/>
        <v>4.9952855659628312</v>
      </c>
      <c r="C29" s="19">
        <f>P9</f>
        <v>4.9885328030666676</v>
      </c>
      <c r="D29" s="18">
        <f t="shared" si="4"/>
        <v>6.7527628961636665E-3</v>
      </c>
      <c r="E29" s="2"/>
      <c r="F29" s="2"/>
      <c r="G29" s="2" t="s">
        <v>12</v>
      </c>
      <c r="H29" s="2">
        <f t="shared" si="5"/>
        <v>6.7527628961636665E-3</v>
      </c>
      <c r="I29" s="2">
        <v>-1</v>
      </c>
      <c r="J29" s="2">
        <f t="shared" si="6"/>
        <v>-6.7527628961636665E-3</v>
      </c>
      <c r="K29" s="2"/>
      <c r="L29" s="2"/>
      <c r="M29" s="2" t="s">
        <v>12</v>
      </c>
      <c r="N29" s="2">
        <v>2</v>
      </c>
      <c r="O29" s="2">
        <f t="shared" si="9"/>
        <v>-6.7527628961636665E-3</v>
      </c>
      <c r="P29" s="2">
        <f t="shared" si="7"/>
        <v>0.99533027864871926</v>
      </c>
      <c r="Q29" s="2">
        <f t="shared" si="8"/>
        <v>-6.7527628961635069E-3</v>
      </c>
      <c r="R29" s="2"/>
      <c r="S29" s="18"/>
    </row>
    <row r="30" spans="1:19" ht="15.75" thickTop="1" x14ac:dyDescent="0.25">
      <c r="A30" t="s">
        <v>13</v>
      </c>
      <c r="B30" s="10">
        <f>O4</f>
        <v>4.7711704600577747</v>
      </c>
      <c r="C30" s="10">
        <f>P9</f>
        <v>4.9885328030666676</v>
      </c>
      <c r="D30" s="15">
        <f t="shared" si="4"/>
        <v>-0.2173623430088929</v>
      </c>
      <c r="E30" s="23"/>
      <c r="G30" t="s">
        <v>13</v>
      </c>
      <c r="H30" s="15">
        <f t="shared" si="5"/>
        <v>-0.2173623430088929</v>
      </c>
      <c r="I30" s="15">
        <v>-1</v>
      </c>
      <c r="J30" s="15">
        <f t="shared" si="6"/>
        <v>0.2173623430088929</v>
      </c>
      <c r="M30" t="s">
        <v>13</v>
      </c>
      <c r="N30" s="15">
        <v>2</v>
      </c>
      <c r="O30" s="15">
        <f t="shared" si="9"/>
        <v>0.2173623430088929</v>
      </c>
      <c r="P30" s="15">
        <f t="shared" si="7"/>
        <v>1.1626060675454841</v>
      </c>
      <c r="Q30" s="15">
        <f t="shared" si="8"/>
        <v>0.21736234300889287</v>
      </c>
    </row>
    <row r="31" spans="1:19" x14ac:dyDescent="0.25">
      <c r="A31" t="s">
        <v>14</v>
      </c>
      <c r="B31" s="10">
        <f>O5</f>
        <v>4.5395621222054636</v>
      </c>
      <c r="C31" s="10">
        <f>P9</f>
        <v>4.9885328030666676</v>
      </c>
      <c r="D31" s="15">
        <f t="shared" si="4"/>
        <v>-0.44897068086120395</v>
      </c>
      <c r="G31" t="s">
        <v>14</v>
      </c>
      <c r="H31" s="15">
        <f t="shared" si="5"/>
        <v>-0.44897068086120395</v>
      </c>
      <c r="I31" s="15">
        <v>-1</v>
      </c>
      <c r="J31" s="15">
        <f t="shared" si="6"/>
        <v>0.44897068086120395</v>
      </c>
      <c r="M31" t="s">
        <v>14</v>
      </c>
      <c r="N31" s="15">
        <v>2</v>
      </c>
      <c r="O31" s="15">
        <f t="shared" si="9"/>
        <v>0.44897068086120395</v>
      </c>
      <c r="P31" s="15">
        <f t="shared" si="7"/>
        <v>1.3650659760794723</v>
      </c>
      <c r="Q31" s="15">
        <f t="shared" si="8"/>
        <v>0.4489706808612039</v>
      </c>
      <c r="R31" s="15">
        <f>AVERAGE(Q30:Q33)</f>
        <v>-1.7347234759768071E-17</v>
      </c>
    </row>
    <row r="32" spans="1:19" x14ac:dyDescent="0.25">
      <c r="A32" t="s">
        <v>15</v>
      </c>
      <c r="B32" s="10">
        <f>O6</f>
        <v>5.5974128593637289</v>
      </c>
      <c r="C32" s="10">
        <f>P9</f>
        <v>4.9885328030666676</v>
      </c>
      <c r="D32" s="15">
        <f t="shared" si="4"/>
        <v>0.60888005629706132</v>
      </c>
      <c r="G32" t="s">
        <v>15</v>
      </c>
      <c r="H32" s="15">
        <f t="shared" si="5"/>
        <v>0.60888005629706132</v>
      </c>
      <c r="I32" s="15">
        <v>-1</v>
      </c>
      <c r="J32" s="15">
        <f t="shared" si="6"/>
        <v>-0.60888005629706132</v>
      </c>
      <c r="M32" t="s">
        <v>15</v>
      </c>
      <c r="N32" s="15">
        <v>2</v>
      </c>
      <c r="O32" s="15">
        <f t="shared" si="9"/>
        <v>-0.60888005629706132</v>
      </c>
      <c r="P32" s="15">
        <f t="shared" si="7"/>
        <v>0.65570551930655663</v>
      </c>
      <c r="Q32" s="15">
        <f t="shared" si="8"/>
        <v>-0.60888005629706132</v>
      </c>
      <c r="R32" s="15"/>
    </row>
    <row r="33" spans="1:18" x14ac:dyDescent="0.25">
      <c r="A33" s="9" t="s">
        <v>16</v>
      </c>
      <c r="B33" s="10">
        <f>O7</f>
        <v>5.0459857706397031</v>
      </c>
      <c r="C33" s="10">
        <f>P9</f>
        <v>4.9885328030666676</v>
      </c>
      <c r="D33" s="15">
        <f t="shared" si="4"/>
        <v>5.7452967573035529E-2</v>
      </c>
      <c r="G33" s="15" t="s">
        <v>16</v>
      </c>
      <c r="H33" s="15">
        <f t="shared" si="5"/>
        <v>5.7452967573035529E-2</v>
      </c>
      <c r="I33" s="15">
        <v>-1</v>
      </c>
      <c r="J33" s="15">
        <f t="shared" si="6"/>
        <v>-5.7452967573035529E-2</v>
      </c>
      <c r="M33" s="15" t="s">
        <v>16</v>
      </c>
      <c r="N33" s="15">
        <v>2</v>
      </c>
      <c r="O33" s="15">
        <f t="shared" si="9"/>
        <v>-5.7452967573035529E-2</v>
      </c>
      <c r="P33" s="15">
        <f t="shared" si="7"/>
        <v>0.96095916559794869</v>
      </c>
      <c r="Q33" s="15">
        <f t="shared" si="8"/>
        <v>-5.7452967573035488E-2</v>
      </c>
      <c r="R33" s="15"/>
    </row>
    <row r="34" spans="1:18" x14ac:dyDescent="0.25">
      <c r="D34" s="15"/>
      <c r="I34" s="15"/>
      <c r="Q34" s="15"/>
    </row>
    <row r="38" spans="1:18" x14ac:dyDescent="0.25">
      <c r="N38" s="25" t="s">
        <v>48</v>
      </c>
      <c r="O38" s="25" t="s">
        <v>49</v>
      </c>
      <c r="P38" s="25" t="s">
        <v>50</v>
      </c>
      <c r="Q38" t="s">
        <v>47</v>
      </c>
    </row>
    <row r="39" spans="1:18" x14ac:dyDescent="0.25">
      <c r="N39" s="15">
        <f>Q18</f>
        <v>0.42226105030191879</v>
      </c>
      <c r="O39" s="15">
        <f>Q22</f>
        <v>-0.11509112630518532</v>
      </c>
      <c r="P39" s="15">
        <f>Q26</f>
        <v>-0.16094306188712534</v>
      </c>
      <c r="Q39">
        <f>Q30</f>
        <v>0.21736234300889287</v>
      </c>
    </row>
    <row r="40" spans="1:18" x14ac:dyDescent="0.25">
      <c r="N40" s="15">
        <f>Q19</f>
        <v>0.51116671459174434</v>
      </c>
      <c r="O40" s="15">
        <f>Q23</f>
        <v>-0.10846706136649084</v>
      </c>
      <c r="P40" s="15">
        <f>Q27</f>
        <v>-0.24373460956461987</v>
      </c>
      <c r="Q40">
        <f>Q31</f>
        <v>0.4489706808612039</v>
      </c>
    </row>
    <row r="41" spans="1:18" x14ac:dyDescent="0.25">
      <c r="N41">
        <f>Q20</f>
        <v>0.39760263061880868</v>
      </c>
      <c r="O41">
        <f>Q24</f>
        <v>0.49423910024640971</v>
      </c>
      <c r="P41">
        <f>Q28</f>
        <v>7.6031639359626244E-2</v>
      </c>
      <c r="Q41">
        <f>Q32</f>
        <v>-0.60888005629706132</v>
      </c>
    </row>
    <row r="42" spans="1:18" x14ac:dyDescent="0.25">
      <c r="N42">
        <f>Q21</f>
        <v>0.46850305677095166</v>
      </c>
      <c r="O42">
        <f>Q25</f>
        <v>0.18075252418012075</v>
      </c>
      <c r="P42">
        <f>Q29</f>
        <v>-6.7527628961635069E-3</v>
      </c>
      <c r="Q42">
        <f>Q33</f>
        <v>-5.7452967573035488E-2</v>
      </c>
    </row>
  </sheetData>
  <mergeCells count="1">
    <mergeCell ref="B2: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F10" sqref="F10"/>
    </sheetView>
  </sheetViews>
  <sheetFormatPr defaultRowHeight="15" x14ac:dyDescent="0.25"/>
  <sheetData>
    <row r="1" spans="1:19" x14ac:dyDescent="0.25">
      <c r="B1" s="1" t="s">
        <v>19</v>
      </c>
      <c r="C1" t="s">
        <v>52</v>
      </c>
      <c r="H1" s="1" t="s">
        <v>20</v>
      </c>
      <c r="N1" s="1" t="s">
        <v>21</v>
      </c>
    </row>
    <row r="2" spans="1:19" ht="15.75" thickBot="1" x14ac:dyDescent="0.3">
      <c r="A2" s="2"/>
      <c r="B2" s="32"/>
      <c r="C2" s="32"/>
      <c r="D2" s="33"/>
    </row>
    <row r="3" spans="1:19" ht="15.75" thickTop="1" x14ac:dyDescent="0.25">
      <c r="B3" s="3" t="s">
        <v>22</v>
      </c>
      <c r="C3" s="3"/>
      <c r="D3" s="4"/>
      <c r="G3" s="5" t="s">
        <v>23</v>
      </c>
      <c r="H3" s="6" t="s">
        <v>24</v>
      </c>
      <c r="I3" s="6" t="s">
        <v>18</v>
      </c>
      <c r="J3" s="7" t="s">
        <v>25</v>
      </c>
      <c r="L3" s="5" t="s">
        <v>26</v>
      </c>
      <c r="M3" s="6" t="s">
        <v>27</v>
      </c>
      <c r="N3" s="6" t="s">
        <v>18</v>
      </c>
      <c r="O3" s="7" t="s">
        <v>28</v>
      </c>
      <c r="P3" s="8"/>
      <c r="S3" s="15"/>
    </row>
    <row r="4" spans="1:19" x14ac:dyDescent="0.25">
      <c r="A4" t="s">
        <v>0</v>
      </c>
      <c r="B4" s="10">
        <v>22.579820637020127</v>
      </c>
      <c r="D4" s="11"/>
      <c r="F4" s="11"/>
      <c r="G4" t="s">
        <v>0</v>
      </c>
      <c r="H4" s="10">
        <f>B4</f>
        <v>22.579820637020127</v>
      </c>
      <c r="I4" s="12">
        <v>18.442259273791468</v>
      </c>
      <c r="J4" s="13">
        <f>H4-I4</f>
        <v>4.1375613632286594</v>
      </c>
      <c r="K4" s="21"/>
      <c r="L4" t="s">
        <v>13</v>
      </c>
      <c r="M4" s="10">
        <v>23.424995197438143</v>
      </c>
      <c r="N4" s="14">
        <v>18.898829539942227</v>
      </c>
      <c r="O4" s="12">
        <f>M4-N4</f>
        <v>4.5261656574959162</v>
      </c>
      <c r="P4" s="11"/>
    </row>
    <row r="5" spans="1:19" x14ac:dyDescent="0.25">
      <c r="A5" t="s">
        <v>1</v>
      </c>
      <c r="B5" s="10">
        <v>22.679991181656131</v>
      </c>
      <c r="D5" s="11"/>
      <c r="F5" s="11"/>
      <c r="G5" t="s">
        <v>1</v>
      </c>
      <c r="H5" s="10">
        <f t="shared" ref="H5:H15" si="0">B5</f>
        <v>22.679991181656131</v>
      </c>
      <c r="I5" s="12">
        <v>18.812599561993522</v>
      </c>
      <c r="J5" s="13">
        <f t="shared" ref="J5:J14" si="1">H5-I5</f>
        <v>3.8673916196626088</v>
      </c>
      <c r="K5" s="21"/>
      <c r="L5" t="s">
        <v>14</v>
      </c>
      <c r="M5" s="10">
        <v>23.484420367554318</v>
      </c>
      <c r="N5" s="14">
        <v>19.010435754652189</v>
      </c>
      <c r="O5" s="12">
        <f t="shared" ref="O5:O7" si="2">M5-N5</f>
        <v>4.4739846129021288</v>
      </c>
      <c r="P5" s="11"/>
    </row>
    <row r="6" spans="1:19" x14ac:dyDescent="0.25">
      <c r="A6" t="s">
        <v>2</v>
      </c>
      <c r="B6" s="10">
        <v>22.86309690308817</v>
      </c>
      <c r="D6" s="11"/>
      <c r="E6" s="15"/>
      <c r="F6" s="11"/>
      <c r="G6" t="s">
        <v>2</v>
      </c>
      <c r="H6" s="10">
        <f t="shared" si="0"/>
        <v>22.86309690308817</v>
      </c>
      <c r="I6" s="12">
        <v>18.864043713702603</v>
      </c>
      <c r="J6" s="13">
        <f t="shared" si="1"/>
        <v>3.9990531893855668</v>
      </c>
      <c r="K6" s="21"/>
      <c r="L6" t="s">
        <v>15</v>
      </c>
      <c r="M6" s="10">
        <v>23.059633561702579</v>
      </c>
      <c r="N6" s="14">
        <v>18.937170895002268</v>
      </c>
      <c r="O6" s="12">
        <f t="shared" si="2"/>
        <v>4.1224626667003115</v>
      </c>
      <c r="P6" s="13"/>
    </row>
    <row r="7" spans="1:19" x14ac:dyDescent="0.25">
      <c r="A7" t="s">
        <v>3</v>
      </c>
      <c r="B7" s="10">
        <v>22.714876182801436</v>
      </c>
      <c r="D7" s="11"/>
      <c r="F7" s="11"/>
      <c r="G7" t="s">
        <v>3</v>
      </c>
      <c r="H7" s="10">
        <f t="shared" si="0"/>
        <v>22.714876182801436</v>
      </c>
      <c r="I7" s="12">
        <v>18.829608366531644</v>
      </c>
      <c r="J7" s="13">
        <f t="shared" si="1"/>
        <v>3.885267816269792</v>
      </c>
      <c r="K7" s="21"/>
      <c r="L7" s="9" t="s">
        <v>16</v>
      </c>
      <c r="M7" s="12">
        <v>23.219997846683793</v>
      </c>
      <c r="N7" s="10">
        <v>19.203764743540848</v>
      </c>
      <c r="O7" s="12">
        <f t="shared" si="2"/>
        <v>4.0162331031429446</v>
      </c>
      <c r="P7" s="11"/>
    </row>
    <row r="8" spans="1:19" x14ac:dyDescent="0.25">
      <c r="A8" t="s">
        <v>5</v>
      </c>
      <c r="B8" s="10">
        <v>22.924986368589185</v>
      </c>
      <c r="D8" s="11"/>
      <c r="F8" s="11"/>
      <c r="G8" t="s">
        <v>5</v>
      </c>
      <c r="H8" s="10">
        <f t="shared" si="0"/>
        <v>22.924986368589185</v>
      </c>
      <c r="I8" s="12">
        <v>18.616121010234895</v>
      </c>
      <c r="J8" s="13">
        <f t="shared" si="1"/>
        <v>4.3088653583542893</v>
      </c>
      <c r="K8" s="21"/>
      <c r="L8" s="15"/>
      <c r="M8" s="15"/>
      <c r="N8" s="15"/>
      <c r="O8" s="15"/>
      <c r="P8" s="11"/>
    </row>
    <row r="9" spans="1:19" x14ac:dyDescent="0.25">
      <c r="A9" t="s">
        <v>6</v>
      </c>
      <c r="B9" s="10">
        <v>23.18999784389813</v>
      </c>
      <c r="D9" s="11"/>
      <c r="F9" s="11"/>
      <c r="G9" t="s">
        <v>6</v>
      </c>
      <c r="H9" s="10">
        <f t="shared" si="0"/>
        <v>23.18999784389813</v>
      </c>
      <c r="I9" s="12">
        <v>18.597910981569196</v>
      </c>
      <c r="J9" s="13">
        <f t="shared" si="1"/>
        <v>4.5920868623289337</v>
      </c>
      <c r="L9" s="9"/>
      <c r="M9" s="15"/>
      <c r="N9" s="16" t="s">
        <v>29</v>
      </c>
      <c r="O9" s="15"/>
      <c r="P9" s="13">
        <f>AVERAGE(O4:O7)</f>
        <v>4.2847115100603252</v>
      </c>
    </row>
    <row r="10" spans="1:19" x14ac:dyDescent="0.25">
      <c r="A10" t="s">
        <v>7</v>
      </c>
      <c r="B10" s="10">
        <v>22.454994989979401</v>
      </c>
      <c r="D10" s="11"/>
      <c r="F10" s="11"/>
      <c r="G10" t="s">
        <v>7</v>
      </c>
      <c r="H10" s="10">
        <f t="shared" si="0"/>
        <v>22.454994989979401</v>
      </c>
      <c r="I10" s="12">
        <v>18.675628610385715</v>
      </c>
      <c r="J10" s="13">
        <f t="shared" si="1"/>
        <v>3.7793663795936858</v>
      </c>
      <c r="L10" s="9"/>
      <c r="M10" s="15"/>
      <c r="N10" s="15"/>
      <c r="O10" s="15"/>
      <c r="P10" s="11"/>
    </row>
    <row r="11" spans="1:19" x14ac:dyDescent="0.25">
      <c r="A11" t="s">
        <v>8</v>
      </c>
      <c r="B11" s="10">
        <v>22.644597589712212</v>
      </c>
      <c r="D11" s="11"/>
      <c r="F11" s="11"/>
      <c r="G11" t="s">
        <v>8</v>
      </c>
      <c r="H11" s="10">
        <f t="shared" si="0"/>
        <v>22.644597589712212</v>
      </c>
      <c r="I11" s="12">
        <v>18.472082263662969</v>
      </c>
      <c r="J11" s="13">
        <f t="shared" si="1"/>
        <v>4.1725153260492434</v>
      </c>
      <c r="L11" s="9"/>
      <c r="M11" s="15"/>
      <c r="N11" s="15"/>
      <c r="O11" s="15"/>
      <c r="P11" s="11"/>
    </row>
    <row r="12" spans="1:19" x14ac:dyDescent="0.25">
      <c r="A12" t="s">
        <v>9</v>
      </c>
      <c r="B12" s="10">
        <v>22.604596877626463</v>
      </c>
      <c r="D12" s="11"/>
      <c r="F12" s="11"/>
      <c r="G12" t="s">
        <v>9</v>
      </c>
      <c r="H12" s="10">
        <f t="shared" si="0"/>
        <v>22.604596877626463</v>
      </c>
      <c r="I12" s="12">
        <v>18.075239418553988</v>
      </c>
      <c r="J12" s="13">
        <f t="shared" si="1"/>
        <v>4.5293574590724752</v>
      </c>
      <c r="L12" s="9"/>
      <c r="M12" s="15"/>
      <c r="N12" s="15"/>
      <c r="O12" s="15"/>
      <c r="P12" s="11"/>
    </row>
    <row r="13" spans="1:19" x14ac:dyDescent="0.25">
      <c r="A13" t="s">
        <v>10</v>
      </c>
      <c r="B13" s="10">
        <v>23.714556711016126</v>
      </c>
      <c r="D13" s="11"/>
      <c r="F13" s="11"/>
      <c r="G13" t="s">
        <v>10</v>
      </c>
      <c r="H13" s="10">
        <f t="shared" si="0"/>
        <v>23.714556711016126</v>
      </c>
      <c r="I13" s="12">
        <v>19.152670561454272</v>
      </c>
      <c r="J13" s="13">
        <f>H13-I13</f>
        <v>4.5618861495618539</v>
      </c>
      <c r="L13" s="9"/>
      <c r="M13" s="15"/>
      <c r="N13" s="15"/>
      <c r="O13" s="15"/>
      <c r="P13" s="11"/>
    </row>
    <row r="14" spans="1:19" x14ac:dyDescent="0.25">
      <c r="A14" t="s">
        <v>11</v>
      </c>
      <c r="B14" s="10">
        <v>23.154934679242782</v>
      </c>
      <c r="C14" s="15"/>
      <c r="D14" s="11"/>
      <c r="E14" s="15"/>
      <c r="F14" s="11"/>
      <c r="G14" t="s">
        <v>11</v>
      </c>
      <c r="H14" s="10">
        <f t="shared" si="0"/>
        <v>23.154934679242782</v>
      </c>
      <c r="I14" s="12">
        <v>18.917244953278765</v>
      </c>
      <c r="J14" s="13">
        <f t="shared" si="1"/>
        <v>4.2376897259640174</v>
      </c>
      <c r="K14" s="11"/>
      <c r="L14" s="15"/>
      <c r="M14" s="15"/>
      <c r="N14" s="15"/>
      <c r="O14" s="15"/>
      <c r="P14" s="11"/>
    </row>
    <row r="15" spans="1:19" ht="15.75" thickBot="1" x14ac:dyDescent="0.3">
      <c r="A15" s="2" t="s">
        <v>12</v>
      </c>
      <c r="B15" s="10">
        <v>22.839964973703442</v>
      </c>
      <c r="C15" s="2"/>
      <c r="D15" s="18"/>
      <c r="E15" s="15"/>
      <c r="F15" s="11"/>
      <c r="G15" s="20" t="s">
        <v>12</v>
      </c>
      <c r="H15" s="17">
        <f t="shared" si="0"/>
        <v>22.839964973703442</v>
      </c>
      <c r="I15" s="17">
        <v>18.539560938741634</v>
      </c>
      <c r="J15" s="19">
        <f>H15-I15</f>
        <v>4.300404034961808</v>
      </c>
      <c r="K15" s="18"/>
      <c r="L15" s="2"/>
      <c r="M15" s="2"/>
      <c r="N15" s="2"/>
      <c r="O15" s="2"/>
      <c r="P15" s="18"/>
    </row>
    <row r="16" spans="1:19" ht="16.5" thickTop="1" thickBot="1" x14ac:dyDescent="0.3">
      <c r="B16" s="24"/>
      <c r="I16" s="10"/>
    </row>
    <row r="17" spans="1:19" ht="15.75" thickTop="1" x14ac:dyDescent="0.25">
      <c r="A17" s="22"/>
      <c r="B17" s="6" t="s">
        <v>25</v>
      </c>
      <c r="C17" s="6" t="s">
        <v>29</v>
      </c>
      <c r="D17" s="7" t="s">
        <v>30</v>
      </c>
      <c r="E17" s="23"/>
      <c r="F17" s="23"/>
      <c r="G17" s="23"/>
      <c r="H17" s="6" t="s">
        <v>30</v>
      </c>
      <c r="I17" s="6" t="s">
        <v>31</v>
      </c>
      <c r="J17" s="6" t="s">
        <v>32</v>
      </c>
      <c r="K17" s="23"/>
      <c r="L17" s="23"/>
      <c r="M17" s="23"/>
      <c r="N17" s="6" t="s">
        <v>31</v>
      </c>
      <c r="O17" s="6" t="s">
        <v>32</v>
      </c>
      <c r="P17" s="23" t="s">
        <v>33</v>
      </c>
      <c r="Q17" s="23" t="s">
        <v>34</v>
      </c>
      <c r="R17" s="23" t="s">
        <v>35</v>
      </c>
      <c r="S17" s="8"/>
    </row>
    <row r="18" spans="1:19" x14ac:dyDescent="0.25">
      <c r="A18" s="9" t="s">
        <v>0</v>
      </c>
      <c r="B18" s="12">
        <f t="shared" ref="B18:B29" si="3">J4</f>
        <v>4.1375613632286594</v>
      </c>
      <c r="C18" s="13">
        <f>P9</f>
        <v>4.2847115100603252</v>
      </c>
      <c r="D18" s="11">
        <f>B18-C18</f>
        <v>-0.14715014683166583</v>
      </c>
      <c r="E18" s="15"/>
      <c r="F18" s="15"/>
      <c r="G18" s="15" t="s">
        <v>0</v>
      </c>
      <c r="H18" s="15">
        <f>D18</f>
        <v>-0.14715014683166583</v>
      </c>
      <c r="I18" s="15">
        <v>-1</v>
      </c>
      <c r="J18" s="15">
        <f>H18*I18</f>
        <v>0.14715014683166583</v>
      </c>
      <c r="K18" s="15"/>
      <c r="L18" s="15"/>
      <c r="M18" s="15" t="s">
        <v>0</v>
      </c>
      <c r="N18" s="15">
        <v>2</v>
      </c>
      <c r="O18" s="15">
        <f>J18</f>
        <v>0.14715014683166583</v>
      </c>
      <c r="P18" s="15">
        <f>N18^O18</f>
        <v>1.1073798277727287</v>
      </c>
      <c r="Q18" s="15">
        <f>LOG(P18,2)</f>
        <v>0.14715014683166591</v>
      </c>
      <c r="R18" s="15"/>
      <c r="S18" s="11"/>
    </row>
    <row r="19" spans="1:19" x14ac:dyDescent="0.25">
      <c r="A19" s="9" t="s">
        <v>1</v>
      </c>
      <c r="B19" s="12">
        <f t="shared" si="3"/>
        <v>3.8673916196626088</v>
      </c>
      <c r="C19" s="13">
        <f>P9</f>
        <v>4.2847115100603252</v>
      </c>
      <c r="D19" s="11">
        <f t="shared" ref="D19:D33" si="4">B19-C19</f>
        <v>-0.41731989039771644</v>
      </c>
      <c r="E19" s="15"/>
      <c r="F19" s="15"/>
      <c r="G19" s="15" t="s">
        <v>1</v>
      </c>
      <c r="H19" s="15">
        <f t="shared" ref="H19:H33" si="5">D19</f>
        <v>-0.41731989039771644</v>
      </c>
      <c r="I19" s="15">
        <v>-1</v>
      </c>
      <c r="J19" s="15">
        <f t="shared" ref="J19:J33" si="6">H19*I19</f>
        <v>0.41731989039771644</v>
      </c>
      <c r="K19" s="15"/>
      <c r="L19" s="15"/>
      <c r="M19" s="15" t="s">
        <v>1</v>
      </c>
      <c r="N19" s="15">
        <v>2</v>
      </c>
      <c r="O19" s="15">
        <f>J19</f>
        <v>0.41731989039771644</v>
      </c>
      <c r="P19" s="15">
        <f t="shared" ref="P19:P33" si="7">N19^O19</f>
        <v>1.3354443800577684</v>
      </c>
      <c r="Q19" s="15">
        <f t="shared" ref="Q19:Q33" si="8">LOG(P19,2)</f>
        <v>0.41731989039771644</v>
      </c>
      <c r="R19" s="15">
        <f>AVERAGE(Q18:Q21)</f>
        <v>0.3123930129236685</v>
      </c>
      <c r="S19" s="11"/>
    </row>
    <row r="20" spans="1:19" x14ac:dyDescent="0.25">
      <c r="A20" s="9" t="s">
        <v>2</v>
      </c>
      <c r="B20" s="12">
        <f t="shared" si="3"/>
        <v>3.9990531893855668</v>
      </c>
      <c r="C20" s="13">
        <f>P9</f>
        <v>4.2847115100603252</v>
      </c>
      <c r="D20" s="11">
        <f t="shared" si="4"/>
        <v>-0.28565832067475849</v>
      </c>
      <c r="E20" s="15"/>
      <c r="F20" s="15"/>
      <c r="G20" s="15" t="s">
        <v>2</v>
      </c>
      <c r="H20" s="15">
        <f t="shared" si="5"/>
        <v>-0.28565832067475849</v>
      </c>
      <c r="I20" s="15">
        <v>-1</v>
      </c>
      <c r="J20" s="15">
        <f t="shared" si="6"/>
        <v>0.28565832067475849</v>
      </c>
      <c r="K20" s="15"/>
      <c r="L20" s="15"/>
      <c r="M20" s="15" t="s">
        <v>2</v>
      </c>
      <c r="N20" s="15">
        <v>2</v>
      </c>
      <c r="O20" s="15">
        <f t="shared" ref="O20:O33" si="9">J20</f>
        <v>0.28565832067475849</v>
      </c>
      <c r="P20" s="15">
        <f t="shared" si="7"/>
        <v>1.2189663671325799</v>
      </c>
      <c r="Q20" s="15">
        <f t="shared" si="8"/>
        <v>0.28565832067475844</v>
      </c>
      <c r="R20" s="15"/>
      <c r="S20" s="11"/>
    </row>
    <row r="21" spans="1:19" x14ac:dyDescent="0.25">
      <c r="A21" s="9" t="s">
        <v>3</v>
      </c>
      <c r="B21" s="12">
        <f t="shared" si="3"/>
        <v>3.885267816269792</v>
      </c>
      <c r="C21" s="13">
        <f>P9</f>
        <v>4.2847115100603252</v>
      </c>
      <c r="D21" s="11">
        <f t="shared" si="4"/>
        <v>-0.39944369379053324</v>
      </c>
      <c r="E21" s="15"/>
      <c r="F21" s="15"/>
      <c r="G21" s="15" t="s">
        <v>3</v>
      </c>
      <c r="H21" s="15">
        <f t="shared" si="5"/>
        <v>-0.39944369379053324</v>
      </c>
      <c r="I21" s="15">
        <v>-1</v>
      </c>
      <c r="J21" s="15">
        <f t="shared" si="6"/>
        <v>0.39944369379053324</v>
      </c>
      <c r="K21" s="15"/>
      <c r="L21" s="15"/>
      <c r="M21" s="15" t="s">
        <v>3</v>
      </c>
      <c r="N21" s="15">
        <v>2</v>
      </c>
      <c r="O21" s="15">
        <f t="shared" si="9"/>
        <v>0.39944369379053324</v>
      </c>
      <c r="P21" s="15">
        <f t="shared" si="7"/>
        <v>1.3189992038626306</v>
      </c>
      <c r="Q21" s="15">
        <f t="shared" si="8"/>
        <v>0.39944369379053318</v>
      </c>
      <c r="R21" s="15"/>
      <c r="S21" s="11"/>
    </row>
    <row r="22" spans="1:19" x14ac:dyDescent="0.25">
      <c r="A22" s="9" t="s">
        <v>5</v>
      </c>
      <c r="B22" s="12">
        <f t="shared" si="3"/>
        <v>4.3088653583542893</v>
      </c>
      <c r="C22" s="13">
        <f>P9</f>
        <v>4.2847115100603252</v>
      </c>
      <c r="D22" s="11">
        <f t="shared" si="4"/>
        <v>2.4153848293964053E-2</v>
      </c>
      <c r="E22" s="15"/>
      <c r="F22" s="15"/>
      <c r="G22" s="15" t="s">
        <v>5</v>
      </c>
      <c r="H22" s="15">
        <f t="shared" si="5"/>
        <v>2.4153848293964053E-2</v>
      </c>
      <c r="I22" s="15">
        <v>-1</v>
      </c>
      <c r="J22" s="15">
        <f t="shared" si="6"/>
        <v>-2.4153848293964053E-2</v>
      </c>
      <c r="K22" s="15"/>
      <c r="L22" s="15"/>
      <c r="M22" s="15" t="s">
        <v>5</v>
      </c>
      <c r="N22" s="15">
        <v>2</v>
      </c>
      <c r="O22" s="15">
        <f t="shared" si="9"/>
        <v>-2.4153848293964053E-2</v>
      </c>
      <c r="P22" s="15">
        <f t="shared" si="7"/>
        <v>0.98339719943780157</v>
      </c>
      <c r="Q22" s="15">
        <f t="shared" si="8"/>
        <v>-2.415384829396406E-2</v>
      </c>
      <c r="S22" s="11"/>
    </row>
    <row r="23" spans="1:19" x14ac:dyDescent="0.25">
      <c r="A23" s="9" t="s">
        <v>6</v>
      </c>
      <c r="B23" s="12">
        <f t="shared" si="3"/>
        <v>4.5920868623289337</v>
      </c>
      <c r="C23" s="13">
        <f>P9</f>
        <v>4.2847115100603252</v>
      </c>
      <c r="D23" s="11">
        <f t="shared" si="4"/>
        <v>0.30737535226860846</v>
      </c>
      <c r="E23" s="15"/>
      <c r="F23" s="15"/>
      <c r="G23" s="15" t="s">
        <v>6</v>
      </c>
      <c r="H23" s="15">
        <f t="shared" si="5"/>
        <v>0.30737535226860846</v>
      </c>
      <c r="I23" s="15">
        <v>-1</v>
      </c>
      <c r="J23" s="15">
        <f t="shared" si="6"/>
        <v>-0.30737535226860846</v>
      </c>
      <c r="K23" s="15"/>
      <c r="L23" s="15"/>
      <c r="M23" s="15" t="s">
        <v>6</v>
      </c>
      <c r="N23" s="15">
        <v>2</v>
      </c>
      <c r="O23" s="15">
        <f t="shared" si="9"/>
        <v>-0.30737535226860846</v>
      </c>
      <c r="P23" s="15">
        <f t="shared" si="7"/>
        <v>0.80811059179096367</v>
      </c>
      <c r="Q23" s="15">
        <f t="shared" si="8"/>
        <v>-0.30737535226860835</v>
      </c>
      <c r="R23" s="15">
        <f>AVERAGE(Q22:Q25)</f>
        <v>7.1503028478787256E-2</v>
      </c>
      <c r="S23" s="11"/>
    </row>
    <row r="24" spans="1:19" x14ac:dyDescent="0.25">
      <c r="A24" s="9" t="s">
        <v>7</v>
      </c>
      <c r="B24" s="12">
        <f t="shared" si="3"/>
        <v>3.7793663795936858</v>
      </c>
      <c r="C24" s="13">
        <f>P9</f>
        <v>4.2847115100603252</v>
      </c>
      <c r="D24" s="11">
        <f t="shared" si="4"/>
        <v>-0.50534513046663943</v>
      </c>
      <c r="E24" s="15"/>
      <c r="F24" s="15"/>
      <c r="G24" s="15" t="s">
        <v>7</v>
      </c>
      <c r="H24" s="15">
        <f t="shared" si="5"/>
        <v>-0.50534513046663943</v>
      </c>
      <c r="I24" s="15">
        <v>-1</v>
      </c>
      <c r="J24" s="15">
        <f t="shared" si="6"/>
        <v>0.50534513046663943</v>
      </c>
      <c r="K24" s="15"/>
      <c r="L24" s="15"/>
      <c r="M24" s="15" t="s">
        <v>7</v>
      </c>
      <c r="N24" s="15">
        <v>2</v>
      </c>
      <c r="O24" s="15">
        <f t="shared" si="9"/>
        <v>0.50534513046663943</v>
      </c>
      <c r="P24" s="15">
        <f t="shared" si="7"/>
        <v>1.4194628883131044</v>
      </c>
      <c r="Q24" s="15">
        <f t="shared" si="8"/>
        <v>0.50534513046663943</v>
      </c>
      <c r="R24" s="15"/>
      <c r="S24" s="11"/>
    </row>
    <row r="25" spans="1:19" x14ac:dyDescent="0.25">
      <c r="A25" s="9" t="s">
        <v>8</v>
      </c>
      <c r="B25" s="12">
        <f t="shared" si="3"/>
        <v>4.1725153260492434</v>
      </c>
      <c r="C25" s="13">
        <f>P9</f>
        <v>4.2847115100603252</v>
      </c>
      <c r="D25" s="11">
        <f t="shared" si="4"/>
        <v>-0.11219618401108189</v>
      </c>
      <c r="E25" s="15"/>
      <c r="F25" s="15"/>
      <c r="G25" s="15" t="s">
        <v>8</v>
      </c>
      <c r="H25" s="15">
        <f t="shared" si="5"/>
        <v>-0.11219618401108189</v>
      </c>
      <c r="I25" s="15">
        <v>-1</v>
      </c>
      <c r="J25" s="15">
        <f t="shared" si="6"/>
        <v>0.11219618401108189</v>
      </c>
      <c r="K25" s="15"/>
      <c r="L25" s="15"/>
      <c r="M25" s="15" t="s">
        <v>8</v>
      </c>
      <c r="N25" s="15">
        <v>2</v>
      </c>
      <c r="O25" s="15">
        <f t="shared" si="9"/>
        <v>0.11219618401108189</v>
      </c>
      <c r="P25" s="15">
        <f t="shared" si="7"/>
        <v>1.0808723738211008</v>
      </c>
      <c r="Q25" s="15">
        <f t="shared" si="8"/>
        <v>0.11219618401108201</v>
      </c>
      <c r="R25" s="15"/>
      <c r="S25" s="11"/>
    </row>
    <row r="26" spans="1:19" x14ac:dyDescent="0.25">
      <c r="A26" s="9" t="s">
        <v>9</v>
      </c>
      <c r="B26" s="12">
        <f t="shared" si="3"/>
        <v>4.5293574590724752</v>
      </c>
      <c r="C26" s="13">
        <f>P9</f>
        <v>4.2847115100603252</v>
      </c>
      <c r="D26" s="11">
        <f t="shared" si="4"/>
        <v>0.24464594901214998</v>
      </c>
      <c r="E26" s="15"/>
      <c r="F26" s="15"/>
      <c r="G26" s="15" t="s">
        <v>9</v>
      </c>
      <c r="H26" s="15">
        <f t="shared" si="5"/>
        <v>0.24464594901214998</v>
      </c>
      <c r="I26" s="15">
        <v>-1</v>
      </c>
      <c r="J26" s="15">
        <f t="shared" si="6"/>
        <v>-0.24464594901214998</v>
      </c>
      <c r="K26" s="15"/>
      <c r="L26" s="15"/>
      <c r="M26" s="15" t="s">
        <v>9</v>
      </c>
      <c r="N26" s="15">
        <v>2</v>
      </c>
      <c r="O26" s="15">
        <f t="shared" si="9"/>
        <v>-0.24464594901214998</v>
      </c>
      <c r="P26" s="15">
        <f t="shared" si="7"/>
        <v>0.84402290190720419</v>
      </c>
      <c r="Q26" s="15">
        <f t="shared" si="8"/>
        <v>-0.24464594901215003</v>
      </c>
      <c r="R26" s="15"/>
      <c r="S26" s="11"/>
    </row>
    <row r="27" spans="1:19" x14ac:dyDescent="0.25">
      <c r="A27" s="9" t="s">
        <v>10</v>
      </c>
      <c r="B27" s="12">
        <f t="shared" si="3"/>
        <v>4.5618861495618539</v>
      </c>
      <c r="C27" s="13">
        <f>P9</f>
        <v>4.2847115100603252</v>
      </c>
      <c r="D27" s="11">
        <f>B27-C27</f>
        <v>0.27717463950152865</v>
      </c>
      <c r="E27" s="15"/>
      <c r="F27" s="15"/>
      <c r="G27" s="15" t="s">
        <v>10</v>
      </c>
      <c r="H27" s="15">
        <f t="shared" si="5"/>
        <v>0.27717463950152865</v>
      </c>
      <c r="I27" s="15">
        <v>-1</v>
      </c>
      <c r="J27" s="15">
        <f t="shared" si="6"/>
        <v>-0.27717463950152865</v>
      </c>
      <c r="K27" s="15"/>
      <c r="L27" s="15"/>
      <c r="M27" s="15" t="s">
        <v>10</v>
      </c>
      <c r="N27" s="15">
        <v>2</v>
      </c>
      <c r="O27" s="15">
        <f t="shared" si="9"/>
        <v>-0.27717463950152865</v>
      </c>
      <c r="P27" s="15">
        <f>N27^O27</f>
        <v>0.82520551061474301</v>
      </c>
      <c r="Q27" s="15">
        <f>LOG(P27,2)</f>
        <v>-0.27717463950152876</v>
      </c>
      <c r="R27" s="15">
        <f>AVERAGE(Q26:Q29)</f>
        <v>-0.12262283232971341</v>
      </c>
      <c r="S27" s="11"/>
    </row>
    <row r="28" spans="1:19" x14ac:dyDescent="0.25">
      <c r="A28" s="9" t="s">
        <v>11</v>
      </c>
      <c r="B28" s="12">
        <f t="shared" si="3"/>
        <v>4.2376897259640174</v>
      </c>
      <c r="C28" s="13">
        <f>P9</f>
        <v>4.2847115100603252</v>
      </c>
      <c r="D28" s="11">
        <f t="shared" si="4"/>
        <v>-4.7021784096307861E-2</v>
      </c>
      <c r="E28" s="15"/>
      <c r="F28" s="15"/>
      <c r="G28" s="15" t="s">
        <v>11</v>
      </c>
      <c r="H28" s="15">
        <f t="shared" si="5"/>
        <v>-4.7021784096307861E-2</v>
      </c>
      <c r="I28" s="15">
        <v>-1</v>
      </c>
      <c r="J28" s="15">
        <f t="shared" si="6"/>
        <v>4.7021784096307861E-2</v>
      </c>
      <c r="K28" s="15"/>
      <c r="L28" s="15"/>
      <c r="M28" s="15" t="s">
        <v>11</v>
      </c>
      <c r="N28" s="15">
        <v>2</v>
      </c>
      <c r="O28" s="15">
        <f t="shared" si="9"/>
        <v>4.7021784096307861E-2</v>
      </c>
      <c r="P28" s="15">
        <f t="shared" si="7"/>
        <v>1.0331299874003532</v>
      </c>
      <c r="Q28" s="15">
        <f t="shared" si="8"/>
        <v>4.7021784096308E-2</v>
      </c>
      <c r="R28" s="15"/>
      <c r="S28" s="11"/>
    </row>
    <row r="29" spans="1:19" ht="15.75" thickBot="1" x14ac:dyDescent="0.3">
      <c r="A29" s="20" t="s">
        <v>12</v>
      </c>
      <c r="B29" s="17">
        <f t="shared" si="3"/>
        <v>4.300404034961808</v>
      </c>
      <c r="C29" s="19">
        <f>P9</f>
        <v>4.2847115100603252</v>
      </c>
      <c r="D29" s="18">
        <f t="shared" si="4"/>
        <v>1.5692524901482763E-2</v>
      </c>
      <c r="E29" s="2"/>
      <c r="F29" s="2"/>
      <c r="G29" s="2" t="s">
        <v>12</v>
      </c>
      <c r="H29" s="2">
        <f t="shared" si="5"/>
        <v>1.5692524901482763E-2</v>
      </c>
      <c r="I29" s="2">
        <v>-1</v>
      </c>
      <c r="J29" s="2">
        <f t="shared" si="6"/>
        <v>-1.5692524901482763E-2</v>
      </c>
      <c r="K29" s="2"/>
      <c r="L29" s="2"/>
      <c r="M29" s="2" t="s">
        <v>12</v>
      </c>
      <c r="N29" s="2">
        <v>2</v>
      </c>
      <c r="O29" s="2">
        <f t="shared" si="9"/>
        <v>-1.5692524901482763E-2</v>
      </c>
      <c r="P29" s="2">
        <f t="shared" si="7"/>
        <v>0.98918171376197683</v>
      </c>
      <c r="Q29" s="2">
        <f t="shared" si="8"/>
        <v>-1.5692524901482766E-2</v>
      </c>
      <c r="R29" s="2"/>
      <c r="S29" s="18"/>
    </row>
    <row r="30" spans="1:19" ht="15.75" thickTop="1" x14ac:dyDescent="0.25">
      <c r="A30" t="s">
        <v>13</v>
      </c>
      <c r="B30" s="10">
        <f>O4</f>
        <v>4.5261656574959162</v>
      </c>
      <c r="C30" s="10">
        <f>P9</f>
        <v>4.2847115100603252</v>
      </c>
      <c r="D30" s="15">
        <f t="shared" si="4"/>
        <v>0.2414541474355909</v>
      </c>
      <c r="E30" s="23"/>
      <c r="G30" t="s">
        <v>13</v>
      </c>
      <c r="H30" s="15">
        <f t="shared" si="5"/>
        <v>0.2414541474355909</v>
      </c>
      <c r="I30" s="15">
        <v>-1</v>
      </c>
      <c r="J30" s="15">
        <f t="shared" si="6"/>
        <v>-0.2414541474355909</v>
      </c>
      <c r="M30" t="s">
        <v>13</v>
      </c>
      <c r="N30" s="15">
        <v>2</v>
      </c>
      <c r="O30" s="15">
        <f t="shared" si="9"/>
        <v>-0.2414541474355909</v>
      </c>
      <c r="P30" s="15">
        <f t="shared" si="7"/>
        <v>0.8458922753971656</v>
      </c>
      <c r="Q30" s="15">
        <f t="shared" si="8"/>
        <v>-0.24145414743559093</v>
      </c>
    </row>
    <row r="31" spans="1:19" x14ac:dyDescent="0.25">
      <c r="A31" t="s">
        <v>14</v>
      </c>
      <c r="B31" s="10">
        <f>O5</f>
        <v>4.4739846129021288</v>
      </c>
      <c r="C31" s="10">
        <f>P9</f>
        <v>4.2847115100603252</v>
      </c>
      <c r="D31" s="15">
        <f t="shared" si="4"/>
        <v>0.18927310284180354</v>
      </c>
      <c r="G31" t="s">
        <v>14</v>
      </c>
      <c r="H31" s="15">
        <f t="shared" si="5"/>
        <v>0.18927310284180354</v>
      </c>
      <c r="I31" s="15">
        <v>-1</v>
      </c>
      <c r="J31" s="15">
        <f t="shared" si="6"/>
        <v>-0.18927310284180354</v>
      </c>
      <c r="M31" t="s">
        <v>14</v>
      </c>
      <c r="N31" s="15">
        <v>2</v>
      </c>
      <c r="O31" s="15">
        <f t="shared" si="9"/>
        <v>-0.18927310284180354</v>
      </c>
      <c r="P31" s="15">
        <f t="shared" si="7"/>
        <v>0.8770475075166545</v>
      </c>
      <c r="Q31" s="15">
        <f t="shared" si="8"/>
        <v>-0.18927310284180354</v>
      </c>
      <c r="R31" s="15">
        <f>AVERAGE(Q30:Q33)</f>
        <v>0</v>
      </c>
    </row>
    <row r="32" spans="1:19" x14ac:dyDescent="0.25">
      <c r="A32" t="s">
        <v>15</v>
      </c>
      <c r="B32" s="10">
        <f>O6</f>
        <v>4.1224626667003115</v>
      </c>
      <c r="C32" s="10">
        <f>P9</f>
        <v>4.2847115100603252</v>
      </c>
      <c r="D32" s="15">
        <f t="shared" si="4"/>
        <v>-0.16224884336001377</v>
      </c>
      <c r="G32" t="s">
        <v>15</v>
      </c>
      <c r="H32" s="15">
        <f t="shared" si="5"/>
        <v>-0.16224884336001377</v>
      </c>
      <c r="I32" s="15">
        <v>-1</v>
      </c>
      <c r="J32" s="15">
        <f t="shared" si="6"/>
        <v>0.16224884336001377</v>
      </c>
      <c r="M32" t="s">
        <v>15</v>
      </c>
      <c r="N32" s="15">
        <v>2</v>
      </c>
      <c r="O32" s="15">
        <f t="shared" si="9"/>
        <v>0.16224884336001377</v>
      </c>
      <c r="P32" s="15">
        <f t="shared" si="7"/>
        <v>1.1190301003794745</v>
      </c>
      <c r="Q32" s="15">
        <f t="shared" si="8"/>
        <v>0.16224884336001372</v>
      </c>
      <c r="R32" s="15"/>
    </row>
    <row r="33" spans="1:18" x14ac:dyDescent="0.25">
      <c r="A33" s="9" t="s">
        <v>16</v>
      </c>
      <c r="B33" s="10">
        <f>O7</f>
        <v>4.0162331031429446</v>
      </c>
      <c r="C33" s="10">
        <f>P9</f>
        <v>4.2847115100603252</v>
      </c>
      <c r="D33" s="15">
        <f t="shared" si="4"/>
        <v>-0.26847840691738067</v>
      </c>
      <c r="G33" s="15" t="s">
        <v>16</v>
      </c>
      <c r="H33" s="15">
        <f t="shared" si="5"/>
        <v>-0.26847840691738067</v>
      </c>
      <c r="I33" s="15">
        <v>-1</v>
      </c>
      <c r="J33" s="15">
        <f t="shared" si="6"/>
        <v>0.26847840691738067</v>
      </c>
      <c r="M33" s="15" t="s">
        <v>16</v>
      </c>
      <c r="N33" s="15">
        <v>2</v>
      </c>
      <c r="O33" s="15">
        <f t="shared" si="9"/>
        <v>0.26847840691738067</v>
      </c>
      <c r="P33" s="15">
        <f t="shared" si="7"/>
        <v>1.2045367471131501</v>
      </c>
      <c r="Q33" s="15">
        <f t="shared" si="8"/>
        <v>0.26847840691738079</v>
      </c>
      <c r="R33" s="15"/>
    </row>
    <row r="34" spans="1:18" x14ac:dyDescent="0.25">
      <c r="D34" s="15"/>
      <c r="I34" s="15"/>
      <c r="Q34" s="15"/>
    </row>
    <row r="38" spans="1:18" x14ac:dyDescent="0.25">
      <c r="N38" s="25" t="s">
        <v>48</v>
      </c>
      <c r="O38" s="25" t="s">
        <v>49</v>
      </c>
      <c r="P38" s="25" t="s">
        <v>50</v>
      </c>
      <c r="Q38" t="s">
        <v>47</v>
      </c>
    </row>
    <row r="39" spans="1:18" x14ac:dyDescent="0.25">
      <c r="N39" s="15">
        <f>Q18</f>
        <v>0.14715014683166591</v>
      </c>
      <c r="O39" s="15">
        <f>Q22</f>
        <v>-2.415384829396406E-2</v>
      </c>
      <c r="P39" s="15">
        <f>Q26</f>
        <v>-0.24464594901215003</v>
      </c>
      <c r="Q39">
        <f>Q30</f>
        <v>-0.24145414743559093</v>
      </c>
    </row>
    <row r="40" spans="1:18" x14ac:dyDescent="0.25">
      <c r="N40" s="15">
        <f>Q19</f>
        <v>0.41731989039771644</v>
      </c>
      <c r="O40" s="15">
        <f>Q23</f>
        <v>-0.30737535226860835</v>
      </c>
      <c r="P40" s="15">
        <f>Q27</f>
        <v>-0.27717463950152876</v>
      </c>
      <c r="Q40">
        <f>Q31</f>
        <v>-0.18927310284180354</v>
      </c>
    </row>
    <row r="41" spans="1:18" x14ac:dyDescent="0.25">
      <c r="N41">
        <f>Q20</f>
        <v>0.28565832067475844</v>
      </c>
      <c r="O41">
        <f>Q24</f>
        <v>0.50534513046663943</v>
      </c>
      <c r="P41">
        <f>Q28</f>
        <v>4.7021784096308E-2</v>
      </c>
      <c r="Q41">
        <f>Q32</f>
        <v>0.16224884336001372</v>
      </c>
    </row>
    <row r="42" spans="1:18" x14ac:dyDescent="0.25">
      <c r="N42">
        <f>Q21</f>
        <v>0.39944369379053318</v>
      </c>
      <c r="O42">
        <f>Q25</f>
        <v>0.11219618401108201</v>
      </c>
      <c r="P42">
        <f>Q29</f>
        <v>-1.5692524901482766E-2</v>
      </c>
      <c r="Q42">
        <f>Q33</f>
        <v>0.26847840691738079</v>
      </c>
    </row>
  </sheetData>
  <mergeCells count="1">
    <mergeCell ref="B2: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W20" sqref="W20"/>
    </sheetView>
  </sheetViews>
  <sheetFormatPr defaultRowHeight="15" x14ac:dyDescent="0.25"/>
  <sheetData>
    <row r="1" spans="1:19" x14ac:dyDescent="0.25">
      <c r="B1" s="1" t="s">
        <v>19</v>
      </c>
      <c r="C1" t="s">
        <v>53</v>
      </c>
      <c r="H1" s="1" t="s">
        <v>20</v>
      </c>
      <c r="N1" s="1" t="s">
        <v>21</v>
      </c>
    </row>
    <row r="2" spans="1:19" ht="15.75" thickBot="1" x14ac:dyDescent="0.3">
      <c r="A2" s="2"/>
      <c r="B2" s="32"/>
      <c r="C2" s="32"/>
      <c r="D2" s="33"/>
    </row>
    <row r="3" spans="1:19" ht="15.75" thickTop="1" x14ac:dyDescent="0.25">
      <c r="B3" s="3" t="s">
        <v>22</v>
      </c>
      <c r="C3" s="3"/>
      <c r="D3" s="4"/>
      <c r="G3" s="5" t="s">
        <v>23</v>
      </c>
      <c r="H3" s="6" t="s">
        <v>24</v>
      </c>
      <c r="I3" s="6" t="s">
        <v>18</v>
      </c>
      <c r="J3" s="7" t="s">
        <v>25</v>
      </c>
      <c r="L3" s="5" t="s">
        <v>26</v>
      </c>
      <c r="M3" s="6" t="s">
        <v>27</v>
      </c>
      <c r="N3" s="6" t="s">
        <v>18</v>
      </c>
      <c r="O3" s="7" t="s">
        <v>28</v>
      </c>
      <c r="P3" s="8"/>
      <c r="S3" s="15"/>
    </row>
    <row r="4" spans="1:19" x14ac:dyDescent="0.25">
      <c r="A4" t="s">
        <v>0</v>
      </c>
      <c r="B4" s="10">
        <v>28.439824190736481</v>
      </c>
      <c r="D4" s="11"/>
      <c r="F4" s="11"/>
      <c r="G4" t="s">
        <v>0</v>
      </c>
      <c r="H4" s="10">
        <f>B4</f>
        <v>28.439824190736481</v>
      </c>
      <c r="I4" s="12">
        <v>18.442259273791468</v>
      </c>
      <c r="J4" s="13">
        <f>H4-I4</f>
        <v>9.9975649169450129</v>
      </c>
      <c r="K4" s="21"/>
      <c r="L4" t="s">
        <v>13</v>
      </c>
      <c r="M4" s="10">
        <v>29.284965425965598</v>
      </c>
      <c r="N4" s="14">
        <v>18.898829539942227</v>
      </c>
      <c r="O4" s="12">
        <f>M4-N4</f>
        <v>10.386135886023371</v>
      </c>
      <c r="P4" s="11"/>
    </row>
    <row r="5" spans="1:19" x14ac:dyDescent="0.25">
      <c r="A5" t="s">
        <v>1</v>
      </c>
      <c r="B5" s="10">
        <v>28.944875194065009</v>
      </c>
      <c r="D5" s="11"/>
      <c r="F5" s="11"/>
      <c r="G5" t="s">
        <v>1</v>
      </c>
      <c r="H5" s="10">
        <f t="shared" ref="H5:H15" si="0">B5</f>
        <v>28.944875194065009</v>
      </c>
      <c r="I5" s="12">
        <v>18.812599561993522</v>
      </c>
      <c r="J5" s="13">
        <f t="shared" ref="J5:J14" si="1">H5-I5</f>
        <v>10.132275632071487</v>
      </c>
      <c r="K5" s="21"/>
      <c r="L5" t="s">
        <v>14</v>
      </c>
      <c r="M5" s="10">
        <v>29.383978627816894</v>
      </c>
      <c r="N5" s="14">
        <v>19.010435754652189</v>
      </c>
      <c r="O5" s="12">
        <f t="shared" ref="O5:O7" si="2">M5-N5</f>
        <v>10.373542873164705</v>
      </c>
      <c r="P5" s="11"/>
    </row>
    <row r="6" spans="1:19" x14ac:dyDescent="0.25">
      <c r="A6" t="s">
        <v>2</v>
      </c>
      <c r="B6" s="10">
        <v>29.129972536890595</v>
      </c>
      <c r="D6" s="11"/>
      <c r="E6" s="15"/>
      <c r="F6" s="11"/>
      <c r="G6" t="s">
        <v>2</v>
      </c>
      <c r="H6" s="10">
        <f t="shared" si="0"/>
        <v>29.129972536890595</v>
      </c>
      <c r="I6" s="12">
        <v>18.864043713702603</v>
      </c>
      <c r="J6" s="13">
        <f t="shared" si="1"/>
        <v>10.265928823187991</v>
      </c>
      <c r="K6" s="21"/>
      <c r="L6" t="s">
        <v>15</v>
      </c>
      <c r="M6" s="10">
        <v>29.71</v>
      </c>
      <c r="N6" s="14">
        <v>18.937170895002268</v>
      </c>
      <c r="O6" s="12">
        <f t="shared" si="2"/>
        <v>10.772829104997733</v>
      </c>
      <c r="P6" s="13"/>
    </row>
    <row r="7" spans="1:19" x14ac:dyDescent="0.25">
      <c r="A7" t="s">
        <v>3</v>
      </c>
      <c r="B7" s="10">
        <v>28.989956881651274</v>
      </c>
      <c r="D7" s="11"/>
      <c r="F7" s="11"/>
      <c r="G7" t="s">
        <v>3</v>
      </c>
      <c r="H7" s="10">
        <f t="shared" si="0"/>
        <v>28.989956881651274</v>
      </c>
      <c r="I7" s="12">
        <v>18.829608366531644</v>
      </c>
      <c r="J7" s="13">
        <f t="shared" si="1"/>
        <v>10.16034851511963</v>
      </c>
      <c r="K7" s="21"/>
      <c r="L7" s="9" t="s">
        <v>16</v>
      </c>
      <c r="M7" s="12">
        <v>29.619993247804768</v>
      </c>
      <c r="N7" s="10">
        <v>19.203764743540848</v>
      </c>
      <c r="O7" s="12">
        <f t="shared" si="2"/>
        <v>10.41622850426392</v>
      </c>
      <c r="P7" s="11"/>
    </row>
    <row r="8" spans="1:19" x14ac:dyDescent="0.25">
      <c r="A8" t="s">
        <v>5</v>
      </c>
      <c r="B8" s="10">
        <v>29.089938123000536</v>
      </c>
      <c r="D8" s="11"/>
      <c r="F8" s="11"/>
      <c r="G8" t="s">
        <v>5</v>
      </c>
      <c r="H8" s="10">
        <f t="shared" si="0"/>
        <v>29.089938123000536</v>
      </c>
      <c r="I8" s="12">
        <v>18.616121010234895</v>
      </c>
      <c r="J8" s="13">
        <f t="shared" si="1"/>
        <v>10.473817112765641</v>
      </c>
      <c r="K8" s="21"/>
      <c r="L8" s="15"/>
      <c r="M8" s="15"/>
      <c r="N8" s="15"/>
      <c r="O8" s="15"/>
      <c r="P8" s="11"/>
    </row>
    <row r="9" spans="1:19" x14ac:dyDescent="0.25">
      <c r="A9" t="s">
        <v>6</v>
      </c>
      <c r="B9" s="10">
        <v>28.994947835786842</v>
      </c>
      <c r="D9" s="11"/>
      <c r="F9" s="11"/>
      <c r="G9" t="s">
        <v>6</v>
      </c>
      <c r="H9" s="10">
        <f t="shared" si="0"/>
        <v>28.994947835786842</v>
      </c>
      <c r="I9" s="12">
        <v>18.597910981569196</v>
      </c>
      <c r="J9" s="13">
        <f t="shared" si="1"/>
        <v>10.397036854217646</v>
      </c>
      <c r="L9" s="9"/>
      <c r="M9" s="15"/>
      <c r="N9" s="16" t="s">
        <v>29</v>
      </c>
      <c r="O9" s="15"/>
      <c r="P9" s="13">
        <f>AVERAGE(O4:O7)</f>
        <v>10.487184092112432</v>
      </c>
    </row>
    <row r="10" spans="1:19" x14ac:dyDescent="0.25">
      <c r="A10" t="s">
        <v>7</v>
      </c>
      <c r="B10" s="10">
        <v>28.824527749817513</v>
      </c>
      <c r="D10" s="11"/>
      <c r="F10" s="11"/>
      <c r="G10" t="s">
        <v>7</v>
      </c>
      <c r="H10" s="10">
        <f t="shared" si="0"/>
        <v>28.824527749817513</v>
      </c>
      <c r="I10" s="12">
        <v>18.675628610385715</v>
      </c>
      <c r="J10" s="13">
        <f t="shared" si="1"/>
        <v>10.148899139431798</v>
      </c>
      <c r="L10" s="9"/>
      <c r="M10" s="15"/>
      <c r="N10" s="15"/>
      <c r="O10" s="15"/>
      <c r="P10" s="11"/>
    </row>
    <row r="11" spans="1:19" x14ac:dyDescent="0.25">
      <c r="A11" t="s">
        <v>8</v>
      </c>
      <c r="B11" s="10">
        <v>29.034472614462967</v>
      </c>
      <c r="D11" s="11"/>
      <c r="F11" s="11"/>
      <c r="G11" t="s">
        <v>8</v>
      </c>
      <c r="H11" s="10">
        <f t="shared" si="0"/>
        <v>29.034472614462967</v>
      </c>
      <c r="I11" s="12">
        <v>18.472082263662969</v>
      </c>
      <c r="J11" s="13">
        <f t="shared" si="1"/>
        <v>10.562390350799998</v>
      </c>
      <c r="L11" s="9"/>
      <c r="M11" s="15"/>
      <c r="N11" s="15"/>
      <c r="O11" s="15"/>
      <c r="P11" s="11"/>
    </row>
    <row r="12" spans="1:19" x14ac:dyDescent="0.25">
      <c r="A12" t="s">
        <v>9</v>
      </c>
      <c r="B12" s="10">
        <v>28.659937194627624</v>
      </c>
      <c r="D12" s="11"/>
      <c r="F12" s="11"/>
      <c r="G12" t="s">
        <v>9</v>
      </c>
      <c r="H12" s="10">
        <f t="shared" si="0"/>
        <v>28.659937194627624</v>
      </c>
      <c r="I12" s="12">
        <v>18.075239418553988</v>
      </c>
      <c r="J12" s="13">
        <f t="shared" si="1"/>
        <v>10.584697776073636</v>
      </c>
      <c r="L12" s="9"/>
      <c r="M12" s="15"/>
      <c r="N12" s="15"/>
      <c r="O12" s="15"/>
      <c r="P12" s="11"/>
    </row>
    <row r="13" spans="1:19" x14ac:dyDescent="0.25">
      <c r="A13" t="s">
        <v>10</v>
      </c>
      <c r="B13" s="10">
        <v>29.73</v>
      </c>
      <c r="D13" s="11"/>
      <c r="F13" s="11"/>
      <c r="G13" t="s">
        <v>10</v>
      </c>
      <c r="H13" s="10">
        <f t="shared" si="0"/>
        <v>29.73</v>
      </c>
      <c r="I13" s="12">
        <v>19.152670561454272</v>
      </c>
      <c r="J13" s="13">
        <f>H13-I13</f>
        <v>10.577329438545728</v>
      </c>
      <c r="L13" s="9"/>
      <c r="M13" s="15"/>
      <c r="N13" s="15"/>
      <c r="O13" s="15"/>
      <c r="P13" s="11"/>
    </row>
    <row r="14" spans="1:19" x14ac:dyDescent="0.25">
      <c r="A14" t="s">
        <v>11</v>
      </c>
      <c r="B14" s="10">
        <v>29.21499614923815</v>
      </c>
      <c r="C14" s="15"/>
      <c r="D14" s="11"/>
      <c r="E14" s="15"/>
      <c r="F14" s="11"/>
      <c r="G14" t="s">
        <v>11</v>
      </c>
      <c r="H14" s="10">
        <f t="shared" si="0"/>
        <v>29.21499614923815</v>
      </c>
      <c r="I14" s="12">
        <v>18.917244953278765</v>
      </c>
      <c r="J14" s="13">
        <f t="shared" si="1"/>
        <v>10.297751195959385</v>
      </c>
      <c r="K14" s="11"/>
      <c r="L14" s="15"/>
      <c r="M14" s="15"/>
      <c r="N14" s="15"/>
      <c r="O14" s="15"/>
      <c r="P14" s="11"/>
    </row>
    <row r="15" spans="1:19" ht="15.75" thickBot="1" x14ac:dyDescent="0.3">
      <c r="A15" s="2" t="s">
        <v>12</v>
      </c>
      <c r="B15" s="10">
        <v>28.988834057271085</v>
      </c>
      <c r="C15" s="2"/>
      <c r="D15" s="18"/>
      <c r="E15" s="15"/>
      <c r="F15" s="11"/>
      <c r="G15" s="20" t="s">
        <v>12</v>
      </c>
      <c r="H15" s="17">
        <f t="shared" si="0"/>
        <v>28.988834057271085</v>
      </c>
      <c r="I15" s="17">
        <v>18.539560938741634</v>
      </c>
      <c r="J15" s="19">
        <f>H15-I15</f>
        <v>10.449273118529451</v>
      </c>
      <c r="K15" s="18"/>
      <c r="L15" s="2"/>
      <c r="M15" s="2"/>
      <c r="N15" s="2"/>
      <c r="O15" s="2"/>
      <c r="P15" s="18"/>
    </row>
    <row r="16" spans="1:19" ht="16.5" thickTop="1" thickBot="1" x14ac:dyDescent="0.3">
      <c r="B16" s="24"/>
      <c r="I16" s="10"/>
    </row>
    <row r="17" spans="1:19" ht="15.75" thickTop="1" x14ac:dyDescent="0.25">
      <c r="A17" s="22"/>
      <c r="B17" s="6" t="s">
        <v>25</v>
      </c>
      <c r="C17" s="6" t="s">
        <v>29</v>
      </c>
      <c r="D17" s="7" t="s">
        <v>30</v>
      </c>
      <c r="E17" s="23"/>
      <c r="F17" s="23"/>
      <c r="G17" s="23"/>
      <c r="H17" s="6" t="s">
        <v>30</v>
      </c>
      <c r="I17" s="6" t="s">
        <v>31</v>
      </c>
      <c r="J17" s="6" t="s">
        <v>32</v>
      </c>
      <c r="K17" s="23"/>
      <c r="L17" s="23"/>
      <c r="M17" s="23"/>
      <c r="N17" s="6" t="s">
        <v>31</v>
      </c>
      <c r="O17" s="6" t="s">
        <v>32</v>
      </c>
      <c r="P17" s="23" t="s">
        <v>33</v>
      </c>
      <c r="Q17" s="23" t="s">
        <v>34</v>
      </c>
      <c r="R17" s="23" t="s">
        <v>35</v>
      </c>
      <c r="S17" s="8"/>
    </row>
    <row r="18" spans="1:19" x14ac:dyDescent="0.25">
      <c r="A18" s="9" t="s">
        <v>0</v>
      </c>
      <c r="B18" s="12">
        <f t="shared" ref="B18:B29" si="3">J4</f>
        <v>9.9975649169450129</v>
      </c>
      <c r="C18" s="13">
        <f>P9</f>
        <v>10.487184092112432</v>
      </c>
      <c r="D18" s="11">
        <f>B18-C18</f>
        <v>-0.48961917516741948</v>
      </c>
      <c r="E18" s="15"/>
      <c r="F18" s="15"/>
      <c r="G18" s="15" t="s">
        <v>0</v>
      </c>
      <c r="H18" s="15">
        <f>D18</f>
        <v>-0.48961917516741948</v>
      </c>
      <c r="I18" s="15">
        <v>-1</v>
      </c>
      <c r="J18" s="15">
        <f>H18*I18</f>
        <v>0.48961917516741948</v>
      </c>
      <c r="K18" s="15"/>
      <c r="L18" s="15"/>
      <c r="M18" s="15" t="s">
        <v>0</v>
      </c>
      <c r="N18" s="15">
        <v>2</v>
      </c>
      <c r="O18" s="15">
        <f>J18</f>
        <v>0.48961917516741948</v>
      </c>
      <c r="P18" s="15">
        <f>N18^O18</f>
        <v>1.404074196637767</v>
      </c>
      <c r="Q18" s="15">
        <f>LOG(P18,2)</f>
        <v>0.48961917516741943</v>
      </c>
      <c r="R18" s="15"/>
      <c r="S18" s="11"/>
    </row>
    <row r="19" spans="1:19" x14ac:dyDescent="0.25">
      <c r="A19" s="9" t="s">
        <v>1</v>
      </c>
      <c r="B19" s="12">
        <f t="shared" si="3"/>
        <v>10.132275632071487</v>
      </c>
      <c r="C19" s="13">
        <f>P9</f>
        <v>10.487184092112432</v>
      </c>
      <c r="D19" s="11">
        <f t="shared" ref="D19:D33" si="4">B19-C19</f>
        <v>-0.35490846004094578</v>
      </c>
      <c r="E19" s="15"/>
      <c r="F19" s="15"/>
      <c r="G19" s="15" t="s">
        <v>1</v>
      </c>
      <c r="H19" s="15">
        <f t="shared" ref="H19:H33" si="5">D19</f>
        <v>-0.35490846004094578</v>
      </c>
      <c r="I19" s="15">
        <v>-1</v>
      </c>
      <c r="J19" s="15">
        <f t="shared" ref="J19:J33" si="6">H19*I19</f>
        <v>0.35490846004094578</v>
      </c>
      <c r="K19" s="15"/>
      <c r="L19" s="15"/>
      <c r="M19" s="15" t="s">
        <v>1</v>
      </c>
      <c r="N19" s="15">
        <v>2</v>
      </c>
      <c r="O19" s="15">
        <f>J19</f>
        <v>0.35490846004094578</v>
      </c>
      <c r="P19" s="15">
        <f t="shared" ref="P19:P33" si="7">N19^O19</f>
        <v>1.2789044313669113</v>
      </c>
      <c r="Q19" s="15">
        <f t="shared" ref="Q19:Q33" si="8">LOG(P19,2)</f>
        <v>0.35490846004094584</v>
      </c>
      <c r="R19" s="15">
        <f>AVERAGE(Q18:Q21)</f>
        <v>0.34815462028140232</v>
      </c>
      <c r="S19" s="11"/>
    </row>
    <row r="20" spans="1:19" x14ac:dyDescent="0.25">
      <c r="A20" s="9" t="s">
        <v>2</v>
      </c>
      <c r="B20" s="12">
        <f t="shared" si="3"/>
        <v>10.265928823187991</v>
      </c>
      <c r="C20" s="13">
        <f>P9</f>
        <v>10.487184092112432</v>
      </c>
      <c r="D20" s="11">
        <f t="shared" si="4"/>
        <v>-0.22125526892444114</v>
      </c>
      <c r="E20" s="15"/>
      <c r="F20" s="15"/>
      <c r="G20" s="15" t="s">
        <v>2</v>
      </c>
      <c r="H20" s="15">
        <f t="shared" si="5"/>
        <v>-0.22125526892444114</v>
      </c>
      <c r="I20" s="15">
        <v>-1</v>
      </c>
      <c r="J20" s="15">
        <f t="shared" si="6"/>
        <v>0.22125526892444114</v>
      </c>
      <c r="K20" s="15"/>
      <c r="L20" s="15"/>
      <c r="M20" s="15" t="s">
        <v>2</v>
      </c>
      <c r="N20" s="15">
        <v>2</v>
      </c>
      <c r="O20" s="15">
        <f t="shared" ref="O20:O33" si="9">J20</f>
        <v>0.22125526892444114</v>
      </c>
      <c r="P20" s="15">
        <f t="shared" si="7"/>
        <v>1.1657474459992609</v>
      </c>
      <c r="Q20" s="15">
        <f t="shared" si="8"/>
        <v>0.22125526892444103</v>
      </c>
      <c r="R20" s="15"/>
      <c r="S20" s="11"/>
    </row>
    <row r="21" spans="1:19" x14ac:dyDescent="0.25">
      <c r="A21" s="9" t="s">
        <v>3</v>
      </c>
      <c r="B21" s="12">
        <f t="shared" si="3"/>
        <v>10.16034851511963</v>
      </c>
      <c r="C21" s="13">
        <f>P9</f>
        <v>10.487184092112432</v>
      </c>
      <c r="D21" s="11">
        <f t="shared" si="4"/>
        <v>-0.32683557699280286</v>
      </c>
      <c r="E21" s="15"/>
      <c r="F21" s="15"/>
      <c r="G21" s="15" t="s">
        <v>3</v>
      </c>
      <c r="H21" s="15">
        <f t="shared" si="5"/>
        <v>-0.32683557699280286</v>
      </c>
      <c r="I21" s="15">
        <v>-1</v>
      </c>
      <c r="J21" s="15">
        <f t="shared" si="6"/>
        <v>0.32683557699280286</v>
      </c>
      <c r="K21" s="15"/>
      <c r="L21" s="15"/>
      <c r="M21" s="15" t="s">
        <v>3</v>
      </c>
      <c r="N21" s="15">
        <v>2</v>
      </c>
      <c r="O21" s="15">
        <f t="shared" si="9"/>
        <v>0.32683557699280286</v>
      </c>
      <c r="P21" s="15">
        <f t="shared" si="7"/>
        <v>1.2542592492712246</v>
      </c>
      <c r="Q21" s="15">
        <f t="shared" si="8"/>
        <v>0.32683557699280297</v>
      </c>
      <c r="R21" s="15"/>
      <c r="S21" s="11"/>
    </row>
    <row r="22" spans="1:19" x14ac:dyDescent="0.25">
      <c r="A22" s="9" t="s">
        <v>5</v>
      </c>
      <c r="B22" s="12">
        <f t="shared" si="3"/>
        <v>10.473817112765641</v>
      </c>
      <c r="C22" s="13">
        <f>P9</f>
        <v>10.487184092112432</v>
      </c>
      <c r="D22" s="11">
        <f t="shared" si="4"/>
        <v>-1.3366979346791652E-2</v>
      </c>
      <c r="E22" s="15"/>
      <c r="F22" s="15"/>
      <c r="G22" s="15" t="s">
        <v>5</v>
      </c>
      <c r="H22" s="15">
        <f t="shared" si="5"/>
        <v>-1.3366979346791652E-2</v>
      </c>
      <c r="I22" s="15">
        <v>-1</v>
      </c>
      <c r="J22" s="15">
        <f t="shared" si="6"/>
        <v>1.3366979346791652E-2</v>
      </c>
      <c r="K22" s="15"/>
      <c r="L22" s="15"/>
      <c r="M22" s="15" t="s">
        <v>5</v>
      </c>
      <c r="N22" s="15">
        <v>2</v>
      </c>
      <c r="O22" s="15">
        <f t="shared" si="9"/>
        <v>1.3366979346791652E-2</v>
      </c>
      <c r="P22" s="15">
        <f t="shared" si="7"/>
        <v>1.009308339662502</v>
      </c>
      <c r="Q22" s="15">
        <f t="shared" si="8"/>
        <v>1.3366979346791793E-2</v>
      </c>
      <c r="S22" s="11"/>
    </row>
    <row r="23" spans="1:19" x14ac:dyDescent="0.25">
      <c r="A23" s="9" t="s">
        <v>6</v>
      </c>
      <c r="B23" s="12">
        <f t="shared" si="3"/>
        <v>10.397036854217646</v>
      </c>
      <c r="C23" s="13">
        <f>P9</f>
        <v>10.487184092112432</v>
      </c>
      <c r="D23" s="11">
        <f t="shared" si="4"/>
        <v>-9.0147237894786514E-2</v>
      </c>
      <c r="E23" s="15"/>
      <c r="F23" s="15"/>
      <c r="G23" s="15" t="s">
        <v>6</v>
      </c>
      <c r="H23" s="15">
        <f t="shared" si="5"/>
        <v>-9.0147237894786514E-2</v>
      </c>
      <c r="I23" s="15">
        <v>-1</v>
      </c>
      <c r="J23" s="15">
        <f t="shared" si="6"/>
        <v>9.0147237894786514E-2</v>
      </c>
      <c r="K23" s="15"/>
      <c r="L23" s="15"/>
      <c r="M23" s="15" t="s">
        <v>6</v>
      </c>
      <c r="N23" s="15">
        <v>2</v>
      </c>
      <c r="O23" s="15">
        <f t="shared" si="9"/>
        <v>9.0147237894786514E-2</v>
      </c>
      <c r="P23" s="15">
        <f t="shared" si="7"/>
        <v>1.0644788149902253</v>
      </c>
      <c r="Q23" s="15">
        <f t="shared" si="8"/>
        <v>9.0147237894786542E-2</v>
      </c>
      <c r="R23" s="15">
        <f>AVERAGE(Q22:Q25)</f>
        <v>9.1648227808661914E-2</v>
      </c>
      <c r="S23" s="11"/>
    </row>
    <row r="24" spans="1:19" x14ac:dyDescent="0.25">
      <c r="A24" s="9" t="s">
        <v>7</v>
      </c>
      <c r="B24" s="12">
        <f t="shared" si="3"/>
        <v>10.148899139431798</v>
      </c>
      <c r="C24" s="13">
        <f>P9</f>
        <v>10.487184092112432</v>
      </c>
      <c r="D24" s="11">
        <f t="shared" si="4"/>
        <v>-0.33828495268063463</v>
      </c>
      <c r="E24" s="15"/>
      <c r="F24" s="15"/>
      <c r="G24" s="15" t="s">
        <v>7</v>
      </c>
      <c r="H24" s="15">
        <f t="shared" si="5"/>
        <v>-0.33828495268063463</v>
      </c>
      <c r="I24" s="15">
        <v>-1</v>
      </c>
      <c r="J24" s="15">
        <f t="shared" si="6"/>
        <v>0.33828495268063463</v>
      </c>
      <c r="K24" s="15"/>
      <c r="L24" s="15"/>
      <c r="M24" s="15" t="s">
        <v>7</v>
      </c>
      <c r="N24" s="15">
        <v>2</v>
      </c>
      <c r="O24" s="15">
        <f t="shared" si="9"/>
        <v>0.33828495268063463</v>
      </c>
      <c r="P24" s="15">
        <f t="shared" si="7"/>
        <v>1.2642527816039897</v>
      </c>
      <c r="Q24" s="15">
        <f t="shared" si="8"/>
        <v>0.33828495268063463</v>
      </c>
      <c r="R24" s="15"/>
      <c r="S24" s="11"/>
    </row>
    <row r="25" spans="1:19" x14ac:dyDescent="0.25">
      <c r="A25" s="9" t="s">
        <v>8</v>
      </c>
      <c r="B25" s="12">
        <f t="shared" si="3"/>
        <v>10.562390350799998</v>
      </c>
      <c r="C25" s="13">
        <f>P9</f>
        <v>10.487184092112432</v>
      </c>
      <c r="D25" s="11">
        <f t="shared" si="4"/>
        <v>7.5206258687565253E-2</v>
      </c>
      <c r="E25" s="15"/>
      <c r="F25" s="15"/>
      <c r="G25" s="15" t="s">
        <v>8</v>
      </c>
      <c r="H25" s="15">
        <f t="shared" si="5"/>
        <v>7.5206258687565253E-2</v>
      </c>
      <c r="I25" s="15">
        <v>-1</v>
      </c>
      <c r="J25" s="15">
        <f t="shared" si="6"/>
        <v>-7.5206258687565253E-2</v>
      </c>
      <c r="K25" s="15"/>
      <c r="L25" s="15"/>
      <c r="M25" s="15" t="s">
        <v>8</v>
      </c>
      <c r="N25" s="15">
        <v>2</v>
      </c>
      <c r="O25" s="15">
        <f t="shared" si="9"/>
        <v>-7.5206258687565253E-2</v>
      </c>
      <c r="P25" s="15">
        <f t="shared" si="7"/>
        <v>0.9492064054612539</v>
      </c>
      <c r="Q25" s="15">
        <f t="shared" si="8"/>
        <v>-7.5206258687565322E-2</v>
      </c>
      <c r="R25" s="15"/>
      <c r="S25" s="11"/>
    </row>
    <row r="26" spans="1:19" x14ac:dyDescent="0.25">
      <c r="A26" s="9" t="s">
        <v>9</v>
      </c>
      <c r="B26" s="12">
        <f t="shared" si="3"/>
        <v>10.584697776073636</v>
      </c>
      <c r="C26" s="13">
        <f>P9</f>
        <v>10.487184092112432</v>
      </c>
      <c r="D26" s="11">
        <f t="shared" si="4"/>
        <v>9.7513683961203412E-2</v>
      </c>
      <c r="E26" s="15"/>
      <c r="F26" s="15"/>
      <c r="G26" s="15" t="s">
        <v>9</v>
      </c>
      <c r="H26" s="15">
        <f t="shared" si="5"/>
        <v>9.7513683961203412E-2</v>
      </c>
      <c r="I26" s="15">
        <v>-1</v>
      </c>
      <c r="J26" s="15">
        <f t="shared" si="6"/>
        <v>-9.7513683961203412E-2</v>
      </c>
      <c r="K26" s="15"/>
      <c r="L26" s="15"/>
      <c r="M26" s="15" t="s">
        <v>9</v>
      </c>
      <c r="N26" s="15">
        <v>2</v>
      </c>
      <c r="O26" s="15">
        <f t="shared" si="9"/>
        <v>-9.7513683961203412E-2</v>
      </c>
      <c r="P26" s="15">
        <f t="shared" si="7"/>
        <v>0.93464235106139149</v>
      </c>
      <c r="Q26" s="15">
        <f t="shared" si="8"/>
        <v>-9.7513683961203329E-2</v>
      </c>
      <c r="R26" s="15"/>
      <c r="S26" s="11"/>
    </row>
    <row r="27" spans="1:19" x14ac:dyDescent="0.25">
      <c r="A27" s="9" t="s">
        <v>10</v>
      </c>
      <c r="B27" s="12">
        <f t="shared" si="3"/>
        <v>10.577329438545728</v>
      </c>
      <c r="C27" s="13">
        <f>P9</f>
        <v>10.487184092112432</v>
      </c>
      <c r="D27" s="11">
        <f>B27-C27</f>
        <v>9.014534643329597E-2</v>
      </c>
      <c r="E27" s="15"/>
      <c r="F27" s="15"/>
      <c r="G27" s="15" t="s">
        <v>10</v>
      </c>
      <c r="H27" s="15">
        <f t="shared" si="5"/>
        <v>9.014534643329597E-2</v>
      </c>
      <c r="I27" s="15">
        <v>-1</v>
      </c>
      <c r="J27" s="15">
        <f t="shared" si="6"/>
        <v>-9.014534643329597E-2</v>
      </c>
      <c r="K27" s="15"/>
      <c r="L27" s="15"/>
      <c r="M27" s="15" t="s">
        <v>10</v>
      </c>
      <c r="N27" s="15">
        <v>2</v>
      </c>
      <c r="O27" s="15">
        <f t="shared" si="9"/>
        <v>-9.014534643329597E-2</v>
      </c>
      <c r="P27" s="15">
        <f>N27^O27</f>
        <v>0.93942810038097502</v>
      </c>
      <c r="Q27" s="15">
        <f>LOG(P27,2)</f>
        <v>-9.0145346433295998E-2</v>
      </c>
      <c r="R27" s="15">
        <f>AVERAGE(Q26:Q29)</f>
        <v>9.9212098353822255E-3</v>
      </c>
      <c r="S27" s="11"/>
    </row>
    <row r="28" spans="1:19" x14ac:dyDescent="0.25">
      <c r="A28" s="9" t="s">
        <v>11</v>
      </c>
      <c r="B28" s="12">
        <f t="shared" si="3"/>
        <v>10.297751195959385</v>
      </c>
      <c r="C28" s="13">
        <f>P9</f>
        <v>10.487184092112432</v>
      </c>
      <c r="D28" s="11">
        <f t="shared" si="4"/>
        <v>-0.18943289615304693</v>
      </c>
      <c r="E28" s="15"/>
      <c r="F28" s="15"/>
      <c r="G28" s="15" t="s">
        <v>11</v>
      </c>
      <c r="H28" s="15">
        <f t="shared" si="5"/>
        <v>-0.18943289615304693</v>
      </c>
      <c r="I28" s="15">
        <v>-1</v>
      </c>
      <c r="J28" s="15">
        <f t="shared" si="6"/>
        <v>0.18943289615304693</v>
      </c>
      <c r="K28" s="15"/>
      <c r="L28" s="15"/>
      <c r="M28" s="15" t="s">
        <v>11</v>
      </c>
      <c r="N28" s="15">
        <v>2</v>
      </c>
      <c r="O28" s="15">
        <f t="shared" si="9"/>
        <v>0.18943289615304693</v>
      </c>
      <c r="P28" s="15">
        <f t="shared" si="7"/>
        <v>1.1403153852510275</v>
      </c>
      <c r="Q28" s="15">
        <f t="shared" si="8"/>
        <v>0.18943289615304684</v>
      </c>
      <c r="R28" s="15"/>
      <c r="S28" s="11"/>
    </row>
    <row r="29" spans="1:19" ht="15.75" thickBot="1" x14ac:dyDescent="0.3">
      <c r="A29" s="20" t="s">
        <v>12</v>
      </c>
      <c r="B29" s="17">
        <f t="shared" si="3"/>
        <v>10.449273118529451</v>
      </c>
      <c r="C29" s="19">
        <f>P9</f>
        <v>10.487184092112432</v>
      </c>
      <c r="D29" s="18">
        <f t="shared" si="4"/>
        <v>-3.7910973582981455E-2</v>
      </c>
      <c r="E29" s="2"/>
      <c r="F29" s="2"/>
      <c r="G29" s="2" t="s">
        <v>12</v>
      </c>
      <c r="H29" s="2">
        <f t="shared" si="5"/>
        <v>-3.7910973582981455E-2</v>
      </c>
      <c r="I29" s="2">
        <v>-1</v>
      </c>
      <c r="J29" s="2">
        <f t="shared" si="6"/>
        <v>3.7910973582981455E-2</v>
      </c>
      <c r="K29" s="2"/>
      <c r="L29" s="2"/>
      <c r="M29" s="2" t="s">
        <v>12</v>
      </c>
      <c r="N29" s="2">
        <v>2</v>
      </c>
      <c r="O29" s="2">
        <f t="shared" si="9"/>
        <v>3.7910973582981455E-2</v>
      </c>
      <c r="P29" s="2">
        <f t="shared" si="7"/>
        <v>1.0266261922953581</v>
      </c>
      <c r="Q29" s="2">
        <f t="shared" si="8"/>
        <v>3.7910973582981386E-2</v>
      </c>
      <c r="R29" s="2"/>
      <c r="S29" s="18"/>
    </row>
    <row r="30" spans="1:19" ht="15.75" thickTop="1" x14ac:dyDescent="0.25">
      <c r="A30" t="s">
        <v>13</v>
      </c>
      <c r="B30" s="10">
        <f>O4</f>
        <v>10.386135886023371</v>
      </c>
      <c r="C30" s="10">
        <f>P9</f>
        <v>10.487184092112432</v>
      </c>
      <c r="D30" s="15">
        <f t="shared" si="4"/>
        <v>-0.10104820608906095</v>
      </c>
      <c r="E30" s="23"/>
      <c r="G30" t="s">
        <v>13</v>
      </c>
      <c r="H30" s="15">
        <f t="shared" si="5"/>
        <v>-0.10104820608906095</v>
      </c>
      <c r="I30" s="15">
        <v>-1</v>
      </c>
      <c r="J30" s="15">
        <f t="shared" si="6"/>
        <v>0.10104820608906095</v>
      </c>
      <c r="M30" t="s">
        <v>13</v>
      </c>
      <c r="N30" s="15">
        <v>2</v>
      </c>
      <c r="O30" s="15">
        <f t="shared" si="9"/>
        <v>0.10104820608906095</v>
      </c>
      <c r="P30" s="15">
        <f t="shared" si="7"/>
        <v>1.0725524543954446</v>
      </c>
      <c r="Q30" s="15">
        <f t="shared" si="8"/>
        <v>0.10104820608906109</v>
      </c>
    </row>
    <row r="31" spans="1:19" x14ac:dyDescent="0.25">
      <c r="A31" t="s">
        <v>14</v>
      </c>
      <c r="B31" s="10">
        <f>O5</f>
        <v>10.373542873164705</v>
      </c>
      <c r="C31" s="10">
        <f>P9</f>
        <v>10.487184092112432</v>
      </c>
      <c r="D31" s="15">
        <f t="shared" si="4"/>
        <v>-0.11364121894772694</v>
      </c>
      <c r="G31" t="s">
        <v>14</v>
      </c>
      <c r="H31" s="15">
        <f t="shared" si="5"/>
        <v>-0.11364121894772694</v>
      </c>
      <c r="I31" s="15">
        <v>-1</v>
      </c>
      <c r="J31" s="15">
        <f t="shared" si="6"/>
        <v>0.11364121894772694</v>
      </c>
      <c r="M31" t="s">
        <v>14</v>
      </c>
      <c r="N31" s="15">
        <v>2</v>
      </c>
      <c r="O31" s="15">
        <f t="shared" si="9"/>
        <v>0.11364121894772694</v>
      </c>
      <c r="P31" s="15">
        <f t="shared" si="7"/>
        <v>1.0819555416250715</v>
      </c>
      <c r="Q31" s="15">
        <f t="shared" si="8"/>
        <v>0.11364121894772686</v>
      </c>
      <c r="R31" s="15">
        <f>AVERAGE(Q30:Q33)</f>
        <v>9.7144514654701197E-17</v>
      </c>
    </row>
    <row r="32" spans="1:19" x14ac:dyDescent="0.25">
      <c r="A32" t="s">
        <v>15</v>
      </c>
      <c r="B32" s="10">
        <f>O6</f>
        <v>10.772829104997733</v>
      </c>
      <c r="C32" s="10">
        <f>P9</f>
        <v>10.487184092112432</v>
      </c>
      <c r="D32" s="15">
        <f t="shared" si="4"/>
        <v>0.28564501288530053</v>
      </c>
      <c r="G32" t="s">
        <v>15</v>
      </c>
      <c r="H32" s="15">
        <f t="shared" si="5"/>
        <v>0.28564501288530053</v>
      </c>
      <c r="I32" s="15">
        <v>-1</v>
      </c>
      <c r="J32" s="15">
        <f t="shared" si="6"/>
        <v>-0.28564501288530053</v>
      </c>
      <c r="M32" t="s">
        <v>15</v>
      </c>
      <c r="N32" s="15">
        <v>2</v>
      </c>
      <c r="O32" s="15">
        <f t="shared" si="9"/>
        <v>-0.28564501288530053</v>
      </c>
      <c r="P32" s="15">
        <f t="shared" si="7"/>
        <v>0.82037474639406582</v>
      </c>
      <c r="Q32" s="15">
        <f t="shared" si="8"/>
        <v>-0.28564501288530031</v>
      </c>
      <c r="R32" s="15"/>
    </row>
    <row r="33" spans="1:18" x14ac:dyDescent="0.25">
      <c r="A33" s="9" t="s">
        <v>16</v>
      </c>
      <c r="B33" s="10">
        <f>O7</f>
        <v>10.41622850426392</v>
      </c>
      <c r="C33" s="10">
        <f>P9</f>
        <v>10.487184092112432</v>
      </c>
      <c r="D33" s="15">
        <f t="shared" si="4"/>
        <v>-7.0955587848512636E-2</v>
      </c>
      <c r="G33" s="15" t="s">
        <v>16</v>
      </c>
      <c r="H33" s="15">
        <f t="shared" si="5"/>
        <v>-7.0955587848512636E-2</v>
      </c>
      <c r="I33" s="15">
        <v>-1</v>
      </c>
      <c r="J33" s="15">
        <f t="shared" si="6"/>
        <v>7.0955587848512636E-2</v>
      </c>
      <c r="M33" s="15" t="s">
        <v>16</v>
      </c>
      <c r="N33" s="15">
        <v>2</v>
      </c>
      <c r="O33" s="15">
        <f t="shared" si="9"/>
        <v>7.0955587848512636E-2</v>
      </c>
      <c r="P33" s="15">
        <f t="shared" si="7"/>
        <v>1.0504122074581044</v>
      </c>
      <c r="Q33" s="15">
        <f t="shared" si="8"/>
        <v>7.0955587848512747E-2</v>
      </c>
      <c r="R33" s="15"/>
    </row>
    <row r="34" spans="1:18" x14ac:dyDescent="0.25">
      <c r="D34" s="15"/>
      <c r="I34" s="15"/>
      <c r="Q34" s="15"/>
    </row>
    <row r="38" spans="1:18" x14ac:dyDescent="0.25">
      <c r="N38" s="25" t="s">
        <v>48</v>
      </c>
      <c r="O38" s="25" t="s">
        <v>49</v>
      </c>
      <c r="P38" s="25" t="s">
        <v>50</v>
      </c>
      <c r="Q38" t="s">
        <v>47</v>
      </c>
    </row>
    <row r="39" spans="1:18" x14ac:dyDescent="0.25">
      <c r="N39" s="15">
        <f>Q18</f>
        <v>0.48961917516741943</v>
      </c>
      <c r="O39" s="15">
        <f>Q22</f>
        <v>1.3366979346791793E-2</v>
      </c>
      <c r="P39" s="15">
        <f>Q26</f>
        <v>-9.7513683961203329E-2</v>
      </c>
      <c r="Q39">
        <f>Q30</f>
        <v>0.10104820608906109</v>
      </c>
    </row>
    <row r="40" spans="1:18" x14ac:dyDescent="0.25">
      <c r="N40" s="15">
        <f>Q19</f>
        <v>0.35490846004094584</v>
      </c>
      <c r="O40" s="15">
        <f>Q23</f>
        <v>9.0147237894786542E-2</v>
      </c>
      <c r="P40" s="15">
        <f>Q27</f>
        <v>-9.0145346433295998E-2</v>
      </c>
      <c r="Q40">
        <f>Q31</f>
        <v>0.11364121894772686</v>
      </c>
    </row>
    <row r="41" spans="1:18" x14ac:dyDescent="0.25">
      <c r="N41">
        <f>Q20</f>
        <v>0.22125526892444103</v>
      </c>
      <c r="O41">
        <f>Q24</f>
        <v>0.33828495268063463</v>
      </c>
      <c r="P41">
        <f>Q28</f>
        <v>0.18943289615304684</v>
      </c>
      <c r="Q41">
        <f>Q32</f>
        <v>-0.28564501288530031</v>
      </c>
    </row>
    <row r="42" spans="1:18" x14ac:dyDescent="0.25">
      <c r="N42">
        <f>Q21</f>
        <v>0.32683557699280297</v>
      </c>
      <c r="O42">
        <f>Q25</f>
        <v>-7.5206258687565322E-2</v>
      </c>
      <c r="P42">
        <f>Q29</f>
        <v>3.7910973582981386E-2</v>
      </c>
      <c r="Q42">
        <f>Q33</f>
        <v>7.0955587848512747E-2</v>
      </c>
    </row>
  </sheetData>
  <mergeCells count="1">
    <mergeCell ref="B2: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L12" sqref="L12"/>
    </sheetView>
  </sheetViews>
  <sheetFormatPr defaultRowHeight="15" x14ac:dyDescent="0.25"/>
  <sheetData>
    <row r="1" spans="1:19" x14ac:dyDescent="0.25">
      <c r="B1" s="1" t="s">
        <v>19</v>
      </c>
      <c r="C1" t="s">
        <v>54</v>
      </c>
      <c r="H1" s="1" t="s">
        <v>20</v>
      </c>
      <c r="N1" s="1" t="s">
        <v>21</v>
      </c>
    </row>
    <row r="2" spans="1:19" ht="15.75" thickBot="1" x14ac:dyDescent="0.3">
      <c r="A2" s="2"/>
      <c r="B2" s="32"/>
      <c r="C2" s="32"/>
      <c r="D2" s="33"/>
    </row>
    <row r="3" spans="1:19" ht="15.75" thickTop="1" x14ac:dyDescent="0.25">
      <c r="B3" s="3" t="s">
        <v>22</v>
      </c>
      <c r="C3" s="3"/>
      <c r="D3" s="4"/>
      <c r="G3" s="5" t="s">
        <v>23</v>
      </c>
      <c r="H3" s="6" t="s">
        <v>24</v>
      </c>
      <c r="I3" s="6" t="s">
        <v>18</v>
      </c>
      <c r="J3" s="7" t="s">
        <v>25</v>
      </c>
      <c r="L3" s="5" t="s">
        <v>26</v>
      </c>
      <c r="M3" s="6" t="s">
        <v>27</v>
      </c>
      <c r="N3" s="6" t="s">
        <v>18</v>
      </c>
      <c r="O3" s="7" t="s">
        <v>28</v>
      </c>
      <c r="P3" s="8"/>
      <c r="S3" s="15"/>
    </row>
    <row r="4" spans="1:19" x14ac:dyDescent="0.25">
      <c r="A4" t="s">
        <v>0</v>
      </c>
      <c r="B4" s="10">
        <v>23.244956442204835</v>
      </c>
      <c r="D4" s="11"/>
      <c r="F4" s="11"/>
      <c r="G4" t="s">
        <v>0</v>
      </c>
      <c r="H4" s="10">
        <f>B4</f>
        <v>23.244956442204835</v>
      </c>
      <c r="I4" s="12">
        <v>18.442259273791468</v>
      </c>
      <c r="J4" s="13">
        <f>H4-I4</f>
        <v>4.802697168413367</v>
      </c>
      <c r="K4" s="21"/>
      <c r="L4" t="s">
        <v>13</v>
      </c>
      <c r="M4" s="10">
        <v>23.689997889404719</v>
      </c>
      <c r="N4" s="14">
        <v>18.898829539942227</v>
      </c>
      <c r="O4" s="12">
        <f>M4-N4</f>
        <v>4.7911683494624917</v>
      </c>
      <c r="P4" s="11"/>
    </row>
    <row r="5" spans="1:19" x14ac:dyDescent="0.25">
      <c r="A5" t="s">
        <v>1</v>
      </c>
      <c r="B5" s="10">
        <v>23.444973875012103</v>
      </c>
      <c r="D5" s="11"/>
      <c r="F5" s="11"/>
      <c r="G5" t="s">
        <v>1</v>
      </c>
      <c r="H5" s="10">
        <f t="shared" ref="H5:H15" si="0">B5</f>
        <v>23.444973875012103</v>
      </c>
      <c r="I5" s="12">
        <v>18.812599561993522</v>
      </c>
      <c r="J5" s="13">
        <f t="shared" ref="J5:J14" si="1">H5-I5</f>
        <v>4.6323743130185804</v>
      </c>
      <c r="K5" s="21"/>
      <c r="L5" t="s">
        <v>14</v>
      </c>
      <c r="M5" s="10">
        <v>23.584668748998787</v>
      </c>
      <c r="N5" s="14">
        <v>19.010435754652189</v>
      </c>
      <c r="O5" s="12">
        <f t="shared" ref="O5:O7" si="2">M5-N5</f>
        <v>4.5742329943465982</v>
      </c>
      <c r="P5" s="11"/>
    </row>
    <row r="6" spans="1:19" x14ac:dyDescent="0.25">
      <c r="A6" t="s">
        <v>2</v>
      </c>
      <c r="B6" s="10">
        <v>23.324973740606868</v>
      </c>
      <c r="D6" s="11"/>
      <c r="E6" s="15"/>
      <c r="F6" s="11"/>
      <c r="G6" t="s">
        <v>2</v>
      </c>
      <c r="H6" s="10">
        <f t="shared" si="0"/>
        <v>23.324973740606868</v>
      </c>
      <c r="I6" s="12">
        <v>18.864043713702603</v>
      </c>
      <c r="J6" s="13">
        <f t="shared" si="1"/>
        <v>4.4609300269042649</v>
      </c>
      <c r="K6" s="21"/>
      <c r="L6" t="s">
        <v>15</v>
      </c>
      <c r="M6" s="10">
        <v>23.934769687632254</v>
      </c>
      <c r="N6" s="14">
        <v>18.937170895002268</v>
      </c>
      <c r="O6" s="12">
        <f t="shared" si="2"/>
        <v>4.9975987926299865</v>
      </c>
      <c r="P6" s="13"/>
    </row>
    <row r="7" spans="1:19" x14ac:dyDescent="0.25">
      <c r="A7" t="s">
        <v>3</v>
      </c>
      <c r="B7" s="10">
        <v>23.509965971902211</v>
      </c>
      <c r="D7" s="11"/>
      <c r="F7" s="11"/>
      <c r="G7" t="s">
        <v>3</v>
      </c>
      <c r="H7" s="10">
        <f t="shared" si="0"/>
        <v>23.509965971902211</v>
      </c>
      <c r="I7" s="12">
        <v>18.829608366531644</v>
      </c>
      <c r="J7" s="13">
        <f t="shared" si="1"/>
        <v>4.6803576053705669</v>
      </c>
      <c r="K7" s="21"/>
      <c r="L7" s="9" t="s">
        <v>16</v>
      </c>
      <c r="M7" s="12">
        <v>24.024974505709679</v>
      </c>
      <c r="N7" s="10">
        <v>19.203764743540848</v>
      </c>
      <c r="O7" s="12">
        <f t="shared" si="2"/>
        <v>4.8212097621688308</v>
      </c>
      <c r="P7" s="11"/>
    </row>
    <row r="8" spans="1:19" x14ac:dyDescent="0.25">
      <c r="A8" t="s">
        <v>5</v>
      </c>
      <c r="B8" s="10">
        <v>23.824995278068787</v>
      </c>
      <c r="D8" s="11"/>
      <c r="F8" s="11"/>
      <c r="G8" t="s">
        <v>5</v>
      </c>
      <c r="H8" s="10">
        <f t="shared" si="0"/>
        <v>23.824995278068787</v>
      </c>
      <c r="I8" s="12">
        <v>18.616121010234895</v>
      </c>
      <c r="J8" s="13">
        <f t="shared" si="1"/>
        <v>5.2088742678338917</v>
      </c>
      <c r="K8" s="21"/>
      <c r="L8" s="15"/>
      <c r="M8" s="15"/>
      <c r="N8" s="15"/>
      <c r="O8" s="15"/>
      <c r="P8" s="11"/>
    </row>
    <row r="9" spans="1:19" x14ac:dyDescent="0.25">
      <c r="A9" t="s">
        <v>6</v>
      </c>
      <c r="B9" s="10">
        <v>23.869645996537109</v>
      </c>
      <c r="D9" s="11"/>
      <c r="F9" s="11"/>
      <c r="G9" t="s">
        <v>6</v>
      </c>
      <c r="H9" s="10">
        <f t="shared" si="0"/>
        <v>23.869645996537109</v>
      </c>
      <c r="I9" s="12">
        <v>18.597910981569196</v>
      </c>
      <c r="J9" s="13">
        <f t="shared" si="1"/>
        <v>5.2717350149679127</v>
      </c>
      <c r="L9" s="9"/>
      <c r="M9" s="15"/>
      <c r="N9" s="16" t="s">
        <v>29</v>
      </c>
      <c r="O9" s="15"/>
      <c r="P9" s="13">
        <f>AVERAGE(O4:O7)</f>
        <v>4.7960524746519768</v>
      </c>
    </row>
    <row r="10" spans="1:19" x14ac:dyDescent="0.25">
      <c r="A10" t="s">
        <v>7</v>
      </c>
      <c r="B10" s="10">
        <v>23.159991364419806</v>
      </c>
      <c r="D10" s="11"/>
      <c r="F10" s="11"/>
      <c r="G10" t="s">
        <v>7</v>
      </c>
      <c r="H10" s="10">
        <f t="shared" si="0"/>
        <v>23.159991364419806</v>
      </c>
      <c r="I10" s="12">
        <v>18.675628610385715</v>
      </c>
      <c r="J10" s="13">
        <f t="shared" si="1"/>
        <v>4.4843627540340911</v>
      </c>
      <c r="L10" s="9"/>
      <c r="M10" s="15"/>
      <c r="N10" s="15"/>
      <c r="O10" s="15"/>
      <c r="P10" s="11"/>
    </row>
    <row r="11" spans="1:19" x14ac:dyDescent="0.25">
      <c r="A11" t="s">
        <v>8</v>
      </c>
      <c r="B11" s="10">
        <v>23.474667196788968</v>
      </c>
      <c r="D11" s="11"/>
      <c r="F11" s="11"/>
      <c r="G11" t="s">
        <v>8</v>
      </c>
      <c r="H11" s="10">
        <f t="shared" si="0"/>
        <v>23.474667196788968</v>
      </c>
      <c r="I11" s="12">
        <v>18.472082263662969</v>
      </c>
      <c r="J11" s="13">
        <f t="shared" si="1"/>
        <v>5.0025849331259984</v>
      </c>
      <c r="L11" s="9"/>
      <c r="M11" s="15"/>
      <c r="N11" s="15"/>
      <c r="O11" s="15"/>
      <c r="P11" s="11"/>
    </row>
    <row r="12" spans="1:19" x14ac:dyDescent="0.25">
      <c r="A12" t="s">
        <v>9</v>
      </c>
      <c r="B12" s="10">
        <v>23.7449742050818</v>
      </c>
      <c r="D12" s="11"/>
      <c r="F12" s="11"/>
      <c r="G12" t="s">
        <v>9</v>
      </c>
      <c r="H12" s="10">
        <f t="shared" si="0"/>
        <v>23.7449742050818</v>
      </c>
      <c r="I12" s="12">
        <v>18.075239418553988</v>
      </c>
      <c r="J12" s="13">
        <f t="shared" si="1"/>
        <v>5.6697347865278118</v>
      </c>
      <c r="L12" s="9"/>
      <c r="M12" s="15"/>
      <c r="N12" s="15"/>
      <c r="O12" s="15"/>
      <c r="P12" s="11"/>
    </row>
    <row r="13" spans="1:19" x14ac:dyDescent="0.25">
      <c r="A13" t="s">
        <v>10</v>
      </c>
      <c r="B13" s="10">
        <v>24.464627526287828</v>
      </c>
      <c r="D13" s="11"/>
      <c r="F13" s="11"/>
      <c r="G13" t="s">
        <v>10</v>
      </c>
      <c r="H13" s="10">
        <f t="shared" si="0"/>
        <v>24.464627526287828</v>
      </c>
      <c r="I13" s="12">
        <v>19.152670561454272</v>
      </c>
      <c r="J13" s="13">
        <f>H13-I13</f>
        <v>5.3119569648335556</v>
      </c>
      <c r="L13" s="9"/>
      <c r="M13" s="15"/>
      <c r="N13" s="15"/>
      <c r="O13" s="15"/>
      <c r="P13" s="11"/>
    </row>
    <row r="14" spans="1:19" x14ac:dyDescent="0.25">
      <c r="A14" t="s">
        <v>11</v>
      </c>
      <c r="B14" s="10">
        <v>23.664986794841024</v>
      </c>
      <c r="C14" s="15"/>
      <c r="D14" s="11"/>
      <c r="E14" s="15"/>
      <c r="F14" s="11"/>
      <c r="G14" t="s">
        <v>11</v>
      </c>
      <c r="H14" s="10">
        <f t="shared" si="0"/>
        <v>23.664986794841024</v>
      </c>
      <c r="I14" s="12">
        <v>18.917244953278765</v>
      </c>
      <c r="J14" s="13">
        <f t="shared" si="1"/>
        <v>4.7477418415622594</v>
      </c>
      <c r="K14" s="11"/>
      <c r="L14" s="15"/>
      <c r="M14" s="15"/>
      <c r="N14" s="15"/>
      <c r="O14" s="15"/>
      <c r="P14" s="11"/>
    </row>
    <row r="15" spans="1:19" ht="15.75" thickBot="1" x14ac:dyDescent="0.3">
      <c r="A15" s="2" t="s">
        <v>12</v>
      </c>
      <c r="B15" s="10">
        <v>23.214878849565423</v>
      </c>
      <c r="C15" s="2"/>
      <c r="D15" s="18"/>
      <c r="E15" s="15"/>
      <c r="F15" s="11"/>
      <c r="G15" s="20" t="s">
        <v>12</v>
      </c>
      <c r="H15" s="17">
        <f t="shared" si="0"/>
        <v>23.214878849565423</v>
      </c>
      <c r="I15" s="17">
        <v>18.539560938741634</v>
      </c>
      <c r="J15" s="19">
        <f>H15-I15</f>
        <v>4.6753179108237894</v>
      </c>
      <c r="K15" s="18"/>
      <c r="L15" s="2"/>
      <c r="M15" s="2"/>
      <c r="N15" s="2"/>
      <c r="O15" s="2"/>
      <c r="P15" s="18"/>
    </row>
    <row r="16" spans="1:19" ht="16.5" thickTop="1" thickBot="1" x14ac:dyDescent="0.3">
      <c r="B16" s="24"/>
      <c r="I16" s="10"/>
    </row>
    <row r="17" spans="1:19" ht="15.75" thickTop="1" x14ac:dyDescent="0.25">
      <c r="A17" s="22"/>
      <c r="B17" s="6" t="s">
        <v>25</v>
      </c>
      <c r="C17" s="6" t="s">
        <v>29</v>
      </c>
      <c r="D17" s="7" t="s">
        <v>30</v>
      </c>
      <c r="E17" s="23"/>
      <c r="F17" s="23"/>
      <c r="G17" s="23"/>
      <c r="H17" s="6" t="s">
        <v>30</v>
      </c>
      <c r="I17" s="6" t="s">
        <v>31</v>
      </c>
      <c r="J17" s="6" t="s">
        <v>32</v>
      </c>
      <c r="K17" s="23"/>
      <c r="L17" s="23"/>
      <c r="M17" s="23"/>
      <c r="N17" s="6" t="s">
        <v>31</v>
      </c>
      <c r="O17" s="6" t="s">
        <v>32</v>
      </c>
      <c r="P17" s="23" t="s">
        <v>33</v>
      </c>
      <c r="Q17" s="23" t="s">
        <v>34</v>
      </c>
      <c r="R17" s="23" t="s">
        <v>35</v>
      </c>
      <c r="S17" s="8"/>
    </row>
    <row r="18" spans="1:19" x14ac:dyDescent="0.25">
      <c r="A18" s="9" t="s">
        <v>0</v>
      </c>
      <c r="B18" s="12">
        <f t="shared" ref="B18:B29" si="3">J4</f>
        <v>4.802697168413367</v>
      </c>
      <c r="C18" s="13">
        <f>P9</f>
        <v>4.7960524746519768</v>
      </c>
      <c r="D18" s="11">
        <f>B18-C18</f>
        <v>6.644693761390208E-3</v>
      </c>
      <c r="E18" s="15"/>
      <c r="F18" s="15"/>
      <c r="G18" s="15" t="s">
        <v>0</v>
      </c>
      <c r="H18" s="15">
        <f>D18</f>
        <v>6.644693761390208E-3</v>
      </c>
      <c r="I18" s="15">
        <v>-1</v>
      </c>
      <c r="J18" s="15">
        <f>H18*I18</f>
        <v>-6.644693761390208E-3</v>
      </c>
      <c r="K18" s="15"/>
      <c r="L18" s="15"/>
      <c r="M18" s="15" t="s">
        <v>0</v>
      </c>
      <c r="N18" s="15">
        <v>2</v>
      </c>
      <c r="O18" s="15">
        <f>J18</f>
        <v>-6.644693761390208E-3</v>
      </c>
      <c r="P18" s="15">
        <f>N18^O18</f>
        <v>0.99540483945872371</v>
      </c>
      <c r="Q18" s="15">
        <f>LOG(P18,2)</f>
        <v>-6.6446937613901646E-3</v>
      </c>
      <c r="R18" s="15"/>
      <c r="S18" s="11"/>
    </row>
    <row r="19" spans="1:19" x14ac:dyDescent="0.25">
      <c r="A19" s="9" t="s">
        <v>1</v>
      </c>
      <c r="B19" s="12">
        <f t="shared" si="3"/>
        <v>4.6323743130185804</v>
      </c>
      <c r="C19" s="13">
        <f>P9</f>
        <v>4.7960524746519768</v>
      </c>
      <c r="D19" s="11">
        <f t="shared" ref="D19:D33" si="4">B19-C19</f>
        <v>-0.16367816163339644</v>
      </c>
      <c r="E19" s="15"/>
      <c r="F19" s="15"/>
      <c r="G19" s="15" t="s">
        <v>1</v>
      </c>
      <c r="H19" s="15">
        <f t="shared" ref="H19:H33" si="5">D19</f>
        <v>-0.16367816163339644</v>
      </c>
      <c r="I19" s="15">
        <v>-1</v>
      </c>
      <c r="J19" s="15">
        <f t="shared" ref="J19:J33" si="6">H19*I19</f>
        <v>0.16367816163339644</v>
      </c>
      <c r="K19" s="15"/>
      <c r="L19" s="15"/>
      <c r="M19" s="15" t="s">
        <v>1</v>
      </c>
      <c r="N19" s="15">
        <v>2</v>
      </c>
      <c r="O19" s="15">
        <f>J19</f>
        <v>0.16367816163339644</v>
      </c>
      <c r="P19" s="15">
        <f t="shared" ref="P19:P33" si="7">N19^O19</f>
        <v>1.1201393041247445</v>
      </c>
      <c r="Q19" s="15">
        <f t="shared" ref="Q19:Q33" si="8">LOG(P19,2)</f>
        <v>0.16367816163339638</v>
      </c>
      <c r="R19" s="15">
        <f>AVERAGE(Q18:Q21)</f>
        <v>0.15196269622528202</v>
      </c>
      <c r="S19" s="11"/>
    </row>
    <row r="20" spans="1:19" x14ac:dyDescent="0.25">
      <c r="A20" s="9" t="s">
        <v>2</v>
      </c>
      <c r="B20" s="12">
        <f t="shared" si="3"/>
        <v>4.4609300269042649</v>
      </c>
      <c r="C20" s="13">
        <f>P9</f>
        <v>4.7960524746519768</v>
      </c>
      <c r="D20" s="11">
        <f t="shared" si="4"/>
        <v>-0.33512244774771194</v>
      </c>
      <c r="E20" s="15"/>
      <c r="F20" s="15"/>
      <c r="G20" s="15" t="s">
        <v>2</v>
      </c>
      <c r="H20" s="15">
        <f t="shared" si="5"/>
        <v>-0.33512244774771194</v>
      </c>
      <c r="I20" s="15">
        <v>-1</v>
      </c>
      <c r="J20" s="15">
        <f t="shared" si="6"/>
        <v>0.33512244774771194</v>
      </c>
      <c r="K20" s="15"/>
      <c r="L20" s="15"/>
      <c r="M20" s="15" t="s">
        <v>2</v>
      </c>
      <c r="N20" s="15">
        <v>2</v>
      </c>
      <c r="O20" s="15">
        <f t="shared" ref="O20:O33" si="9">J20</f>
        <v>0.33512244774771194</v>
      </c>
      <c r="P20" s="15">
        <f t="shared" si="7"/>
        <v>1.2614844719132401</v>
      </c>
      <c r="Q20" s="15">
        <f t="shared" si="8"/>
        <v>0.33512244774771194</v>
      </c>
      <c r="R20" s="15"/>
      <c r="S20" s="11"/>
    </row>
    <row r="21" spans="1:19" x14ac:dyDescent="0.25">
      <c r="A21" s="9" t="s">
        <v>3</v>
      </c>
      <c r="B21" s="12">
        <f t="shared" si="3"/>
        <v>4.6803576053705669</v>
      </c>
      <c r="C21" s="13">
        <f>P9</f>
        <v>4.7960524746519768</v>
      </c>
      <c r="D21" s="11">
        <f t="shared" si="4"/>
        <v>-0.11569486928140993</v>
      </c>
      <c r="E21" s="15"/>
      <c r="F21" s="15"/>
      <c r="G21" s="15" t="s">
        <v>3</v>
      </c>
      <c r="H21" s="15">
        <f t="shared" si="5"/>
        <v>-0.11569486928140993</v>
      </c>
      <c r="I21" s="15">
        <v>-1</v>
      </c>
      <c r="J21" s="15">
        <f t="shared" si="6"/>
        <v>0.11569486928140993</v>
      </c>
      <c r="K21" s="15"/>
      <c r="L21" s="15"/>
      <c r="M21" s="15" t="s">
        <v>3</v>
      </c>
      <c r="N21" s="15">
        <v>2</v>
      </c>
      <c r="O21" s="15">
        <f t="shared" si="9"/>
        <v>0.11569486928140993</v>
      </c>
      <c r="P21" s="15">
        <f t="shared" si="7"/>
        <v>1.0834967825010189</v>
      </c>
      <c r="Q21" s="15">
        <f t="shared" si="8"/>
        <v>0.11569486928140997</v>
      </c>
      <c r="R21" s="15"/>
      <c r="S21" s="11"/>
    </row>
    <row r="22" spans="1:19" x14ac:dyDescent="0.25">
      <c r="A22" s="9" t="s">
        <v>5</v>
      </c>
      <c r="B22" s="12">
        <f t="shared" si="3"/>
        <v>5.2088742678338917</v>
      </c>
      <c r="C22" s="13">
        <f>P9</f>
        <v>4.7960524746519768</v>
      </c>
      <c r="D22" s="11">
        <f t="shared" si="4"/>
        <v>0.41282179318191492</v>
      </c>
      <c r="E22" s="15"/>
      <c r="F22" s="15"/>
      <c r="G22" s="15" t="s">
        <v>5</v>
      </c>
      <c r="H22" s="15">
        <f t="shared" si="5"/>
        <v>0.41282179318191492</v>
      </c>
      <c r="I22" s="15">
        <v>-1</v>
      </c>
      <c r="J22" s="15">
        <f t="shared" si="6"/>
        <v>-0.41282179318191492</v>
      </c>
      <c r="K22" s="15"/>
      <c r="L22" s="15"/>
      <c r="M22" s="15" t="s">
        <v>5</v>
      </c>
      <c r="N22" s="15">
        <v>2</v>
      </c>
      <c r="O22" s="15">
        <f t="shared" si="9"/>
        <v>-0.41282179318191492</v>
      </c>
      <c r="P22" s="15">
        <f t="shared" si="7"/>
        <v>0.75115274279615141</v>
      </c>
      <c r="Q22" s="15">
        <f t="shared" si="8"/>
        <v>-0.41282179318191486</v>
      </c>
      <c r="S22" s="11"/>
    </row>
    <row r="23" spans="1:19" x14ac:dyDescent="0.25">
      <c r="A23" s="9" t="s">
        <v>6</v>
      </c>
      <c r="B23" s="12">
        <f t="shared" si="3"/>
        <v>5.2717350149679127</v>
      </c>
      <c r="C23" s="13">
        <f>P9</f>
        <v>4.7960524746519768</v>
      </c>
      <c r="D23" s="11">
        <f t="shared" si="4"/>
        <v>0.47568254031593593</v>
      </c>
      <c r="E23" s="15"/>
      <c r="F23" s="15"/>
      <c r="G23" s="15" t="s">
        <v>6</v>
      </c>
      <c r="H23" s="15">
        <f t="shared" si="5"/>
        <v>0.47568254031593593</v>
      </c>
      <c r="I23" s="15">
        <v>-1</v>
      </c>
      <c r="J23" s="15">
        <f t="shared" si="6"/>
        <v>-0.47568254031593593</v>
      </c>
      <c r="K23" s="15"/>
      <c r="L23" s="15"/>
      <c r="M23" s="15" t="s">
        <v>6</v>
      </c>
      <c r="N23" s="15">
        <v>2</v>
      </c>
      <c r="O23" s="15">
        <f t="shared" si="9"/>
        <v>-0.47568254031593593</v>
      </c>
      <c r="P23" s="15">
        <f t="shared" si="7"/>
        <v>0.71912649012713303</v>
      </c>
      <c r="Q23" s="15">
        <f t="shared" si="8"/>
        <v>-0.47568254031593599</v>
      </c>
      <c r="R23" s="15">
        <f>AVERAGE(Q22:Q25)</f>
        <v>-0.19583676783849668</v>
      </c>
      <c r="S23" s="11"/>
    </row>
    <row r="24" spans="1:19" x14ac:dyDescent="0.25">
      <c r="A24" s="9" t="s">
        <v>7</v>
      </c>
      <c r="B24" s="12">
        <f t="shared" si="3"/>
        <v>4.4843627540340911</v>
      </c>
      <c r="C24" s="13">
        <f>P9</f>
        <v>4.7960524746519768</v>
      </c>
      <c r="D24" s="11">
        <f t="shared" si="4"/>
        <v>-0.31168972061788569</v>
      </c>
      <c r="E24" s="15"/>
      <c r="F24" s="15"/>
      <c r="G24" s="15" t="s">
        <v>7</v>
      </c>
      <c r="H24" s="15">
        <f t="shared" si="5"/>
        <v>-0.31168972061788569</v>
      </c>
      <c r="I24" s="15">
        <v>-1</v>
      </c>
      <c r="J24" s="15">
        <f t="shared" si="6"/>
        <v>0.31168972061788569</v>
      </c>
      <c r="K24" s="15"/>
      <c r="L24" s="15"/>
      <c r="M24" s="15" t="s">
        <v>7</v>
      </c>
      <c r="N24" s="15">
        <v>2</v>
      </c>
      <c r="O24" s="15">
        <f t="shared" si="9"/>
        <v>0.31168972061788569</v>
      </c>
      <c r="P24" s="15">
        <f t="shared" si="7"/>
        <v>1.2411605273196338</v>
      </c>
      <c r="Q24" s="15">
        <f t="shared" si="8"/>
        <v>0.31168972061788563</v>
      </c>
      <c r="R24" s="15"/>
      <c r="S24" s="11"/>
    </row>
    <row r="25" spans="1:19" x14ac:dyDescent="0.25">
      <c r="A25" s="9" t="s">
        <v>8</v>
      </c>
      <c r="B25" s="12">
        <f t="shared" si="3"/>
        <v>5.0025849331259984</v>
      </c>
      <c r="C25" s="13">
        <f>P9</f>
        <v>4.7960524746519768</v>
      </c>
      <c r="D25" s="11">
        <f t="shared" si="4"/>
        <v>0.20653245847402157</v>
      </c>
      <c r="E25" s="15"/>
      <c r="F25" s="15"/>
      <c r="G25" s="15" t="s">
        <v>8</v>
      </c>
      <c r="H25" s="15">
        <f t="shared" si="5"/>
        <v>0.20653245847402157</v>
      </c>
      <c r="I25" s="15">
        <v>-1</v>
      </c>
      <c r="J25" s="15">
        <f t="shared" si="6"/>
        <v>-0.20653245847402157</v>
      </c>
      <c r="K25" s="15"/>
      <c r="L25" s="15"/>
      <c r="M25" s="15" t="s">
        <v>8</v>
      </c>
      <c r="N25" s="15">
        <v>2</v>
      </c>
      <c r="O25" s="15">
        <f t="shared" si="9"/>
        <v>-0.20653245847402157</v>
      </c>
      <c r="P25" s="15">
        <f t="shared" si="7"/>
        <v>0.86661766009353536</v>
      </c>
      <c r="Q25" s="15">
        <f t="shared" si="8"/>
        <v>-0.20653245847402152</v>
      </c>
      <c r="R25" s="15"/>
      <c r="S25" s="11"/>
    </row>
    <row r="26" spans="1:19" x14ac:dyDescent="0.25">
      <c r="A26" s="9" t="s">
        <v>9</v>
      </c>
      <c r="B26" s="12">
        <f t="shared" si="3"/>
        <v>5.6697347865278118</v>
      </c>
      <c r="C26" s="13">
        <f>P9</f>
        <v>4.7960524746519768</v>
      </c>
      <c r="D26" s="11">
        <f t="shared" si="4"/>
        <v>0.873682311875835</v>
      </c>
      <c r="E26" s="15"/>
      <c r="F26" s="15"/>
      <c r="G26" s="15" t="s">
        <v>9</v>
      </c>
      <c r="H26" s="15">
        <f t="shared" si="5"/>
        <v>0.873682311875835</v>
      </c>
      <c r="I26" s="15">
        <v>-1</v>
      </c>
      <c r="J26" s="15">
        <f t="shared" si="6"/>
        <v>-0.873682311875835</v>
      </c>
      <c r="K26" s="15"/>
      <c r="L26" s="15"/>
      <c r="M26" s="15" t="s">
        <v>9</v>
      </c>
      <c r="N26" s="15">
        <v>2</v>
      </c>
      <c r="O26" s="15">
        <f t="shared" si="9"/>
        <v>-0.873682311875835</v>
      </c>
      <c r="P26" s="15">
        <f t="shared" si="7"/>
        <v>0.54575210243511574</v>
      </c>
      <c r="Q26" s="15">
        <f t="shared" si="8"/>
        <v>-0.873682311875835</v>
      </c>
      <c r="R26" s="15"/>
      <c r="S26" s="11"/>
    </row>
    <row r="27" spans="1:19" x14ac:dyDescent="0.25">
      <c r="A27" s="9" t="s">
        <v>10</v>
      </c>
      <c r="B27" s="12">
        <f t="shared" si="3"/>
        <v>5.3119569648335556</v>
      </c>
      <c r="C27" s="13">
        <f>P9</f>
        <v>4.7960524746519768</v>
      </c>
      <c r="D27" s="11">
        <f>B27-C27</f>
        <v>0.5159044901815788</v>
      </c>
      <c r="E27" s="15"/>
      <c r="F27" s="15"/>
      <c r="G27" s="15" t="s">
        <v>10</v>
      </c>
      <c r="H27" s="15">
        <f t="shared" si="5"/>
        <v>0.5159044901815788</v>
      </c>
      <c r="I27" s="15">
        <v>-1</v>
      </c>
      <c r="J27" s="15">
        <f t="shared" si="6"/>
        <v>-0.5159044901815788</v>
      </c>
      <c r="K27" s="15"/>
      <c r="L27" s="15"/>
      <c r="M27" s="15" t="s">
        <v>10</v>
      </c>
      <c r="N27" s="15">
        <v>2</v>
      </c>
      <c r="O27" s="15">
        <f t="shared" si="9"/>
        <v>-0.5159044901815788</v>
      </c>
      <c r="P27" s="15">
        <f>N27^O27</f>
        <v>0.69935433874536435</v>
      </c>
      <c r="Q27" s="15">
        <f>LOG(P27,2)</f>
        <v>-0.51590449018157891</v>
      </c>
      <c r="R27" s="15">
        <f>AVERAGE(Q26:Q29)</f>
        <v>-0.30513540128487732</v>
      </c>
      <c r="S27" s="11"/>
    </row>
    <row r="28" spans="1:19" x14ac:dyDescent="0.25">
      <c r="A28" s="9" t="s">
        <v>11</v>
      </c>
      <c r="B28" s="12">
        <f t="shared" si="3"/>
        <v>4.7477418415622594</v>
      </c>
      <c r="C28" s="13">
        <f>P9</f>
        <v>4.7960524746519768</v>
      </c>
      <c r="D28" s="11">
        <f t="shared" si="4"/>
        <v>-4.8310633089717392E-2</v>
      </c>
      <c r="E28" s="15"/>
      <c r="F28" s="15"/>
      <c r="G28" s="15" t="s">
        <v>11</v>
      </c>
      <c r="H28" s="15">
        <f t="shared" si="5"/>
        <v>-4.8310633089717392E-2</v>
      </c>
      <c r="I28" s="15">
        <v>-1</v>
      </c>
      <c r="J28" s="15">
        <f t="shared" si="6"/>
        <v>4.8310633089717392E-2</v>
      </c>
      <c r="K28" s="15"/>
      <c r="L28" s="15"/>
      <c r="M28" s="15" t="s">
        <v>11</v>
      </c>
      <c r="N28" s="15">
        <v>2</v>
      </c>
      <c r="O28" s="15">
        <f t="shared" si="9"/>
        <v>4.8310633089717392E-2</v>
      </c>
      <c r="P28" s="15">
        <f t="shared" si="7"/>
        <v>1.0340533589107479</v>
      </c>
      <c r="Q28" s="15">
        <f t="shared" si="8"/>
        <v>4.8310633089717267E-2</v>
      </c>
      <c r="R28" s="15"/>
      <c r="S28" s="11"/>
    </row>
    <row r="29" spans="1:19" ht="15.75" thickBot="1" x14ac:dyDescent="0.3">
      <c r="A29" s="20" t="s">
        <v>12</v>
      </c>
      <c r="B29" s="17">
        <f t="shared" si="3"/>
        <v>4.6753179108237894</v>
      </c>
      <c r="C29" s="19">
        <f>P9</f>
        <v>4.7960524746519768</v>
      </c>
      <c r="D29" s="18">
        <f t="shared" si="4"/>
        <v>-0.12073456382818737</v>
      </c>
      <c r="E29" s="2"/>
      <c r="F29" s="2"/>
      <c r="G29" s="2" t="s">
        <v>12</v>
      </c>
      <c r="H29" s="2">
        <f t="shared" si="5"/>
        <v>-0.12073456382818737</v>
      </c>
      <c r="I29" s="2">
        <v>-1</v>
      </c>
      <c r="J29" s="2">
        <f t="shared" si="6"/>
        <v>0.12073456382818737</v>
      </c>
      <c r="K29" s="2"/>
      <c r="L29" s="2"/>
      <c r="M29" s="2" t="s">
        <v>12</v>
      </c>
      <c r="N29" s="2">
        <v>2</v>
      </c>
      <c r="O29" s="2">
        <f t="shared" si="9"/>
        <v>0.12073456382818737</v>
      </c>
      <c r="P29" s="2">
        <f t="shared" si="7"/>
        <v>1.0872883262576021</v>
      </c>
      <c r="Q29" s="2">
        <f t="shared" si="8"/>
        <v>0.1207345638281874</v>
      </c>
      <c r="R29" s="2"/>
      <c r="S29" s="18"/>
    </row>
    <row r="30" spans="1:19" ht="15.75" thickTop="1" x14ac:dyDescent="0.25">
      <c r="A30" t="s">
        <v>13</v>
      </c>
      <c r="B30" s="10">
        <f>O4</f>
        <v>4.7911683494624917</v>
      </c>
      <c r="C30" s="10">
        <f>P9</f>
        <v>4.7960524746519768</v>
      </c>
      <c r="D30" s="15">
        <f t="shared" si="4"/>
        <v>-4.8841251894851112E-3</v>
      </c>
      <c r="E30" s="23"/>
      <c r="G30" t="s">
        <v>13</v>
      </c>
      <c r="H30" s="15">
        <f t="shared" si="5"/>
        <v>-4.8841251894851112E-3</v>
      </c>
      <c r="I30" s="15">
        <v>-1</v>
      </c>
      <c r="J30" s="15">
        <f t="shared" si="6"/>
        <v>4.8841251894851112E-3</v>
      </c>
      <c r="M30" t="s">
        <v>13</v>
      </c>
      <c r="N30" s="15">
        <v>2</v>
      </c>
      <c r="O30" s="15">
        <f t="shared" si="9"/>
        <v>4.8841251894851112E-3</v>
      </c>
      <c r="P30" s="15">
        <f t="shared" si="7"/>
        <v>1.0033911546029903</v>
      </c>
      <c r="Q30" s="15">
        <f t="shared" si="8"/>
        <v>4.8841251894849776E-3</v>
      </c>
    </row>
    <row r="31" spans="1:19" x14ac:dyDescent="0.25">
      <c r="A31" t="s">
        <v>14</v>
      </c>
      <c r="B31" s="10">
        <f>O5</f>
        <v>4.5742329943465982</v>
      </c>
      <c r="C31" s="10">
        <f>P9</f>
        <v>4.7960524746519768</v>
      </c>
      <c r="D31" s="15">
        <f t="shared" si="4"/>
        <v>-0.22181948030537857</v>
      </c>
      <c r="G31" t="s">
        <v>14</v>
      </c>
      <c r="H31" s="15">
        <f t="shared" si="5"/>
        <v>-0.22181948030537857</v>
      </c>
      <c r="I31" s="15">
        <v>-1</v>
      </c>
      <c r="J31" s="15">
        <f t="shared" si="6"/>
        <v>0.22181948030537857</v>
      </c>
      <c r="M31" t="s">
        <v>14</v>
      </c>
      <c r="N31" s="15">
        <v>2</v>
      </c>
      <c r="O31" s="15">
        <f t="shared" si="9"/>
        <v>0.22181948030537857</v>
      </c>
      <c r="P31" s="15">
        <f t="shared" si="7"/>
        <v>1.1662034374507355</v>
      </c>
      <c r="Q31" s="15">
        <f t="shared" si="8"/>
        <v>0.22181948030537846</v>
      </c>
      <c r="R31" s="15">
        <f>AVERAGE(Q30:Q33)</f>
        <v>-2.8622937353617317E-17</v>
      </c>
    </row>
    <row r="32" spans="1:19" x14ac:dyDescent="0.25">
      <c r="A32" t="s">
        <v>15</v>
      </c>
      <c r="B32" s="10">
        <f>O6</f>
        <v>4.9975987926299865</v>
      </c>
      <c r="C32" s="10">
        <f>P9</f>
        <v>4.7960524746519768</v>
      </c>
      <c r="D32" s="15">
        <f t="shared" si="4"/>
        <v>0.2015463179780097</v>
      </c>
      <c r="G32" t="s">
        <v>15</v>
      </c>
      <c r="H32" s="15">
        <f t="shared" si="5"/>
        <v>0.2015463179780097</v>
      </c>
      <c r="I32" s="15">
        <v>-1</v>
      </c>
      <c r="J32" s="15">
        <f t="shared" si="6"/>
        <v>-0.2015463179780097</v>
      </c>
      <c r="M32" t="s">
        <v>15</v>
      </c>
      <c r="N32" s="15">
        <v>2</v>
      </c>
      <c r="O32" s="15">
        <f t="shared" si="9"/>
        <v>-0.2015463179780097</v>
      </c>
      <c r="P32" s="15">
        <f t="shared" si="7"/>
        <v>0.86961798448482674</v>
      </c>
      <c r="Q32" s="15">
        <f t="shared" si="8"/>
        <v>-0.20154631797800965</v>
      </c>
      <c r="R32" s="15"/>
    </row>
    <row r="33" spans="1:18" x14ac:dyDescent="0.25">
      <c r="A33" s="9" t="s">
        <v>16</v>
      </c>
      <c r="B33" s="10">
        <f>O7</f>
        <v>4.8212097621688308</v>
      </c>
      <c r="C33" s="10">
        <f>P9</f>
        <v>4.7960524746519768</v>
      </c>
      <c r="D33" s="15">
        <f t="shared" si="4"/>
        <v>2.5157287516853977E-2</v>
      </c>
      <c r="G33" s="15" t="s">
        <v>16</v>
      </c>
      <c r="H33" s="15">
        <f t="shared" si="5"/>
        <v>2.5157287516853977E-2</v>
      </c>
      <c r="I33" s="15">
        <v>-1</v>
      </c>
      <c r="J33" s="15">
        <f t="shared" si="6"/>
        <v>-2.5157287516853977E-2</v>
      </c>
      <c r="M33" s="15" t="s">
        <v>16</v>
      </c>
      <c r="N33" s="15">
        <v>2</v>
      </c>
      <c r="O33" s="15">
        <f t="shared" si="9"/>
        <v>-2.5157287516853977E-2</v>
      </c>
      <c r="P33" s="15">
        <f t="shared" si="7"/>
        <v>0.98271345394388365</v>
      </c>
      <c r="Q33" s="15">
        <f t="shared" si="8"/>
        <v>-2.5157287516853897E-2</v>
      </c>
      <c r="R33" s="15"/>
    </row>
    <row r="34" spans="1:18" x14ac:dyDescent="0.25">
      <c r="D34" s="15"/>
      <c r="I34" s="15"/>
      <c r="Q34" s="15"/>
    </row>
    <row r="38" spans="1:18" x14ac:dyDescent="0.25">
      <c r="N38" s="25" t="s">
        <v>48</v>
      </c>
      <c r="O38" s="25" t="s">
        <v>49</v>
      </c>
      <c r="P38" s="25" t="s">
        <v>50</v>
      </c>
      <c r="Q38" t="s">
        <v>47</v>
      </c>
    </row>
    <row r="39" spans="1:18" x14ac:dyDescent="0.25">
      <c r="N39" s="15">
        <f>Q18</f>
        <v>-6.6446937613901646E-3</v>
      </c>
      <c r="O39" s="15">
        <f>Q22</f>
        <v>-0.41282179318191486</v>
      </c>
      <c r="P39" s="15">
        <f>Q26</f>
        <v>-0.873682311875835</v>
      </c>
      <c r="Q39">
        <f>Q30</f>
        <v>4.8841251894849776E-3</v>
      </c>
    </row>
    <row r="40" spans="1:18" x14ac:dyDescent="0.25">
      <c r="N40" s="15">
        <f>Q19</f>
        <v>0.16367816163339638</v>
      </c>
      <c r="O40" s="15">
        <f>Q23</f>
        <v>-0.47568254031593599</v>
      </c>
      <c r="P40" s="15">
        <f>Q27</f>
        <v>-0.51590449018157891</v>
      </c>
      <c r="Q40">
        <f>Q31</f>
        <v>0.22181948030537846</v>
      </c>
    </row>
    <row r="41" spans="1:18" x14ac:dyDescent="0.25">
      <c r="N41">
        <f>Q20</f>
        <v>0.33512244774771194</v>
      </c>
      <c r="O41">
        <f>Q24</f>
        <v>0.31168972061788563</v>
      </c>
      <c r="P41">
        <f>Q28</f>
        <v>4.8310633089717267E-2</v>
      </c>
      <c r="Q41">
        <f>Q32</f>
        <v>-0.20154631797800965</v>
      </c>
    </row>
    <row r="42" spans="1:18" x14ac:dyDescent="0.25">
      <c r="N42">
        <f>Q21</f>
        <v>0.11569486928140997</v>
      </c>
      <c r="O42">
        <f>Q25</f>
        <v>-0.20653245847402152</v>
      </c>
      <c r="P42">
        <f>Q29</f>
        <v>0.1207345638281874</v>
      </c>
      <c r="Q42">
        <f>Q33</f>
        <v>-2.5157287516853897E-2</v>
      </c>
    </row>
  </sheetData>
  <mergeCells count="1">
    <mergeCell ref="B2:D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W14" sqref="W14"/>
    </sheetView>
  </sheetViews>
  <sheetFormatPr defaultRowHeight="15" x14ac:dyDescent="0.25"/>
  <sheetData>
    <row r="1" spans="1:19" x14ac:dyDescent="0.25">
      <c r="B1" s="1" t="s">
        <v>19</v>
      </c>
      <c r="C1" t="s">
        <v>55</v>
      </c>
      <c r="H1" s="1" t="s">
        <v>20</v>
      </c>
      <c r="N1" s="1" t="s">
        <v>21</v>
      </c>
    </row>
    <row r="2" spans="1:19" ht="15.75" thickBot="1" x14ac:dyDescent="0.3">
      <c r="A2" s="2"/>
      <c r="B2" s="32"/>
      <c r="C2" s="32"/>
      <c r="D2" s="33"/>
    </row>
    <row r="3" spans="1:19" ht="15.75" thickTop="1" x14ac:dyDescent="0.25">
      <c r="B3" s="3" t="s">
        <v>22</v>
      </c>
      <c r="C3" s="3"/>
      <c r="D3" s="4"/>
      <c r="G3" s="5" t="s">
        <v>23</v>
      </c>
      <c r="H3" s="6" t="s">
        <v>24</v>
      </c>
      <c r="I3" s="6" t="s">
        <v>18</v>
      </c>
      <c r="J3" s="7" t="s">
        <v>25</v>
      </c>
      <c r="L3" s="5" t="s">
        <v>26</v>
      </c>
      <c r="M3" s="6" t="s">
        <v>27</v>
      </c>
      <c r="N3" s="6" t="s">
        <v>18</v>
      </c>
      <c r="O3" s="7" t="s">
        <v>28</v>
      </c>
      <c r="P3" s="8"/>
      <c r="S3" s="15"/>
    </row>
    <row r="4" spans="1:19" x14ac:dyDescent="0.25">
      <c r="A4" t="s">
        <v>0</v>
      </c>
      <c r="B4" s="10">
        <v>21.104828831336206</v>
      </c>
      <c r="D4" s="11"/>
      <c r="F4" s="11"/>
      <c r="G4" t="s">
        <v>0</v>
      </c>
      <c r="H4" s="10">
        <f>B4</f>
        <v>21.104828831336206</v>
      </c>
      <c r="I4" s="12">
        <v>18.442259273791468</v>
      </c>
      <c r="J4" s="13">
        <f>H4-I4</f>
        <v>2.6625695575447388</v>
      </c>
      <c r="K4" s="21"/>
      <c r="L4" t="s">
        <v>13</v>
      </c>
      <c r="M4" s="10">
        <v>21.48498545496366</v>
      </c>
      <c r="N4" s="14">
        <v>18.898829539942227</v>
      </c>
      <c r="O4" s="12">
        <f>M4-N4</f>
        <v>2.5861559150214326</v>
      </c>
      <c r="P4" s="11"/>
    </row>
    <row r="5" spans="1:19" x14ac:dyDescent="0.25">
      <c r="A5" t="s">
        <v>1</v>
      </c>
      <c r="B5" s="10">
        <v>21.314985338958127</v>
      </c>
      <c r="D5" s="11"/>
      <c r="F5" s="11"/>
      <c r="G5" t="s">
        <v>1</v>
      </c>
      <c r="H5" s="10">
        <f t="shared" ref="H5:H15" si="0">B5</f>
        <v>21.314985338958127</v>
      </c>
      <c r="I5" s="12">
        <v>18.812599561993522</v>
      </c>
      <c r="J5" s="13">
        <f t="shared" ref="J5:J14" si="1">H5-I5</f>
        <v>2.502385776964605</v>
      </c>
      <c r="K5" s="21"/>
      <c r="L5" t="s">
        <v>14</v>
      </c>
      <c r="M5" s="10">
        <v>21.534869398257328</v>
      </c>
      <c r="N5" s="14">
        <v>19.010435754652189</v>
      </c>
      <c r="O5" s="12">
        <f t="shared" ref="O5:O7" si="2">M5-N5</f>
        <v>2.5244336436051391</v>
      </c>
      <c r="P5" s="11"/>
    </row>
    <row r="6" spans="1:19" x14ac:dyDescent="0.25">
      <c r="A6" t="s">
        <v>2</v>
      </c>
      <c r="B6" s="10">
        <v>21.144994679592614</v>
      </c>
      <c r="D6" s="11"/>
      <c r="E6" s="15"/>
      <c r="F6" s="11"/>
      <c r="G6" t="s">
        <v>2</v>
      </c>
      <c r="H6" s="10">
        <f t="shared" si="0"/>
        <v>21.144994679592614</v>
      </c>
      <c r="I6" s="12">
        <v>18.864043713702603</v>
      </c>
      <c r="J6" s="13">
        <f t="shared" si="1"/>
        <v>2.2809509658900105</v>
      </c>
      <c r="K6" s="21"/>
      <c r="L6" t="s">
        <v>15</v>
      </c>
      <c r="M6" s="10">
        <v>21.605314161103976</v>
      </c>
      <c r="N6" s="14">
        <v>18.937170895002268</v>
      </c>
      <c r="O6" s="12">
        <f t="shared" si="2"/>
        <v>2.6681432661017084</v>
      </c>
      <c r="P6" s="13"/>
    </row>
    <row r="7" spans="1:19" x14ac:dyDescent="0.25">
      <c r="A7" t="s">
        <v>3</v>
      </c>
      <c r="B7" s="10">
        <v>21.18</v>
      </c>
      <c r="D7" s="11"/>
      <c r="F7" s="11"/>
      <c r="G7" t="s">
        <v>3</v>
      </c>
      <c r="H7" s="10">
        <f t="shared" si="0"/>
        <v>21.18</v>
      </c>
      <c r="I7" s="12">
        <v>18.829608366531644</v>
      </c>
      <c r="J7" s="13">
        <f t="shared" si="1"/>
        <v>2.3503916334683552</v>
      </c>
      <c r="K7" s="21"/>
      <c r="L7" s="9" t="s">
        <v>16</v>
      </c>
      <c r="M7" s="12">
        <v>21.734953416099149</v>
      </c>
      <c r="N7" s="10">
        <v>19.203764743540848</v>
      </c>
      <c r="O7" s="12">
        <f t="shared" si="2"/>
        <v>2.5311886725583008</v>
      </c>
      <c r="P7" s="11"/>
    </row>
    <row r="8" spans="1:19" x14ac:dyDescent="0.25">
      <c r="A8" t="s">
        <v>5</v>
      </c>
      <c r="B8" s="10">
        <v>21.094928300423302</v>
      </c>
      <c r="D8" s="11"/>
      <c r="F8" s="11"/>
      <c r="G8" t="s">
        <v>5</v>
      </c>
      <c r="H8" s="10">
        <f t="shared" si="0"/>
        <v>21.094928300423302</v>
      </c>
      <c r="I8" s="12">
        <v>18.616121010234895</v>
      </c>
      <c r="J8" s="13">
        <f t="shared" si="1"/>
        <v>2.4788072901884064</v>
      </c>
      <c r="K8" s="21"/>
      <c r="L8" s="15"/>
      <c r="M8" s="15"/>
      <c r="N8" s="15"/>
      <c r="O8" s="15"/>
      <c r="P8" s="11"/>
    </row>
    <row r="9" spans="1:19" x14ac:dyDescent="0.25">
      <c r="A9" t="s">
        <v>6</v>
      </c>
      <c r="B9" s="10">
        <v>21.27</v>
      </c>
      <c r="D9" s="11"/>
      <c r="F9" s="11"/>
      <c r="G9" t="s">
        <v>6</v>
      </c>
      <c r="H9" s="10">
        <f t="shared" si="0"/>
        <v>21.27</v>
      </c>
      <c r="I9" s="12">
        <v>18.597910981569196</v>
      </c>
      <c r="J9" s="13">
        <f t="shared" si="1"/>
        <v>2.6720890184308033</v>
      </c>
      <c r="L9" s="9"/>
      <c r="M9" s="15"/>
      <c r="N9" s="16" t="s">
        <v>29</v>
      </c>
      <c r="O9" s="15"/>
      <c r="P9" s="13">
        <f>AVERAGE(O4:O7)</f>
        <v>2.5774803743216452</v>
      </c>
    </row>
    <row r="10" spans="1:19" x14ac:dyDescent="0.25">
      <c r="A10" t="s">
        <v>7</v>
      </c>
      <c r="B10" s="10">
        <v>21.249849411231132</v>
      </c>
      <c r="D10" s="11"/>
      <c r="F10" s="11"/>
      <c r="G10" t="s">
        <v>7</v>
      </c>
      <c r="H10" s="10">
        <f t="shared" si="0"/>
        <v>21.249849411231132</v>
      </c>
      <c r="I10" s="12">
        <v>18.675628610385715</v>
      </c>
      <c r="J10" s="13">
        <f t="shared" si="1"/>
        <v>2.574220800845417</v>
      </c>
      <c r="L10" s="9"/>
      <c r="M10" s="15"/>
      <c r="N10" s="15"/>
      <c r="O10" s="15"/>
      <c r="P10" s="11"/>
    </row>
    <row r="11" spans="1:19" x14ac:dyDescent="0.25">
      <c r="A11" t="s">
        <v>8</v>
      </c>
      <c r="B11" s="10">
        <v>20.89</v>
      </c>
      <c r="D11" s="11"/>
      <c r="F11" s="11"/>
      <c r="G11" t="s">
        <v>8</v>
      </c>
      <c r="H11" s="10">
        <f t="shared" si="0"/>
        <v>20.89</v>
      </c>
      <c r="I11" s="12">
        <v>18.472082263662969</v>
      </c>
      <c r="J11" s="13">
        <f t="shared" si="1"/>
        <v>2.4179177363370314</v>
      </c>
      <c r="L11" s="9"/>
      <c r="M11" s="15"/>
      <c r="N11" s="15"/>
      <c r="O11" s="15"/>
      <c r="P11" s="11"/>
    </row>
    <row r="12" spans="1:19" x14ac:dyDescent="0.25">
      <c r="A12" t="s">
        <v>9</v>
      </c>
      <c r="B12" s="10">
        <v>20.924999402628426</v>
      </c>
      <c r="D12" s="11"/>
      <c r="F12" s="11"/>
      <c r="G12" t="s">
        <v>9</v>
      </c>
      <c r="H12" s="10">
        <f t="shared" si="0"/>
        <v>20.924999402628426</v>
      </c>
      <c r="I12" s="12">
        <v>18.075239418553988</v>
      </c>
      <c r="J12" s="13">
        <f t="shared" si="1"/>
        <v>2.8497599840744385</v>
      </c>
      <c r="L12" s="9"/>
      <c r="M12" s="15"/>
      <c r="N12" s="15"/>
      <c r="O12" s="15"/>
      <c r="P12" s="11"/>
    </row>
    <row r="13" spans="1:19" x14ac:dyDescent="0.25">
      <c r="A13" t="s">
        <v>10</v>
      </c>
      <c r="B13" s="10">
        <v>21.974835608031292</v>
      </c>
      <c r="D13" s="11"/>
      <c r="F13" s="11"/>
      <c r="G13" t="s">
        <v>10</v>
      </c>
      <c r="H13" s="10">
        <f t="shared" si="0"/>
        <v>21.974835608031292</v>
      </c>
      <c r="I13" s="12">
        <v>19.152670561454272</v>
      </c>
      <c r="J13" s="13">
        <f>H13-I13</f>
        <v>2.8221650465770196</v>
      </c>
      <c r="L13" s="9"/>
      <c r="M13" s="15"/>
      <c r="N13" s="15"/>
      <c r="O13" s="15"/>
      <c r="P13" s="11"/>
    </row>
    <row r="14" spans="1:19" x14ac:dyDescent="0.25">
      <c r="A14" t="s">
        <v>11</v>
      </c>
      <c r="B14" s="10">
        <v>21.684985589112113</v>
      </c>
      <c r="C14" s="15"/>
      <c r="D14" s="11"/>
      <c r="E14" s="15"/>
      <c r="F14" s="11"/>
      <c r="G14" t="s">
        <v>11</v>
      </c>
      <c r="H14" s="10">
        <f t="shared" si="0"/>
        <v>21.684985589112113</v>
      </c>
      <c r="I14" s="12">
        <v>18.917244953278765</v>
      </c>
      <c r="J14" s="13">
        <f t="shared" si="1"/>
        <v>2.7677406358333485</v>
      </c>
      <c r="K14" s="11"/>
      <c r="L14" s="15"/>
      <c r="M14" s="15"/>
      <c r="N14" s="15"/>
      <c r="O14" s="15"/>
      <c r="P14" s="11"/>
    </row>
    <row r="15" spans="1:19" ht="15.75" thickBot="1" x14ac:dyDescent="0.3">
      <c r="A15" s="2" t="s">
        <v>12</v>
      </c>
      <c r="B15" s="10">
        <v>21.434994751573885</v>
      </c>
      <c r="C15" s="2"/>
      <c r="D15" s="18"/>
      <c r="E15" s="15"/>
      <c r="F15" s="11"/>
      <c r="G15" s="20" t="s">
        <v>12</v>
      </c>
      <c r="H15" s="17">
        <f t="shared" si="0"/>
        <v>21.434994751573885</v>
      </c>
      <c r="I15" s="17">
        <v>18.539560938741634</v>
      </c>
      <c r="J15" s="19">
        <f>H15-I15</f>
        <v>2.8954338128322519</v>
      </c>
      <c r="K15" s="18"/>
      <c r="L15" s="2"/>
      <c r="M15" s="2"/>
      <c r="N15" s="2"/>
      <c r="O15" s="2"/>
      <c r="P15" s="18"/>
    </row>
    <row r="16" spans="1:19" ht="16.5" thickTop="1" thickBot="1" x14ac:dyDescent="0.3">
      <c r="B16" s="24"/>
      <c r="I16" s="10"/>
    </row>
    <row r="17" spans="1:19" ht="15.75" thickTop="1" x14ac:dyDescent="0.25">
      <c r="A17" s="22"/>
      <c r="B17" s="6" t="s">
        <v>25</v>
      </c>
      <c r="C17" s="6" t="s">
        <v>29</v>
      </c>
      <c r="D17" s="7" t="s">
        <v>30</v>
      </c>
      <c r="E17" s="23"/>
      <c r="F17" s="23"/>
      <c r="G17" s="23"/>
      <c r="H17" s="6" t="s">
        <v>30</v>
      </c>
      <c r="I17" s="6" t="s">
        <v>31</v>
      </c>
      <c r="J17" s="6" t="s">
        <v>32</v>
      </c>
      <c r="K17" s="23"/>
      <c r="L17" s="23"/>
      <c r="M17" s="23"/>
      <c r="N17" s="6" t="s">
        <v>31</v>
      </c>
      <c r="O17" s="6" t="s">
        <v>32</v>
      </c>
      <c r="P17" s="23" t="s">
        <v>33</v>
      </c>
      <c r="Q17" s="23" t="s">
        <v>34</v>
      </c>
      <c r="R17" s="23" t="s">
        <v>35</v>
      </c>
      <c r="S17" s="8"/>
    </row>
    <row r="18" spans="1:19" x14ac:dyDescent="0.25">
      <c r="A18" s="9" t="s">
        <v>0</v>
      </c>
      <c r="B18" s="12">
        <f t="shared" ref="B18:B29" si="3">J4</f>
        <v>2.6625695575447388</v>
      </c>
      <c r="C18" s="13">
        <f>P9</f>
        <v>2.5774803743216452</v>
      </c>
      <c r="D18" s="11">
        <f>B18-C18</f>
        <v>8.5089183223093556E-2</v>
      </c>
      <c r="E18" s="15"/>
      <c r="F18" s="15"/>
      <c r="G18" s="15" t="s">
        <v>0</v>
      </c>
      <c r="H18" s="15">
        <f>D18</f>
        <v>8.5089183223093556E-2</v>
      </c>
      <c r="I18" s="15">
        <v>-1</v>
      </c>
      <c r="J18" s="15">
        <f>H18*I18</f>
        <v>-8.5089183223093556E-2</v>
      </c>
      <c r="K18" s="15"/>
      <c r="L18" s="15"/>
      <c r="M18" s="15" t="s">
        <v>0</v>
      </c>
      <c r="N18" s="15">
        <v>2</v>
      </c>
      <c r="O18" s="15">
        <f>J18</f>
        <v>-8.5089183223093556E-2</v>
      </c>
      <c r="P18" s="15">
        <f>N18^O18</f>
        <v>0.94272625751396255</v>
      </c>
      <c r="Q18" s="15">
        <f>LOG(P18,2)</f>
        <v>-8.5089183223093598E-2</v>
      </c>
      <c r="R18" s="15"/>
      <c r="S18" s="11"/>
    </row>
    <row r="19" spans="1:19" x14ac:dyDescent="0.25">
      <c r="A19" s="9" t="s">
        <v>1</v>
      </c>
      <c r="B19" s="12">
        <f t="shared" si="3"/>
        <v>2.502385776964605</v>
      </c>
      <c r="C19" s="13">
        <f>P9</f>
        <v>2.5774803743216452</v>
      </c>
      <c r="D19" s="11">
        <f t="shared" ref="D19:D33" si="4">B19-C19</f>
        <v>-7.5094597357040271E-2</v>
      </c>
      <c r="E19" s="15"/>
      <c r="F19" s="15"/>
      <c r="G19" s="15" t="s">
        <v>1</v>
      </c>
      <c r="H19" s="15">
        <f t="shared" ref="H19:H33" si="5">D19</f>
        <v>-7.5094597357040271E-2</v>
      </c>
      <c r="I19" s="15">
        <v>-1</v>
      </c>
      <c r="J19" s="15">
        <f t="shared" ref="J19:J33" si="6">H19*I19</f>
        <v>7.5094597357040271E-2</v>
      </c>
      <c r="K19" s="15"/>
      <c r="L19" s="15"/>
      <c r="M19" s="15" t="s">
        <v>1</v>
      </c>
      <c r="N19" s="15">
        <v>2</v>
      </c>
      <c r="O19" s="15">
        <f>J19</f>
        <v>7.5094597357040271E-2</v>
      </c>
      <c r="P19" s="15">
        <f t="shared" ref="P19:P33" si="7">N19^O19</f>
        <v>1.0534301069879504</v>
      </c>
      <c r="Q19" s="15">
        <f t="shared" ref="Q19:Q33" si="8">LOG(P19,2)</f>
        <v>7.509459735704023E-2</v>
      </c>
      <c r="R19" s="15">
        <f>AVERAGE(Q18:Q21)</f>
        <v>0.12840589085471785</v>
      </c>
      <c r="S19" s="11"/>
    </row>
    <row r="20" spans="1:19" x14ac:dyDescent="0.25">
      <c r="A20" s="9" t="s">
        <v>2</v>
      </c>
      <c r="B20" s="12">
        <f t="shared" si="3"/>
        <v>2.2809509658900105</v>
      </c>
      <c r="C20" s="13">
        <f>P9</f>
        <v>2.5774803743216452</v>
      </c>
      <c r="D20" s="11">
        <f t="shared" si="4"/>
        <v>-0.29652940843163478</v>
      </c>
      <c r="E20" s="15"/>
      <c r="F20" s="15"/>
      <c r="G20" s="15" t="s">
        <v>2</v>
      </c>
      <c r="H20" s="15">
        <f t="shared" si="5"/>
        <v>-0.29652940843163478</v>
      </c>
      <c r="I20" s="15">
        <v>-1</v>
      </c>
      <c r="J20" s="15">
        <f t="shared" si="6"/>
        <v>0.29652940843163478</v>
      </c>
      <c r="K20" s="15"/>
      <c r="L20" s="15"/>
      <c r="M20" s="15" t="s">
        <v>2</v>
      </c>
      <c r="N20" s="15">
        <v>2</v>
      </c>
      <c r="O20" s="15">
        <f t="shared" ref="O20:O33" si="9">J20</f>
        <v>0.29652940843163478</v>
      </c>
      <c r="P20" s="15">
        <f t="shared" si="7"/>
        <v>1.2281862939716177</v>
      </c>
      <c r="Q20" s="15">
        <f t="shared" si="8"/>
        <v>0.29652940843163467</v>
      </c>
      <c r="R20" s="15"/>
      <c r="S20" s="11"/>
    </row>
    <row r="21" spans="1:19" x14ac:dyDescent="0.25">
      <c r="A21" s="9" t="s">
        <v>3</v>
      </c>
      <c r="B21" s="12">
        <f t="shared" si="3"/>
        <v>2.3503916334683552</v>
      </c>
      <c r="C21" s="13">
        <f>P9</f>
        <v>2.5774803743216452</v>
      </c>
      <c r="D21" s="11">
        <f t="shared" si="4"/>
        <v>-0.22708874085329001</v>
      </c>
      <c r="E21" s="15"/>
      <c r="F21" s="15"/>
      <c r="G21" s="15" t="s">
        <v>3</v>
      </c>
      <c r="H21" s="15">
        <f t="shared" si="5"/>
        <v>-0.22708874085329001</v>
      </c>
      <c r="I21" s="15">
        <v>-1</v>
      </c>
      <c r="J21" s="15">
        <f t="shared" si="6"/>
        <v>0.22708874085329001</v>
      </c>
      <c r="K21" s="15"/>
      <c r="L21" s="15"/>
      <c r="M21" s="15" t="s">
        <v>3</v>
      </c>
      <c r="N21" s="15">
        <v>2</v>
      </c>
      <c r="O21" s="15">
        <f t="shared" si="9"/>
        <v>0.22708874085329001</v>
      </c>
      <c r="P21" s="15">
        <f t="shared" si="7"/>
        <v>1.1704706354619272</v>
      </c>
      <c r="Q21" s="15">
        <f t="shared" si="8"/>
        <v>0.22708874085329012</v>
      </c>
      <c r="R21" s="15"/>
      <c r="S21" s="11"/>
    </row>
    <row r="22" spans="1:19" x14ac:dyDescent="0.25">
      <c r="A22" s="9" t="s">
        <v>5</v>
      </c>
      <c r="B22" s="12">
        <f t="shared" si="3"/>
        <v>2.4788072901884064</v>
      </c>
      <c r="C22" s="13">
        <f>P9</f>
        <v>2.5774803743216452</v>
      </c>
      <c r="D22" s="11">
        <f t="shared" si="4"/>
        <v>-9.8673084133238831E-2</v>
      </c>
      <c r="E22" s="15"/>
      <c r="F22" s="15"/>
      <c r="G22" s="15" t="s">
        <v>5</v>
      </c>
      <c r="H22" s="15">
        <f t="shared" si="5"/>
        <v>-9.8673084133238831E-2</v>
      </c>
      <c r="I22" s="15">
        <v>-1</v>
      </c>
      <c r="J22" s="15">
        <f t="shared" si="6"/>
        <v>9.8673084133238831E-2</v>
      </c>
      <c r="K22" s="15"/>
      <c r="L22" s="15"/>
      <c r="M22" s="15" t="s">
        <v>5</v>
      </c>
      <c r="N22" s="15">
        <v>2</v>
      </c>
      <c r="O22" s="15">
        <f t="shared" si="9"/>
        <v>9.8673084133238831E-2</v>
      </c>
      <c r="P22" s="15">
        <f t="shared" si="7"/>
        <v>1.0707881542334945</v>
      </c>
      <c r="Q22" s="15">
        <f t="shared" si="8"/>
        <v>9.8673084133238942E-2</v>
      </c>
      <c r="S22" s="11"/>
    </row>
    <row r="23" spans="1:19" x14ac:dyDescent="0.25">
      <c r="A23" s="9" t="s">
        <v>6</v>
      </c>
      <c r="B23" s="12">
        <f t="shared" si="3"/>
        <v>2.6720890184308033</v>
      </c>
      <c r="C23" s="13">
        <f>P9</f>
        <v>2.5774803743216452</v>
      </c>
      <c r="D23" s="11">
        <f t="shared" si="4"/>
        <v>9.4608644109158035E-2</v>
      </c>
      <c r="E23" s="15"/>
      <c r="F23" s="15"/>
      <c r="G23" s="15" t="s">
        <v>6</v>
      </c>
      <c r="H23" s="15">
        <f t="shared" si="5"/>
        <v>9.4608644109158035E-2</v>
      </c>
      <c r="I23" s="15">
        <v>-1</v>
      </c>
      <c r="J23" s="15">
        <f t="shared" si="6"/>
        <v>-9.4608644109158035E-2</v>
      </c>
      <c r="K23" s="15"/>
      <c r="L23" s="15"/>
      <c r="M23" s="15" t="s">
        <v>6</v>
      </c>
      <c r="N23" s="15">
        <v>2</v>
      </c>
      <c r="O23" s="15">
        <f t="shared" si="9"/>
        <v>-9.4608644109158035E-2</v>
      </c>
      <c r="P23" s="15">
        <f t="shared" si="7"/>
        <v>0.93652626186710197</v>
      </c>
      <c r="Q23" s="15">
        <f t="shared" si="8"/>
        <v>-9.4608644109158188E-2</v>
      </c>
      <c r="R23" s="15">
        <f>AVERAGE(Q22:Q25)</f>
        <v>4.172166287123065E-2</v>
      </c>
      <c r="S23" s="11"/>
    </row>
    <row r="24" spans="1:19" x14ac:dyDescent="0.25">
      <c r="A24" s="9" t="s">
        <v>7</v>
      </c>
      <c r="B24" s="12">
        <f t="shared" si="3"/>
        <v>2.574220800845417</v>
      </c>
      <c r="C24" s="13">
        <f>P9</f>
        <v>2.5774803743216452</v>
      </c>
      <c r="D24" s="11">
        <f t="shared" si="4"/>
        <v>-3.2595734762281836E-3</v>
      </c>
      <c r="E24" s="15"/>
      <c r="F24" s="15"/>
      <c r="G24" s="15" t="s">
        <v>7</v>
      </c>
      <c r="H24" s="15">
        <f t="shared" si="5"/>
        <v>-3.2595734762281836E-3</v>
      </c>
      <c r="I24" s="15">
        <v>-1</v>
      </c>
      <c r="J24" s="15">
        <f t="shared" si="6"/>
        <v>3.2595734762281836E-3</v>
      </c>
      <c r="K24" s="15"/>
      <c r="L24" s="15"/>
      <c r="M24" s="15" t="s">
        <v>7</v>
      </c>
      <c r="N24" s="15">
        <v>2</v>
      </c>
      <c r="O24" s="15">
        <f t="shared" si="9"/>
        <v>3.2595734762281836E-3</v>
      </c>
      <c r="P24" s="15">
        <f t="shared" si="7"/>
        <v>1.0022619184514159</v>
      </c>
      <c r="Q24" s="15">
        <f t="shared" si="8"/>
        <v>3.2595734762281736E-3</v>
      </c>
      <c r="R24" s="15"/>
      <c r="S24" s="11"/>
    </row>
    <row r="25" spans="1:19" x14ac:dyDescent="0.25">
      <c r="A25" s="9" t="s">
        <v>8</v>
      </c>
      <c r="B25" s="12">
        <f t="shared" si="3"/>
        <v>2.4179177363370314</v>
      </c>
      <c r="C25" s="13">
        <f>P9</f>
        <v>2.5774803743216452</v>
      </c>
      <c r="D25" s="11">
        <f t="shared" si="4"/>
        <v>-0.15956263798461379</v>
      </c>
      <c r="E25" s="15"/>
      <c r="F25" s="15"/>
      <c r="G25" s="15" t="s">
        <v>8</v>
      </c>
      <c r="H25" s="15">
        <f t="shared" si="5"/>
        <v>-0.15956263798461379</v>
      </c>
      <c r="I25" s="15">
        <v>-1</v>
      </c>
      <c r="J25" s="15">
        <f t="shared" si="6"/>
        <v>0.15956263798461379</v>
      </c>
      <c r="K25" s="15"/>
      <c r="L25" s="15"/>
      <c r="M25" s="15" t="s">
        <v>8</v>
      </c>
      <c r="N25" s="15">
        <v>2</v>
      </c>
      <c r="O25" s="15">
        <f t="shared" si="9"/>
        <v>0.15956263798461379</v>
      </c>
      <c r="P25" s="15">
        <f t="shared" si="7"/>
        <v>1.1169484768319011</v>
      </c>
      <c r="Q25" s="15">
        <f t="shared" si="8"/>
        <v>0.15956263798461368</v>
      </c>
      <c r="R25" s="15"/>
      <c r="S25" s="11"/>
    </row>
    <row r="26" spans="1:19" x14ac:dyDescent="0.25">
      <c r="A26" s="9" t="s">
        <v>9</v>
      </c>
      <c r="B26" s="12">
        <f t="shared" si="3"/>
        <v>2.8497599840744385</v>
      </c>
      <c r="C26" s="13">
        <f>P9</f>
        <v>2.5774803743216452</v>
      </c>
      <c r="D26" s="11">
        <f t="shared" si="4"/>
        <v>0.27227960975279331</v>
      </c>
      <c r="E26" s="15"/>
      <c r="F26" s="15"/>
      <c r="G26" s="15" t="s">
        <v>9</v>
      </c>
      <c r="H26" s="15">
        <f t="shared" si="5"/>
        <v>0.27227960975279331</v>
      </c>
      <c r="I26" s="15">
        <v>-1</v>
      </c>
      <c r="J26" s="15">
        <f t="shared" si="6"/>
        <v>-0.27227960975279331</v>
      </c>
      <c r="K26" s="15"/>
      <c r="L26" s="15"/>
      <c r="M26" s="15" t="s">
        <v>9</v>
      </c>
      <c r="N26" s="15">
        <v>2</v>
      </c>
      <c r="O26" s="15">
        <f t="shared" si="9"/>
        <v>-0.27227960975279331</v>
      </c>
      <c r="P26" s="15">
        <f t="shared" si="7"/>
        <v>0.82801016854228926</v>
      </c>
      <c r="Q26" s="15">
        <f t="shared" si="8"/>
        <v>-0.27227960975279342</v>
      </c>
      <c r="R26" s="15"/>
      <c r="S26" s="11"/>
    </row>
    <row r="27" spans="1:19" x14ac:dyDescent="0.25">
      <c r="A27" s="9" t="s">
        <v>10</v>
      </c>
      <c r="B27" s="12">
        <f t="shared" si="3"/>
        <v>2.8221650465770196</v>
      </c>
      <c r="C27" s="13">
        <f>P9</f>
        <v>2.5774803743216452</v>
      </c>
      <c r="D27" s="11">
        <f>B27-C27</f>
        <v>0.24468467225537438</v>
      </c>
      <c r="E27" s="15"/>
      <c r="F27" s="15"/>
      <c r="G27" s="15" t="s">
        <v>10</v>
      </c>
      <c r="H27" s="15">
        <f t="shared" si="5"/>
        <v>0.24468467225537438</v>
      </c>
      <c r="I27" s="15">
        <v>-1</v>
      </c>
      <c r="J27" s="15">
        <f t="shared" si="6"/>
        <v>-0.24468467225537438</v>
      </c>
      <c r="K27" s="15"/>
      <c r="L27" s="15"/>
      <c r="M27" s="15" t="s">
        <v>10</v>
      </c>
      <c r="N27" s="15">
        <v>2</v>
      </c>
      <c r="O27" s="15">
        <f t="shared" si="9"/>
        <v>-0.24468467225537438</v>
      </c>
      <c r="P27" s="15">
        <f>N27^O27</f>
        <v>0.84400024787113259</v>
      </c>
      <c r="Q27" s="15">
        <f>LOG(P27,2)</f>
        <v>-0.24468467225537438</v>
      </c>
      <c r="R27" s="15">
        <f>AVERAGE(Q26:Q29)</f>
        <v>-0.2562944955076194</v>
      </c>
      <c r="S27" s="11"/>
    </row>
    <row r="28" spans="1:19" x14ac:dyDescent="0.25">
      <c r="A28" s="9" t="s">
        <v>11</v>
      </c>
      <c r="B28" s="12">
        <f t="shared" si="3"/>
        <v>2.7677406358333485</v>
      </c>
      <c r="C28" s="13">
        <f>P9</f>
        <v>2.5774803743216452</v>
      </c>
      <c r="D28" s="11">
        <f t="shared" si="4"/>
        <v>0.19026026151170328</v>
      </c>
      <c r="E28" s="15"/>
      <c r="F28" s="15"/>
      <c r="G28" s="15" t="s">
        <v>11</v>
      </c>
      <c r="H28" s="15">
        <f t="shared" si="5"/>
        <v>0.19026026151170328</v>
      </c>
      <c r="I28" s="15">
        <v>-1</v>
      </c>
      <c r="J28" s="15">
        <f t="shared" si="6"/>
        <v>-0.19026026151170328</v>
      </c>
      <c r="K28" s="15"/>
      <c r="L28" s="15"/>
      <c r="M28" s="15" t="s">
        <v>11</v>
      </c>
      <c r="N28" s="15">
        <v>2</v>
      </c>
      <c r="O28" s="15">
        <f t="shared" si="9"/>
        <v>-0.19026026151170328</v>
      </c>
      <c r="P28" s="15">
        <f t="shared" si="7"/>
        <v>0.8764475963165117</v>
      </c>
      <c r="Q28" s="15">
        <f t="shared" si="8"/>
        <v>-0.19026026151170314</v>
      </c>
      <c r="R28" s="15"/>
      <c r="S28" s="11"/>
    </row>
    <row r="29" spans="1:19" ht="15.75" thickBot="1" x14ac:dyDescent="0.3">
      <c r="A29" s="20" t="s">
        <v>12</v>
      </c>
      <c r="B29" s="17">
        <f t="shared" si="3"/>
        <v>2.8954338128322519</v>
      </c>
      <c r="C29" s="19">
        <f>P9</f>
        <v>2.5774803743216452</v>
      </c>
      <c r="D29" s="18">
        <f t="shared" si="4"/>
        <v>0.31795343851060665</v>
      </c>
      <c r="E29" s="2"/>
      <c r="F29" s="2"/>
      <c r="G29" s="2" t="s">
        <v>12</v>
      </c>
      <c r="H29" s="2">
        <f t="shared" si="5"/>
        <v>0.31795343851060665</v>
      </c>
      <c r="I29" s="2">
        <v>-1</v>
      </c>
      <c r="J29" s="2">
        <f t="shared" si="6"/>
        <v>-0.31795343851060665</v>
      </c>
      <c r="K29" s="2"/>
      <c r="L29" s="2"/>
      <c r="M29" s="2" t="s">
        <v>12</v>
      </c>
      <c r="N29" s="2">
        <v>2</v>
      </c>
      <c r="O29" s="2">
        <f t="shared" si="9"/>
        <v>-0.31795343851060665</v>
      </c>
      <c r="P29" s="2">
        <f t="shared" si="7"/>
        <v>0.80220705633723355</v>
      </c>
      <c r="Q29" s="2">
        <f t="shared" si="8"/>
        <v>-0.3179534385106067</v>
      </c>
      <c r="R29" s="2"/>
      <c r="S29" s="18"/>
    </row>
    <row r="30" spans="1:19" ht="15.75" thickTop="1" x14ac:dyDescent="0.25">
      <c r="A30" t="s">
        <v>13</v>
      </c>
      <c r="B30" s="10">
        <f>O4</f>
        <v>2.5861559150214326</v>
      </c>
      <c r="C30" s="10">
        <f>P9</f>
        <v>2.5774803743216452</v>
      </c>
      <c r="D30" s="15">
        <f t="shared" si="4"/>
        <v>8.6755406997873763E-3</v>
      </c>
      <c r="E30" s="23"/>
      <c r="G30" t="s">
        <v>13</v>
      </c>
      <c r="H30" s="15">
        <f t="shared" si="5"/>
        <v>8.6755406997873763E-3</v>
      </c>
      <c r="I30" s="15">
        <v>-1</v>
      </c>
      <c r="J30" s="15">
        <f t="shared" si="6"/>
        <v>-8.6755406997873763E-3</v>
      </c>
      <c r="M30" t="s">
        <v>13</v>
      </c>
      <c r="N30" s="15">
        <v>2</v>
      </c>
      <c r="O30" s="15">
        <f t="shared" si="9"/>
        <v>-8.6755406997873763E-3</v>
      </c>
      <c r="P30" s="15">
        <f t="shared" si="7"/>
        <v>0.99400461788590111</v>
      </c>
      <c r="Q30" s="15">
        <f t="shared" si="8"/>
        <v>-8.6755406997873191E-3</v>
      </c>
    </row>
    <row r="31" spans="1:19" x14ac:dyDescent="0.25">
      <c r="A31" t="s">
        <v>14</v>
      </c>
      <c r="B31" s="10">
        <f>O5</f>
        <v>2.5244336436051391</v>
      </c>
      <c r="C31" s="10">
        <f>P9</f>
        <v>2.5774803743216452</v>
      </c>
      <c r="D31" s="15">
        <f t="shared" si="4"/>
        <v>-5.3046730716506119E-2</v>
      </c>
      <c r="G31" t="s">
        <v>14</v>
      </c>
      <c r="H31" s="15">
        <f t="shared" si="5"/>
        <v>-5.3046730716506119E-2</v>
      </c>
      <c r="I31" s="15">
        <v>-1</v>
      </c>
      <c r="J31" s="15">
        <f t="shared" si="6"/>
        <v>5.3046730716506119E-2</v>
      </c>
      <c r="M31" t="s">
        <v>14</v>
      </c>
      <c r="N31" s="15">
        <v>2</v>
      </c>
      <c r="O31" s="15">
        <f t="shared" si="9"/>
        <v>5.3046730716506119E-2</v>
      </c>
      <c r="P31" s="15">
        <f t="shared" si="7"/>
        <v>1.0374535404532952</v>
      </c>
      <c r="Q31" s="15">
        <f t="shared" si="8"/>
        <v>5.304673071650607E-2</v>
      </c>
      <c r="R31" s="15">
        <f>AVERAGE(Q30:Q33)</f>
        <v>2.9490299091605721E-17</v>
      </c>
    </row>
    <row r="32" spans="1:19" x14ac:dyDescent="0.25">
      <c r="A32" t="s">
        <v>15</v>
      </c>
      <c r="B32" s="10">
        <f>O6</f>
        <v>2.6681432661017084</v>
      </c>
      <c r="C32" s="10">
        <f>P9</f>
        <v>2.5774803743216452</v>
      </c>
      <c r="D32" s="15">
        <f t="shared" si="4"/>
        <v>9.0662891780063148E-2</v>
      </c>
      <c r="G32" t="s">
        <v>15</v>
      </c>
      <c r="H32" s="15">
        <f t="shared" si="5"/>
        <v>9.0662891780063148E-2</v>
      </c>
      <c r="I32" s="15">
        <v>-1</v>
      </c>
      <c r="J32" s="15">
        <f t="shared" si="6"/>
        <v>-9.0662891780063148E-2</v>
      </c>
      <c r="M32" t="s">
        <v>15</v>
      </c>
      <c r="N32" s="15">
        <v>2</v>
      </c>
      <c r="O32" s="15">
        <f t="shared" si="9"/>
        <v>-9.0662891780063148E-2</v>
      </c>
      <c r="P32" s="15">
        <f t="shared" si="7"/>
        <v>0.93909115499007512</v>
      </c>
      <c r="Q32" s="15">
        <f t="shared" si="8"/>
        <v>-9.0662891780063093E-2</v>
      </c>
      <c r="R32" s="15"/>
    </row>
    <row r="33" spans="1:18" x14ac:dyDescent="0.25">
      <c r="A33" s="9" t="s">
        <v>16</v>
      </c>
      <c r="B33" s="10">
        <f>O7</f>
        <v>2.5311886725583008</v>
      </c>
      <c r="C33" s="10">
        <f>P9</f>
        <v>2.5774803743216452</v>
      </c>
      <c r="D33" s="15">
        <f t="shared" si="4"/>
        <v>-4.6291701763344406E-2</v>
      </c>
      <c r="G33" s="15" t="s">
        <v>16</v>
      </c>
      <c r="H33" s="15">
        <f t="shared" si="5"/>
        <v>-4.6291701763344406E-2</v>
      </c>
      <c r="I33" s="15">
        <v>-1</v>
      </c>
      <c r="J33" s="15">
        <f t="shared" si="6"/>
        <v>4.6291701763344406E-2</v>
      </c>
      <c r="M33" s="15" t="s">
        <v>16</v>
      </c>
      <c r="N33" s="15">
        <v>2</v>
      </c>
      <c r="O33" s="15">
        <f t="shared" si="9"/>
        <v>4.6291701763344406E-2</v>
      </c>
      <c r="P33" s="15">
        <f t="shared" si="7"/>
        <v>1.0326072995755409</v>
      </c>
      <c r="Q33" s="15">
        <f t="shared" si="8"/>
        <v>4.6291701763344462E-2</v>
      </c>
      <c r="R33" s="15"/>
    </row>
    <row r="34" spans="1:18" x14ac:dyDescent="0.25">
      <c r="D34" s="15"/>
      <c r="I34" s="15"/>
      <c r="Q34" s="15"/>
    </row>
    <row r="38" spans="1:18" x14ac:dyDescent="0.25">
      <c r="N38" s="25" t="s">
        <v>48</v>
      </c>
      <c r="O38" s="25" t="s">
        <v>49</v>
      </c>
      <c r="P38" s="25" t="s">
        <v>50</v>
      </c>
      <c r="Q38" t="s">
        <v>47</v>
      </c>
    </row>
    <row r="39" spans="1:18" x14ac:dyDescent="0.25">
      <c r="N39" s="15">
        <f>Q18</f>
        <v>-8.5089183223093598E-2</v>
      </c>
      <c r="O39" s="15">
        <f>Q22</f>
        <v>9.8673084133238942E-2</v>
      </c>
      <c r="P39" s="15">
        <f>Q26</f>
        <v>-0.27227960975279342</v>
      </c>
      <c r="Q39">
        <f>Q30</f>
        <v>-8.6755406997873191E-3</v>
      </c>
    </row>
    <row r="40" spans="1:18" x14ac:dyDescent="0.25">
      <c r="N40" s="15">
        <f>Q19</f>
        <v>7.509459735704023E-2</v>
      </c>
      <c r="O40" s="15">
        <f>Q23</f>
        <v>-9.4608644109158188E-2</v>
      </c>
      <c r="P40" s="15">
        <f>Q27</f>
        <v>-0.24468467225537438</v>
      </c>
      <c r="Q40">
        <f>Q31</f>
        <v>5.304673071650607E-2</v>
      </c>
    </row>
    <row r="41" spans="1:18" x14ac:dyDescent="0.25">
      <c r="N41">
        <f>Q20</f>
        <v>0.29652940843163467</v>
      </c>
      <c r="O41">
        <f>Q24</f>
        <v>3.2595734762281736E-3</v>
      </c>
      <c r="P41">
        <f>Q28</f>
        <v>-0.19026026151170314</v>
      </c>
      <c r="Q41">
        <f>Q32</f>
        <v>-9.0662891780063093E-2</v>
      </c>
    </row>
    <row r="42" spans="1:18" x14ac:dyDescent="0.25">
      <c r="N42">
        <f>Q21</f>
        <v>0.22708874085329012</v>
      </c>
      <c r="O42">
        <f>Q25</f>
        <v>0.15956263798461368</v>
      </c>
      <c r="P42">
        <f>Q29</f>
        <v>-0.3179534385106067</v>
      </c>
      <c r="Q42">
        <f>Q33</f>
        <v>4.6291701763344462E-2</v>
      </c>
    </row>
  </sheetData>
  <mergeCells count="1">
    <mergeCell ref="B2:D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C1" sqref="C1"/>
    </sheetView>
  </sheetViews>
  <sheetFormatPr defaultRowHeight="15" x14ac:dyDescent="0.25"/>
  <sheetData>
    <row r="1" spans="1:19" x14ac:dyDescent="0.25">
      <c r="B1" s="1" t="s">
        <v>19</v>
      </c>
      <c r="C1" t="s">
        <v>56</v>
      </c>
      <c r="H1" s="1" t="s">
        <v>20</v>
      </c>
      <c r="N1" s="1" t="s">
        <v>21</v>
      </c>
    </row>
    <row r="2" spans="1:19" ht="15.75" thickBot="1" x14ac:dyDescent="0.3">
      <c r="A2" s="2"/>
      <c r="B2" s="32"/>
      <c r="C2" s="32"/>
      <c r="D2" s="33"/>
    </row>
    <row r="3" spans="1:19" ht="15.75" thickTop="1" x14ac:dyDescent="0.25">
      <c r="B3" s="3" t="s">
        <v>22</v>
      </c>
      <c r="C3" s="3"/>
      <c r="D3" s="4"/>
      <c r="G3" s="5" t="s">
        <v>23</v>
      </c>
      <c r="H3" s="6" t="s">
        <v>24</v>
      </c>
      <c r="I3" s="6" t="s">
        <v>18</v>
      </c>
      <c r="J3" s="7" t="s">
        <v>25</v>
      </c>
      <c r="L3" s="5" t="s">
        <v>26</v>
      </c>
      <c r="M3" s="6" t="s">
        <v>27</v>
      </c>
      <c r="N3" s="6" t="s">
        <v>18</v>
      </c>
      <c r="O3" s="7" t="s">
        <v>28</v>
      </c>
      <c r="P3" s="8"/>
      <c r="S3" s="15"/>
    </row>
    <row r="4" spans="1:19" x14ac:dyDescent="0.25">
      <c r="A4" t="s">
        <v>0</v>
      </c>
      <c r="B4" s="10">
        <v>20.069960139472126</v>
      </c>
      <c r="D4" s="11"/>
      <c r="F4" s="11"/>
      <c r="G4" t="s">
        <v>0</v>
      </c>
      <c r="H4" s="10">
        <f>B4</f>
        <v>20.069960139472126</v>
      </c>
      <c r="I4" s="12">
        <v>18.442259273791468</v>
      </c>
      <c r="J4" s="13">
        <f>H4-I4</f>
        <v>1.6277008656806586</v>
      </c>
      <c r="K4" s="21"/>
      <c r="L4" t="s">
        <v>13</v>
      </c>
      <c r="M4" s="10">
        <v>20.229997528422981</v>
      </c>
      <c r="N4" s="14">
        <v>18.898829539942227</v>
      </c>
      <c r="O4" s="12">
        <f>M4-N4</f>
        <v>1.3311679884807539</v>
      </c>
      <c r="P4" s="11"/>
    </row>
    <row r="5" spans="1:19" x14ac:dyDescent="0.25">
      <c r="A5" t="s">
        <v>1</v>
      </c>
      <c r="B5" s="10">
        <v>20.199878712507161</v>
      </c>
      <c r="D5" s="11"/>
      <c r="F5" s="11"/>
      <c r="G5" t="s">
        <v>1</v>
      </c>
      <c r="H5" s="10">
        <f t="shared" ref="H5:H15" si="0">B5</f>
        <v>20.199878712507161</v>
      </c>
      <c r="I5" s="12">
        <v>18.812599561993522</v>
      </c>
      <c r="J5" s="13">
        <f t="shared" ref="J5:J14" si="1">H5-I5</f>
        <v>1.3872791505136384</v>
      </c>
      <c r="K5" s="21"/>
      <c r="L5" t="s">
        <v>14</v>
      </c>
      <c r="M5" s="10">
        <v>20.294984602112908</v>
      </c>
      <c r="N5" s="14">
        <v>19.010435754652189</v>
      </c>
      <c r="O5" s="12">
        <f t="shared" ref="O5:O7" si="2">M5-N5</f>
        <v>1.2845488474607194</v>
      </c>
      <c r="P5" s="11"/>
    </row>
    <row r="6" spans="1:19" x14ac:dyDescent="0.25">
      <c r="A6" t="s">
        <v>2</v>
      </c>
      <c r="B6" s="10">
        <v>20.124999378881977</v>
      </c>
      <c r="D6" s="11"/>
      <c r="E6" s="15"/>
      <c r="F6" s="11"/>
      <c r="G6" t="s">
        <v>2</v>
      </c>
      <c r="H6" s="10">
        <f t="shared" si="0"/>
        <v>20.124999378881977</v>
      </c>
      <c r="I6" s="12">
        <v>18.864043713702603</v>
      </c>
      <c r="J6" s="13">
        <f t="shared" si="1"/>
        <v>1.2609556651793739</v>
      </c>
      <c r="K6" s="21"/>
      <c r="L6" t="s">
        <v>15</v>
      </c>
      <c r="M6" s="10">
        <v>20.139751736304991</v>
      </c>
      <c r="N6" s="14">
        <v>18.937170895002268</v>
      </c>
      <c r="O6" s="12">
        <f t="shared" si="2"/>
        <v>1.2025808413027228</v>
      </c>
      <c r="P6" s="13"/>
    </row>
    <row r="7" spans="1:19" x14ac:dyDescent="0.25">
      <c r="A7" t="s">
        <v>3</v>
      </c>
      <c r="B7" s="10">
        <v>20.44996088015818</v>
      </c>
      <c r="D7" s="11"/>
      <c r="F7" s="11"/>
      <c r="G7" t="s">
        <v>3</v>
      </c>
      <c r="H7" s="10">
        <f t="shared" si="0"/>
        <v>20.44996088015818</v>
      </c>
      <c r="I7" s="12">
        <v>18.829608366531644</v>
      </c>
      <c r="J7" s="13">
        <f t="shared" si="1"/>
        <v>1.6203525136265355</v>
      </c>
      <c r="K7" s="21"/>
      <c r="L7" s="9" t="s">
        <v>16</v>
      </c>
      <c r="M7" s="12">
        <v>20.669881470390678</v>
      </c>
      <c r="N7" s="10">
        <v>19.203764743540848</v>
      </c>
      <c r="O7" s="12">
        <f t="shared" si="2"/>
        <v>1.4661167268498296</v>
      </c>
      <c r="P7" s="11"/>
    </row>
    <row r="8" spans="1:19" x14ac:dyDescent="0.25">
      <c r="A8" t="s">
        <v>5</v>
      </c>
      <c r="B8" s="10">
        <v>19.894471593887584</v>
      </c>
      <c r="D8" s="11"/>
      <c r="F8" s="11"/>
      <c r="G8" t="s">
        <v>5</v>
      </c>
      <c r="H8" s="10">
        <f t="shared" si="0"/>
        <v>19.894471593887584</v>
      </c>
      <c r="I8" s="12">
        <v>18.616121010234895</v>
      </c>
      <c r="J8" s="13">
        <f t="shared" si="1"/>
        <v>1.2783505836526885</v>
      </c>
      <c r="K8" s="21"/>
      <c r="L8" s="15"/>
      <c r="M8" s="15"/>
      <c r="N8" s="15"/>
      <c r="O8" s="15"/>
      <c r="P8" s="11"/>
    </row>
    <row r="9" spans="1:19" x14ac:dyDescent="0.25">
      <c r="A9" t="s">
        <v>6</v>
      </c>
      <c r="B9" s="10">
        <v>19.964723889901407</v>
      </c>
      <c r="D9" s="11"/>
      <c r="F9" s="11"/>
      <c r="G9" t="s">
        <v>6</v>
      </c>
      <c r="H9" s="10">
        <f t="shared" si="0"/>
        <v>19.964723889901407</v>
      </c>
      <c r="I9" s="12">
        <v>18.597910981569196</v>
      </c>
      <c r="J9" s="13">
        <f t="shared" si="1"/>
        <v>1.3668129083322107</v>
      </c>
      <c r="L9" s="9"/>
      <c r="M9" s="15"/>
      <c r="N9" s="16" t="s">
        <v>29</v>
      </c>
      <c r="O9" s="15"/>
      <c r="P9" s="13">
        <f>AVERAGE(O4:O7)</f>
        <v>1.3211036010235064</v>
      </c>
    </row>
    <row r="10" spans="1:19" x14ac:dyDescent="0.25">
      <c r="A10" t="s">
        <v>7</v>
      </c>
      <c r="B10" s="10">
        <v>19.769997470915367</v>
      </c>
      <c r="D10" s="11"/>
      <c r="F10" s="11"/>
      <c r="G10" t="s">
        <v>7</v>
      </c>
      <c r="H10" s="10">
        <f t="shared" si="0"/>
        <v>19.769997470915367</v>
      </c>
      <c r="I10" s="12">
        <v>18.675628610385715</v>
      </c>
      <c r="J10" s="13">
        <f t="shared" si="1"/>
        <v>1.0943688605296522</v>
      </c>
      <c r="L10" s="9"/>
      <c r="M10" s="15"/>
      <c r="N10" s="15"/>
      <c r="O10" s="15"/>
      <c r="P10" s="11"/>
    </row>
    <row r="11" spans="1:19" x14ac:dyDescent="0.25">
      <c r="A11" t="s">
        <v>8</v>
      </c>
      <c r="B11" s="10">
        <v>19.944969290525368</v>
      </c>
      <c r="D11" s="11"/>
      <c r="F11" s="11"/>
      <c r="G11" t="s">
        <v>8</v>
      </c>
      <c r="H11" s="10">
        <f t="shared" si="0"/>
        <v>19.944969290525368</v>
      </c>
      <c r="I11" s="12">
        <v>18.472082263662969</v>
      </c>
      <c r="J11" s="13">
        <f t="shared" si="1"/>
        <v>1.4728870268623986</v>
      </c>
      <c r="L11" s="9"/>
      <c r="M11" s="15"/>
      <c r="N11" s="15"/>
      <c r="O11" s="15"/>
      <c r="P11" s="11"/>
    </row>
    <row r="12" spans="1:19" x14ac:dyDescent="0.25">
      <c r="A12" t="s">
        <v>9</v>
      </c>
      <c r="B12" s="10">
        <v>19.634816016454039</v>
      </c>
      <c r="D12" s="11"/>
      <c r="F12" s="11"/>
      <c r="G12" t="s">
        <v>9</v>
      </c>
      <c r="H12" s="10">
        <f t="shared" si="0"/>
        <v>19.634816016454039</v>
      </c>
      <c r="I12" s="12">
        <v>18.075239418553988</v>
      </c>
      <c r="J12" s="13">
        <f t="shared" si="1"/>
        <v>1.5595765979000511</v>
      </c>
      <c r="L12" s="9"/>
      <c r="M12" s="15"/>
      <c r="N12" s="15"/>
      <c r="O12" s="15"/>
      <c r="P12" s="11"/>
    </row>
    <row r="13" spans="1:19" x14ac:dyDescent="0.25">
      <c r="A13" t="s">
        <v>10</v>
      </c>
      <c r="B13" s="10">
        <v>20.709456777037875</v>
      </c>
      <c r="D13" s="11"/>
      <c r="F13" s="11"/>
      <c r="G13" t="s">
        <v>10</v>
      </c>
      <c r="H13" s="10">
        <f t="shared" si="0"/>
        <v>20.709456777037875</v>
      </c>
      <c r="I13" s="12">
        <v>19.152670561454272</v>
      </c>
      <c r="J13" s="13">
        <f>H13-I13</f>
        <v>1.5567862155836032</v>
      </c>
      <c r="L13" s="9"/>
      <c r="M13" s="15"/>
      <c r="N13" s="15"/>
      <c r="O13" s="15"/>
      <c r="P13" s="11"/>
    </row>
    <row r="14" spans="1:19" x14ac:dyDescent="0.25">
      <c r="A14" t="s">
        <v>11</v>
      </c>
      <c r="B14" s="10">
        <v>20.46999755740093</v>
      </c>
      <c r="C14" s="15"/>
      <c r="D14" s="11"/>
      <c r="E14" s="15"/>
      <c r="F14" s="11"/>
      <c r="G14" t="s">
        <v>11</v>
      </c>
      <c r="H14" s="10">
        <f t="shared" si="0"/>
        <v>20.46999755740093</v>
      </c>
      <c r="I14" s="12">
        <v>18.917244953278765</v>
      </c>
      <c r="J14" s="13">
        <f t="shared" si="1"/>
        <v>1.5527526041221655</v>
      </c>
      <c r="K14" s="11"/>
      <c r="L14" s="15"/>
      <c r="M14" s="15"/>
      <c r="N14" s="15"/>
      <c r="O14" s="15"/>
      <c r="P14" s="11"/>
    </row>
    <row r="15" spans="1:19" ht="15.75" thickBot="1" x14ac:dyDescent="0.3">
      <c r="A15" s="2" t="s">
        <v>12</v>
      </c>
      <c r="B15" s="10">
        <v>19.89489381725874</v>
      </c>
      <c r="C15" s="2"/>
      <c r="D15" s="18"/>
      <c r="E15" s="15"/>
      <c r="F15" s="11"/>
      <c r="G15" s="20" t="s">
        <v>12</v>
      </c>
      <c r="H15" s="17">
        <f t="shared" si="0"/>
        <v>19.89489381725874</v>
      </c>
      <c r="I15" s="17">
        <v>18.539560938741634</v>
      </c>
      <c r="J15" s="19">
        <f>H15-I15</f>
        <v>1.3553328785171068</v>
      </c>
      <c r="K15" s="18"/>
      <c r="L15" s="2"/>
      <c r="M15" s="2"/>
      <c r="N15" s="2"/>
      <c r="O15" s="2"/>
      <c r="P15" s="18"/>
    </row>
    <row r="16" spans="1:19" ht="16.5" thickTop="1" thickBot="1" x14ac:dyDescent="0.3">
      <c r="B16" s="24"/>
      <c r="I16" s="10"/>
    </row>
    <row r="17" spans="1:19" ht="15.75" thickTop="1" x14ac:dyDescent="0.25">
      <c r="A17" s="22"/>
      <c r="B17" s="6" t="s">
        <v>25</v>
      </c>
      <c r="C17" s="6" t="s">
        <v>29</v>
      </c>
      <c r="D17" s="7" t="s">
        <v>30</v>
      </c>
      <c r="E17" s="23"/>
      <c r="F17" s="23"/>
      <c r="G17" s="23"/>
      <c r="H17" s="6" t="s">
        <v>30</v>
      </c>
      <c r="I17" s="6" t="s">
        <v>31</v>
      </c>
      <c r="J17" s="6" t="s">
        <v>32</v>
      </c>
      <c r="K17" s="23"/>
      <c r="L17" s="23"/>
      <c r="M17" s="23"/>
      <c r="N17" s="6" t="s">
        <v>31</v>
      </c>
      <c r="O17" s="6" t="s">
        <v>32</v>
      </c>
      <c r="P17" s="23" t="s">
        <v>33</v>
      </c>
      <c r="Q17" s="23" t="s">
        <v>34</v>
      </c>
      <c r="R17" s="23" t="s">
        <v>35</v>
      </c>
      <c r="S17" s="8"/>
    </row>
    <row r="18" spans="1:19" x14ac:dyDescent="0.25">
      <c r="A18" s="9" t="s">
        <v>0</v>
      </c>
      <c r="B18" s="12">
        <f t="shared" ref="B18:B29" si="3">J4</f>
        <v>1.6277008656806586</v>
      </c>
      <c r="C18" s="13">
        <f>P9</f>
        <v>1.3211036010235064</v>
      </c>
      <c r="D18" s="11">
        <f>B18-C18</f>
        <v>0.3065972646571522</v>
      </c>
      <c r="E18" s="15"/>
      <c r="F18" s="15"/>
      <c r="G18" s="15" t="s">
        <v>0</v>
      </c>
      <c r="H18" s="15">
        <f>D18</f>
        <v>0.3065972646571522</v>
      </c>
      <c r="I18" s="15">
        <v>-1</v>
      </c>
      <c r="J18" s="15">
        <f>H18*I18</f>
        <v>-0.3065972646571522</v>
      </c>
      <c r="K18" s="15"/>
      <c r="L18" s="15"/>
      <c r="M18" s="15" t="s">
        <v>0</v>
      </c>
      <c r="N18" s="15">
        <v>2</v>
      </c>
      <c r="O18" s="15">
        <f>J18</f>
        <v>-0.3065972646571522</v>
      </c>
      <c r="P18" s="15">
        <f>N18^O18</f>
        <v>0.80854654700863948</v>
      </c>
      <c r="Q18" s="15">
        <f>LOG(P18,2)</f>
        <v>-0.3065972646571522</v>
      </c>
      <c r="R18" s="15"/>
      <c r="S18" s="11"/>
    </row>
    <row r="19" spans="1:19" x14ac:dyDescent="0.25">
      <c r="A19" s="9" t="s">
        <v>1</v>
      </c>
      <c r="B19" s="12">
        <f t="shared" si="3"/>
        <v>1.3872791505136384</v>
      </c>
      <c r="C19" s="13">
        <f>P9</f>
        <v>1.3211036010235064</v>
      </c>
      <c r="D19" s="11">
        <f t="shared" ref="D19:D33" si="4">B19-C19</f>
        <v>6.6175549490131935E-2</v>
      </c>
      <c r="E19" s="15"/>
      <c r="F19" s="15"/>
      <c r="G19" s="15" t="s">
        <v>1</v>
      </c>
      <c r="H19" s="15">
        <f t="shared" ref="H19:H33" si="5">D19</f>
        <v>6.6175549490131935E-2</v>
      </c>
      <c r="I19" s="15">
        <v>-1</v>
      </c>
      <c r="J19" s="15">
        <f t="shared" ref="J19:J33" si="6">H19*I19</f>
        <v>-6.6175549490131935E-2</v>
      </c>
      <c r="K19" s="15"/>
      <c r="L19" s="15"/>
      <c r="M19" s="15" t="s">
        <v>1</v>
      </c>
      <c r="N19" s="15">
        <v>2</v>
      </c>
      <c r="O19" s="15">
        <f>J19</f>
        <v>-6.6175549490131935E-2</v>
      </c>
      <c r="P19" s="15">
        <f t="shared" ref="P19:P33" si="7">N19^O19</f>
        <v>0.95516670306555163</v>
      </c>
      <c r="Q19" s="15">
        <f t="shared" ref="Q19:Q33" si="8">LOG(P19,2)</f>
        <v>-6.6175549490132046E-2</v>
      </c>
      <c r="R19" s="15">
        <f>AVERAGE(Q18:Q21)</f>
        <v>-0.15296844772654525</v>
      </c>
      <c r="S19" s="11"/>
    </row>
    <row r="20" spans="1:19" x14ac:dyDescent="0.25">
      <c r="A20" s="9" t="s">
        <v>2</v>
      </c>
      <c r="B20" s="12">
        <f t="shared" si="3"/>
        <v>1.2609556651793739</v>
      </c>
      <c r="C20" s="13">
        <f>P9</f>
        <v>1.3211036010235064</v>
      </c>
      <c r="D20" s="11">
        <f t="shared" si="4"/>
        <v>-6.0147935844132583E-2</v>
      </c>
      <c r="E20" s="15"/>
      <c r="F20" s="15"/>
      <c r="G20" s="15" t="s">
        <v>2</v>
      </c>
      <c r="H20" s="15">
        <f t="shared" si="5"/>
        <v>-6.0147935844132583E-2</v>
      </c>
      <c r="I20" s="15">
        <v>-1</v>
      </c>
      <c r="J20" s="15">
        <f t="shared" si="6"/>
        <v>6.0147935844132583E-2</v>
      </c>
      <c r="K20" s="15"/>
      <c r="L20" s="15"/>
      <c r="M20" s="15" t="s">
        <v>2</v>
      </c>
      <c r="N20" s="15">
        <v>2</v>
      </c>
      <c r="O20" s="15">
        <f t="shared" ref="O20:O33" si="9">J20</f>
        <v>6.0147935844132583E-2</v>
      </c>
      <c r="P20" s="15">
        <f t="shared" si="7"/>
        <v>1.0425726621300766</v>
      </c>
      <c r="Q20" s="15">
        <f t="shared" si="8"/>
        <v>6.0147935844132479E-2</v>
      </c>
      <c r="R20" s="15"/>
      <c r="S20" s="11"/>
    </row>
    <row r="21" spans="1:19" x14ac:dyDescent="0.25">
      <c r="A21" s="9" t="s">
        <v>3</v>
      </c>
      <c r="B21" s="12">
        <f t="shared" si="3"/>
        <v>1.6203525136265355</v>
      </c>
      <c r="C21" s="13">
        <f>P9</f>
        <v>1.3211036010235064</v>
      </c>
      <c r="D21" s="11">
        <f t="shared" si="4"/>
        <v>0.2992489126030291</v>
      </c>
      <c r="E21" s="15"/>
      <c r="F21" s="15"/>
      <c r="G21" s="15" t="s">
        <v>3</v>
      </c>
      <c r="H21" s="15">
        <f t="shared" si="5"/>
        <v>0.2992489126030291</v>
      </c>
      <c r="I21" s="15">
        <v>-1</v>
      </c>
      <c r="J21" s="15">
        <f t="shared" si="6"/>
        <v>-0.2992489126030291</v>
      </c>
      <c r="K21" s="15"/>
      <c r="L21" s="15"/>
      <c r="M21" s="15" t="s">
        <v>3</v>
      </c>
      <c r="N21" s="15">
        <v>2</v>
      </c>
      <c r="O21" s="15">
        <f t="shared" si="9"/>
        <v>-0.2992489126030291</v>
      </c>
      <c r="P21" s="15">
        <f t="shared" si="7"/>
        <v>0.81267537651109567</v>
      </c>
      <c r="Q21" s="15">
        <f t="shared" si="8"/>
        <v>-0.29924891260302922</v>
      </c>
      <c r="R21" s="15"/>
      <c r="S21" s="11"/>
    </row>
    <row r="22" spans="1:19" x14ac:dyDescent="0.25">
      <c r="A22" s="9" t="s">
        <v>5</v>
      </c>
      <c r="B22" s="12">
        <f t="shared" si="3"/>
        <v>1.2783505836526885</v>
      </c>
      <c r="C22" s="13">
        <f>P9</f>
        <v>1.3211036010235064</v>
      </c>
      <c r="D22" s="11">
        <f t="shared" si="4"/>
        <v>-4.2753017370817936E-2</v>
      </c>
      <c r="E22" s="15"/>
      <c r="F22" s="15"/>
      <c r="G22" s="15" t="s">
        <v>5</v>
      </c>
      <c r="H22" s="15">
        <f t="shared" si="5"/>
        <v>-4.2753017370817936E-2</v>
      </c>
      <c r="I22" s="15">
        <v>-1</v>
      </c>
      <c r="J22" s="15">
        <f t="shared" si="6"/>
        <v>4.2753017370817936E-2</v>
      </c>
      <c r="K22" s="15"/>
      <c r="L22" s="15"/>
      <c r="M22" s="15" t="s">
        <v>5</v>
      </c>
      <c r="N22" s="15">
        <v>2</v>
      </c>
      <c r="O22" s="15">
        <f t="shared" si="9"/>
        <v>4.2753017370817936E-2</v>
      </c>
      <c r="P22" s="15">
        <f t="shared" si="7"/>
        <v>1.0300775940683433</v>
      </c>
      <c r="Q22" s="15">
        <f t="shared" si="8"/>
        <v>4.2753017370817985E-2</v>
      </c>
      <c r="S22" s="11"/>
    </row>
    <row r="23" spans="1:19" x14ac:dyDescent="0.25">
      <c r="A23" s="9" t="s">
        <v>6</v>
      </c>
      <c r="B23" s="12">
        <f t="shared" si="3"/>
        <v>1.3668129083322107</v>
      </c>
      <c r="C23" s="13">
        <f>P9</f>
        <v>1.3211036010235064</v>
      </c>
      <c r="D23" s="11">
        <f t="shared" si="4"/>
        <v>4.5709307308704261E-2</v>
      </c>
      <c r="E23" s="15"/>
      <c r="F23" s="15"/>
      <c r="G23" s="15" t="s">
        <v>6</v>
      </c>
      <c r="H23" s="15">
        <f t="shared" si="5"/>
        <v>4.5709307308704261E-2</v>
      </c>
      <c r="I23" s="15">
        <v>-1</v>
      </c>
      <c r="J23" s="15">
        <f t="shared" si="6"/>
        <v>-4.5709307308704261E-2</v>
      </c>
      <c r="K23" s="15"/>
      <c r="L23" s="15"/>
      <c r="M23" s="15" t="s">
        <v>6</v>
      </c>
      <c r="N23" s="15">
        <v>2</v>
      </c>
      <c r="O23" s="15">
        <f t="shared" si="9"/>
        <v>-4.5709307308704261E-2</v>
      </c>
      <c r="P23" s="15">
        <f t="shared" si="7"/>
        <v>0.96881337850043681</v>
      </c>
      <c r="Q23" s="15">
        <f t="shared" si="8"/>
        <v>-4.5709307308704344E-2</v>
      </c>
      <c r="R23" s="15">
        <f>AVERAGE(Q22:Q25)</f>
        <v>1.7998756179268931E-2</v>
      </c>
      <c r="S23" s="11"/>
    </row>
    <row r="24" spans="1:19" x14ac:dyDescent="0.25">
      <c r="A24" s="9" t="s">
        <v>7</v>
      </c>
      <c r="B24" s="12">
        <f t="shared" si="3"/>
        <v>1.0943688605296522</v>
      </c>
      <c r="C24" s="13">
        <f>P9</f>
        <v>1.3211036010235064</v>
      </c>
      <c r="D24" s="11">
        <f t="shared" si="4"/>
        <v>-0.22673474049385423</v>
      </c>
      <c r="E24" s="15"/>
      <c r="F24" s="15"/>
      <c r="G24" s="15" t="s">
        <v>7</v>
      </c>
      <c r="H24" s="15">
        <f t="shared" si="5"/>
        <v>-0.22673474049385423</v>
      </c>
      <c r="I24" s="15">
        <v>-1</v>
      </c>
      <c r="J24" s="15">
        <f t="shared" si="6"/>
        <v>0.22673474049385423</v>
      </c>
      <c r="K24" s="15"/>
      <c r="L24" s="15"/>
      <c r="M24" s="15" t="s">
        <v>7</v>
      </c>
      <c r="N24" s="15">
        <v>2</v>
      </c>
      <c r="O24" s="15">
        <f t="shared" si="9"/>
        <v>0.22673474049385423</v>
      </c>
      <c r="P24" s="15">
        <f t="shared" si="7"/>
        <v>1.1701834672226168</v>
      </c>
      <c r="Q24" s="15">
        <f t="shared" si="8"/>
        <v>0.22673474049385428</v>
      </c>
      <c r="R24" s="15"/>
      <c r="S24" s="11"/>
    </row>
    <row r="25" spans="1:19" x14ac:dyDescent="0.25">
      <c r="A25" s="9" t="s">
        <v>8</v>
      </c>
      <c r="B25" s="12">
        <f t="shared" si="3"/>
        <v>1.4728870268623986</v>
      </c>
      <c r="C25" s="13">
        <f>P9</f>
        <v>1.3211036010235064</v>
      </c>
      <c r="D25" s="11">
        <f t="shared" si="4"/>
        <v>0.15178342583889215</v>
      </c>
      <c r="E25" s="15"/>
      <c r="F25" s="15"/>
      <c r="G25" s="15" t="s">
        <v>8</v>
      </c>
      <c r="H25" s="15">
        <f t="shared" si="5"/>
        <v>0.15178342583889215</v>
      </c>
      <c r="I25" s="15">
        <v>-1</v>
      </c>
      <c r="J25" s="15">
        <f t="shared" si="6"/>
        <v>-0.15178342583889215</v>
      </c>
      <c r="K25" s="15"/>
      <c r="L25" s="15"/>
      <c r="M25" s="15" t="s">
        <v>8</v>
      </c>
      <c r="N25" s="15">
        <v>2</v>
      </c>
      <c r="O25" s="15">
        <f t="shared" si="9"/>
        <v>-0.15178342583889215</v>
      </c>
      <c r="P25" s="15">
        <f t="shared" si="7"/>
        <v>0.90013704621688129</v>
      </c>
      <c r="Q25" s="15">
        <f t="shared" si="8"/>
        <v>-0.15178342583889221</v>
      </c>
      <c r="R25" s="15"/>
      <c r="S25" s="11"/>
    </row>
    <row r="26" spans="1:19" x14ac:dyDescent="0.25">
      <c r="A26" s="9" t="s">
        <v>9</v>
      </c>
      <c r="B26" s="12">
        <f t="shared" si="3"/>
        <v>1.5595765979000511</v>
      </c>
      <c r="C26" s="13">
        <f>P9</f>
        <v>1.3211036010235064</v>
      </c>
      <c r="D26" s="11">
        <f t="shared" si="4"/>
        <v>0.23847299687654466</v>
      </c>
      <c r="E26" s="15"/>
      <c r="F26" s="15"/>
      <c r="G26" s="15" t="s">
        <v>9</v>
      </c>
      <c r="H26" s="15">
        <f t="shared" si="5"/>
        <v>0.23847299687654466</v>
      </c>
      <c r="I26" s="15">
        <v>-1</v>
      </c>
      <c r="J26" s="15">
        <f t="shared" si="6"/>
        <v>-0.23847299687654466</v>
      </c>
      <c r="K26" s="15"/>
      <c r="L26" s="15"/>
      <c r="M26" s="15" t="s">
        <v>9</v>
      </c>
      <c r="N26" s="15">
        <v>2</v>
      </c>
      <c r="O26" s="15">
        <f t="shared" si="9"/>
        <v>-0.23847299687654466</v>
      </c>
      <c r="P26" s="15">
        <f t="shared" si="7"/>
        <v>0.84764201416889617</v>
      </c>
      <c r="Q26" s="15">
        <f t="shared" si="8"/>
        <v>-0.23847299687654461</v>
      </c>
      <c r="R26" s="15"/>
      <c r="S26" s="11"/>
    </row>
    <row r="27" spans="1:19" x14ac:dyDescent="0.25">
      <c r="A27" s="9" t="s">
        <v>10</v>
      </c>
      <c r="B27" s="12">
        <f t="shared" si="3"/>
        <v>1.5567862155836032</v>
      </c>
      <c r="C27" s="13">
        <f>P9</f>
        <v>1.3211036010235064</v>
      </c>
      <c r="D27" s="11">
        <f>B27-C27</f>
        <v>0.23568261456009676</v>
      </c>
      <c r="E27" s="15"/>
      <c r="F27" s="15"/>
      <c r="G27" s="15" t="s">
        <v>10</v>
      </c>
      <c r="H27" s="15">
        <f t="shared" si="5"/>
        <v>0.23568261456009676</v>
      </c>
      <c r="I27" s="15">
        <v>-1</v>
      </c>
      <c r="J27" s="15">
        <f t="shared" si="6"/>
        <v>-0.23568261456009676</v>
      </c>
      <c r="K27" s="15"/>
      <c r="L27" s="15"/>
      <c r="M27" s="15" t="s">
        <v>10</v>
      </c>
      <c r="N27" s="15">
        <v>2</v>
      </c>
      <c r="O27" s="15">
        <f t="shared" si="9"/>
        <v>-0.23568261456009676</v>
      </c>
      <c r="P27" s="15">
        <f>N27^O27</f>
        <v>0.84928306377380247</v>
      </c>
      <c r="Q27" s="15">
        <f>LOG(P27,2)</f>
        <v>-0.23568261456009698</v>
      </c>
      <c r="R27" s="15">
        <f>AVERAGE(Q26:Q29)</f>
        <v>-0.18500847300722528</v>
      </c>
      <c r="S27" s="11"/>
    </row>
    <row r="28" spans="1:19" x14ac:dyDescent="0.25">
      <c r="A28" s="9" t="s">
        <v>11</v>
      </c>
      <c r="B28" s="12">
        <f t="shared" si="3"/>
        <v>1.5527526041221655</v>
      </c>
      <c r="C28" s="13">
        <f>P9</f>
        <v>1.3211036010235064</v>
      </c>
      <c r="D28" s="11">
        <f t="shared" si="4"/>
        <v>0.2316490030986591</v>
      </c>
      <c r="E28" s="15"/>
      <c r="F28" s="15"/>
      <c r="G28" s="15" t="s">
        <v>11</v>
      </c>
      <c r="H28" s="15">
        <f t="shared" si="5"/>
        <v>0.2316490030986591</v>
      </c>
      <c r="I28" s="15">
        <v>-1</v>
      </c>
      <c r="J28" s="15">
        <f t="shared" si="6"/>
        <v>-0.2316490030986591</v>
      </c>
      <c r="K28" s="15"/>
      <c r="L28" s="15"/>
      <c r="M28" s="15" t="s">
        <v>11</v>
      </c>
      <c r="N28" s="15">
        <v>2</v>
      </c>
      <c r="O28" s="15">
        <f t="shared" si="9"/>
        <v>-0.2316490030986591</v>
      </c>
      <c r="P28" s="15">
        <f t="shared" si="7"/>
        <v>0.85166088526216999</v>
      </c>
      <c r="Q28" s="15">
        <f t="shared" si="8"/>
        <v>-0.23164900309865913</v>
      </c>
      <c r="R28" s="15"/>
      <c r="S28" s="11"/>
    </row>
    <row r="29" spans="1:19" ht="15.75" thickBot="1" x14ac:dyDescent="0.3">
      <c r="A29" s="20" t="s">
        <v>12</v>
      </c>
      <c r="B29" s="17">
        <f t="shared" si="3"/>
        <v>1.3553328785171068</v>
      </c>
      <c r="C29" s="19">
        <f>P9</f>
        <v>1.3211036010235064</v>
      </c>
      <c r="D29" s="18">
        <f t="shared" si="4"/>
        <v>3.4229277493600385E-2</v>
      </c>
      <c r="E29" s="2"/>
      <c r="F29" s="2"/>
      <c r="G29" s="2" t="s">
        <v>12</v>
      </c>
      <c r="H29" s="2">
        <f t="shared" si="5"/>
        <v>3.4229277493600385E-2</v>
      </c>
      <c r="I29" s="2">
        <v>-1</v>
      </c>
      <c r="J29" s="2">
        <f t="shared" si="6"/>
        <v>-3.4229277493600385E-2</v>
      </c>
      <c r="K29" s="2"/>
      <c r="L29" s="2"/>
      <c r="M29" s="2" t="s">
        <v>12</v>
      </c>
      <c r="N29" s="2">
        <v>2</v>
      </c>
      <c r="O29" s="2">
        <f t="shared" si="9"/>
        <v>-3.4229277493600385E-2</v>
      </c>
      <c r="P29" s="2">
        <f t="shared" si="7"/>
        <v>0.97655331979903137</v>
      </c>
      <c r="Q29" s="2">
        <f t="shared" si="8"/>
        <v>-3.4229277493600441E-2</v>
      </c>
      <c r="R29" s="2"/>
      <c r="S29" s="18"/>
    </row>
    <row r="30" spans="1:19" ht="15.75" thickTop="1" x14ac:dyDescent="0.25">
      <c r="A30" t="s">
        <v>13</v>
      </c>
      <c r="B30" s="10">
        <f>O4</f>
        <v>1.3311679884807539</v>
      </c>
      <c r="C30" s="10">
        <f>P9</f>
        <v>1.3211036010235064</v>
      </c>
      <c r="D30" s="15">
        <f t="shared" si="4"/>
        <v>1.006438745724747E-2</v>
      </c>
      <c r="E30" s="23"/>
      <c r="G30" t="s">
        <v>13</v>
      </c>
      <c r="H30" s="15">
        <f t="shared" si="5"/>
        <v>1.006438745724747E-2</v>
      </c>
      <c r="I30" s="15">
        <v>-1</v>
      </c>
      <c r="J30" s="15">
        <f t="shared" si="6"/>
        <v>-1.006438745724747E-2</v>
      </c>
      <c r="M30" t="s">
        <v>13</v>
      </c>
      <c r="N30" s="15">
        <v>2</v>
      </c>
      <c r="O30" s="15">
        <f t="shared" si="9"/>
        <v>-1.006438745724747E-2</v>
      </c>
      <c r="P30" s="15">
        <f t="shared" si="7"/>
        <v>0.99304817472342644</v>
      </c>
      <c r="Q30" s="15">
        <f t="shared" si="8"/>
        <v>-1.0064387457247411E-2</v>
      </c>
    </row>
    <row r="31" spans="1:19" x14ac:dyDescent="0.25">
      <c r="A31" t="s">
        <v>14</v>
      </c>
      <c r="B31" s="10">
        <f>O5</f>
        <v>1.2845488474607194</v>
      </c>
      <c r="C31" s="10">
        <f>P9</f>
        <v>1.3211036010235064</v>
      </c>
      <c r="D31" s="15">
        <f t="shared" si="4"/>
        <v>-3.6554753562787035E-2</v>
      </c>
      <c r="G31" t="s">
        <v>14</v>
      </c>
      <c r="H31" s="15">
        <f t="shared" si="5"/>
        <v>-3.6554753562787035E-2</v>
      </c>
      <c r="I31" s="15">
        <v>-1</v>
      </c>
      <c r="J31" s="15">
        <f t="shared" si="6"/>
        <v>3.6554753562787035E-2</v>
      </c>
      <c r="M31" t="s">
        <v>14</v>
      </c>
      <c r="N31" s="15">
        <v>2</v>
      </c>
      <c r="O31" s="15">
        <f t="shared" si="9"/>
        <v>3.6554753562787035E-2</v>
      </c>
      <c r="P31" s="15">
        <f t="shared" si="7"/>
        <v>1.0256615554709219</v>
      </c>
      <c r="Q31" s="15">
        <f t="shared" si="8"/>
        <v>3.6554753562787166E-2</v>
      </c>
      <c r="R31" s="15">
        <f>AVERAGE(Q30:Q33)</f>
        <v>7.6327832942979512E-17</v>
      </c>
    </row>
    <row r="32" spans="1:19" x14ac:dyDescent="0.25">
      <c r="A32" t="s">
        <v>15</v>
      </c>
      <c r="B32" s="10">
        <f>O6</f>
        <v>1.2025808413027228</v>
      </c>
      <c r="C32" s="10">
        <f>P9</f>
        <v>1.3211036010235064</v>
      </c>
      <c r="D32" s="15">
        <f t="shared" si="4"/>
        <v>-0.11852275972078363</v>
      </c>
      <c r="G32" t="s">
        <v>15</v>
      </c>
      <c r="H32" s="15">
        <f t="shared" si="5"/>
        <v>-0.11852275972078363</v>
      </c>
      <c r="I32" s="15">
        <v>-1</v>
      </c>
      <c r="J32" s="15">
        <f t="shared" si="6"/>
        <v>0.11852275972078363</v>
      </c>
      <c r="M32" t="s">
        <v>15</v>
      </c>
      <c r="N32" s="15">
        <v>2</v>
      </c>
      <c r="O32" s="15">
        <f t="shared" si="9"/>
        <v>0.11852275972078363</v>
      </c>
      <c r="P32" s="15">
        <f t="shared" si="7"/>
        <v>1.0856226753747513</v>
      </c>
      <c r="Q32" s="15">
        <f t="shared" si="8"/>
        <v>0.11852275972078374</v>
      </c>
      <c r="R32" s="15"/>
    </row>
    <row r="33" spans="1:18" x14ac:dyDescent="0.25">
      <c r="A33" s="9" t="s">
        <v>16</v>
      </c>
      <c r="B33" s="10">
        <f>O7</f>
        <v>1.4661167268498296</v>
      </c>
      <c r="C33" s="10">
        <f>P9</f>
        <v>1.3211036010235064</v>
      </c>
      <c r="D33" s="15">
        <f t="shared" si="4"/>
        <v>0.1450131258263232</v>
      </c>
      <c r="G33" s="15" t="s">
        <v>16</v>
      </c>
      <c r="H33" s="15">
        <f t="shared" si="5"/>
        <v>0.1450131258263232</v>
      </c>
      <c r="I33" s="15">
        <v>-1</v>
      </c>
      <c r="J33" s="15">
        <f t="shared" si="6"/>
        <v>-0.1450131258263232</v>
      </c>
      <c r="M33" s="15" t="s">
        <v>16</v>
      </c>
      <c r="N33" s="15">
        <v>2</v>
      </c>
      <c r="O33" s="15">
        <f t="shared" si="9"/>
        <v>-0.1450131258263232</v>
      </c>
      <c r="P33" s="15">
        <f t="shared" si="7"/>
        <v>0.9043711494378166</v>
      </c>
      <c r="Q33" s="15">
        <f t="shared" si="8"/>
        <v>-0.1450131258263232</v>
      </c>
      <c r="R33" s="15"/>
    </row>
    <row r="34" spans="1:18" x14ac:dyDescent="0.25">
      <c r="D34" s="15"/>
      <c r="I34" s="15"/>
      <c r="Q34" s="15"/>
    </row>
    <row r="38" spans="1:18" x14ac:dyDescent="0.25">
      <c r="N38" s="25" t="s">
        <v>48</v>
      </c>
      <c r="O38" s="25" t="s">
        <v>49</v>
      </c>
      <c r="P38" s="25" t="s">
        <v>50</v>
      </c>
      <c r="Q38" t="s">
        <v>47</v>
      </c>
    </row>
    <row r="39" spans="1:18" x14ac:dyDescent="0.25">
      <c r="N39" s="15">
        <f>Q18</f>
        <v>-0.3065972646571522</v>
      </c>
      <c r="O39" s="15">
        <f>Q22</f>
        <v>4.2753017370817985E-2</v>
      </c>
      <c r="P39" s="15">
        <f>Q26</f>
        <v>-0.23847299687654461</v>
      </c>
      <c r="Q39">
        <f>Q30</f>
        <v>-1.0064387457247411E-2</v>
      </c>
    </row>
    <row r="40" spans="1:18" x14ac:dyDescent="0.25">
      <c r="N40" s="15">
        <f>Q19</f>
        <v>-6.6175549490132046E-2</v>
      </c>
      <c r="O40" s="15">
        <f>Q23</f>
        <v>-4.5709307308704344E-2</v>
      </c>
      <c r="P40" s="15">
        <f>Q27</f>
        <v>-0.23568261456009698</v>
      </c>
      <c r="Q40">
        <f>Q31</f>
        <v>3.6554753562787166E-2</v>
      </c>
    </row>
    <row r="41" spans="1:18" x14ac:dyDescent="0.25">
      <c r="N41">
        <f>Q20</f>
        <v>6.0147935844132479E-2</v>
      </c>
      <c r="O41">
        <f>Q24</f>
        <v>0.22673474049385428</v>
      </c>
      <c r="P41">
        <f>Q28</f>
        <v>-0.23164900309865913</v>
      </c>
      <c r="Q41">
        <f>Q32</f>
        <v>0.11852275972078374</v>
      </c>
    </row>
    <row r="42" spans="1:18" x14ac:dyDescent="0.25">
      <c r="N42">
        <f>Q21</f>
        <v>-0.29924891260302922</v>
      </c>
      <c r="O42">
        <f>Q25</f>
        <v>-0.15178342583889221</v>
      </c>
      <c r="P42">
        <f>Q29</f>
        <v>-3.4229277493600441E-2</v>
      </c>
      <c r="Q42">
        <f>Q33</f>
        <v>-0.1450131258263232</v>
      </c>
    </row>
  </sheetData>
  <mergeCells count="1">
    <mergeCell ref="B2:D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C1" sqref="C1"/>
    </sheetView>
  </sheetViews>
  <sheetFormatPr defaultRowHeight="15" x14ac:dyDescent="0.25"/>
  <sheetData>
    <row r="1" spans="1:19" x14ac:dyDescent="0.25">
      <c r="B1" s="1" t="s">
        <v>19</v>
      </c>
      <c r="C1" t="s">
        <v>57</v>
      </c>
      <c r="H1" s="1" t="s">
        <v>20</v>
      </c>
      <c r="N1" s="1" t="s">
        <v>21</v>
      </c>
    </row>
    <row r="2" spans="1:19" ht="15.75" thickBot="1" x14ac:dyDescent="0.3">
      <c r="A2" s="2"/>
      <c r="B2" s="32"/>
      <c r="C2" s="32"/>
      <c r="D2" s="33"/>
    </row>
    <row r="3" spans="1:19" ht="15.75" thickTop="1" x14ac:dyDescent="0.25">
      <c r="B3" s="3" t="s">
        <v>22</v>
      </c>
      <c r="C3" s="3"/>
      <c r="D3" s="4"/>
      <c r="G3" s="5" t="s">
        <v>23</v>
      </c>
      <c r="H3" s="6" t="s">
        <v>24</v>
      </c>
      <c r="I3" s="6" t="s">
        <v>18</v>
      </c>
      <c r="J3" s="7" t="s">
        <v>25</v>
      </c>
      <c r="L3" s="5" t="s">
        <v>26</v>
      </c>
      <c r="M3" s="6" t="s">
        <v>27</v>
      </c>
      <c r="N3" s="6" t="s">
        <v>18</v>
      </c>
      <c r="O3" s="7" t="s">
        <v>28</v>
      </c>
      <c r="P3" s="8"/>
      <c r="S3" s="15"/>
    </row>
    <row r="4" spans="1:19" x14ac:dyDescent="0.25">
      <c r="A4" t="s">
        <v>0</v>
      </c>
      <c r="B4" s="10">
        <v>24.029791925857367</v>
      </c>
      <c r="D4" s="11"/>
      <c r="F4" s="11"/>
      <c r="G4" t="s">
        <v>0</v>
      </c>
      <c r="H4" s="10">
        <f>B4</f>
        <v>24.029791925857367</v>
      </c>
      <c r="I4" s="12">
        <v>18.442259273791468</v>
      </c>
      <c r="J4" s="13">
        <f>H4-I4</f>
        <v>5.5875326520658994</v>
      </c>
      <c r="K4" s="21"/>
      <c r="L4" t="s">
        <v>13</v>
      </c>
      <c r="M4" s="10">
        <v>24.034812252231138</v>
      </c>
      <c r="N4" s="14">
        <v>18.898829539942227</v>
      </c>
      <c r="O4" s="12">
        <f>M4-N4</f>
        <v>5.1359827122889108</v>
      </c>
      <c r="P4" s="11"/>
    </row>
    <row r="5" spans="1:19" x14ac:dyDescent="0.25">
      <c r="A5" t="s">
        <v>1</v>
      </c>
      <c r="B5" s="10">
        <v>23.844672360927923</v>
      </c>
      <c r="D5" s="11"/>
      <c r="F5" s="11"/>
      <c r="G5" t="s">
        <v>1</v>
      </c>
      <c r="H5" s="10">
        <f t="shared" ref="H5:H15" si="0">B5</f>
        <v>23.844672360927923</v>
      </c>
      <c r="I5" s="12">
        <v>18.812599561993522</v>
      </c>
      <c r="J5" s="13">
        <f t="shared" ref="J5:J14" si="1">H5-I5</f>
        <v>5.0320727989344007</v>
      </c>
      <c r="K5" s="21"/>
      <c r="L5" t="s">
        <v>14</v>
      </c>
      <c r="M5" s="10">
        <v>23.954769879921621</v>
      </c>
      <c r="N5" s="14">
        <v>19.010435754652189</v>
      </c>
      <c r="O5" s="12">
        <f t="shared" ref="O5:O7" si="2">M5-N5</f>
        <v>4.9443341252694317</v>
      </c>
      <c r="P5" s="11"/>
    </row>
    <row r="6" spans="1:19" x14ac:dyDescent="0.25">
      <c r="A6" t="s">
        <v>2</v>
      </c>
      <c r="B6" s="10">
        <v>23.934986943802581</v>
      </c>
      <c r="D6" s="11"/>
      <c r="E6" s="15"/>
      <c r="F6" s="11"/>
      <c r="G6" t="s">
        <v>2</v>
      </c>
      <c r="H6" s="10">
        <f t="shared" si="0"/>
        <v>23.934986943802581</v>
      </c>
      <c r="I6" s="12">
        <v>18.864043713702603</v>
      </c>
      <c r="J6" s="13">
        <f t="shared" si="1"/>
        <v>5.0709432300999779</v>
      </c>
      <c r="K6" s="21"/>
      <c r="L6" t="s">
        <v>15</v>
      </c>
      <c r="M6" s="10">
        <v>24.847760462464219</v>
      </c>
      <c r="N6" s="14">
        <v>18.937170895002268</v>
      </c>
      <c r="O6" s="12">
        <f t="shared" si="2"/>
        <v>5.9105895674619511</v>
      </c>
      <c r="P6" s="13"/>
    </row>
    <row r="7" spans="1:19" x14ac:dyDescent="0.25">
      <c r="A7" t="s">
        <v>3</v>
      </c>
      <c r="B7" s="10">
        <v>24.349652974939907</v>
      </c>
      <c r="D7" s="11"/>
      <c r="F7" s="11"/>
      <c r="G7" t="s">
        <v>3</v>
      </c>
      <c r="H7" s="10">
        <f t="shared" si="0"/>
        <v>24.349652974939907</v>
      </c>
      <c r="I7" s="12">
        <v>18.829608366531644</v>
      </c>
      <c r="J7" s="13">
        <f t="shared" si="1"/>
        <v>5.5200446084082628</v>
      </c>
      <c r="K7" s="21"/>
      <c r="L7" s="9" t="s">
        <v>16</v>
      </c>
      <c r="M7" s="12">
        <v>24.314678694155102</v>
      </c>
      <c r="N7" s="10">
        <v>19.203764743540848</v>
      </c>
      <c r="O7" s="12">
        <f t="shared" si="2"/>
        <v>5.110913950614254</v>
      </c>
      <c r="P7" s="11"/>
    </row>
    <row r="8" spans="1:19" x14ac:dyDescent="0.25">
      <c r="A8" t="s">
        <v>5</v>
      </c>
      <c r="B8" s="10">
        <v>24.173952924583929</v>
      </c>
      <c r="D8" s="11"/>
      <c r="F8" s="11"/>
      <c r="G8" t="s">
        <v>5</v>
      </c>
      <c r="H8" s="10">
        <f t="shared" si="0"/>
        <v>24.173952924583929</v>
      </c>
      <c r="I8" s="12">
        <v>18.616121010234895</v>
      </c>
      <c r="J8" s="13">
        <f t="shared" si="1"/>
        <v>5.557831914349034</v>
      </c>
      <c r="K8" s="21"/>
      <c r="L8" s="15"/>
      <c r="M8" s="15"/>
      <c r="N8" s="15"/>
      <c r="O8" s="15"/>
      <c r="P8" s="11"/>
    </row>
    <row r="9" spans="1:19" x14ac:dyDescent="0.25">
      <c r="A9" t="s">
        <v>6</v>
      </c>
      <c r="B9" s="10">
        <v>23.944560969038459</v>
      </c>
      <c r="D9" s="11"/>
      <c r="F9" s="11"/>
      <c r="G9" t="s">
        <v>6</v>
      </c>
      <c r="H9" s="10">
        <f t="shared" si="0"/>
        <v>23.944560969038459</v>
      </c>
      <c r="I9" s="12">
        <v>18.597910981569196</v>
      </c>
      <c r="J9" s="13">
        <f t="shared" si="1"/>
        <v>5.346649987469263</v>
      </c>
      <c r="L9" s="9"/>
      <c r="M9" s="15"/>
      <c r="N9" s="16" t="s">
        <v>29</v>
      </c>
      <c r="O9" s="15"/>
      <c r="P9" s="13">
        <f>AVERAGE(O4:O7)</f>
        <v>5.2754550889086369</v>
      </c>
    </row>
    <row r="10" spans="1:19" x14ac:dyDescent="0.25">
      <c r="A10" t="s">
        <v>7</v>
      </c>
      <c r="B10" s="10">
        <v>23.554765972091506</v>
      </c>
      <c r="D10" s="11"/>
      <c r="F10" s="11"/>
      <c r="G10" t="s">
        <v>7</v>
      </c>
      <c r="H10" s="10">
        <f t="shared" si="0"/>
        <v>23.554765972091506</v>
      </c>
      <c r="I10" s="12">
        <v>18.675628610385715</v>
      </c>
      <c r="J10" s="13">
        <f t="shared" si="1"/>
        <v>4.8791373617057907</v>
      </c>
      <c r="L10" s="9"/>
      <c r="M10" s="15"/>
      <c r="N10" s="15"/>
      <c r="O10" s="15"/>
      <c r="P10" s="11"/>
    </row>
    <row r="11" spans="1:19" x14ac:dyDescent="0.25">
      <c r="A11" t="s">
        <v>8</v>
      </c>
      <c r="B11" s="10">
        <v>23.754911071186942</v>
      </c>
      <c r="D11" s="11"/>
      <c r="F11" s="11"/>
      <c r="G11" t="s">
        <v>8</v>
      </c>
      <c r="H11" s="10">
        <f t="shared" si="0"/>
        <v>23.754911071186942</v>
      </c>
      <c r="I11" s="12">
        <v>18.472082263662969</v>
      </c>
      <c r="J11" s="13">
        <f t="shared" si="1"/>
        <v>5.2828288075239733</v>
      </c>
      <c r="L11" s="9"/>
      <c r="M11" s="15"/>
      <c r="N11" s="15"/>
      <c r="O11" s="15"/>
      <c r="P11" s="11"/>
    </row>
    <row r="12" spans="1:19" x14ac:dyDescent="0.25">
      <c r="A12" t="s">
        <v>9</v>
      </c>
      <c r="B12" s="10">
        <v>23.349826551818325</v>
      </c>
      <c r="D12" s="11"/>
      <c r="F12" s="11"/>
      <c r="G12" t="s">
        <v>9</v>
      </c>
      <c r="H12" s="10">
        <f t="shared" si="0"/>
        <v>23.349826551818325</v>
      </c>
      <c r="I12" s="12">
        <v>18.075239418553988</v>
      </c>
      <c r="J12" s="13">
        <f t="shared" si="1"/>
        <v>5.2745871332643368</v>
      </c>
      <c r="L12" s="9"/>
      <c r="M12" s="15"/>
      <c r="N12" s="15"/>
      <c r="O12" s="15"/>
      <c r="P12" s="11"/>
    </row>
    <row r="13" spans="1:19" x14ac:dyDescent="0.25">
      <c r="A13" t="s">
        <v>10</v>
      </c>
      <c r="B13" s="10">
        <v>24.643972893995809</v>
      </c>
      <c r="D13" s="11"/>
      <c r="F13" s="11"/>
      <c r="G13" t="s">
        <v>10</v>
      </c>
      <c r="H13" s="10">
        <f t="shared" si="0"/>
        <v>24.643972893995809</v>
      </c>
      <c r="I13" s="12">
        <v>19.152670561454272</v>
      </c>
      <c r="J13" s="13">
        <f>H13-I13</f>
        <v>5.4913023325415367</v>
      </c>
      <c r="L13" s="9"/>
      <c r="M13" s="15"/>
      <c r="N13" s="15"/>
      <c r="O13" s="15"/>
      <c r="P13" s="11"/>
    </row>
    <row r="14" spans="1:19" x14ac:dyDescent="0.25">
      <c r="A14" t="s">
        <v>11</v>
      </c>
      <c r="B14" s="10">
        <v>24.264999484854723</v>
      </c>
      <c r="C14" s="15"/>
      <c r="D14" s="11"/>
      <c r="E14" s="15"/>
      <c r="F14" s="11"/>
      <c r="G14" t="s">
        <v>11</v>
      </c>
      <c r="H14" s="10">
        <f t="shared" si="0"/>
        <v>24.264999484854723</v>
      </c>
      <c r="I14" s="12">
        <v>18.917244953278765</v>
      </c>
      <c r="J14" s="13">
        <f t="shared" si="1"/>
        <v>5.3477545315759585</v>
      </c>
      <c r="K14" s="11"/>
      <c r="L14" s="15"/>
      <c r="M14" s="15"/>
      <c r="N14" s="15"/>
      <c r="O14" s="15"/>
      <c r="P14" s="11"/>
    </row>
    <row r="15" spans="1:19" ht="15.75" thickBot="1" x14ac:dyDescent="0.3">
      <c r="A15" s="2" t="s">
        <v>12</v>
      </c>
      <c r="B15" s="10">
        <v>23.359965753399553</v>
      </c>
      <c r="C15" s="2"/>
      <c r="D15" s="18"/>
      <c r="E15" s="15"/>
      <c r="F15" s="11"/>
      <c r="G15" s="20" t="s">
        <v>12</v>
      </c>
      <c r="H15" s="17">
        <f t="shared" si="0"/>
        <v>23.359965753399553</v>
      </c>
      <c r="I15" s="17">
        <v>18.539560938741634</v>
      </c>
      <c r="J15" s="19">
        <f>H15-I15</f>
        <v>4.8204048146579197</v>
      </c>
      <c r="K15" s="18"/>
      <c r="L15" s="2"/>
      <c r="M15" s="2"/>
      <c r="N15" s="2"/>
      <c r="O15" s="2"/>
      <c r="P15" s="18"/>
    </row>
    <row r="16" spans="1:19" ht="16.5" thickTop="1" thickBot="1" x14ac:dyDescent="0.3">
      <c r="B16" s="24"/>
      <c r="I16" s="10"/>
    </row>
    <row r="17" spans="1:19" ht="15.75" thickTop="1" x14ac:dyDescent="0.25">
      <c r="A17" s="22"/>
      <c r="B17" s="6" t="s">
        <v>25</v>
      </c>
      <c r="C17" s="6" t="s">
        <v>29</v>
      </c>
      <c r="D17" s="7" t="s">
        <v>30</v>
      </c>
      <c r="E17" s="23"/>
      <c r="F17" s="23"/>
      <c r="G17" s="23"/>
      <c r="H17" s="6" t="s">
        <v>30</v>
      </c>
      <c r="I17" s="6" t="s">
        <v>31</v>
      </c>
      <c r="J17" s="6" t="s">
        <v>32</v>
      </c>
      <c r="K17" s="23"/>
      <c r="L17" s="23"/>
      <c r="M17" s="23"/>
      <c r="N17" s="6" t="s">
        <v>31</v>
      </c>
      <c r="O17" s="6" t="s">
        <v>32</v>
      </c>
      <c r="P17" s="23" t="s">
        <v>33</v>
      </c>
      <c r="Q17" s="23" t="s">
        <v>34</v>
      </c>
      <c r="R17" s="23" t="s">
        <v>35</v>
      </c>
      <c r="S17" s="8"/>
    </row>
    <row r="18" spans="1:19" x14ac:dyDescent="0.25">
      <c r="A18" s="9" t="s">
        <v>0</v>
      </c>
      <c r="B18" s="12">
        <f t="shared" ref="B18:B29" si="3">J4</f>
        <v>5.5875326520658994</v>
      </c>
      <c r="C18" s="13">
        <f>P9</f>
        <v>5.2754550889086369</v>
      </c>
      <c r="D18" s="11">
        <f>B18-C18</f>
        <v>0.31207756315726254</v>
      </c>
      <c r="E18" s="15"/>
      <c r="F18" s="15"/>
      <c r="G18" s="15" t="s">
        <v>0</v>
      </c>
      <c r="H18" s="15">
        <f>D18</f>
        <v>0.31207756315726254</v>
      </c>
      <c r="I18" s="15">
        <v>-1</v>
      </c>
      <c r="J18" s="15">
        <f>H18*I18</f>
        <v>-0.31207756315726254</v>
      </c>
      <c r="K18" s="15"/>
      <c r="L18" s="15"/>
      <c r="M18" s="15" t="s">
        <v>0</v>
      </c>
      <c r="N18" s="15">
        <v>2</v>
      </c>
      <c r="O18" s="15">
        <f>J18</f>
        <v>-0.31207756315726254</v>
      </c>
      <c r="P18" s="15">
        <f>N18^O18</f>
        <v>0.80548098506515342</v>
      </c>
      <c r="Q18" s="15">
        <f>LOG(P18,2)</f>
        <v>-0.31207756315726254</v>
      </c>
      <c r="R18" s="15"/>
      <c r="S18" s="11"/>
    </row>
    <row r="19" spans="1:19" x14ac:dyDescent="0.25">
      <c r="A19" s="9" t="s">
        <v>1</v>
      </c>
      <c r="B19" s="12">
        <f t="shared" si="3"/>
        <v>5.0320727989344007</v>
      </c>
      <c r="C19" s="13">
        <f>P9</f>
        <v>5.2754550889086369</v>
      </c>
      <c r="D19" s="11">
        <f t="shared" ref="D19:D33" si="4">B19-C19</f>
        <v>-0.24338228997423617</v>
      </c>
      <c r="E19" s="15"/>
      <c r="F19" s="15"/>
      <c r="G19" s="15" t="s">
        <v>1</v>
      </c>
      <c r="H19" s="15">
        <f t="shared" ref="H19:H33" si="5">D19</f>
        <v>-0.24338228997423617</v>
      </c>
      <c r="I19" s="15">
        <v>-1</v>
      </c>
      <c r="J19" s="15">
        <f t="shared" ref="J19:J33" si="6">H19*I19</f>
        <v>0.24338228997423617</v>
      </c>
      <c r="K19" s="15"/>
      <c r="L19" s="15"/>
      <c r="M19" s="15" t="s">
        <v>1</v>
      </c>
      <c r="N19" s="15">
        <v>2</v>
      </c>
      <c r="O19" s="15">
        <f>J19</f>
        <v>0.24338228997423617</v>
      </c>
      <c r="P19" s="15">
        <f t="shared" ref="P19:P33" si="7">N19^O19</f>
        <v>1.1837646579647527</v>
      </c>
      <c r="Q19" s="15">
        <f t="shared" ref="Q19:Q33" si="8">LOG(P19,2)</f>
        <v>0.24338228997423605</v>
      </c>
      <c r="R19" s="15">
        <f>AVERAGE(Q18:Q21)</f>
        <v>-2.7193233468498348E-2</v>
      </c>
      <c r="S19" s="11"/>
    </row>
    <row r="20" spans="1:19" x14ac:dyDescent="0.25">
      <c r="A20" s="9" t="s">
        <v>2</v>
      </c>
      <c r="B20" s="12">
        <f t="shared" si="3"/>
        <v>5.0709432300999779</v>
      </c>
      <c r="C20" s="13">
        <f>P9</f>
        <v>5.2754550889086369</v>
      </c>
      <c r="D20" s="11">
        <f t="shared" si="4"/>
        <v>-0.20451185880865896</v>
      </c>
      <c r="E20" s="15"/>
      <c r="F20" s="15"/>
      <c r="G20" s="15" t="s">
        <v>2</v>
      </c>
      <c r="H20" s="15">
        <f t="shared" si="5"/>
        <v>-0.20451185880865896</v>
      </c>
      <c r="I20" s="15">
        <v>-1</v>
      </c>
      <c r="J20" s="15">
        <f t="shared" si="6"/>
        <v>0.20451185880865896</v>
      </c>
      <c r="K20" s="15"/>
      <c r="L20" s="15"/>
      <c r="M20" s="15" t="s">
        <v>2</v>
      </c>
      <c r="N20" s="15">
        <v>2</v>
      </c>
      <c r="O20" s="15">
        <f t="shared" ref="O20:O33" si="9">J20</f>
        <v>0.20451185880865896</v>
      </c>
      <c r="P20" s="15">
        <f t="shared" si="7"/>
        <v>1.1522963970936249</v>
      </c>
      <c r="Q20" s="15">
        <f t="shared" si="8"/>
        <v>0.20451185880865891</v>
      </c>
      <c r="R20" s="15"/>
      <c r="S20" s="11"/>
    </row>
    <row r="21" spans="1:19" x14ac:dyDescent="0.25">
      <c r="A21" s="9" t="s">
        <v>3</v>
      </c>
      <c r="B21" s="12">
        <f t="shared" si="3"/>
        <v>5.5200446084082628</v>
      </c>
      <c r="C21" s="13">
        <f>P9</f>
        <v>5.2754550889086369</v>
      </c>
      <c r="D21" s="11">
        <f t="shared" si="4"/>
        <v>0.24458951949962593</v>
      </c>
      <c r="E21" s="15"/>
      <c r="F21" s="15"/>
      <c r="G21" s="15" t="s">
        <v>3</v>
      </c>
      <c r="H21" s="15">
        <f t="shared" si="5"/>
        <v>0.24458951949962593</v>
      </c>
      <c r="I21" s="15">
        <v>-1</v>
      </c>
      <c r="J21" s="15">
        <f t="shared" si="6"/>
        <v>-0.24458951949962593</v>
      </c>
      <c r="K21" s="15"/>
      <c r="L21" s="15"/>
      <c r="M21" s="15" t="s">
        <v>3</v>
      </c>
      <c r="N21" s="15">
        <v>2</v>
      </c>
      <c r="O21" s="15">
        <f t="shared" si="9"/>
        <v>-0.24458951949962593</v>
      </c>
      <c r="P21" s="15">
        <f t="shared" si="7"/>
        <v>0.84405591562876836</v>
      </c>
      <c r="Q21" s="15">
        <f t="shared" si="8"/>
        <v>-0.24458951949962582</v>
      </c>
      <c r="R21" s="15"/>
      <c r="S21" s="11"/>
    </row>
    <row r="22" spans="1:19" x14ac:dyDescent="0.25">
      <c r="A22" s="9" t="s">
        <v>5</v>
      </c>
      <c r="B22" s="12">
        <f t="shared" si="3"/>
        <v>5.557831914349034</v>
      </c>
      <c r="C22" s="13">
        <f>P9</f>
        <v>5.2754550889086369</v>
      </c>
      <c r="D22" s="11">
        <f t="shared" si="4"/>
        <v>0.28237682544039711</v>
      </c>
      <c r="E22" s="15"/>
      <c r="F22" s="15"/>
      <c r="G22" s="15" t="s">
        <v>5</v>
      </c>
      <c r="H22" s="15">
        <f t="shared" si="5"/>
        <v>0.28237682544039711</v>
      </c>
      <c r="I22" s="15">
        <v>-1</v>
      </c>
      <c r="J22" s="15">
        <f t="shared" si="6"/>
        <v>-0.28237682544039711</v>
      </c>
      <c r="K22" s="15"/>
      <c r="L22" s="15"/>
      <c r="M22" s="15" t="s">
        <v>5</v>
      </c>
      <c r="N22" s="15">
        <v>2</v>
      </c>
      <c r="O22" s="15">
        <f t="shared" si="9"/>
        <v>-0.28237682544039711</v>
      </c>
      <c r="P22" s="15">
        <f t="shared" si="7"/>
        <v>0.82223527651506934</v>
      </c>
      <c r="Q22" s="15">
        <f t="shared" si="8"/>
        <v>-0.28237682544039722</v>
      </c>
      <c r="S22" s="11"/>
    </row>
    <row r="23" spans="1:19" x14ac:dyDescent="0.25">
      <c r="A23" s="9" t="s">
        <v>6</v>
      </c>
      <c r="B23" s="12">
        <f t="shared" si="3"/>
        <v>5.346649987469263</v>
      </c>
      <c r="C23" s="13">
        <f>P9</f>
        <v>5.2754550889086369</v>
      </c>
      <c r="D23" s="11">
        <f t="shared" si="4"/>
        <v>7.1194898560626108E-2</v>
      </c>
      <c r="E23" s="15"/>
      <c r="F23" s="15"/>
      <c r="G23" s="15" t="s">
        <v>6</v>
      </c>
      <c r="H23" s="15">
        <f t="shared" si="5"/>
        <v>7.1194898560626108E-2</v>
      </c>
      <c r="I23" s="15">
        <v>-1</v>
      </c>
      <c r="J23" s="15">
        <f t="shared" si="6"/>
        <v>-7.1194898560626108E-2</v>
      </c>
      <c r="K23" s="15"/>
      <c r="L23" s="15"/>
      <c r="M23" s="15" t="s">
        <v>6</v>
      </c>
      <c r="N23" s="15">
        <v>2</v>
      </c>
      <c r="O23" s="15">
        <f t="shared" si="9"/>
        <v>-7.1194898560626108E-2</v>
      </c>
      <c r="P23" s="15">
        <f t="shared" si="7"/>
        <v>0.95184931126328187</v>
      </c>
      <c r="Q23" s="15">
        <f t="shared" si="8"/>
        <v>-7.1194898560626108E-2</v>
      </c>
      <c r="R23" s="15">
        <f>AVERAGE(Q22:Q25)</f>
        <v>8.843071146621603E-3</v>
      </c>
      <c r="S23" s="11"/>
    </row>
    <row r="24" spans="1:19" x14ac:dyDescent="0.25">
      <c r="A24" s="9" t="s">
        <v>7</v>
      </c>
      <c r="B24" s="12">
        <f t="shared" si="3"/>
        <v>4.8791373617057907</v>
      </c>
      <c r="C24" s="13">
        <f>P9</f>
        <v>5.2754550889086369</v>
      </c>
      <c r="D24" s="11">
        <f t="shared" si="4"/>
        <v>-0.39631772720284619</v>
      </c>
      <c r="E24" s="15"/>
      <c r="F24" s="15"/>
      <c r="G24" s="15" t="s">
        <v>7</v>
      </c>
      <c r="H24" s="15">
        <f t="shared" si="5"/>
        <v>-0.39631772720284619</v>
      </c>
      <c r="I24" s="15">
        <v>-1</v>
      </c>
      <c r="J24" s="15">
        <f t="shared" si="6"/>
        <v>0.39631772720284619</v>
      </c>
      <c r="K24" s="15"/>
      <c r="L24" s="15"/>
      <c r="M24" s="15" t="s">
        <v>7</v>
      </c>
      <c r="N24" s="15">
        <v>2</v>
      </c>
      <c r="O24" s="15">
        <f t="shared" si="9"/>
        <v>0.39631772720284619</v>
      </c>
      <c r="P24" s="15">
        <f t="shared" si="7"/>
        <v>1.3161443498406715</v>
      </c>
      <c r="Q24" s="15">
        <f t="shared" si="8"/>
        <v>0.39631772720284619</v>
      </c>
      <c r="R24" s="15"/>
      <c r="S24" s="11"/>
    </row>
    <row r="25" spans="1:19" x14ac:dyDescent="0.25">
      <c r="A25" s="9" t="s">
        <v>8</v>
      </c>
      <c r="B25" s="12">
        <f t="shared" si="3"/>
        <v>5.2828288075239733</v>
      </c>
      <c r="C25" s="13">
        <f>P9</f>
        <v>5.2754550889086369</v>
      </c>
      <c r="D25" s="11">
        <f t="shared" si="4"/>
        <v>7.373718615336422E-3</v>
      </c>
      <c r="E25" s="15"/>
      <c r="F25" s="15"/>
      <c r="G25" s="15" t="s">
        <v>8</v>
      </c>
      <c r="H25" s="15">
        <f t="shared" si="5"/>
        <v>7.373718615336422E-3</v>
      </c>
      <c r="I25" s="15">
        <v>-1</v>
      </c>
      <c r="J25" s="15">
        <f t="shared" si="6"/>
        <v>-7.373718615336422E-3</v>
      </c>
      <c r="K25" s="15"/>
      <c r="L25" s="15"/>
      <c r="M25" s="15" t="s">
        <v>8</v>
      </c>
      <c r="N25" s="15">
        <v>2</v>
      </c>
      <c r="O25" s="15">
        <f t="shared" si="9"/>
        <v>-7.373718615336422E-3</v>
      </c>
      <c r="P25" s="15">
        <f t="shared" si="7"/>
        <v>0.99490196703700107</v>
      </c>
      <c r="Q25" s="15">
        <f t="shared" si="8"/>
        <v>-7.3737186153364567E-3</v>
      </c>
      <c r="R25" s="15"/>
      <c r="S25" s="11"/>
    </row>
    <row r="26" spans="1:19" x14ac:dyDescent="0.25">
      <c r="A26" s="9" t="s">
        <v>9</v>
      </c>
      <c r="B26" s="12">
        <f t="shared" si="3"/>
        <v>5.2745871332643368</v>
      </c>
      <c r="C26" s="13">
        <f>P9</f>
        <v>5.2754550889086369</v>
      </c>
      <c r="D26" s="11">
        <f t="shared" si="4"/>
        <v>-8.6795564430008909E-4</v>
      </c>
      <c r="E26" s="15"/>
      <c r="F26" s="15"/>
      <c r="G26" s="15" t="s">
        <v>9</v>
      </c>
      <c r="H26" s="15">
        <f t="shared" si="5"/>
        <v>-8.6795564430008909E-4</v>
      </c>
      <c r="I26" s="15">
        <v>-1</v>
      </c>
      <c r="J26" s="15">
        <f t="shared" si="6"/>
        <v>8.6795564430008909E-4</v>
      </c>
      <c r="K26" s="15"/>
      <c r="L26" s="15"/>
      <c r="M26" s="15" t="s">
        <v>9</v>
      </c>
      <c r="N26" s="15">
        <v>2</v>
      </c>
      <c r="O26" s="15">
        <f t="shared" si="9"/>
        <v>8.6795564430008909E-4</v>
      </c>
      <c r="P26" s="15">
        <f t="shared" si="7"/>
        <v>1.0006018020179142</v>
      </c>
      <c r="Q26" s="15">
        <f t="shared" si="8"/>
        <v>8.679556443000545E-4</v>
      </c>
      <c r="R26" s="15"/>
      <c r="S26" s="11"/>
    </row>
    <row r="27" spans="1:19" x14ac:dyDescent="0.25">
      <c r="A27" s="9" t="s">
        <v>10</v>
      </c>
      <c r="B27" s="12">
        <f t="shared" si="3"/>
        <v>5.4913023325415367</v>
      </c>
      <c r="C27" s="13">
        <f>P9</f>
        <v>5.2754550889086369</v>
      </c>
      <c r="D27" s="11">
        <f>B27-C27</f>
        <v>0.21584724363289975</v>
      </c>
      <c r="E27" s="15"/>
      <c r="F27" s="15"/>
      <c r="G27" s="15" t="s">
        <v>10</v>
      </c>
      <c r="H27" s="15">
        <f t="shared" si="5"/>
        <v>0.21584724363289975</v>
      </c>
      <c r="I27" s="15">
        <v>-1</v>
      </c>
      <c r="J27" s="15">
        <f t="shared" si="6"/>
        <v>-0.21584724363289975</v>
      </c>
      <c r="K27" s="15"/>
      <c r="L27" s="15"/>
      <c r="M27" s="15" t="s">
        <v>10</v>
      </c>
      <c r="N27" s="15">
        <v>2</v>
      </c>
      <c r="O27" s="15">
        <f t="shared" si="9"/>
        <v>-0.21584724363289975</v>
      </c>
      <c r="P27" s="15">
        <f>N27^O27</f>
        <v>0.86104035274259949</v>
      </c>
      <c r="Q27" s="15">
        <f>LOG(P27,2)</f>
        <v>-0.21584724363289992</v>
      </c>
      <c r="R27" s="15">
        <f>AVERAGE(Q26:Q29)</f>
        <v>4.1942885898698934E-2</v>
      </c>
      <c r="S27" s="11"/>
    </row>
    <row r="28" spans="1:19" x14ac:dyDescent="0.25">
      <c r="A28" s="9" t="s">
        <v>11</v>
      </c>
      <c r="B28" s="12">
        <f t="shared" si="3"/>
        <v>5.3477545315759585</v>
      </c>
      <c r="C28" s="13">
        <f>P9</f>
        <v>5.2754550889086369</v>
      </c>
      <c r="D28" s="11">
        <f t="shared" si="4"/>
        <v>7.2299442667321578E-2</v>
      </c>
      <c r="E28" s="15"/>
      <c r="F28" s="15"/>
      <c r="G28" s="15" t="s">
        <v>11</v>
      </c>
      <c r="H28" s="15">
        <f t="shared" si="5"/>
        <v>7.2299442667321578E-2</v>
      </c>
      <c r="I28" s="15">
        <v>-1</v>
      </c>
      <c r="J28" s="15">
        <f t="shared" si="6"/>
        <v>-7.2299442667321578E-2</v>
      </c>
      <c r="K28" s="15"/>
      <c r="L28" s="15"/>
      <c r="M28" s="15" t="s">
        <v>11</v>
      </c>
      <c r="N28" s="15">
        <v>2</v>
      </c>
      <c r="O28" s="15">
        <f t="shared" si="9"/>
        <v>-7.2299442667321578E-2</v>
      </c>
      <c r="P28" s="15">
        <f t="shared" si="7"/>
        <v>0.95112084325474711</v>
      </c>
      <c r="Q28" s="15">
        <f t="shared" si="8"/>
        <v>-7.2299442667321676E-2</v>
      </c>
      <c r="R28" s="15"/>
      <c r="S28" s="11"/>
    </row>
    <row r="29" spans="1:19" ht="15.75" thickBot="1" x14ac:dyDescent="0.3">
      <c r="A29" s="20" t="s">
        <v>12</v>
      </c>
      <c r="B29" s="17">
        <f t="shared" si="3"/>
        <v>4.8204048146579197</v>
      </c>
      <c r="C29" s="19">
        <f>P9</f>
        <v>5.2754550889086369</v>
      </c>
      <c r="D29" s="18">
        <f t="shared" si="4"/>
        <v>-0.4550502742507172</v>
      </c>
      <c r="E29" s="2"/>
      <c r="F29" s="2"/>
      <c r="G29" s="2" t="s">
        <v>12</v>
      </c>
      <c r="H29" s="2">
        <f t="shared" si="5"/>
        <v>-0.4550502742507172</v>
      </c>
      <c r="I29" s="2">
        <v>-1</v>
      </c>
      <c r="J29" s="2">
        <f t="shared" si="6"/>
        <v>0.4550502742507172</v>
      </c>
      <c r="K29" s="2"/>
      <c r="L29" s="2"/>
      <c r="M29" s="2" t="s">
        <v>12</v>
      </c>
      <c r="N29" s="2">
        <v>2</v>
      </c>
      <c r="O29" s="2">
        <f t="shared" si="9"/>
        <v>0.4550502742507172</v>
      </c>
      <c r="P29" s="2">
        <f t="shared" si="7"/>
        <v>1.3708305741043172</v>
      </c>
      <c r="Q29" s="2">
        <f t="shared" si="8"/>
        <v>0.45505027425071726</v>
      </c>
      <c r="R29" s="2"/>
      <c r="S29" s="18"/>
    </row>
    <row r="30" spans="1:19" ht="15.75" thickTop="1" x14ac:dyDescent="0.25">
      <c r="A30" t="s">
        <v>13</v>
      </c>
      <c r="B30" s="10">
        <f>O4</f>
        <v>5.1359827122889108</v>
      </c>
      <c r="C30" s="10">
        <f>P9</f>
        <v>5.2754550889086369</v>
      </c>
      <c r="D30" s="15">
        <f t="shared" si="4"/>
        <v>-0.13947237661972611</v>
      </c>
      <c r="E30" s="23"/>
      <c r="G30" t="s">
        <v>13</v>
      </c>
      <c r="H30" s="15">
        <f t="shared" si="5"/>
        <v>-0.13947237661972611</v>
      </c>
      <c r="I30" s="15">
        <v>-1</v>
      </c>
      <c r="J30" s="15">
        <f t="shared" si="6"/>
        <v>0.13947237661972611</v>
      </c>
      <c r="M30" t="s">
        <v>13</v>
      </c>
      <c r="N30" s="15">
        <v>2</v>
      </c>
      <c r="O30" s="15">
        <f t="shared" si="9"/>
        <v>0.13947237661972611</v>
      </c>
      <c r="P30" s="15">
        <f t="shared" si="7"/>
        <v>1.1015022000939036</v>
      </c>
      <c r="Q30" s="15">
        <f t="shared" si="8"/>
        <v>0.13947237661972609</v>
      </c>
    </row>
    <row r="31" spans="1:19" x14ac:dyDescent="0.25">
      <c r="A31" t="s">
        <v>14</v>
      </c>
      <c r="B31" s="10">
        <f>O5</f>
        <v>4.9443341252694317</v>
      </c>
      <c r="C31" s="10">
        <f>P9</f>
        <v>5.2754550889086369</v>
      </c>
      <c r="D31" s="15">
        <f t="shared" si="4"/>
        <v>-0.33112096363920518</v>
      </c>
      <c r="G31" t="s">
        <v>14</v>
      </c>
      <c r="H31" s="15">
        <f t="shared" si="5"/>
        <v>-0.33112096363920518</v>
      </c>
      <c r="I31" s="15">
        <v>-1</v>
      </c>
      <c r="J31" s="15">
        <f t="shared" si="6"/>
        <v>0.33112096363920518</v>
      </c>
      <c r="M31" t="s">
        <v>14</v>
      </c>
      <c r="N31" s="15">
        <v>2</v>
      </c>
      <c r="O31" s="15">
        <f t="shared" si="9"/>
        <v>0.33112096363920518</v>
      </c>
      <c r="P31" s="15">
        <f t="shared" si="7"/>
        <v>1.2579904443847303</v>
      </c>
      <c r="Q31" s="15">
        <f t="shared" si="8"/>
        <v>0.33112096363920507</v>
      </c>
      <c r="R31" s="15">
        <f>AVERAGE(Q30:Q33)</f>
        <v>0</v>
      </c>
    </row>
    <row r="32" spans="1:19" x14ac:dyDescent="0.25">
      <c r="A32" t="s">
        <v>15</v>
      </c>
      <c r="B32" s="10">
        <f>O6</f>
        <v>5.9105895674619511</v>
      </c>
      <c r="C32" s="10">
        <f>P9</f>
        <v>5.2754550889086369</v>
      </c>
      <c r="D32" s="15">
        <f t="shared" si="4"/>
        <v>0.63513447855331417</v>
      </c>
      <c r="G32" t="s">
        <v>15</v>
      </c>
      <c r="H32" s="15">
        <f t="shared" si="5"/>
        <v>0.63513447855331417</v>
      </c>
      <c r="I32" s="15">
        <v>-1</v>
      </c>
      <c r="J32" s="15">
        <f t="shared" si="6"/>
        <v>-0.63513447855331417</v>
      </c>
      <c r="M32" t="s">
        <v>15</v>
      </c>
      <c r="N32" s="15">
        <v>2</v>
      </c>
      <c r="O32" s="15">
        <f t="shared" si="9"/>
        <v>-0.63513447855331417</v>
      </c>
      <c r="P32" s="15">
        <f t="shared" si="7"/>
        <v>0.6438807936202352</v>
      </c>
      <c r="Q32" s="15">
        <f t="shared" si="8"/>
        <v>-0.63513447855331417</v>
      </c>
      <c r="R32" s="15"/>
    </row>
    <row r="33" spans="1:18" x14ac:dyDescent="0.25">
      <c r="A33" s="9" t="s">
        <v>16</v>
      </c>
      <c r="B33" s="10">
        <f>O7</f>
        <v>5.110913950614254</v>
      </c>
      <c r="C33" s="10">
        <f>P9</f>
        <v>5.2754550889086369</v>
      </c>
      <c r="D33" s="15">
        <f t="shared" si="4"/>
        <v>-0.16454113829438288</v>
      </c>
      <c r="G33" s="15" t="s">
        <v>16</v>
      </c>
      <c r="H33" s="15">
        <f t="shared" si="5"/>
        <v>-0.16454113829438288</v>
      </c>
      <c r="I33" s="15">
        <v>-1</v>
      </c>
      <c r="J33" s="15">
        <f t="shared" si="6"/>
        <v>0.16454113829438288</v>
      </c>
      <c r="M33" s="15" t="s">
        <v>16</v>
      </c>
      <c r="N33" s="15">
        <v>2</v>
      </c>
      <c r="O33" s="15">
        <f t="shared" si="9"/>
        <v>0.16454113829438288</v>
      </c>
      <c r="P33" s="15">
        <f t="shared" si="7"/>
        <v>1.1208095381093495</v>
      </c>
      <c r="Q33" s="15">
        <f t="shared" si="8"/>
        <v>0.16454113829438294</v>
      </c>
      <c r="R33" s="15"/>
    </row>
    <row r="34" spans="1:18" x14ac:dyDescent="0.25">
      <c r="D34" s="15"/>
      <c r="I34" s="15"/>
      <c r="Q34" s="15"/>
    </row>
    <row r="38" spans="1:18" x14ac:dyDescent="0.25">
      <c r="N38" s="25" t="s">
        <v>48</v>
      </c>
      <c r="O38" s="25" t="s">
        <v>49</v>
      </c>
      <c r="P38" s="25" t="s">
        <v>50</v>
      </c>
      <c r="Q38" t="s">
        <v>47</v>
      </c>
    </row>
    <row r="39" spans="1:18" x14ac:dyDescent="0.25">
      <c r="N39" s="15">
        <f>Q18</f>
        <v>-0.31207756315726254</v>
      </c>
      <c r="O39" s="15">
        <f>Q22</f>
        <v>-0.28237682544039722</v>
      </c>
      <c r="P39" s="15">
        <f>Q26</f>
        <v>8.679556443000545E-4</v>
      </c>
      <c r="Q39">
        <f>Q30</f>
        <v>0.13947237661972609</v>
      </c>
    </row>
    <row r="40" spans="1:18" x14ac:dyDescent="0.25">
      <c r="N40" s="15">
        <f>Q19</f>
        <v>0.24338228997423605</v>
      </c>
      <c r="O40" s="15">
        <f>Q23</f>
        <v>-7.1194898560626108E-2</v>
      </c>
      <c r="P40" s="15">
        <f>Q27</f>
        <v>-0.21584724363289992</v>
      </c>
      <c r="Q40">
        <f>Q31</f>
        <v>0.33112096363920507</v>
      </c>
    </row>
    <row r="41" spans="1:18" x14ac:dyDescent="0.25">
      <c r="N41">
        <f>Q20</f>
        <v>0.20451185880865891</v>
      </c>
      <c r="O41">
        <f>Q24</f>
        <v>0.39631772720284619</v>
      </c>
      <c r="P41">
        <f>Q28</f>
        <v>-7.2299442667321676E-2</v>
      </c>
      <c r="Q41">
        <f>Q32</f>
        <v>-0.63513447855331417</v>
      </c>
    </row>
    <row r="42" spans="1:18" x14ac:dyDescent="0.25">
      <c r="N42">
        <f>Q21</f>
        <v>-0.24458951949962582</v>
      </c>
      <c r="O42">
        <f>Q25</f>
        <v>-7.3737186153364567E-3</v>
      </c>
      <c r="P42">
        <f>Q29</f>
        <v>0.45505027425071726</v>
      </c>
      <c r="Q42">
        <f>Q33</f>
        <v>0.16454113829438294</v>
      </c>
    </row>
  </sheetData>
  <mergeCells count="1">
    <mergeCell ref="B2:D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C1" sqref="C1"/>
    </sheetView>
  </sheetViews>
  <sheetFormatPr defaultRowHeight="15" x14ac:dyDescent="0.25"/>
  <sheetData>
    <row r="1" spans="1:19" x14ac:dyDescent="0.25">
      <c r="B1" s="1" t="s">
        <v>19</v>
      </c>
      <c r="C1" t="s">
        <v>58</v>
      </c>
      <c r="H1" s="1" t="s">
        <v>20</v>
      </c>
      <c r="N1" s="1" t="s">
        <v>21</v>
      </c>
    </row>
    <row r="2" spans="1:19" ht="15.75" thickBot="1" x14ac:dyDescent="0.3">
      <c r="A2" s="2"/>
      <c r="B2" s="32"/>
      <c r="C2" s="32"/>
      <c r="D2" s="33"/>
    </row>
    <row r="3" spans="1:19" ht="15.75" thickTop="1" x14ac:dyDescent="0.25">
      <c r="B3" s="3" t="s">
        <v>22</v>
      </c>
      <c r="C3" s="3"/>
      <c r="D3" s="4"/>
      <c r="G3" s="5" t="s">
        <v>23</v>
      </c>
      <c r="H3" s="6" t="s">
        <v>24</v>
      </c>
      <c r="I3" s="6" t="s">
        <v>18</v>
      </c>
      <c r="J3" s="7" t="s">
        <v>25</v>
      </c>
      <c r="L3" s="5" t="s">
        <v>26</v>
      </c>
      <c r="M3" s="6" t="s">
        <v>27</v>
      </c>
      <c r="N3" s="6" t="s">
        <v>18</v>
      </c>
      <c r="O3" s="7" t="s">
        <v>28</v>
      </c>
      <c r="P3" s="8"/>
      <c r="S3" s="15"/>
    </row>
    <row r="4" spans="1:19" x14ac:dyDescent="0.25">
      <c r="A4" t="s">
        <v>0</v>
      </c>
      <c r="B4" s="10">
        <v>23.519827805492113</v>
      </c>
      <c r="D4" s="11"/>
      <c r="F4" s="11"/>
      <c r="G4" t="s">
        <v>0</v>
      </c>
      <c r="H4" s="10">
        <f>B4</f>
        <v>23.519827805492113</v>
      </c>
      <c r="I4" s="12">
        <v>18.442259273791468</v>
      </c>
      <c r="J4" s="13">
        <f>H4-I4</f>
        <v>5.0775685317006456</v>
      </c>
      <c r="K4" s="21"/>
      <c r="L4" t="s">
        <v>13</v>
      </c>
      <c r="M4" s="10">
        <v>24.299652260886369</v>
      </c>
      <c r="N4" s="14">
        <v>18.898829539942227</v>
      </c>
      <c r="O4" s="12">
        <f>M4-N4</f>
        <v>5.4008227209441415</v>
      </c>
      <c r="P4" s="11"/>
    </row>
    <row r="5" spans="1:19" x14ac:dyDescent="0.25">
      <c r="A5" t="s">
        <v>1</v>
      </c>
      <c r="B5" s="10">
        <v>23.45</v>
      </c>
      <c r="D5" s="11"/>
      <c r="F5" s="11"/>
      <c r="G5" t="s">
        <v>1</v>
      </c>
      <c r="H5" s="10">
        <f t="shared" ref="H5:H15" si="0">B5</f>
        <v>23.45</v>
      </c>
      <c r="I5" s="12">
        <v>18.812599561993522</v>
      </c>
      <c r="J5" s="13">
        <f t="shared" ref="J5:J14" si="1">H5-I5</f>
        <v>4.6374004380064768</v>
      </c>
      <c r="K5" s="21"/>
      <c r="L5" t="s">
        <v>14</v>
      </c>
      <c r="M5" s="10">
        <v>23.669896493225313</v>
      </c>
      <c r="N5" s="14">
        <v>19.010435754652189</v>
      </c>
      <c r="O5" s="12">
        <f t="shared" ref="O5:O7" si="2">M5-N5</f>
        <v>4.6594607385731237</v>
      </c>
      <c r="P5" s="11"/>
    </row>
    <row r="6" spans="1:19" x14ac:dyDescent="0.25">
      <c r="A6" t="s">
        <v>2</v>
      </c>
      <c r="B6" s="10">
        <v>23.654881103062007</v>
      </c>
      <c r="D6" s="11"/>
      <c r="E6" s="15"/>
      <c r="F6" s="11"/>
      <c r="G6" t="s">
        <v>2</v>
      </c>
      <c r="H6" s="10">
        <f t="shared" si="0"/>
        <v>23.654881103062007</v>
      </c>
      <c r="I6" s="12">
        <v>18.864043713702603</v>
      </c>
      <c r="J6" s="13">
        <f t="shared" si="1"/>
        <v>4.7908373893594032</v>
      </c>
      <c r="K6" s="21"/>
      <c r="L6" t="s">
        <v>15</v>
      </c>
      <c r="M6" s="10">
        <v>24.949901803413976</v>
      </c>
      <c r="N6" s="14">
        <v>18.937170895002268</v>
      </c>
      <c r="O6" s="12">
        <f t="shared" si="2"/>
        <v>6.012730908411708</v>
      </c>
      <c r="P6" s="13"/>
    </row>
    <row r="7" spans="1:19" x14ac:dyDescent="0.25">
      <c r="A7" t="s">
        <v>3</v>
      </c>
      <c r="B7" s="10">
        <v>23.854848563761625</v>
      </c>
      <c r="D7" s="11"/>
      <c r="F7" s="11"/>
      <c r="G7" t="s">
        <v>3</v>
      </c>
      <c r="H7" s="10">
        <f t="shared" si="0"/>
        <v>23.854848563761625</v>
      </c>
      <c r="I7" s="12">
        <v>18.829608366531644</v>
      </c>
      <c r="J7" s="13">
        <f t="shared" si="1"/>
        <v>5.0252401972299801</v>
      </c>
      <c r="K7" s="21"/>
      <c r="L7" s="9" t="s">
        <v>16</v>
      </c>
      <c r="M7" s="12">
        <v>24.019981265604684</v>
      </c>
      <c r="N7" s="10">
        <v>19.203764743540848</v>
      </c>
      <c r="O7" s="12">
        <f t="shared" si="2"/>
        <v>4.8162165220638364</v>
      </c>
      <c r="P7" s="11"/>
    </row>
    <row r="8" spans="1:19" x14ac:dyDescent="0.25">
      <c r="A8" t="s">
        <v>5</v>
      </c>
      <c r="B8" s="10">
        <v>24.199981404951536</v>
      </c>
      <c r="D8" s="11"/>
      <c r="F8" s="11"/>
      <c r="G8" t="s">
        <v>5</v>
      </c>
      <c r="H8" s="10">
        <f t="shared" si="0"/>
        <v>24.199981404951536</v>
      </c>
      <c r="I8" s="12">
        <v>18.616121010234895</v>
      </c>
      <c r="J8" s="13">
        <f t="shared" si="1"/>
        <v>5.5838603947166412</v>
      </c>
      <c r="K8" s="21"/>
      <c r="L8" s="15"/>
      <c r="M8" s="15"/>
      <c r="N8" s="15"/>
      <c r="O8" s="15"/>
      <c r="P8" s="11"/>
    </row>
    <row r="9" spans="1:19" x14ac:dyDescent="0.25">
      <c r="A9" t="s">
        <v>6</v>
      </c>
      <c r="B9" s="10">
        <v>24.204974695297658</v>
      </c>
      <c r="D9" s="11"/>
      <c r="F9" s="11"/>
      <c r="G9" t="s">
        <v>6</v>
      </c>
      <c r="H9" s="10">
        <f t="shared" si="0"/>
        <v>24.204974695297658</v>
      </c>
      <c r="I9" s="12">
        <v>18.597910981569196</v>
      </c>
      <c r="J9" s="13">
        <f t="shared" si="1"/>
        <v>5.6070637137284614</v>
      </c>
      <c r="L9" s="9"/>
      <c r="M9" s="15"/>
      <c r="N9" s="16" t="s">
        <v>29</v>
      </c>
      <c r="O9" s="15"/>
      <c r="P9" s="13">
        <f>AVERAGE(O4:O7)</f>
        <v>5.2223077224982024</v>
      </c>
    </row>
    <row r="10" spans="1:19" x14ac:dyDescent="0.25">
      <c r="A10" t="s">
        <v>7</v>
      </c>
      <c r="B10" s="10">
        <v>23.334973751860105</v>
      </c>
      <c r="D10" s="11"/>
      <c r="F10" s="11"/>
      <c r="G10" t="s">
        <v>7</v>
      </c>
      <c r="H10" s="10">
        <f t="shared" si="0"/>
        <v>23.334973751860105</v>
      </c>
      <c r="I10" s="12">
        <v>18.675628610385715</v>
      </c>
      <c r="J10" s="13">
        <f t="shared" si="1"/>
        <v>4.6593451414743896</v>
      </c>
      <c r="L10" s="9"/>
      <c r="M10" s="15"/>
      <c r="N10" s="15"/>
      <c r="O10" s="15"/>
      <c r="P10" s="11"/>
    </row>
    <row r="11" spans="1:19" x14ac:dyDescent="0.25">
      <c r="A11" t="s">
        <v>8</v>
      </c>
      <c r="B11" s="10">
        <v>23.804911257973639</v>
      </c>
      <c r="D11" s="11"/>
      <c r="F11" s="11"/>
      <c r="G11" t="s">
        <v>8</v>
      </c>
      <c r="H11" s="10">
        <f t="shared" si="0"/>
        <v>23.804911257973639</v>
      </c>
      <c r="I11" s="12">
        <v>18.472082263662969</v>
      </c>
      <c r="J11" s="13">
        <f t="shared" si="1"/>
        <v>5.3328289943106704</v>
      </c>
      <c r="L11" s="9"/>
      <c r="M11" s="15"/>
      <c r="N11" s="15"/>
      <c r="O11" s="15"/>
      <c r="P11" s="11"/>
    </row>
    <row r="12" spans="1:19" x14ac:dyDescent="0.25">
      <c r="A12" t="s">
        <v>9</v>
      </c>
      <c r="B12" s="10">
        <v>24.089701118942926</v>
      </c>
      <c r="D12" s="11"/>
      <c r="F12" s="11"/>
      <c r="G12" t="s">
        <v>9</v>
      </c>
      <c r="H12" s="10">
        <f t="shared" si="0"/>
        <v>24.089701118942926</v>
      </c>
      <c r="I12" s="12">
        <v>18.075239418553988</v>
      </c>
      <c r="J12" s="13">
        <f t="shared" si="1"/>
        <v>6.0144617003889387</v>
      </c>
      <c r="L12" s="9"/>
      <c r="M12" s="15"/>
      <c r="N12" s="15"/>
      <c r="O12" s="15"/>
      <c r="P12" s="11"/>
    </row>
    <row r="13" spans="1:19" x14ac:dyDescent="0.25">
      <c r="A13" t="s">
        <v>10</v>
      </c>
      <c r="B13" s="10">
        <v>25.214916220364486</v>
      </c>
      <c r="D13" s="11"/>
      <c r="F13" s="11"/>
      <c r="G13" t="s">
        <v>10</v>
      </c>
      <c r="H13" s="10">
        <f t="shared" si="0"/>
        <v>25.214916220364486</v>
      </c>
      <c r="I13" s="12">
        <v>19.152670561454272</v>
      </c>
      <c r="J13" s="13">
        <f>H13-I13</f>
        <v>6.0622456589102143</v>
      </c>
      <c r="L13" s="9"/>
      <c r="M13" s="15"/>
      <c r="N13" s="15"/>
      <c r="O13" s="15"/>
      <c r="P13" s="11"/>
    </row>
    <row r="14" spans="1:19" x14ac:dyDescent="0.25">
      <c r="A14" t="s">
        <v>11</v>
      </c>
      <c r="B14" s="10">
        <v>24.144850382638531</v>
      </c>
      <c r="C14" s="15"/>
      <c r="D14" s="11"/>
      <c r="E14" s="15"/>
      <c r="F14" s="11"/>
      <c r="G14" t="s">
        <v>11</v>
      </c>
      <c r="H14" s="10">
        <f t="shared" si="0"/>
        <v>24.144850382638531</v>
      </c>
      <c r="I14" s="12">
        <v>18.917244953278765</v>
      </c>
      <c r="J14" s="13">
        <f t="shared" si="1"/>
        <v>5.227605429359766</v>
      </c>
      <c r="K14" s="11"/>
      <c r="L14" s="15"/>
      <c r="M14" s="15"/>
      <c r="N14" s="15"/>
      <c r="O14" s="15"/>
      <c r="P14" s="11"/>
    </row>
    <row r="15" spans="1:19" ht="15.75" thickBot="1" x14ac:dyDescent="0.3">
      <c r="A15" s="2" t="s">
        <v>12</v>
      </c>
      <c r="B15" s="10">
        <v>23.699991561179932</v>
      </c>
      <c r="C15" s="2"/>
      <c r="D15" s="18"/>
      <c r="E15" s="15"/>
      <c r="F15" s="11"/>
      <c r="G15" s="20" t="s">
        <v>12</v>
      </c>
      <c r="H15" s="17">
        <f t="shared" si="0"/>
        <v>23.699991561179932</v>
      </c>
      <c r="I15" s="17">
        <v>18.539560938741634</v>
      </c>
      <c r="J15" s="19">
        <f>H15-I15</f>
        <v>5.1604306224382981</v>
      </c>
      <c r="K15" s="18"/>
      <c r="L15" s="2"/>
      <c r="M15" s="2"/>
      <c r="N15" s="2"/>
      <c r="O15" s="2"/>
      <c r="P15" s="18"/>
    </row>
    <row r="16" spans="1:19" ht="16.5" thickTop="1" thickBot="1" x14ac:dyDescent="0.3">
      <c r="B16" s="24"/>
      <c r="I16" s="10"/>
    </row>
    <row r="17" spans="1:19" ht="15.75" thickTop="1" x14ac:dyDescent="0.25">
      <c r="A17" s="22"/>
      <c r="B17" s="6" t="s">
        <v>25</v>
      </c>
      <c r="C17" s="6" t="s">
        <v>29</v>
      </c>
      <c r="D17" s="7" t="s">
        <v>30</v>
      </c>
      <c r="E17" s="23"/>
      <c r="F17" s="23"/>
      <c r="G17" s="23"/>
      <c r="H17" s="6" t="s">
        <v>30</v>
      </c>
      <c r="I17" s="6" t="s">
        <v>31</v>
      </c>
      <c r="J17" s="6" t="s">
        <v>32</v>
      </c>
      <c r="K17" s="23"/>
      <c r="L17" s="23"/>
      <c r="M17" s="23"/>
      <c r="N17" s="6" t="s">
        <v>31</v>
      </c>
      <c r="O17" s="6" t="s">
        <v>32</v>
      </c>
      <c r="P17" s="23" t="s">
        <v>33</v>
      </c>
      <c r="Q17" s="23" t="s">
        <v>34</v>
      </c>
      <c r="R17" s="23" t="s">
        <v>35</v>
      </c>
      <c r="S17" s="8"/>
    </row>
    <row r="18" spans="1:19" x14ac:dyDescent="0.25">
      <c r="A18" s="9" t="s">
        <v>0</v>
      </c>
      <c r="B18" s="12">
        <f t="shared" ref="B18:B29" si="3">J4</f>
        <v>5.0775685317006456</v>
      </c>
      <c r="C18" s="13">
        <f>P9</f>
        <v>5.2223077224982024</v>
      </c>
      <c r="D18" s="11">
        <f>B18-C18</f>
        <v>-0.14473919079755682</v>
      </c>
      <c r="E18" s="15"/>
      <c r="F18" s="15"/>
      <c r="G18" s="15" t="s">
        <v>0</v>
      </c>
      <c r="H18" s="15">
        <f>D18</f>
        <v>-0.14473919079755682</v>
      </c>
      <c r="I18" s="15">
        <v>-1</v>
      </c>
      <c r="J18" s="15">
        <f>H18*I18</f>
        <v>0.14473919079755682</v>
      </c>
      <c r="K18" s="15"/>
      <c r="L18" s="15"/>
      <c r="M18" s="15" t="s">
        <v>0</v>
      </c>
      <c r="N18" s="15">
        <v>2</v>
      </c>
      <c r="O18" s="15">
        <f>J18</f>
        <v>0.14473919079755682</v>
      </c>
      <c r="P18" s="15">
        <f>N18^O18</f>
        <v>1.1055307783250463</v>
      </c>
      <c r="Q18" s="15">
        <f>LOG(P18,2)</f>
        <v>0.14473919079755668</v>
      </c>
      <c r="R18" s="15"/>
      <c r="S18" s="11"/>
    </row>
    <row r="19" spans="1:19" x14ac:dyDescent="0.25">
      <c r="A19" s="9" t="s">
        <v>1</v>
      </c>
      <c r="B19" s="12">
        <f t="shared" si="3"/>
        <v>4.6374004380064768</v>
      </c>
      <c r="C19" s="13">
        <f>P9</f>
        <v>5.2223077224982024</v>
      </c>
      <c r="D19" s="11">
        <f t="shared" ref="D19:D33" si="4">B19-C19</f>
        <v>-0.58490728449172558</v>
      </c>
      <c r="E19" s="15"/>
      <c r="F19" s="15"/>
      <c r="G19" s="15" t="s">
        <v>1</v>
      </c>
      <c r="H19" s="15">
        <f t="shared" ref="H19:H33" si="5">D19</f>
        <v>-0.58490728449172558</v>
      </c>
      <c r="I19" s="15">
        <v>-1</v>
      </c>
      <c r="J19" s="15">
        <f t="shared" ref="J19:J33" si="6">H19*I19</f>
        <v>0.58490728449172558</v>
      </c>
      <c r="K19" s="15"/>
      <c r="L19" s="15"/>
      <c r="M19" s="15" t="s">
        <v>1</v>
      </c>
      <c r="N19" s="15">
        <v>2</v>
      </c>
      <c r="O19" s="15">
        <f>J19</f>
        <v>0.58490728449172558</v>
      </c>
      <c r="P19" s="15">
        <f t="shared" ref="P19:P33" si="7">N19^O19</f>
        <v>1.4999425916379749</v>
      </c>
      <c r="Q19" s="15">
        <f t="shared" ref="Q19:Q33" si="8">LOG(P19,2)</f>
        <v>0.58490728449172558</v>
      </c>
      <c r="R19" s="15">
        <f>AVERAGE(Q18:Q21)</f>
        <v>0.33954608342407605</v>
      </c>
      <c r="S19" s="11"/>
    </row>
    <row r="20" spans="1:19" x14ac:dyDescent="0.25">
      <c r="A20" s="9" t="s">
        <v>2</v>
      </c>
      <c r="B20" s="12">
        <f t="shared" si="3"/>
        <v>4.7908373893594032</v>
      </c>
      <c r="C20" s="13">
        <f>P9</f>
        <v>5.2223077224982024</v>
      </c>
      <c r="D20" s="11">
        <f t="shared" si="4"/>
        <v>-0.43147033313879923</v>
      </c>
      <c r="E20" s="15"/>
      <c r="F20" s="15"/>
      <c r="G20" s="15" t="s">
        <v>2</v>
      </c>
      <c r="H20" s="15">
        <f t="shared" si="5"/>
        <v>-0.43147033313879923</v>
      </c>
      <c r="I20" s="15">
        <v>-1</v>
      </c>
      <c r="J20" s="15">
        <f t="shared" si="6"/>
        <v>0.43147033313879923</v>
      </c>
      <c r="K20" s="15"/>
      <c r="L20" s="15"/>
      <c r="M20" s="15" t="s">
        <v>2</v>
      </c>
      <c r="N20" s="15">
        <v>2</v>
      </c>
      <c r="O20" s="15">
        <f t="shared" ref="O20:O33" si="9">J20</f>
        <v>0.43147033313879923</v>
      </c>
      <c r="P20" s="15">
        <f t="shared" si="7"/>
        <v>1.3486073196705357</v>
      </c>
      <c r="Q20" s="15">
        <f t="shared" si="8"/>
        <v>0.43147033313879923</v>
      </c>
      <c r="R20" s="15"/>
      <c r="S20" s="11"/>
    </row>
    <row r="21" spans="1:19" x14ac:dyDescent="0.25">
      <c r="A21" s="9" t="s">
        <v>3</v>
      </c>
      <c r="B21" s="12">
        <f t="shared" si="3"/>
        <v>5.0252401972299801</v>
      </c>
      <c r="C21" s="13">
        <f>P9</f>
        <v>5.2223077224982024</v>
      </c>
      <c r="D21" s="11">
        <f t="shared" si="4"/>
        <v>-0.19706752526822235</v>
      </c>
      <c r="E21" s="15"/>
      <c r="F21" s="15"/>
      <c r="G21" s="15" t="s">
        <v>3</v>
      </c>
      <c r="H21" s="15">
        <f t="shared" si="5"/>
        <v>-0.19706752526822235</v>
      </c>
      <c r="I21" s="15">
        <v>-1</v>
      </c>
      <c r="J21" s="15">
        <f t="shared" si="6"/>
        <v>0.19706752526822235</v>
      </c>
      <c r="K21" s="15"/>
      <c r="L21" s="15"/>
      <c r="M21" s="15" t="s">
        <v>3</v>
      </c>
      <c r="N21" s="15">
        <v>2</v>
      </c>
      <c r="O21" s="15">
        <f t="shared" si="9"/>
        <v>0.19706752526822235</v>
      </c>
      <c r="P21" s="15">
        <f t="shared" si="7"/>
        <v>1.1463658400677301</v>
      </c>
      <c r="Q21" s="15">
        <f t="shared" si="8"/>
        <v>0.19706752526822249</v>
      </c>
      <c r="R21" s="15"/>
      <c r="S21" s="11"/>
    </row>
    <row r="22" spans="1:19" x14ac:dyDescent="0.25">
      <c r="A22" s="9" t="s">
        <v>5</v>
      </c>
      <c r="B22" s="12">
        <f t="shared" si="3"/>
        <v>5.5838603947166412</v>
      </c>
      <c r="C22" s="13">
        <f>P9</f>
        <v>5.2223077224982024</v>
      </c>
      <c r="D22" s="11">
        <f t="shared" si="4"/>
        <v>0.36155267221843879</v>
      </c>
      <c r="E22" s="15"/>
      <c r="F22" s="15"/>
      <c r="G22" s="15" t="s">
        <v>5</v>
      </c>
      <c r="H22" s="15">
        <f t="shared" si="5"/>
        <v>0.36155267221843879</v>
      </c>
      <c r="I22" s="15">
        <v>-1</v>
      </c>
      <c r="J22" s="15">
        <f t="shared" si="6"/>
        <v>-0.36155267221843879</v>
      </c>
      <c r="K22" s="15"/>
      <c r="L22" s="15"/>
      <c r="M22" s="15" t="s">
        <v>5</v>
      </c>
      <c r="N22" s="15">
        <v>2</v>
      </c>
      <c r="O22" s="15">
        <f t="shared" si="9"/>
        <v>-0.36155267221843879</v>
      </c>
      <c r="P22" s="15">
        <f t="shared" si="7"/>
        <v>0.7783264701565642</v>
      </c>
      <c r="Q22" s="15">
        <f t="shared" si="8"/>
        <v>-0.36155267221843868</v>
      </c>
      <c r="S22" s="11"/>
    </row>
    <row r="23" spans="1:19" x14ac:dyDescent="0.25">
      <c r="A23" s="9" t="s">
        <v>6</v>
      </c>
      <c r="B23" s="12">
        <f t="shared" si="3"/>
        <v>5.6070637137284614</v>
      </c>
      <c r="C23" s="13">
        <f>P9</f>
        <v>5.2223077224982024</v>
      </c>
      <c r="D23" s="11">
        <f t="shared" si="4"/>
        <v>0.38475599123025894</v>
      </c>
      <c r="E23" s="15"/>
      <c r="F23" s="15"/>
      <c r="G23" s="15" t="s">
        <v>6</v>
      </c>
      <c r="H23" s="15">
        <f t="shared" si="5"/>
        <v>0.38475599123025894</v>
      </c>
      <c r="I23" s="15">
        <v>-1</v>
      </c>
      <c r="J23" s="15">
        <f t="shared" si="6"/>
        <v>-0.38475599123025894</v>
      </c>
      <c r="K23" s="15"/>
      <c r="L23" s="15"/>
      <c r="M23" s="15" t="s">
        <v>6</v>
      </c>
      <c r="N23" s="15">
        <v>2</v>
      </c>
      <c r="O23" s="15">
        <f t="shared" si="9"/>
        <v>-0.38475599123025894</v>
      </c>
      <c r="P23" s="15">
        <f t="shared" si="7"/>
        <v>0.76590852875894166</v>
      </c>
      <c r="Q23" s="15">
        <f t="shared" si="8"/>
        <v>-0.38475599123025894</v>
      </c>
      <c r="R23" s="15">
        <f>AVERAGE(Q22:Q25)</f>
        <v>-7.3466838559338193E-2</v>
      </c>
      <c r="S23" s="11"/>
    </row>
    <row r="24" spans="1:19" x14ac:dyDescent="0.25">
      <c r="A24" s="9" t="s">
        <v>7</v>
      </c>
      <c r="B24" s="12">
        <f t="shared" si="3"/>
        <v>4.6593451414743896</v>
      </c>
      <c r="C24" s="13">
        <f>P9</f>
        <v>5.2223077224982024</v>
      </c>
      <c r="D24" s="11">
        <f t="shared" si="4"/>
        <v>-0.5629625810238128</v>
      </c>
      <c r="E24" s="15"/>
      <c r="F24" s="15"/>
      <c r="G24" s="15" t="s">
        <v>7</v>
      </c>
      <c r="H24" s="15">
        <f t="shared" si="5"/>
        <v>-0.5629625810238128</v>
      </c>
      <c r="I24" s="15">
        <v>-1</v>
      </c>
      <c r="J24" s="15">
        <f t="shared" si="6"/>
        <v>0.5629625810238128</v>
      </c>
      <c r="K24" s="15"/>
      <c r="L24" s="15"/>
      <c r="M24" s="15" t="s">
        <v>7</v>
      </c>
      <c r="N24" s="15">
        <v>2</v>
      </c>
      <c r="O24" s="15">
        <f t="shared" si="9"/>
        <v>0.5629625810238128</v>
      </c>
      <c r="P24" s="15">
        <f t="shared" si="7"/>
        <v>1.477299746572132</v>
      </c>
      <c r="Q24" s="15">
        <f t="shared" si="8"/>
        <v>0.56296258102381269</v>
      </c>
      <c r="R24" s="15"/>
      <c r="S24" s="11"/>
    </row>
    <row r="25" spans="1:19" x14ac:dyDescent="0.25">
      <c r="A25" s="9" t="s">
        <v>8</v>
      </c>
      <c r="B25" s="12">
        <f t="shared" si="3"/>
        <v>5.3328289943106704</v>
      </c>
      <c r="C25" s="13">
        <f>P9</f>
        <v>5.2223077224982024</v>
      </c>
      <c r="D25" s="11">
        <f t="shared" si="4"/>
        <v>0.11052127181246796</v>
      </c>
      <c r="E25" s="15"/>
      <c r="F25" s="15"/>
      <c r="G25" s="15" t="s">
        <v>8</v>
      </c>
      <c r="H25" s="15">
        <f t="shared" si="5"/>
        <v>0.11052127181246796</v>
      </c>
      <c r="I25" s="15">
        <v>-1</v>
      </c>
      <c r="J25" s="15">
        <f t="shared" si="6"/>
        <v>-0.11052127181246796</v>
      </c>
      <c r="K25" s="15"/>
      <c r="L25" s="15"/>
      <c r="M25" s="15" t="s">
        <v>8</v>
      </c>
      <c r="N25" s="15">
        <v>2</v>
      </c>
      <c r="O25" s="15">
        <f t="shared" si="9"/>
        <v>-0.11052127181246796</v>
      </c>
      <c r="P25" s="15">
        <f t="shared" si="7"/>
        <v>0.92625332934040672</v>
      </c>
      <c r="Q25" s="15">
        <f t="shared" si="8"/>
        <v>-0.11052127181246788</v>
      </c>
      <c r="R25" s="15"/>
      <c r="S25" s="11"/>
    </row>
    <row r="26" spans="1:19" x14ac:dyDescent="0.25">
      <c r="A26" s="9" t="s">
        <v>9</v>
      </c>
      <c r="B26" s="12">
        <f t="shared" si="3"/>
        <v>6.0144617003889387</v>
      </c>
      <c r="C26" s="13">
        <f>P9</f>
        <v>5.2223077224982024</v>
      </c>
      <c r="D26" s="11">
        <f t="shared" si="4"/>
        <v>0.79215397789073627</v>
      </c>
      <c r="E26" s="15"/>
      <c r="F26" s="15"/>
      <c r="G26" s="15" t="s">
        <v>9</v>
      </c>
      <c r="H26" s="15">
        <f t="shared" si="5"/>
        <v>0.79215397789073627</v>
      </c>
      <c r="I26" s="15">
        <v>-1</v>
      </c>
      <c r="J26" s="15">
        <f t="shared" si="6"/>
        <v>-0.79215397789073627</v>
      </c>
      <c r="K26" s="15"/>
      <c r="L26" s="15"/>
      <c r="M26" s="15" t="s">
        <v>9</v>
      </c>
      <c r="N26" s="15">
        <v>2</v>
      </c>
      <c r="O26" s="15">
        <f t="shared" si="9"/>
        <v>-0.79215397789073627</v>
      </c>
      <c r="P26" s="15">
        <f t="shared" si="7"/>
        <v>0.57748125479391943</v>
      </c>
      <c r="Q26" s="15">
        <f t="shared" si="8"/>
        <v>-0.79215397789073627</v>
      </c>
      <c r="R26" s="15"/>
      <c r="S26" s="11"/>
    </row>
    <row r="27" spans="1:19" x14ac:dyDescent="0.25">
      <c r="A27" s="9" t="s">
        <v>10</v>
      </c>
      <c r="B27" s="12">
        <f t="shared" si="3"/>
        <v>6.0622456589102143</v>
      </c>
      <c r="C27" s="13">
        <f>P9</f>
        <v>5.2223077224982024</v>
      </c>
      <c r="D27" s="11">
        <f>B27-C27</f>
        <v>0.83993793641201187</v>
      </c>
      <c r="E27" s="15"/>
      <c r="F27" s="15"/>
      <c r="G27" s="15" t="s">
        <v>10</v>
      </c>
      <c r="H27" s="15">
        <f t="shared" si="5"/>
        <v>0.83993793641201187</v>
      </c>
      <c r="I27" s="15">
        <v>-1</v>
      </c>
      <c r="J27" s="15">
        <f t="shared" si="6"/>
        <v>-0.83993793641201187</v>
      </c>
      <c r="K27" s="15"/>
      <c r="L27" s="15"/>
      <c r="M27" s="15" t="s">
        <v>10</v>
      </c>
      <c r="N27" s="15">
        <v>2</v>
      </c>
      <c r="O27" s="15">
        <f t="shared" si="9"/>
        <v>-0.83993793641201187</v>
      </c>
      <c r="P27" s="15">
        <f>N27^O27</f>
        <v>0.55866760195304488</v>
      </c>
      <c r="Q27" s="15">
        <f>LOG(P27,2)</f>
        <v>-0.83993793641201187</v>
      </c>
      <c r="R27" s="15">
        <f>AVERAGE(Q26:Q29)</f>
        <v>-0.39387813027610191</v>
      </c>
      <c r="S27" s="11"/>
    </row>
    <row r="28" spans="1:19" x14ac:dyDescent="0.25">
      <c r="A28" s="9" t="s">
        <v>11</v>
      </c>
      <c r="B28" s="12">
        <f t="shared" si="3"/>
        <v>5.227605429359766</v>
      </c>
      <c r="C28" s="13">
        <f>P9</f>
        <v>5.2223077224982024</v>
      </c>
      <c r="D28" s="11">
        <f t="shared" si="4"/>
        <v>5.2977068615636114E-3</v>
      </c>
      <c r="E28" s="15"/>
      <c r="F28" s="15"/>
      <c r="G28" s="15" t="s">
        <v>11</v>
      </c>
      <c r="H28" s="15">
        <f t="shared" si="5"/>
        <v>5.2977068615636114E-3</v>
      </c>
      <c r="I28" s="15">
        <v>-1</v>
      </c>
      <c r="J28" s="15">
        <f t="shared" si="6"/>
        <v>-5.2977068615636114E-3</v>
      </c>
      <c r="K28" s="15"/>
      <c r="L28" s="15"/>
      <c r="M28" s="15" t="s">
        <v>11</v>
      </c>
      <c r="N28" s="15">
        <v>2</v>
      </c>
      <c r="O28" s="15">
        <f t="shared" si="9"/>
        <v>-5.2977068615636114E-3</v>
      </c>
      <c r="P28" s="15">
        <f t="shared" si="7"/>
        <v>0.99633464330507415</v>
      </c>
      <c r="Q28" s="15">
        <f t="shared" si="8"/>
        <v>-5.2977068615638109E-3</v>
      </c>
      <c r="R28" s="15"/>
      <c r="S28" s="11"/>
    </row>
    <row r="29" spans="1:19" ht="15.75" thickBot="1" x14ac:dyDescent="0.3">
      <c r="A29" s="20" t="s">
        <v>12</v>
      </c>
      <c r="B29" s="17">
        <f t="shared" si="3"/>
        <v>5.1604306224382981</v>
      </c>
      <c r="C29" s="19">
        <f>P9</f>
        <v>5.2223077224982024</v>
      </c>
      <c r="D29" s="18">
        <f t="shared" si="4"/>
        <v>-6.1877100059904322E-2</v>
      </c>
      <c r="E29" s="2"/>
      <c r="F29" s="2"/>
      <c r="G29" s="2" t="s">
        <v>12</v>
      </c>
      <c r="H29" s="2">
        <f t="shared" si="5"/>
        <v>-6.1877100059904322E-2</v>
      </c>
      <c r="I29" s="2">
        <v>-1</v>
      </c>
      <c r="J29" s="2">
        <f t="shared" si="6"/>
        <v>6.1877100059904322E-2</v>
      </c>
      <c r="K29" s="2"/>
      <c r="L29" s="2"/>
      <c r="M29" s="2" t="s">
        <v>12</v>
      </c>
      <c r="N29" s="2">
        <v>2</v>
      </c>
      <c r="O29" s="2">
        <f t="shared" si="9"/>
        <v>6.1877100059904322E-2</v>
      </c>
      <c r="P29" s="2">
        <f t="shared" si="7"/>
        <v>1.0438230027042905</v>
      </c>
      <c r="Q29" s="2">
        <f t="shared" si="8"/>
        <v>6.1877100059904377E-2</v>
      </c>
      <c r="R29" s="2"/>
      <c r="S29" s="18"/>
    </row>
    <row r="30" spans="1:19" ht="15.75" thickTop="1" x14ac:dyDescent="0.25">
      <c r="A30" t="s">
        <v>13</v>
      </c>
      <c r="B30" s="10">
        <f>O4</f>
        <v>5.4008227209441415</v>
      </c>
      <c r="C30" s="10">
        <f>P9</f>
        <v>5.2223077224982024</v>
      </c>
      <c r="D30" s="15">
        <f t="shared" si="4"/>
        <v>0.1785149984459391</v>
      </c>
      <c r="E30" s="23"/>
      <c r="G30" t="s">
        <v>13</v>
      </c>
      <c r="H30" s="15">
        <f t="shared" si="5"/>
        <v>0.1785149984459391</v>
      </c>
      <c r="I30" s="15">
        <v>-1</v>
      </c>
      <c r="J30" s="15">
        <f t="shared" si="6"/>
        <v>-0.1785149984459391</v>
      </c>
      <c r="M30" t="s">
        <v>13</v>
      </c>
      <c r="N30" s="15">
        <v>2</v>
      </c>
      <c r="O30" s="15">
        <f t="shared" si="9"/>
        <v>-0.1785149984459391</v>
      </c>
      <c r="P30" s="15">
        <f t="shared" si="7"/>
        <v>0.88361205201128878</v>
      </c>
      <c r="Q30" s="15">
        <f t="shared" si="8"/>
        <v>-0.17851499844593888</v>
      </c>
    </row>
    <row r="31" spans="1:19" x14ac:dyDescent="0.25">
      <c r="A31" t="s">
        <v>14</v>
      </c>
      <c r="B31" s="10">
        <f>O5</f>
        <v>4.6594607385731237</v>
      </c>
      <c r="C31" s="10">
        <f>P9</f>
        <v>5.2223077224982024</v>
      </c>
      <c r="D31" s="15">
        <f t="shared" si="4"/>
        <v>-0.5628469839250787</v>
      </c>
      <c r="G31" t="s">
        <v>14</v>
      </c>
      <c r="H31" s="15">
        <f t="shared" si="5"/>
        <v>-0.5628469839250787</v>
      </c>
      <c r="I31" s="15">
        <v>-1</v>
      </c>
      <c r="J31" s="15">
        <f t="shared" si="6"/>
        <v>0.5628469839250787</v>
      </c>
      <c r="M31" t="s">
        <v>14</v>
      </c>
      <c r="N31" s="15">
        <v>2</v>
      </c>
      <c r="O31" s="15">
        <f t="shared" si="9"/>
        <v>0.5628469839250787</v>
      </c>
      <c r="P31" s="15">
        <f t="shared" si="7"/>
        <v>1.4771813814856773</v>
      </c>
      <c r="Q31" s="15">
        <f t="shared" si="8"/>
        <v>0.5628469839250787</v>
      </c>
      <c r="R31" s="15">
        <f>AVERAGE(Q30:Q33)</f>
        <v>0</v>
      </c>
    </row>
    <row r="32" spans="1:19" x14ac:dyDescent="0.25">
      <c r="A32" t="s">
        <v>15</v>
      </c>
      <c r="B32" s="10">
        <f>O6</f>
        <v>6.012730908411708</v>
      </c>
      <c r="C32" s="10">
        <f>P9</f>
        <v>5.2223077224982024</v>
      </c>
      <c r="D32" s="15">
        <f t="shared" si="4"/>
        <v>0.79042318591350558</v>
      </c>
      <c r="G32" t="s">
        <v>15</v>
      </c>
      <c r="H32" s="15">
        <f t="shared" si="5"/>
        <v>0.79042318591350558</v>
      </c>
      <c r="I32" s="15">
        <v>-1</v>
      </c>
      <c r="J32" s="15">
        <f t="shared" si="6"/>
        <v>-0.79042318591350558</v>
      </c>
      <c r="M32" t="s">
        <v>15</v>
      </c>
      <c r="N32" s="15">
        <v>2</v>
      </c>
      <c r="O32" s="15">
        <f t="shared" si="9"/>
        <v>-0.79042318591350558</v>
      </c>
      <c r="P32" s="15">
        <f t="shared" si="7"/>
        <v>0.57817447108780184</v>
      </c>
      <c r="Q32" s="15">
        <f t="shared" si="8"/>
        <v>-0.7904231859135058</v>
      </c>
      <c r="R32" s="15"/>
    </row>
    <row r="33" spans="1:18" x14ac:dyDescent="0.25">
      <c r="A33" s="9" t="s">
        <v>16</v>
      </c>
      <c r="B33" s="10">
        <f>O7</f>
        <v>4.8162165220638364</v>
      </c>
      <c r="C33" s="10">
        <f>P9</f>
        <v>5.2223077224982024</v>
      </c>
      <c r="D33" s="15">
        <f t="shared" si="4"/>
        <v>-0.40609120043436597</v>
      </c>
      <c r="G33" s="15" t="s">
        <v>16</v>
      </c>
      <c r="H33" s="15">
        <f t="shared" si="5"/>
        <v>-0.40609120043436597</v>
      </c>
      <c r="I33" s="15">
        <v>-1</v>
      </c>
      <c r="J33" s="15">
        <f t="shared" si="6"/>
        <v>0.40609120043436597</v>
      </c>
      <c r="M33" s="15" t="s">
        <v>16</v>
      </c>
      <c r="N33" s="15">
        <v>2</v>
      </c>
      <c r="O33" s="15">
        <f t="shared" si="9"/>
        <v>0.40609120043436597</v>
      </c>
      <c r="P33" s="15">
        <f t="shared" si="7"/>
        <v>1.3250907804405587</v>
      </c>
      <c r="Q33" s="15">
        <f t="shared" si="8"/>
        <v>0.40609120043436608</v>
      </c>
      <c r="R33" s="15"/>
    </row>
    <row r="34" spans="1:18" x14ac:dyDescent="0.25">
      <c r="D34" s="15"/>
      <c r="I34" s="15"/>
      <c r="Q34" s="15"/>
    </row>
    <row r="38" spans="1:18" x14ac:dyDescent="0.25">
      <c r="N38" s="25" t="s">
        <v>48</v>
      </c>
      <c r="O38" s="25" t="s">
        <v>49</v>
      </c>
      <c r="P38" s="25" t="s">
        <v>50</v>
      </c>
      <c r="Q38" t="s">
        <v>47</v>
      </c>
    </row>
    <row r="39" spans="1:18" x14ac:dyDescent="0.25">
      <c r="N39" s="15">
        <f>Q18</f>
        <v>0.14473919079755668</v>
      </c>
      <c r="O39" s="15">
        <f>Q22</f>
        <v>-0.36155267221843868</v>
      </c>
      <c r="P39" s="15">
        <f>Q26</f>
        <v>-0.79215397789073627</v>
      </c>
      <c r="Q39">
        <f>Q30</f>
        <v>-0.17851499844593888</v>
      </c>
    </row>
    <row r="40" spans="1:18" x14ac:dyDescent="0.25">
      <c r="N40" s="15">
        <f>Q19</f>
        <v>0.58490728449172558</v>
      </c>
      <c r="O40" s="15">
        <f>Q23</f>
        <v>-0.38475599123025894</v>
      </c>
      <c r="P40" s="15">
        <f>Q27</f>
        <v>-0.83993793641201187</v>
      </c>
      <c r="Q40">
        <f>Q31</f>
        <v>0.5628469839250787</v>
      </c>
    </row>
    <row r="41" spans="1:18" x14ac:dyDescent="0.25">
      <c r="N41">
        <f>Q20</f>
        <v>0.43147033313879923</v>
      </c>
      <c r="O41">
        <f>Q24</f>
        <v>0.56296258102381269</v>
      </c>
      <c r="P41">
        <f>Q28</f>
        <v>-5.2977068615638109E-3</v>
      </c>
      <c r="Q41">
        <f>Q32</f>
        <v>-0.7904231859135058</v>
      </c>
    </row>
    <row r="42" spans="1:18" x14ac:dyDescent="0.25">
      <c r="N42">
        <f>Q21</f>
        <v>0.19706752526822249</v>
      </c>
      <c r="O42">
        <f>Q25</f>
        <v>-0.11052127181246788</v>
      </c>
      <c r="P42">
        <f>Q29</f>
        <v>6.1877100059904377E-2</v>
      </c>
      <c r="Q42">
        <f>Q33</f>
        <v>0.40609120043436608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H28" sqref="H28"/>
    </sheetView>
  </sheetViews>
  <sheetFormatPr defaultRowHeight="15" x14ac:dyDescent="0.25"/>
  <cols>
    <col min="6" max="6" width="16.85546875" customWidth="1"/>
  </cols>
  <sheetData>
    <row r="1" spans="1:6" ht="28.5" x14ac:dyDescent="0.45">
      <c r="A1" s="26" t="s">
        <v>59</v>
      </c>
    </row>
    <row r="3" spans="1:6" x14ac:dyDescent="0.25">
      <c r="B3" s="3" t="s">
        <v>4</v>
      </c>
      <c r="C3" s="3"/>
      <c r="D3" s="3" t="s">
        <v>17</v>
      </c>
      <c r="E3" s="3"/>
      <c r="F3" s="3" t="s">
        <v>18</v>
      </c>
    </row>
    <row r="4" spans="1:6" x14ac:dyDescent="0.25">
      <c r="A4" t="s">
        <v>0</v>
      </c>
      <c r="B4">
        <v>19.77</v>
      </c>
      <c r="C4">
        <f>GEOMEAN(B4:B5)</f>
        <v>19.779997472193973</v>
      </c>
      <c r="D4">
        <v>17.21</v>
      </c>
      <c r="E4">
        <f>GEOMEAN(D4:D5)</f>
        <v>17.194993457399164</v>
      </c>
      <c r="F4">
        <f>GEOMEAN(C4,E4)</f>
        <v>18.442259273791468</v>
      </c>
    </row>
    <row r="5" spans="1:6" x14ac:dyDescent="0.25">
      <c r="A5" t="s">
        <v>0</v>
      </c>
      <c r="B5">
        <v>19.79</v>
      </c>
      <c r="D5">
        <v>17.18</v>
      </c>
    </row>
    <row r="6" spans="1:6" x14ac:dyDescent="0.25">
      <c r="A6" t="s">
        <v>1</v>
      </c>
      <c r="B6">
        <v>20.059999999999999</v>
      </c>
      <c r="C6">
        <f t="shared" ref="C6" si="0">GEOMEAN(B6:B7)</f>
        <v>20.034984402289911</v>
      </c>
      <c r="D6">
        <v>17.75</v>
      </c>
      <c r="E6">
        <f t="shared" ref="E6" si="1">GEOMEAN(D6:D7)</f>
        <v>17.664795498391708</v>
      </c>
      <c r="F6">
        <f t="shared" ref="F6" si="2">GEOMEAN(C6,E6)</f>
        <v>18.812599561993522</v>
      </c>
    </row>
    <row r="7" spans="1:6" x14ac:dyDescent="0.25">
      <c r="A7" t="s">
        <v>1</v>
      </c>
      <c r="B7">
        <v>20.010000000000002</v>
      </c>
      <c r="D7">
        <v>17.579999999999998</v>
      </c>
    </row>
    <row r="8" spans="1:6" x14ac:dyDescent="0.25">
      <c r="A8" t="s">
        <v>2</v>
      </c>
      <c r="B8">
        <v>20.04</v>
      </c>
      <c r="C8">
        <f t="shared" ref="C8" si="3">GEOMEAN(B8:B9)</f>
        <v>20.0649844256107</v>
      </c>
      <c r="D8">
        <v>17.760000000000002</v>
      </c>
      <c r="E8">
        <f t="shared" ref="E8" si="4">GEOMEAN(D8:D9)</f>
        <v>17.73498237946686</v>
      </c>
      <c r="F8">
        <f t="shared" ref="F8" si="5">GEOMEAN(C8,E8)</f>
        <v>18.864043713702603</v>
      </c>
    </row>
    <row r="9" spans="1:6" x14ac:dyDescent="0.25">
      <c r="A9" t="s">
        <v>2</v>
      </c>
      <c r="B9">
        <v>20.09</v>
      </c>
      <c r="D9">
        <v>17.71</v>
      </c>
    </row>
    <row r="10" spans="1:6" x14ac:dyDescent="0.25">
      <c r="A10" t="s">
        <v>3</v>
      </c>
      <c r="B10">
        <v>19.940000000000001</v>
      </c>
      <c r="C10">
        <f t="shared" ref="C10" si="6">GEOMEAN(B10:B11)</f>
        <v>19.929997491219112</v>
      </c>
      <c r="D10">
        <v>17.760000000000002</v>
      </c>
      <c r="E10">
        <f t="shared" ref="E10" si="7">GEOMEAN(D10:D11)</f>
        <v>17.789974704872407</v>
      </c>
      <c r="F10">
        <f t="shared" ref="F10" si="8">GEOMEAN(C10,E10)</f>
        <v>18.829608366531644</v>
      </c>
    </row>
    <row r="11" spans="1:6" x14ac:dyDescent="0.25">
      <c r="A11" t="s">
        <v>3</v>
      </c>
      <c r="B11">
        <v>19.920000000000002</v>
      </c>
      <c r="D11">
        <v>17.82</v>
      </c>
    </row>
    <row r="12" spans="1:6" x14ac:dyDescent="0.25">
      <c r="A12" t="s">
        <v>5</v>
      </c>
      <c r="B12">
        <v>19.940000000000001</v>
      </c>
      <c r="C12">
        <f t="shared" ref="C12" si="9">GEOMEAN(B12:B13)</f>
        <v>19.974969336647305</v>
      </c>
      <c r="D12">
        <v>17.25</v>
      </c>
      <c r="E12">
        <f t="shared" ref="E12" si="10">GEOMEAN(D12:D13)</f>
        <v>17.34971181316854</v>
      </c>
      <c r="F12">
        <f t="shared" ref="F12" si="11">GEOMEAN(C12,E12)</f>
        <v>18.616121010234895</v>
      </c>
    </row>
    <row r="13" spans="1:6" x14ac:dyDescent="0.25">
      <c r="A13" t="s">
        <v>5</v>
      </c>
      <c r="B13">
        <v>20.010000000000002</v>
      </c>
      <c r="D13">
        <v>17.45</v>
      </c>
    </row>
    <row r="14" spans="1:6" x14ac:dyDescent="0.25">
      <c r="A14" t="s">
        <v>6</v>
      </c>
      <c r="B14">
        <v>19.91</v>
      </c>
      <c r="C14">
        <f t="shared" ref="C14" si="12">GEOMEAN(B14:B15)</f>
        <v>19.889989944693287</v>
      </c>
      <c r="D14">
        <v>17.48</v>
      </c>
      <c r="E14">
        <f t="shared" ref="E14" si="13">GEOMEAN(D14:D15)</f>
        <v>17.389767105973558</v>
      </c>
      <c r="F14">
        <f t="shared" ref="F14" si="14">GEOMEAN(C14,E14)</f>
        <v>18.597910981569196</v>
      </c>
    </row>
    <row r="15" spans="1:6" x14ac:dyDescent="0.25">
      <c r="A15" t="s">
        <v>6</v>
      </c>
      <c r="B15">
        <v>19.87</v>
      </c>
      <c r="D15">
        <v>17.3</v>
      </c>
    </row>
    <row r="16" spans="1:6" x14ac:dyDescent="0.25">
      <c r="A16" t="s">
        <v>7</v>
      </c>
      <c r="B16">
        <v>20.14</v>
      </c>
      <c r="C16">
        <f t="shared" ref="C16" si="15">GEOMEAN(B16:B17)</f>
        <v>20.004544483691699</v>
      </c>
      <c r="D16">
        <v>17.45</v>
      </c>
      <c r="E16">
        <f t="shared" ref="E16" si="16">GEOMEAN(D16:D17)</f>
        <v>17.43499354746081</v>
      </c>
      <c r="F16">
        <f t="shared" ref="F16" si="17">GEOMEAN(C16,E16)</f>
        <v>18.675628610385715</v>
      </c>
    </row>
    <row r="17" spans="1:6" x14ac:dyDescent="0.25">
      <c r="A17" t="s">
        <v>7</v>
      </c>
      <c r="B17">
        <v>19.87</v>
      </c>
      <c r="D17">
        <v>17.420000000000002</v>
      </c>
    </row>
    <row r="18" spans="1:6" x14ac:dyDescent="0.25">
      <c r="A18" t="s">
        <v>8</v>
      </c>
      <c r="B18">
        <v>19.75</v>
      </c>
      <c r="C18">
        <f t="shared" ref="C18" si="18">GEOMEAN(B18:B19)</f>
        <v>19.734994299467125</v>
      </c>
      <c r="D18">
        <v>17.309999999999999</v>
      </c>
      <c r="E18">
        <f t="shared" ref="E18" si="19">GEOMEAN(D18:D19)</f>
        <v>17.289988432616141</v>
      </c>
      <c r="F18">
        <f t="shared" ref="F18" si="20">GEOMEAN(C18,E18)</f>
        <v>18.472082263662969</v>
      </c>
    </row>
    <row r="19" spans="1:6" x14ac:dyDescent="0.25">
      <c r="A19" t="s">
        <v>8</v>
      </c>
      <c r="B19">
        <v>19.72</v>
      </c>
      <c r="D19">
        <v>17.27</v>
      </c>
    </row>
    <row r="20" spans="1:6" x14ac:dyDescent="0.25">
      <c r="A20" t="s">
        <v>9</v>
      </c>
      <c r="B20">
        <v>19.43</v>
      </c>
      <c r="C20">
        <f t="shared" ref="C20" si="21">GEOMEAN(B20:B21)</f>
        <v>19.43</v>
      </c>
      <c r="D20">
        <v>16.86</v>
      </c>
      <c r="E20">
        <f t="shared" ref="E20" si="22">GEOMEAN(D20:D21)</f>
        <v>16.814939785797627</v>
      </c>
      <c r="F20">
        <f t="shared" ref="F20" si="23">GEOMEAN(C20,E20)</f>
        <v>18.075239418553988</v>
      </c>
    </row>
    <row r="21" spans="1:6" x14ac:dyDescent="0.25">
      <c r="A21" t="s">
        <v>9</v>
      </c>
      <c r="B21">
        <v>19.43</v>
      </c>
      <c r="D21">
        <v>16.77</v>
      </c>
    </row>
    <row r="22" spans="1:6" x14ac:dyDescent="0.25">
      <c r="A22" t="s">
        <v>10</v>
      </c>
      <c r="B22">
        <v>20.37</v>
      </c>
      <c r="C22">
        <f t="shared" ref="C22" si="24">GEOMEAN(B22:B23)</f>
        <v>20.384994481235456</v>
      </c>
      <c r="D22">
        <v>18.07</v>
      </c>
      <c r="E22">
        <f t="shared" ref="E22" si="25">GEOMEAN(D22:D23)</f>
        <v>17.994843705906423</v>
      </c>
      <c r="F22">
        <f t="shared" ref="F22" si="26">GEOMEAN(C22,E22)</f>
        <v>19.152670561454272</v>
      </c>
    </row>
    <row r="23" spans="1:6" x14ac:dyDescent="0.25">
      <c r="A23" t="s">
        <v>10</v>
      </c>
      <c r="B23">
        <v>20.399999999999999</v>
      </c>
      <c r="D23">
        <v>17.920000000000002</v>
      </c>
    </row>
    <row r="24" spans="1:6" x14ac:dyDescent="0.25">
      <c r="A24" t="s">
        <v>11</v>
      </c>
      <c r="B24">
        <v>20.3</v>
      </c>
      <c r="C24">
        <f t="shared" ref="C24" si="27">GEOMEAN(B24:B25)</f>
        <v>20.309997538158395</v>
      </c>
      <c r="D24">
        <v>17.62</v>
      </c>
      <c r="E24">
        <f t="shared" ref="E24" si="28">GEOMEAN(D24:D25)</f>
        <v>17.62</v>
      </c>
      <c r="F24">
        <f t="shared" ref="F24" si="29">GEOMEAN(C24,E24)</f>
        <v>18.917244953278765</v>
      </c>
    </row>
    <row r="25" spans="1:6" x14ac:dyDescent="0.25">
      <c r="A25" t="s">
        <v>11</v>
      </c>
      <c r="B25">
        <v>20.32</v>
      </c>
      <c r="D25">
        <v>17.62</v>
      </c>
    </row>
    <row r="26" spans="1:6" x14ac:dyDescent="0.25">
      <c r="A26" t="s">
        <v>12</v>
      </c>
      <c r="B26">
        <v>19.82</v>
      </c>
      <c r="C26">
        <f t="shared" ref="C26" si="30">GEOMEAN(B26:B27)</f>
        <v>19.804994319615442</v>
      </c>
      <c r="D26">
        <v>17.329999999999998</v>
      </c>
      <c r="E26">
        <f t="shared" ref="E26" si="31">GEOMEAN(D26:D27)</f>
        <v>17.354981993652427</v>
      </c>
      <c r="F26">
        <f t="shared" ref="F26" si="32">GEOMEAN(C26,E26)</f>
        <v>18.539560938741634</v>
      </c>
    </row>
    <row r="27" spans="1:6" x14ac:dyDescent="0.25">
      <c r="A27" t="s">
        <v>12</v>
      </c>
      <c r="B27">
        <v>19.79</v>
      </c>
      <c r="D27">
        <v>17.38</v>
      </c>
    </row>
    <row r="28" spans="1:6" x14ac:dyDescent="0.25">
      <c r="A28" t="s">
        <v>13</v>
      </c>
      <c r="B28">
        <v>20.21</v>
      </c>
      <c r="C28">
        <f t="shared" ref="C28" si="33">GEOMEAN(B28:B29)</f>
        <v>20.18498451820065</v>
      </c>
      <c r="D28">
        <v>17.579999999999998</v>
      </c>
      <c r="E28">
        <f t="shared" ref="E28" si="34">GEOMEAN(D28:D29)</f>
        <v>17.69462630292033</v>
      </c>
      <c r="F28">
        <f t="shared" ref="F28" si="35">GEOMEAN(C28,E28)</f>
        <v>18.898829539942227</v>
      </c>
    </row>
    <row r="29" spans="1:6" x14ac:dyDescent="0.25">
      <c r="A29" t="s">
        <v>13</v>
      </c>
      <c r="B29">
        <v>20.16</v>
      </c>
      <c r="D29">
        <v>17.809999999999999</v>
      </c>
    </row>
    <row r="30" spans="1:6" x14ac:dyDescent="0.25">
      <c r="A30" t="s">
        <v>14</v>
      </c>
      <c r="B30">
        <v>20.29</v>
      </c>
      <c r="C30">
        <f t="shared" ref="C30" si="36">GEOMEAN(B30:B31)</f>
        <v>20.314984617272049</v>
      </c>
      <c r="D30">
        <v>17.68</v>
      </c>
      <c r="E30">
        <f t="shared" ref="E30" si="37">GEOMEAN(D30:D31)</f>
        <v>17.78965991805352</v>
      </c>
      <c r="F30">
        <f t="shared" ref="F30" si="38">GEOMEAN(C30,E30)</f>
        <v>19.010435754652189</v>
      </c>
    </row>
    <row r="31" spans="1:6" x14ac:dyDescent="0.25">
      <c r="A31" t="s">
        <v>14</v>
      </c>
      <c r="B31">
        <v>20.34</v>
      </c>
      <c r="D31">
        <v>17.899999999999999</v>
      </c>
    </row>
    <row r="32" spans="1:6" x14ac:dyDescent="0.25">
      <c r="A32" t="s">
        <v>15</v>
      </c>
      <c r="B32">
        <v>20.05</v>
      </c>
      <c r="C32">
        <f t="shared" ref="C32" si="39">GEOMEAN(B32:B33)</f>
        <v>20.084969504582276</v>
      </c>
      <c r="D32">
        <v>17.82</v>
      </c>
      <c r="E32">
        <f t="shared" ref="E32" si="40">GEOMEAN(D32:D33)</f>
        <v>17.854965695850552</v>
      </c>
      <c r="F32">
        <f t="shared" ref="F32" si="41">GEOMEAN(C32,E32)</f>
        <v>18.937170895002268</v>
      </c>
    </row>
    <row r="33" spans="1:6" x14ac:dyDescent="0.25">
      <c r="A33" t="s">
        <v>15</v>
      </c>
      <c r="B33">
        <v>20.12</v>
      </c>
      <c r="D33">
        <v>17.89</v>
      </c>
    </row>
    <row r="34" spans="1:6" x14ac:dyDescent="0.25">
      <c r="A34" t="s">
        <v>16</v>
      </c>
      <c r="B34">
        <v>20.38</v>
      </c>
      <c r="C34">
        <f t="shared" ref="C34" si="42">GEOMEAN(B34:B35)</f>
        <v>20.329938514417599</v>
      </c>
      <c r="D34">
        <v>18.170000000000002</v>
      </c>
      <c r="E34">
        <f t="shared" ref="E34" si="43">GEOMEAN(D34:D35)</f>
        <v>18.139975192926808</v>
      </c>
      <c r="F34">
        <f t="shared" ref="F34" si="44">GEOMEAN(C34,E34)</f>
        <v>19.203764743540848</v>
      </c>
    </row>
    <row r="35" spans="1:6" x14ac:dyDescent="0.25">
      <c r="A35" t="s">
        <v>16</v>
      </c>
      <c r="B35">
        <v>20.28</v>
      </c>
      <c r="D35">
        <v>18.11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zoomScale="85" zoomScaleNormal="85" workbookViewId="0">
      <selection activeCell="E47" sqref="E47"/>
    </sheetView>
  </sheetViews>
  <sheetFormatPr defaultRowHeight="15" x14ac:dyDescent="0.25"/>
  <cols>
    <col min="2" max="2" width="16.7109375" customWidth="1"/>
    <col min="3" max="3" width="20.7109375" customWidth="1"/>
    <col min="4" max="4" width="16.7109375" customWidth="1"/>
    <col min="7" max="7" width="7.140625" customWidth="1"/>
    <col min="8" max="8" width="13.5703125" customWidth="1"/>
  </cols>
  <sheetData>
    <row r="1" spans="1:19" x14ac:dyDescent="0.25">
      <c r="B1" s="1" t="s">
        <v>19</v>
      </c>
      <c r="C1" t="s">
        <v>39</v>
      </c>
      <c r="H1" s="1" t="s">
        <v>20</v>
      </c>
      <c r="N1" s="1" t="s">
        <v>21</v>
      </c>
    </row>
    <row r="2" spans="1:19" ht="15.75" thickBot="1" x14ac:dyDescent="0.3">
      <c r="A2" s="2"/>
      <c r="B2" s="32"/>
      <c r="C2" s="32"/>
      <c r="D2" s="33"/>
    </row>
    <row r="3" spans="1:19" ht="15.75" thickTop="1" x14ac:dyDescent="0.25">
      <c r="B3" s="3" t="s">
        <v>22</v>
      </c>
      <c r="C3" s="3"/>
      <c r="D3" s="4"/>
      <c r="G3" s="5" t="s">
        <v>23</v>
      </c>
      <c r="H3" s="6" t="s">
        <v>24</v>
      </c>
      <c r="I3" s="6" t="s">
        <v>18</v>
      </c>
      <c r="J3" s="7" t="s">
        <v>25</v>
      </c>
      <c r="L3" s="5" t="s">
        <v>26</v>
      </c>
      <c r="M3" s="6" t="s">
        <v>27</v>
      </c>
      <c r="N3" s="6" t="s">
        <v>18</v>
      </c>
      <c r="O3" s="7" t="s">
        <v>28</v>
      </c>
      <c r="P3" s="8"/>
      <c r="S3" s="15"/>
    </row>
    <row r="4" spans="1:19" x14ac:dyDescent="0.25">
      <c r="A4" t="s">
        <v>0</v>
      </c>
      <c r="B4" s="10">
        <v>34.027988480073276</v>
      </c>
      <c r="D4" s="11"/>
      <c r="F4" s="11"/>
      <c r="G4" t="s">
        <v>0</v>
      </c>
      <c r="H4" s="10">
        <f>B4</f>
        <v>34.027988480073276</v>
      </c>
      <c r="I4" s="12">
        <v>18.442259273791468</v>
      </c>
      <c r="J4" s="13">
        <f>H4-I4</f>
        <v>15.585729206281808</v>
      </c>
      <c r="K4" s="21"/>
      <c r="L4" t="s">
        <v>13</v>
      </c>
      <c r="M4" s="10">
        <v>35.473122219505854</v>
      </c>
      <c r="N4" s="14">
        <v>18.898829539942227</v>
      </c>
      <c r="O4" s="12">
        <f>M4-N4</f>
        <v>16.574292679563627</v>
      </c>
      <c r="P4" s="11"/>
    </row>
    <row r="5" spans="1:19" x14ac:dyDescent="0.25">
      <c r="A5" t="s">
        <v>1</v>
      </c>
      <c r="B5" s="10">
        <v>35.619438513261265</v>
      </c>
      <c r="D5" s="11"/>
      <c r="F5" s="11"/>
      <c r="G5" t="s">
        <v>1</v>
      </c>
      <c r="H5" s="10">
        <f t="shared" ref="H5:H15" si="0">B5</f>
        <v>35.619438513261265</v>
      </c>
      <c r="I5" s="12">
        <v>18.812599561993522</v>
      </c>
      <c r="J5" s="13">
        <f t="shared" ref="J5:J14" si="1">H5-I5</f>
        <v>16.806838951267743</v>
      </c>
      <c r="K5" s="21"/>
      <c r="L5" t="s">
        <v>14</v>
      </c>
      <c r="M5" s="10">
        <v>35.69394066224686</v>
      </c>
      <c r="N5" s="14">
        <v>19.010435754652189</v>
      </c>
      <c r="O5" s="12">
        <f t="shared" ref="O5:O7" si="2">M5-N5</f>
        <v>16.683504907594671</v>
      </c>
      <c r="P5" s="11"/>
    </row>
    <row r="6" spans="1:19" x14ac:dyDescent="0.25">
      <c r="A6" t="s">
        <v>2</v>
      </c>
      <c r="B6" s="10">
        <v>35.662347090453821</v>
      </c>
      <c r="D6" s="11"/>
      <c r="E6" s="15"/>
      <c r="F6" s="11"/>
      <c r="G6" t="s">
        <v>2</v>
      </c>
      <c r="H6" s="10">
        <f t="shared" si="0"/>
        <v>35.662347090453821</v>
      </c>
      <c r="I6" s="12">
        <v>18.864043713702603</v>
      </c>
      <c r="J6" s="13">
        <f t="shared" si="1"/>
        <v>16.798303376751218</v>
      </c>
      <c r="K6" s="21"/>
      <c r="L6" t="s">
        <v>15</v>
      </c>
      <c r="M6" s="10">
        <v>35.32</v>
      </c>
      <c r="N6" s="14">
        <v>18.937170895002268</v>
      </c>
      <c r="O6" s="12">
        <f t="shared" si="2"/>
        <v>16.382829104997732</v>
      </c>
      <c r="P6" s="13"/>
    </row>
    <row r="7" spans="1:19" x14ac:dyDescent="0.25">
      <c r="A7" t="s">
        <v>3</v>
      </c>
      <c r="B7" s="10">
        <v>36.078397968867741</v>
      </c>
      <c r="D7" s="11"/>
      <c r="F7" s="11"/>
      <c r="G7" t="s">
        <v>3</v>
      </c>
      <c r="H7" s="10">
        <f t="shared" si="0"/>
        <v>36.078397968867741</v>
      </c>
      <c r="I7" s="12">
        <v>18.829608366531644</v>
      </c>
      <c r="J7" s="13">
        <f t="shared" si="1"/>
        <v>17.248789602336096</v>
      </c>
      <c r="K7" s="21"/>
      <c r="L7" s="9" t="s">
        <v>16</v>
      </c>
      <c r="M7" s="12">
        <v>35.329722614252148</v>
      </c>
      <c r="N7" s="10">
        <v>19.203764743540848</v>
      </c>
      <c r="O7" s="12">
        <f t="shared" si="2"/>
        <v>16.1259578707113</v>
      </c>
      <c r="P7" s="11"/>
    </row>
    <row r="8" spans="1:19" x14ac:dyDescent="0.25">
      <c r="A8" t="s">
        <v>5</v>
      </c>
      <c r="B8" s="10">
        <v>35.605437786944847</v>
      </c>
      <c r="D8" s="11"/>
      <c r="F8" s="11"/>
      <c r="G8" t="s">
        <v>5</v>
      </c>
      <c r="H8" s="10">
        <f t="shared" si="0"/>
        <v>35.605437786944847</v>
      </c>
      <c r="I8" s="12">
        <v>18.616121010234895</v>
      </c>
      <c r="J8" s="13">
        <f t="shared" si="1"/>
        <v>16.989316776709952</v>
      </c>
      <c r="K8" s="21"/>
      <c r="L8" s="15"/>
      <c r="M8" s="15"/>
      <c r="N8" s="15"/>
      <c r="O8" s="15"/>
      <c r="P8" s="11"/>
    </row>
    <row r="9" spans="1:19" x14ac:dyDescent="0.25">
      <c r="A9" t="s">
        <v>6</v>
      </c>
      <c r="B9" s="10">
        <v>34.524938812400528</v>
      </c>
      <c r="D9" s="11"/>
      <c r="F9" s="11"/>
      <c r="G9" t="s">
        <v>6</v>
      </c>
      <c r="H9" s="10">
        <f t="shared" si="0"/>
        <v>34.524938812400528</v>
      </c>
      <c r="I9" s="12">
        <v>18.597910981569196</v>
      </c>
      <c r="J9" s="13">
        <f t="shared" si="1"/>
        <v>15.927027830831332</v>
      </c>
      <c r="L9" s="9"/>
      <c r="M9" s="15"/>
      <c r="N9" s="16" t="s">
        <v>29</v>
      </c>
      <c r="O9" s="15"/>
      <c r="P9" s="13">
        <f>AVERAGE(O4:O7)</f>
        <v>16.441646140716831</v>
      </c>
    </row>
    <row r="10" spans="1:19" x14ac:dyDescent="0.25">
      <c r="A10" t="s">
        <v>7</v>
      </c>
      <c r="B10" s="10">
        <v>36.613644997459623</v>
      </c>
      <c r="D10" s="11"/>
      <c r="F10" s="11"/>
      <c r="G10" t="s">
        <v>7</v>
      </c>
      <c r="H10" s="10">
        <f t="shared" si="0"/>
        <v>36.613644997459623</v>
      </c>
      <c r="I10" s="12">
        <v>18.675628610385715</v>
      </c>
      <c r="J10" s="13">
        <f t="shared" si="1"/>
        <v>17.938016387073908</v>
      </c>
      <c r="L10" s="9"/>
      <c r="M10" s="15"/>
      <c r="N10" s="15"/>
      <c r="O10" s="15"/>
      <c r="P10" s="11"/>
    </row>
    <row r="11" spans="1:19" x14ac:dyDescent="0.25">
      <c r="A11" t="s">
        <v>8</v>
      </c>
      <c r="B11" s="10">
        <v>35.774845911617845</v>
      </c>
      <c r="D11" s="11"/>
      <c r="F11" s="11"/>
      <c r="G11" t="s">
        <v>8</v>
      </c>
      <c r="H11" s="10">
        <f t="shared" si="0"/>
        <v>35.774845911617845</v>
      </c>
      <c r="I11" s="12">
        <v>18.472082263662969</v>
      </c>
      <c r="J11" s="13">
        <f t="shared" si="1"/>
        <v>17.302763647954876</v>
      </c>
      <c r="L11" s="9"/>
      <c r="M11" s="15"/>
      <c r="N11" s="15"/>
      <c r="O11" s="15"/>
      <c r="P11" s="11"/>
    </row>
    <row r="12" spans="1:19" x14ac:dyDescent="0.25">
      <c r="A12" t="s">
        <v>9</v>
      </c>
      <c r="B12" s="10">
        <v>36.124099988788643</v>
      </c>
      <c r="D12" s="11"/>
      <c r="F12" s="11"/>
      <c r="G12" t="s">
        <v>9</v>
      </c>
      <c r="H12" s="10">
        <f t="shared" si="0"/>
        <v>36.124099988788643</v>
      </c>
      <c r="I12" s="12">
        <v>18.075239418553988</v>
      </c>
      <c r="J12" s="13">
        <f t="shared" si="1"/>
        <v>18.048860570234655</v>
      </c>
      <c r="L12" s="9"/>
      <c r="M12" s="15"/>
      <c r="N12" s="15"/>
      <c r="O12" s="15"/>
      <c r="P12" s="11"/>
    </row>
    <row r="13" spans="1:19" x14ac:dyDescent="0.25">
      <c r="A13" t="s">
        <v>10</v>
      </c>
      <c r="B13" s="10">
        <v>35.325401625459264</v>
      </c>
      <c r="D13" s="11"/>
      <c r="F13" s="11"/>
      <c r="G13" t="s">
        <v>10</v>
      </c>
      <c r="H13" s="10">
        <f t="shared" si="0"/>
        <v>35.325401625459264</v>
      </c>
      <c r="I13" s="12">
        <v>19.152670561454272</v>
      </c>
      <c r="J13" s="13">
        <f>H13-I13</f>
        <v>16.172731064004992</v>
      </c>
      <c r="L13" s="9"/>
      <c r="M13" s="15"/>
      <c r="N13" s="15"/>
      <c r="O13" s="15"/>
      <c r="P13" s="11"/>
    </row>
    <row r="14" spans="1:19" x14ac:dyDescent="0.25">
      <c r="A14" t="s">
        <v>11</v>
      </c>
      <c r="B14" s="12">
        <v>34.78</v>
      </c>
      <c r="C14" s="15"/>
      <c r="D14" s="11"/>
      <c r="E14" s="15"/>
      <c r="F14" s="11"/>
      <c r="G14" t="s">
        <v>11</v>
      </c>
      <c r="H14" s="10">
        <f t="shared" si="0"/>
        <v>34.78</v>
      </c>
      <c r="I14" s="12">
        <v>18.917244953278765</v>
      </c>
      <c r="J14" s="13">
        <f t="shared" si="1"/>
        <v>15.862755046721237</v>
      </c>
      <c r="K14" s="11"/>
      <c r="L14" s="15"/>
      <c r="M14" s="15"/>
      <c r="N14" s="15"/>
      <c r="O14" s="15"/>
      <c r="P14" s="11"/>
    </row>
    <row r="15" spans="1:19" ht="15.75" thickBot="1" x14ac:dyDescent="0.3">
      <c r="A15" s="2" t="s">
        <v>12</v>
      </c>
      <c r="B15" s="17">
        <v>35.274614101361898</v>
      </c>
      <c r="C15" s="2"/>
      <c r="D15" s="18"/>
      <c r="E15" s="15"/>
      <c r="F15" s="11"/>
      <c r="G15" s="20" t="s">
        <v>12</v>
      </c>
      <c r="H15" s="17">
        <f t="shared" si="0"/>
        <v>35.274614101361898</v>
      </c>
      <c r="I15" s="17">
        <v>18.539560938741634</v>
      </c>
      <c r="J15" s="19">
        <f>H15-I15</f>
        <v>16.735053162620265</v>
      </c>
      <c r="K15" s="18"/>
      <c r="L15" s="2"/>
      <c r="M15" s="2"/>
      <c r="N15" s="2"/>
      <c r="O15" s="2"/>
      <c r="P15" s="18"/>
    </row>
    <row r="16" spans="1:19" ht="16.5" thickTop="1" thickBot="1" x14ac:dyDescent="0.3">
      <c r="I16" s="10"/>
    </row>
    <row r="17" spans="1:19" ht="15.75" thickTop="1" x14ac:dyDescent="0.25">
      <c r="A17" s="22"/>
      <c r="B17" s="6" t="s">
        <v>25</v>
      </c>
      <c r="C17" s="6" t="s">
        <v>29</v>
      </c>
      <c r="D17" s="7" t="s">
        <v>30</v>
      </c>
      <c r="E17" s="23"/>
      <c r="F17" s="23"/>
      <c r="G17" s="23"/>
      <c r="H17" s="6" t="s">
        <v>30</v>
      </c>
      <c r="I17" s="6" t="s">
        <v>31</v>
      </c>
      <c r="J17" s="6" t="s">
        <v>32</v>
      </c>
      <c r="K17" s="23"/>
      <c r="L17" s="23"/>
      <c r="M17" s="23"/>
      <c r="N17" s="6" t="s">
        <v>31</v>
      </c>
      <c r="O17" s="6" t="s">
        <v>32</v>
      </c>
      <c r="P17" s="23" t="s">
        <v>33</v>
      </c>
      <c r="Q17" s="23" t="s">
        <v>34</v>
      </c>
      <c r="R17" s="23" t="s">
        <v>35</v>
      </c>
      <c r="S17" s="8"/>
    </row>
    <row r="18" spans="1:19" x14ac:dyDescent="0.25">
      <c r="A18" s="9" t="s">
        <v>0</v>
      </c>
      <c r="B18" s="12">
        <f t="shared" ref="B18:B29" si="3">J4</f>
        <v>15.585729206281808</v>
      </c>
      <c r="C18" s="13">
        <f>P9</f>
        <v>16.441646140716831</v>
      </c>
      <c r="D18" s="11">
        <f>B18-C18</f>
        <v>-0.85591693443502237</v>
      </c>
      <c r="E18" s="15"/>
      <c r="F18" s="15"/>
      <c r="G18" s="15" t="s">
        <v>0</v>
      </c>
      <c r="H18" s="15">
        <f>D18</f>
        <v>-0.85591693443502237</v>
      </c>
      <c r="I18" s="15">
        <v>-1</v>
      </c>
      <c r="J18" s="15">
        <f>H18*I18</f>
        <v>0.85591693443502237</v>
      </c>
      <c r="K18" s="15"/>
      <c r="L18" s="15"/>
      <c r="M18" s="15" t="s">
        <v>0</v>
      </c>
      <c r="N18" s="15">
        <v>2</v>
      </c>
      <c r="O18" s="15">
        <f>J18</f>
        <v>0.85591693443502237</v>
      </c>
      <c r="P18" s="15">
        <f>N18^O18</f>
        <v>1.809908714263172</v>
      </c>
      <c r="Q18" s="15">
        <f>LOG(P18,2)</f>
        <v>0.85591693443502226</v>
      </c>
      <c r="R18" s="15"/>
      <c r="S18" s="11"/>
    </row>
    <row r="19" spans="1:19" x14ac:dyDescent="0.25">
      <c r="A19" s="9" t="s">
        <v>1</v>
      </c>
      <c r="B19" s="12">
        <f t="shared" si="3"/>
        <v>16.806838951267743</v>
      </c>
      <c r="C19" s="13">
        <f>P9</f>
        <v>16.441646140716831</v>
      </c>
      <c r="D19" s="11">
        <f t="shared" ref="D19:D33" si="4">B19-C19</f>
        <v>0.36519281055091213</v>
      </c>
      <c r="E19" s="15"/>
      <c r="F19" s="15"/>
      <c r="G19" s="15" t="s">
        <v>1</v>
      </c>
      <c r="H19" s="15">
        <f t="shared" ref="H19:H33" si="5">D19</f>
        <v>0.36519281055091213</v>
      </c>
      <c r="I19" s="15">
        <v>-1</v>
      </c>
      <c r="J19" s="15">
        <f t="shared" ref="J19:J33" si="6">H19*I19</f>
        <v>-0.36519281055091213</v>
      </c>
      <c r="K19" s="15"/>
      <c r="L19" s="15"/>
      <c r="M19" s="15" t="s">
        <v>1</v>
      </c>
      <c r="N19" s="15">
        <v>2</v>
      </c>
      <c r="O19" s="15">
        <f>J19</f>
        <v>-0.36519281055091213</v>
      </c>
      <c r="P19" s="15">
        <f t="shared" ref="P19:P33" si="7">N19^O19</f>
        <v>0.77636510990613961</v>
      </c>
      <c r="Q19" s="15">
        <f t="shared" ref="Q19:Q33" si="8">LOG(P19,2)</f>
        <v>-0.36519281055091218</v>
      </c>
      <c r="R19" s="15">
        <f>AVERAGE(Q18:Q21)</f>
        <v>-0.16826914344238564</v>
      </c>
      <c r="S19" s="11"/>
    </row>
    <row r="20" spans="1:19" x14ac:dyDescent="0.25">
      <c r="A20" s="9" t="s">
        <v>2</v>
      </c>
      <c r="B20" s="12">
        <f t="shared" si="3"/>
        <v>16.798303376751218</v>
      </c>
      <c r="C20" s="13">
        <f>P9</f>
        <v>16.441646140716831</v>
      </c>
      <c r="D20" s="11">
        <f t="shared" si="4"/>
        <v>0.35665723603438693</v>
      </c>
      <c r="E20" s="15"/>
      <c r="F20" s="15"/>
      <c r="G20" s="15" t="s">
        <v>2</v>
      </c>
      <c r="H20" s="15">
        <f t="shared" si="5"/>
        <v>0.35665723603438693</v>
      </c>
      <c r="I20" s="15">
        <v>-1</v>
      </c>
      <c r="J20" s="15">
        <f t="shared" si="6"/>
        <v>-0.35665723603438693</v>
      </c>
      <c r="K20" s="15"/>
      <c r="L20" s="15"/>
      <c r="M20" s="15" t="s">
        <v>2</v>
      </c>
      <c r="N20" s="15">
        <v>2</v>
      </c>
      <c r="O20" s="15">
        <f t="shared" ref="O20:O33" si="9">J20</f>
        <v>-0.35665723603438693</v>
      </c>
      <c r="P20" s="15">
        <f t="shared" si="7"/>
        <v>0.78097201848878084</v>
      </c>
      <c r="Q20" s="15">
        <f t="shared" si="8"/>
        <v>-0.35665723603438704</v>
      </c>
      <c r="R20" s="15"/>
      <c r="S20" s="11"/>
    </row>
    <row r="21" spans="1:19" x14ac:dyDescent="0.25">
      <c r="A21" s="9" t="s">
        <v>3</v>
      </c>
      <c r="B21" s="12">
        <f t="shared" si="3"/>
        <v>17.248789602336096</v>
      </c>
      <c r="C21" s="13">
        <f>P9</f>
        <v>16.441646140716831</v>
      </c>
      <c r="D21" s="11">
        <f t="shared" si="4"/>
        <v>0.80714346161926542</v>
      </c>
      <c r="E21" s="15"/>
      <c r="F21" s="15"/>
      <c r="G21" s="15" t="s">
        <v>3</v>
      </c>
      <c r="H21" s="15">
        <f t="shared" si="5"/>
        <v>0.80714346161926542</v>
      </c>
      <c r="I21" s="15">
        <v>-1</v>
      </c>
      <c r="J21" s="15">
        <f t="shared" si="6"/>
        <v>-0.80714346161926542</v>
      </c>
      <c r="K21" s="15"/>
      <c r="L21" s="15"/>
      <c r="M21" s="15" t="s">
        <v>3</v>
      </c>
      <c r="N21" s="15">
        <v>2</v>
      </c>
      <c r="O21" s="15">
        <f t="shared" si="9"/>
        <v>-0.80714346161926542</v>
      </c>
      <c r="P21" s="15">
        <f t="shared" si="7"/>
        <v>0.57151233368514953</v>
      </c>
      <c r="Q21" s="15">
        <f t="shared" si="8"/>
        <v>-0.80714346161926553</v>
      </c>
      <c r="R21" s="15"/>
      <c r="S21" s="11"/>
    </row>
    <row r="22" spans="1:19" x14ac:dyDescent="0.25">
      <c r="A22" s="9" t="s">
        <v>5</v>
      </c>
      <c r="B22" s="12">
        <f t="shared" si="3"/>
        <v>16.989316776709952</v>
      </c>
      <c r="C22" s="13">
        <f>P9</f>
        <v>16.441646140716831</v>
      </c>
      <c r="D22" s="11">
        <f t="shared" si="4"/>
        <v>0.54767063599312138</v>
      </c>
      <c r="E22" s="15"/>
      <c r="F22" s="15"/>
      <c r="G22" s="15" t="s">
        <v>5</v>
      </c>
      <c r="H22" s="15">
        <f t="shared" si="5"/>
        <v>0.54767063599312138</v>
      </c>
      <c r="I22" s="15">
        <v>-1</v>
      </c>
      <c r="J22" s="15">
        <f t="shared" si="6"/>
        <v>-0.54767063599312138</v>
      </c>
      <c r="K22" s="15"/>
      <c r="L22" s="15"/>
      <c r="M22" s="15" t="s">
        <v>5</v>
      </c>
      <c r="N22" s="15">
        <v>2</v>
      </c>
      <c r="O22" s="15">
        <f t="shared" si="9"/>
        <v>-0.54767063599312138</v>
      </c>
      <c r="P22" s="15">
        <f t="shared" si="7"/>
        <v>0.68412381804096123</v>
      </c>
      <c r="Q22" s="15">
        <f t="shared" si="8"/>
        <v>-0.54767063599312149</v>
      </c>
      <c r="S22" s="11"/>
    </row>
    <row r="23" spans="1:19" x14ac:dyDescent="0.25">
      <c r="A23" s="9" t="s">
        <v>6</v>
      </c>
      <c r="B23" s="12">
        <f t="shared" si="3"/>
        <v>15.927027830831332</v>
      </c>
      <c r="C23" s="13">
        <f>P9</f>
        <v>16.441646140716831</v>
      </c>
      <c r="D23" s="11">
        <f t="shared" si="4"/>
        <v>-0.51461830988549906</v>
      </c>
      <c r="E23" s="15"/>
      <c r="F23" s="15"/>
      <c r="G23" s="15" t="s">
        <v>6</v>
      </c>
      <c r="H23" s="15">
        <f t="shared" si="5"/>
        <v>-0.51461830988549906</v>
      </c>
      <c r="I23" s="15">
        <v>-1</v>
      </c>
      <c r="J23" s="15">
        <f t="shared" si="6"/>
        <v>0.51461830988549906</v>
      </c>
      <c r="K23" s="15"/>
      <c r="L23" s="15"/>
      <c r="M23" s="15" t="s">
        <v>6</v>
      </c>
      <c r="N23" s="15">
        <v>2</v>
      </c>
      <c r="O23" s="15">
        <f t="shared" si="9"/>
        <v>0.51461830988549906</v>
      </c>
      <c r="P23" s="15">
        <f t="shared" si="7"/>
        <v>1.4286161244462243</v>
      </c>
      <c r="Q23" s="15">
        <f t="shared" si="8"/>
        <v>0.51461830988549906</v>
      </c>
      <c r="R23" s="15">
        <f>AVERAGE(Q22:Q25)</f>
        <v>-0.59763501992568635</v>
      </c>
      <c r="S23" s="11"/>
    </row>
    <row r="24" spans="1:19" x14ac:dyDescent="0.25">
      <c r="A24" s="9" t="s">
        <v>7</v>
      </c>
      <c r="B24" s="12">
        <f t="shared" si="3"/>
        <v>17.938016387073908</v>
      </c>
      <c r="C24" s="13">
        <f>P9</f>
        <v>16.441646140716831</v>
      </c>
      <c r="D24" s="11">
        <f t="shared" si="4"/>
        <v>1.4963702463570776</v>
      </c>
      <c r="E24" s="15"/>
      <c r="F24" s="15"/>
      <c r="G24" s="15" t="s">
        <v>7</v>
      </c>
      <c r="H24" s="15">
        <f t="shared" si="5"/>
        <v>1.4963702463570776</v>
      </c>
      <c r="I24" s="15">
        <v>-1</v>
      </c>
      <c r="J24" s="15">
        <f t="shared" si="6"/>
        <v>-1.4963702463570776</v>
      </c>
      <c r="K24" s="15"/>
      <c r="L24" s="15"/>
      <c r="M24" s="15" t="s">
        <v>7</v>
      </c>
      <c r="N24" s="15">
        <v>2</v>
      </c>
      <c r="O24" s="15">
        <f t="shared" si="9"/>
        <v>-1.4963702463570776</v>
      </c>
      <c r="P24" s="15">
        <f t="shared" si="7"/>
        <v>0.35444403442450628</v>
      </c>
      <c r="Q24" s="15">
        <f t="shared" si="8"/>
        <v>-1.4963702463570774</v>
      </c>
      <c r="R24" s="15"/>
      <c r="S24" s="11"/>
    </row>
    <row r="25" spans="1:19" x14ac:dyDescent="0.25">
      <c r="A25" s="9" t="s">
        <v>8</v>
      </c>
      <c r="B25" s="12">
        <f t="shared" si="3"/>
        <v>17.302763647954876</v>
      </c>
      <c r="C25" s="13">
        <f>P9</f>
        <v>16.441646140716831</v>
      </c>
      <c r="D25" s="11">
        <f t="shared" si="4"/>
        <v>0.86111750723804548</v>
      </c>
      <c r="E25" s="15"/>
      <c r="F25" s="15"/>
      <c r="G25" s="15" t="s">
        <v>8</v>
      </c>
      <c r="H25" s="15">
        <f t="shared" si="5"/>
        <v>0.86111750723804548</v>
      </c>
      <c r="I25" s="15">
        <v>-1</v>
      </c>
      <c r="J25" s="15">
        <f t="shared" si="6"/>
        <v>-0.86111750723804548</v>
      </c>
      <c r="K25" s="15"/>
      <c r="L25" s="15"/>
      <c r="M25" s="15" t="s">
        <v>8</v>
      </c>
      <c r="N25" s="15">
        <v>2</v>
      </c>
      <c r="O25" s="15">
        <f t="shared" si="9"/>
        <v>-0.86111750723804548</v>
      </c>
      <c r="P25" s="15">
        <f t="shared" si="7"/>
        <v>0.55052595698781015</v>
      </c>
      <c r="Q25" s="15">
        <f t="shared" si="8"/>
        <v>-0.86111750723804548</v>
      </c>
      <c r="R25" s="15"/>
      <c r="S25" s="11"/>
    </row>
    <row r="26" spans="1:19" x14ac:dyDescent="0.25">
      <c r="A26" s="9" t="s">
        <v>9</v>
      </c>
      <c r="B26" s="12">
        <f t="shared" si="3"/>
        <v>18.048860570234655</v>
      </c>
      <c r="C26" s="13">
        <f>P9</f>
        <v>16.441646140716831</v>
      </c>
      <c r="D26" s="11">
        <f t="shared" si="4"/>
        <v>1.6072144295178248</v>
      </c>
      <c r="E26" s="15"/>
      <c r="F26" s="15"/>
      <c r="G26" s="15" t="s">
        <v>9</v>
      </c>
      <c r="H26" s="15">
        <f t="shared" si="5"/>
        <v>1.6072144295178248</v>
      </c>
      <c r="I26" s="15">
        <v>-1</v>
      </c>
      <c r="J26" s="15">
        <f t="shared" si="6"/>
        <v>-1.6072144295178248</v>
      </c>
      <c r="K26" s="15"/>
      <c r="L26" s="15"/>
      <c r="M26" s="15" t="s">
        <v>9</v>
      </c>
      <c r="N26" s="15">
        <v>2</v>
      </c>
      <c r="O26" s="15">
        <f t="shared" si="9"/>
        <v>-1.6072144295178248</v>
      </c>
      <c r="P26" s="15">
        <f t="shared" si="7"/>
        <v>0.32823149228460607</v>
      </c>
      <c r="Q26" s="15">
        <f t="shared" si="8"/>
        <v>-1.6072144295178248</v>
      </c>
      <c r="R26" s="15"/>
      <c r="S26" s="11"/>
    </row>
    <row r="27" spans="1:19" x14ac:dyDescent="0.25">
      <c r="A27" s="9" t="s">
        <v>10</v>
      </c>
      <c r="B27" s="12">
        <f t="shared" si="3"/>
        <v>16.172731064004992</v>
      </c>
      <c r="C27" s="13">
        <f>P9</f>
        <v>16.441646140716831</v>
      </c>
      <c r="D27" s="11">
        <f>B27-C27</f>
        <v>-0.26891507671183845</v>
      </c>
      <c r="E27" s="15"/>
      <c r="F27" s="15"/>
      <c r="G27" s="15" t="s">
        <v>10</v>
      </c>
      <c r="H27" s="15">
        <f t="shared" si="5"/>
        <v>-0.26891507671183845</v>
      </c>
      <c r="I27" s="15">
        <v>-1</v>
      </c>
      <c r="J27" s="15">
        <f t="shared" si="6"/>
        <v>0.26891507671183845</v>
      </c>
      <c r="K27" s="15"/>
      <c r="L27" s="15"/>
      <c r="M27" s="15" t="s">
        <v>10</v>
      </c>
      <c r="N27" s="15">
        <v>2</v>
      </c>
      <c r="O27" s="15">
        <f t="shared" si="9"/>
        <v>0.26891507671183845</v>
      </c>
      <c r="P27" s="15">
        <f>N27^O27</f>
        <v>1.2049013871850331</v>
      </c>
      <c r="Q27" s="15">
        <f>LOG(P27,2)</f>
        <v>0.26891507671183856</v>
      </c>
      <c r="R27" s="15">
        <f>AVERAGE(Q26:Q29)</f>
        <v>-0.26320382017845656</v>
      </c>
      <c r="S27" s="11"/>
    </row>
    <row r="28" spans="1:19" x14ac:dyDescent="0.25">
      <c r="A28" s="9" t="s">
        <v>11</v>
      </c>
      <c r="B28" s="12">
        <f t="shared" si="3"/>
        <v>15.862755046721237</v>
      </c>
      <c r="C28" s="13">
        <f>P9</f>
        <v>16.441646140716831</v>
      </c>
      <c r="D28" s="11">
        <f t="shared" si="4"/>
        <v>-0.57889109399559402</v>
      </c>
      <c r="E28" s="15"/>
      <c r="F28" s="15"/>
      <c r="G28" s="15" t="s">
        <v>11</v>
      </c>
      <c r="H28" s="15">
        <f t="shared" si="5"/>
        <v>-0.57889109399559402</v>
      </c>
      <c r="I28" s="15">
        <v>-1</v>
      </c>
      <c r="J28" s="15">
        <f t="shared" si="6"/>
        <v>0.57889109399559402</v>
      </c>
      <c r="K28" s="15"/>
      <c r="L28" s="15"/>
      <c r="M28" s="15" t="s">
        <v>11</v>
      </c>
      <c r="N28" s="15">
        <v>2</v>
      </c>
      <c r="O28" s="15">
        <f t="shared" si="9"/>
        <v>0.57889109399559402</v>
      </c>
      <c r="P28" s="15">
        <f t="shared" si="7"/>
        <v>1.4937006965426429</v>
      </c>
      <c r="Q28" s="15">
        <f t="shared" si="8"/>
        <v>0.57889109399559391</v>
      </c>
      <c r="R28" s="15"/>
      <c r="S28" s="11"/>
    </row>
    <row r="29" spans="1:19" ht="15.75" thickBot="1" x14ac:dyDescent="0.3">
      <c r="A29" s="20" t="s">
        <v>12</v>
      </c>
      <c r="B29" s="17">
        <f t="shared" si="3"/>
        <v>16.735053162620265</v>
      </c>
      <c r="C29" s="19">
        <f>P9</f>
        <v>16.441646140716831</v>
      </c>
      <c r="D29" s="18">
        <f t="shared" si="4"/>
        <v>0.29340702190343393</v>
      </c>
      <c r="E29" s="2"/>
      <c r="F29" s="2"/>
      <c r="G29" s="2" t="s">
        <v>12</v>
      </c>
      <c r="H29" s="2">
        <f t="shared" si="5"/>
        <v>0.29340702190343393</v>
      </c>
      <c r="I29" s="2">
        <v>-1</v>
      </c>
      <c r="J29" s="2">
        <f t="shared" si="6"/>
        <v>-0.29340702190343393</v>
      </c>
      <c r="K29" s="2"/>
      <c r="L29" s="2"/>
      <c r="M29" s="2" t="s">
        <v>12</v>
      </c>
      <c r="N29" s="2">
        <v>2</v>
      </c>
      <c r="O29" s="2">
        <f t="shared" si="9"/>
        <v>-0.29340702190343393</v>
      </c>
      <c r="P29" s="2">
        <f t="shared" si="7"/>
        <v>0.81597280646093462</v>
      </c>
      <c r="Q29" s="2">
        <f t="shared" si="8"/>
        <v>-0.29340702190343393</v>
      </c>
      <c r="R29" s="2"/>
      <c r="S29" s="18"/>
    </row>
    <row r="30" spans="1:19" ht="15.75" thickTop="1" x14ac:dyDescent="0.25">
      <c r="A30" t="s">
        <v>13</v>
      </c>
      <c r="B30" s="10">
        <f>O4</f>
        <v>16.574292679563627</v>
      </c>
      <c r="C30" s="10">
        <f>P9</f>
        <v>16.441646140716831</v>
      </c>
      <c r="D30" s="15">
        <f t="shared" si="4"/>
        <v>0.13264653884679589</v>
      </c>
      <c r="E30" s="23"/>
      <c r="G30" t="s">
        <v>13</v>
      </c>
      <c r="H30" s="15">
        <f t="shared" si="5"/>
        <v>0.13264653884679589</v>
      </c>
      <c r="I30" s="15">
        <v>-1</v>
      </c>
      <c r="J30" s="15">
        <f t="shared" si="6"/>
        <v>-0.13264653884679589</v>
      </c>
      <c r="M30" t="s">
        <v>13</v>
      </c>
      <c r="N30" s="15">
        <v>2</v>
      </c>
      <c r="O30" s="15">
        <f t="shared" si="9"/>
        <v>-0.13264653884679589</v>
      </c>
      <c r="P30" s="15">
        <f t="shared" si="7"/>
        <v>0.91215661706586915</v>
      </c>
      <c r="Q30" s="15">
        <f t="shared" si="8"/>
        <v>-0.13264653884679595</v>
      </c>
    </row>
    <row r="31" spans="1:19" x14ac:dyDescent="0.25">
      <c r="A31" t="s">
        <v>14</v>
      </c>
      <c r="B31" s="10">
        <f>O5</f>
        <v>16.683504907594671</v>
      </c>
      <c r="C31" s="10">
        <f>P9</f>
        <v>16.441646140716831</v>
      </c>
      <c r="D31" s="15">
        <f t="shared" si="4"/>
        <v>0.24185876687784003</v>
      </c>
      <c r="G31" t="s">
        <v>14</v>
      </c>
      <c r="H31" s="15">
        <f t="shared" si="5"/>
        <v>0.24185876687784003</v>
      </c>
      <c r="I31" s="15">
        <v>-1</v>
      </c>
      <c r="J31" s="15">
        <f t="shared" si="6"/>
        <v>-0.24185876687784003</v>
      </c>
      <c r="M31" t="s">
        <v>14</v>
      </c>
      <c r="N31" s="15">
        <v>2</v>
      </c>
      <c r="O31" s="15">
        <f t="shared" si="9"/>
        <v>-0.24185876687784003</v>
      </c>
      <c r="P31" s="15">
        <f t="shared" si="7"/>
        <v>0.84565506901634713</v>
      </c>
      <c r="Q31" s="15">
        <f t="shared" si="8"/>
        <v>-0.24185876687783997</v>
      </c>
    </row>
    <row r="32" spans="1:19" x14ac:dyDescent="0.25">
      <c r="A32" t="s">
        <v>15</v>
      </c>
      <c r="B32" s="10">
        <f>O6</f>
        <v>16.382829104997732</v>
      </c>
      <c r="C32" s="10">
        <f>P9</f>
        <v>16.441646140716831</v>
      </c>
      <c r="D32" s="15">
        <f t="shared" si="4"/>
        <v>-5.8817035719098243E-2</v>
      </c>
      <c r="G32" t="s">
        <v>15</v>
      </c>
      <c r="H32" s="15">
        <f t="shared" si="5"/>
        <v>-5.8817035719098243E-2</v>
      </c>
      <c r="I32" s="15">
        <v>-1</v>
      </c>
      <c r="J32" s="15">
        <f t="shared" si="6"/>
        <v>5.8817035719098243E-2</v>
      </c>
      <c r="M32" t="s">
        <v>15</v>
      </c>
      <c r="N32" s="15">
        <v>2</v>
      </c>
      <c r="O32" s="15">
        <f t="shared" si="9"/>
        <v>5.8817035719098243E-2</v>
      </c>
      <c r="P32" s="15">
        <f t="shared" si="7"/>
        <v>1.0416113222591805</v>
      </c>
      <c r="Q32" s="15">
        <f t="shared" si="8"/>
        <v>5.8817035719098104E-2</v>
      </c>
    </row>
    <row r="33" spans="1:17" x14ac:dyDescent="0.25">
      <c r="A33" s="9" t="s">
        <v>16</v>
      </c>
      <c r="B33" s="10">
        <f>O7</f>
        <v>16.1259578707113</v>
      </c>
      <c r="C33" s="10">
        <f>P9</f>
        <v>16.441646140716831</v>
      </c>
      <c r="D33" s="15">
        <f t="shared" si="4"/>
        <v>-0.31568827000553057</v>
      </c>
      <c r="G33" s="15" t="s">
        <v>16</v>
      </c>
      <c r="H33" s="15">
        <f t="shared" si="5"/>
        <v>-0.31568827000553057</v>
      </c>
      <c r="I33" s="15">
        <v>-1</v>
      </c>
      <c r="J33" s="15">
        <f t="shared" si="6"/>
        <v>0.31568827000553057</v>
      </c>
      <c r="M33" s="15" t="s">
        <v>16</v>
      </c>
      <c r="N33" s="15">
        <v>2</v>
      </c>
      <c r="O33" s="15">
        <f t="shared" si="9"/>
        <v>0.31568827000553057</v>
      </c>
      <c r="P33" s="15">
        <f t="shared" si="7"/>
        <v>1.2446052785305524</v>
      </c>
      <c r="Q33" s="15">
        <f t="shared" si="8"/>
        <v>0.31568827000553057</v>
      </c>
    </row>
    <row r="34" spans="1:17" x14ac:dyDescent="0.25">
      <c r="D34" s="15"/>
      <c r="I34" s="15"/>
      <c r="Q34" s="15"/>
    </row>
    <row r="38" spans="1:17" x14ac:dyDescent="0.25">
      <c r="N38" t="s">
        <v>37</v>
      </c>
      <c r="O38" t="s">
        <v>38</v>
      </c>
      <c r="P38" t="s">
        <v>36</v>
      </c>
      <c r="Q38" t="s">
        <v>47</v>
      </c>
    </row>
    <row r="39" spans="1:17" x14ac:dyDescent="0.25">
      <c r="N39" s="15">
        <f>Q18</f>
        <v>0.85591693443502226</v>
      </c>
      <c r="O39" s="15">
        <f>Q22</f>
        <v>-0.54767063599312149</v>
      </c>
      <c r="P39" s="15">
        <f>Q26</f>
        <v>-1.6072144295178248</v>
      </c>
      <c r="Q39">
        <f>Q30</f>
        <v>-0.13264653884679595</v>
      </c>
    </row>
    <row r="40" spans="1:17" x14ac:dyDescent="0.25">
      <c r="N40" s="15">
        <f>Q19</f>
        <v>-0.36519281055091218</v>
      </c>
      <c r="O40" s="15">
        <f>Q23</f>
        <v>0.51461830988549906</v>
      </c>
      <c r="P40" s="15">
        <f>Q27</f>
        <v>0.26891507671183856</v>
      </c>
      <c r="Q40">
        <f>Q31</f>
        <v>-0.24185876687783997</v>
      </c>
    </row>
    <row r="41" spans="1:17" x14ac:dyDescent="0.25">
      <c r="N41">
        <f>Q20</f>
        <v>-0.35665723603438704</v>
      </c>
      <c r="O41">
        <f>Q24</f>
        <v>-1.4963702463570774</v>
      </c>
      <c r="P41">
        <f>Q28</f>
        <v>0.57889109399559391</v>
      </c>
      <c r="Q41">
        <f>Q32</f>
        <v>5.8817035719098104E-2</v>
      </c>
    </row>
    <row r="42" spans="1:17" x14ac:dyDescent="0.25">
      <c r="N42">
        <f>Q21</f>
        <v>-0.80714346161926553</v>
      </c>
      <c r="O42">
        <f>Q25</f>
        <v>-0.86111750723804548</v>
      </c>
      <c r="P42">
        <f>Q29</f>
        <v>-0.29340702190343393</v>
      </c>
      <c r="Q42">
        <f>Q33</f>
        <v>0.31568827000553057</v>
      </c>
    </row>
  </sheetData>
  <mergeCells count="1"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zoomScale="85" zoomScaleNormal="85" workbookViewId="0">
      <selection activeCell="F42" sqref="F42"/>
    </sheetView>
  </sheetViews>
  <sheetFormatPr defaultRowHeight="15" x14ac:dyDescent="0.25"/>
  <sheetData>
    <row r="1" spans="1:19" x14ac:dyDescent="0.25">
      <c r="B1" s="1" t="s">
        <v>19</v>
      </c>
      <c r="C1" t="s">
        <v>40</v>
      </c>
      <c r="H1" s="1" t="s">
        <v>20</v>
      </c>
      <c r="N1" s="1" t="s">
        <v>21</v>
      </c>
    </row>
    <row r="2" spans="1:19" ht="15.75" thickBot="1" x14ac:dyDescent="0.3">
      <c r="A2" s="2"/>
      <c r="B2" s="32"/>
      <c r="C2" s="32"/>
      <c r="D2" s="33"/>
    </row>
    <row r="3" spans="1:19" ht="15.75" thickTop="1" x14ac:dyDescent="0.25">
      <c r="B3" s="3" t="s">
        <v>22</v>
      </c>
      <c r="C3" s="3"/>
      <c r="D3" s="4"/>
      <c r="G3" s="5" t="s">
        <v>23</v>
      </c>
      <c r="H3" s="6" t="s">
        <v>24</v>
      </c>
      <c r="I3" s="6" t="s">
        <v>18</v>
      </c>
      <c r="J3" s="7" t="s">
        <v>25</v>
      </c>
      <c r="L3" s="5" t="s">
        <v>26</v>
      </c>
      <c r="M3" s="6" t="s">
        <v>27</v>
      </c>
      <c r="N3" s="6" t="s">
        <v>18</v>
      </c>
      <c r="O3" s="7" t="s">
        <v>28</v>
      </c>
      <c r="P3" s="8"/>
      <c r="S3" s="15"/>
    </row>
    <row r="4" spans="1:19" x14ac:dyDescent="0.25">
      <c r="A4" t="s">
        <v>0</v>
      </c>
      <c r="B4" s="10">
        <v>24.51</v>
      </c>
      <c r="D4" s="11"/>
      <c r="F4" s="11"/>
      <c r="G4" t="s">
        <v>0</v>
      </c>
      <c r="H4" s="10">
        <f>B4</f>
        <v>24.51</v>
      </c>
      <c r="I4" s="12">
        <v>18.442259273791468</v>
      </c>
      <c r="J4" s="13">
        <f>H4-I4</f>
        <v>6.0677407262085339</v>
      </c>
      <c r="K4" s="21"/>
      <c r="L4" t="s">
        <v>13</v>
      </c>
      <c r="M4" s="10">
        <v>24.764381680147</v>
      </c>
      <c r="N4" s="14">
        <v>18.898829539942227</v>
      </c>
      <c r="O4" s="12">
        <f>M4-N4</f>
        <v>5.8655521402047732</v>
      </c>
      <c r="P4" s="11"/>
    </row>
    <row r="5" spans="1:19" x14ac:dyDescent="0.25">
      <c r="A5" t="s">
        <v>1</v>
      </c>
      <c r="B5" s="10">
        <v>24.519834828154941</v>
      </c>
      <c r="D5" s="11"/>
      <c r="F5" s="11"/>
      <c r="G5" t="s">
        <v>1</v>
      </c>
      <c r="H5" s="10">
        <f t="shared" ref="H5:H15" si="0">B5</f>
        <v>24.519834828154941</v>
      </c>
      <c r="I5" s="12">
        <v>18.812599561993522</v>
      </c>
      <c r="J5" s="13">
        <f t="shared" ref="J5:J14" si="1">H5-I5</f>
        <v>5.707235266161419</v>
      </c>
      <c r="K5" s="21"/>
      <c r="L5" t="s">
        <v>14</v>
      </c>
      <c r="M5" s="10">
        <v>24.554995418447955</v>
      </c>
      <c r="N5" s="14">
        <v>19.010435754652189</v>
      </c>
      <c r="O5" s="12">
        <f t="shared" ref="O5:O7" si="2">M5-N5</f>
        <v>5.5445596637957664</v>
      </c>
      <c r="P5" s="11"/>
    </row>
    <row r="6" spans="1:19" x14ac:dyDescent="0.25">
      <c r="A6" t="s">
        <v>2</v>
      </c>
      <c r="B6" s="10">
        <v>25.334995559502275</v>
      </c>
      <c r="D6" s="11"/>
      <c r="E6" s="15"/>
      <c r="F6" s="11"/>
      <c r="G6" t="s">
        <v>2</v>
      </c>
      <c r="H6" s="10">
        <f t="shared" si="0"/>
        <v>25.334995559502275</v>
      </c>
      <c r="I6" s="12">
        <v>18.864043713702603</v>
      </c>
      <c r="J6" s="13">
        <f t="shared" si="1"/>
        <v>6.4709518457996715</v>
      </c>
      <c r="K6" s="21"/>
      <c r="L6" t="s">
        <v>15</v>
      </c>
      <c r="M6" s="10">
        <v>24.589835298350412</v>
      </c>
      <c r="N6" s="14">
        <v>18.937170895002268</v>
      </c>
      <c r="O6" s="12">
        <f t="shared" si="2"/>
        <v>5.6526644033481439</v>
      </c>
      <c r="P6" s="13"/>
    </row>
    <row r="7" spans="1:19" x14ac:dyDescent="0.25">
      <c r="A7" t="s">
        <v>3</v>
      </c>
      <c r="B7" s="10">
        <v>24.844987422013318</v>
      </c>
      <c r="D7" s="11"/>
      <c r="F7" s="11"/>
      <c r="G7" t="s">
        <v>3</v>
      </c>
      <c r="H7" s="10">
        <f t="shared" si="0"/>
        <v>24.844987422013318</v>
      </c>
      <c r="I7" s="12">
        <v>18.829608366531644</v>
      </c>
      <c r="J7" s="13">
        <f t="shared" si="1"/>
        <v>6.0153790554816737</v>
      </c>
      <c r="K7" s="21"/>
      <c r="L7" s="9" t="s">
        <v>16</v>
      </c>
      <c r="M7" s="12">
        <v>25.194916153859296</v>
      </c>
      <c r="N7" s="10">
        <v>19.203764743540848</v>
      </c>
      <c r="O7" s="12">
        <f t="shared" si="2"/>
        <v>5.991151410318448</v>
      </c>
      <c r="P7" s="11"/>
    </row>
    <row r="8" spans="1:19" x14ac:dyDescent="0.25">
      <c r="A8" t="s">
        <v>5</v>
      </c>
      <c r="B8" s="10">
        <v>24.999711998341098</v>
      </c>
      <c r="D8" s="11"/>
      <c r="F8" s="11"/>
      <c r="G8" t="s">
        <v>5</v>
      </c>
      <c r="H8" s="10">
        <f t="shared" si="0"/>
        <v>24.999711998341098</v>
      </c>
      <c r="I8" s="12">
        <v>18.616121010234895</v>
      </c>
      <c r="J8" s="13">
        <f t="shared" si="1"/>
        <v>6.383590988106203</v>
      </c>
      <c r="K8" s="21"/>
      <c r="L8" s="15"/>
      <c r="M8" s="15"/>
      <c r="N8" s="15"/>
      <c r="O8" s="15"/>
      <c r="P8" s="11"/>
    </row>
    <row r="9" spans="1:19" x14ac:dyDescent="0.25">
      <c r="A9" t="s">
        <v>6</v>
      </c>
      <c r="B9" s="10">
        <v>24.774959132155999</v>
      </c>
      <c r="D9" s="11"/>
      <c r="F9" s="11"/>
      <c r="G9" t="s">
        <v>6</v>
      </c>
      <c r="H9" s="10">
        <f t="shared" si="0"/>
        <v>24.774959132155999</v>
      </c>
      <c r="I9" s="12">
        <v>18.597910981569196</v>
      </c>
      <c r="J9" s="13">
        <f t="shared" si="1"/>
        <v>6.1770481505868027</v>
      </c>
      <c r="L9" s="9"/>
      <c r="M9" s="15"/>
      <c r="N9" s="16" t="s">
        <v>29</v>
      </c>
      <c r="O9" s="15"/>
      <c r="P9" s="13">
        <f>AVERAGE(O4:O7)</f>
        <v>5.7634819044167829</v>
      </c>
    </row>
    <row r="10" spans="1:19" x14ac:dyDescent="0.25">
      <c r="A10" t="s">
        <v>7</v>
      </c>
      <c r="B10" s="10">
        <v>24.199966942126181</v>
      </c>
      <c r="D10" s="11"/>
      <c r="F10" s="11"/>
      <c r="G10" t="s">
        <v>7</v>
      </c>
      <c r="H10" s="10">
        <f t="shared" si="0"/>
        <v>24.199966942126181</v>
      </c>
      <c r="I10" s="12">
        <v>18.675628610385715</v>
      </c>
      <c r="J10" s="13">
        <f t="shared" si="1"/>
        <v>5.5243383317404664</v>
      </c>
      <c r="L10" s="9"/>
      <c r="M10" s="15"/>
      <c r="N10" s="15"/>
      <c r="O10" s="15"/>
      <c r="P10" s="11"/>
    </row>
    <row r="11" spans="1:19" x14ac:dyDescent="0.25">
      <c r="A11" t="s">
        <v>8</v>
      </c>
      <c r="B11" s="10">
        <v>24.354814719065306</v>
      </c>
      <c r="D11" s="11"/>
      <c r="F11" s="11"/>
      <c r="G11" t="s">
        <v>8</v>
      </c>
      <c r="H11" s="10">
        <f t="shared" si="0"/>
        <v>24.354814719065306</v>
      </c>
      <c r="I11" s="12">
        <v>18.472082263662969</v>
      </c>
      <c r="J11" s="13">
        <f t="shared" si="1"/>
        <v>5.882732455402337</v>
      </c>
      <c r="L11" s="9"/>
      <c r="M11" s="15"/>
      <c r="N11" s="15"/>
      <c r="O11" s="15"/>
      <c r="P11" s="11"/>
    </row>
    <row r="12" spans="1:19" x14ac:dyDescent="0.25">
      <c r="A12" t="s">
        <v>9</v>
      </c>
      <c r="B12" s="10">
        <v>24.349991786446253</v>
      </c>
      <c r="D12" s="11"/>
      <c r="F12" s="11"/>
      <c r="G12" t="s">
        <v>9</v>
      </c>
      <c r="H12" s="10">
        <f t="shared" si="0"/>
        <v>24.349991786446253</v>
      </c>
      <c r="I12" s="12">
        <v>18.075239418553988</v>
      </c>
      <c r="J12" s="13">
        <f t="shared" si="1"/>
        <v>6.2747523678922654</v>
      </c>
      <c r="L12" s="9"/>
      <c r="M12" s="15"/>
      <c r="N12" s="15"/>
      <c r="O12" s="15"/>
      <c r="P12" s="11"/>
    </row>
    <row r="13" spans="1:19" x14ac:dyDescent="0.25">
      <c r="A13" t="s">
        <v>10</v>
      </c>
      <c r="B13" s="10">
        <v>25.883933240525867</v>
      </c>
      <c r="D13" s="11"/>
      <c r="F13" s="11"/>
      <c r="G13" t="s">
        <v>10</v>
      </c>
      <c r="H13" s="10">
        <f t="shared" si="0"/>
        <v>25.883933240525867</v>
      </c>
      <c r="I13" s="12">
        <v>19.152670561454272</v>
      </c>
      <c r="J13" s="13">
        <f>H13-I13</f>
        <v>6.7312626790715946</v>
      </c>
      <c r="L13" s="9"/>
      <c r="M13" s="15"/>
      <c r="N13" s="15"/>
      <c r="O13" s="15"/>
      <c r="P13" s="11"/>
    </row>
    <row r="14" spans="1:19" x14ac:dyDescent="0.25">
      <c r="A14" t="s">
        <v>11</v>
      </c>
      <c r="B14" s="12">
        <v>24.819901289086548</v>
      </c>
      <c r="C14" s="15"/>
      <c r="D14" s="11"/>
      <c r="E14" s="15"/>
      <c r="F14" s="11"/>
      <c r="G14" t="s">
        <v>11</v>
      </c>
      <c r="H14" s="10">
        <f t="shared" si="0"/>
        <v>24.819901289086548</v>
      </c>
      <c r="I14" s="12">
        <v>18.917244953278765</v>
      </c>
      <c r="J14" s="13">
        <f t="shared" si="1"/>
        <v>5.9026563358077837</v>
      </c>
      <c r="K14" s="11"/>
      <c r="L14" s="15"/>
      <c r="M14" s="15"/>
      <c r="N14" s="15"/>
      <c r="O14" s="15"/>
      <c r="P14" s="11"/>
    </row>
    <row r="15" spans="1:19" ht="15.75" thickBot="1" x14ac:dyDescent="0.3">
      <c r="A15" s="2" t="s">
        <v>12</v>
      </c>
      <c r="B15" s="17">
        <v>24.159898592502412</v>
      </c>
      <c r="C15" s="2"/>
      <c r="D15" s="18"/>
      <c r="E15" s="15"/>
      <c r="F15" s="11"/>
      <c r="G15" s="20" t="s">
        <v>12</v>
      </c>
      <c r="H15" s="17">
        <f t="shared" si="0"/>
        <v>24.159898592502412</v>
      </c>
      <c r="I15" s="17">
        <v>18.539560938741634</v>
      </c>
      <c r="J15" s="19">
        <f>H15-I15</f>
        <v>5.6203376537607781</v>
      </c>
      <c r="K15" s="18"/>
      <c r="L15" s="2"/>
      <c r="M15" s="2"/>
      <c r="N15" s="2"/>
      <c r="O15" s="2"/>
      <c r="P15" s="18"/>
    </row>
    <row r="16" spans="1:19" ht="16.5" thickTop="1" thickBot="1" x14ac:dyDescent="0.3">
      <c r="I16" s="10"/>
    </row>
    <row r="17" spans="1:19" ht="15.75" thickTop="1" x14ac:dyDescent="0.25">
      <c r="A17" s="22"/>
      <c r="B17" s="6" t="s">
        <v>25</v>
      </c>
      <c r="C17" s="6" t="s">
        <v>29</v>
      </c>
      <c r="D17" s="7" t="s">
        <v>30</v>
      </c>
      <c r="E17" s="23"/>
      <c r="F17" s="23"/>
      <c r="G17" s="23"/>
      <c r="H17" s="6" t="s">
        <v>30</v>
      </c>
      <c r="I17" s="6" t="s">
        <v>31</v>
      </c>
      <c r="J17" s="6" t="s">
        <v>32</v>
      </c>
      <c r="K17" s="23"/>
      <c r="L17" s="23"/>
      <c r="M17" s="23"/>
      <c r="N17" s="6" t="s">
        <v>31</v>
      </c>
      <c r="O17" s="6" t="s">
        <v>32</v>
      </c>
      <c r="P17" s="23" t="s">
        <v>33</v>
      </c>
      <c r="Q17" s="23" t="s">
        <v>34</v>
      </c>
      <c r="R17" s="23" t="s">
        <v>35</v>
      </c>
      <c r="S17" s="8"/>
    </row>
    <row r="18" spans="1:19" x14ac:dyDescent="0.25">
      <c r="A18" s="9" t="s">
        <v>0</v>
      </c>
      <c r="B18" s="12">
        <f t="shared" ref="B18:B29" si="3">J4</f>
        <v>6.0677407262085339</v>
      </c>
      <c r="C18" s="13">
        <f>P9</f>
        <v>5.7634819044167829</v>
      </c>
      <c r="D18" s="11">
        <f>B18-C18</f>
        <v>0.30425882179175101</v>
      </c>
      <c r="E18" s="15"/>
      <c r="F18" s="15"/>
      <c r="G18" s="15" t="s">
        <v>0</v>
      </c>
      <c r="H18" s="15">
        <f>D18</f>
        <v>0.30425882179175101</v>
      </c>
      <c r="I18" s="15">
        <v>-1</v>
      </c>
      <c r="J18" s="15">
        <f>H18*I18</f>
        <v>-0.30425882179175101</v>
      </c>
      <c r="K18" s="15"/>
      <c r="L18" s="15"/>
      <c r="M18" s="15" t="s">
        <v>0</v>
      </c>
      <c r="N18" s="15">
        <v>2</v>
      </c>
      <c r="O18" s="15">
        <f>J18</f>
        <v>-0.30425882179175101</v>
      </c>
      <c r="P18" s="15">
        <f>N18^O18</f>
        <v>0.80985817075091682</v>
      </c>
      <c r="Q18" s="15">
        <f>LOG(P18,2)</f>
        <v>-0.30425882179175107</v>
      </c>
      <c r="R18" s="15"/>
      <c r="S18" s="11"/>
    </row>
    <row r="19" spans="1:19" x14ac:dyDescent="0.25">
      <c r="A19" s="9" t="s">
        <v>1</v>
      </c>
      <c r="B19" s="12">
        <f t="shared" si="3"/>
        <v>5.707235266161419</v>
      </c>
      <c r="C19" s="13">
        <f>P9</f>
        <v>5.7634819044167829</v>
      </c>
      <c r="D19" s="11">
        <f t="shared" ref="D19:D33" si="4">B19-C19</f>
        <v>-5.6246638255363912E-2</v>
      </c>
      <c r="E19" s="15"/>
      <c r="F19" s="15"/>
      <c r="G19" s="15" t="s">
        <v>1</v>
      </c>
      <c r="H19" s="15">
        <f t="shared" ref="H19:H33" si="5">D19</f>
        <v>-5.6246638255363912E-2</v>
      </c>
      <c r="I19" s="15">
        <v>-1</v>
      </c>
      <c r="J19" s="15">
        <f t="shared" ref="J19:J33" si="6">H19*I19</f>
        <v>5.6246638255363912E-2</v>
      </c>
      <c r="K19" s="15"/>
      <c r="L19" s="15"/>
      <c r="M19" s="15" t="s">
        <v>1</v>
      </c>
      <c r="N19" s="15">
        <v>2</v>
      </c>
      <c r="O19" s="15">
        <f>J19</f>
        <v>5.6246638255363912E-2</v>
      </c>
      <c r="P19" s="15">
        <f t="shared" ref="P19:P33" si="7">N19^O19</f>
        <v>1.0397571733450428</v>
      </c>
      <c r="Q19" s="15">
        <f t="shared" ref="Q19:Q33" si="8">LOG(P19,2)</f>
        <v>5.624663825536394E-2</v>
      </c>
      <c r="R19" s="15">
        <f>AVERAGE(Q18:Q21)</f>
        <v>-0.30184481899604165</v>
      </c>
      <c r="S19" s="11"/>
    </row>
    <row r="20" spans="1:19" x14ac:dyDescent="0.25">
      <c r="A20" s="9" t="s">
        <v>2</v>
      </c>
      <c r="B20" s="12">
        <f t="shared" si="3"/>
        <v>6.4709518457996715</v>
      </c>
      <c r="C20" s="13">
        <f>P9</f>
        <v>5.7634819044167829</v>
      </c>
      <c r="D20" s="11">
        <f t="shared" si="4"/>
        <v>0.70746994138288866</v>
      </c>
      <c r="E20" s="15"/>
      <c r="F20" s="15"/>
      <c r="G20" s="15" t="s">
        <v>2</v>
      </c>
      <c r="H20" s="15">
        <f t="shared" si="5"/>
        <v>0.70746994138288866</v>
      </c>
      <c r="I20" s="15">
        <v>-1</v>
      </c>
      <c r="J20" s="15">
        <f t="shared" si="6"/>
        <v>-0.70746994138288866</v>
      </c>
      <c r="K20" s="15"/>
      <c r="L20" s="15"/>
      <c r="M20" s="15" t="s">
        <v>2</v>
      </c>
      <c r="N20" s="15">
        <v>2</v>
      </c>
      <c r="O20" s="15">
        <f t="shared" ref="O20:O33" si="9">J20</f>
        <v>-0.70746994138288866</v>
      </c>
      <c r="P20" s="15">
        <f t="shared" si="7"/>
        <v>0.61239315340513922</v>
      </c>
      <c r="Q20" s="15">
        <f t="shared" si="8"/>
        <v>-0.70746994138288855</v>
      </c>
      <c r="R20" s="15"/>
      <c r="S20" s="11"/>
    </row>
    <row r="21" spans="1:19" x14ac:dyDescent="0.25">
      <c r="A21" s="9" t="s">
        <v>3</v>
      </c>
      <c r="B21" s="12">
        <f t="shared" si="3"/>
        <v>6.0153790554816737</v>
      </c>
      <c r="C21" s="13">
        <f>P9</f>
        <v>5.7634819044167829</v>
      </c>
      <c r="D21" s="11">
        <f t="shared" si="4"/>
        <v>0.25189715106489086</v>
      </c>
      <c r="E21" s="15"/>
      <c r="F21" s="15"/>
      <c r="G21" s="15" t="s">
        <v>3</v>
      </c>
      <c r="H21" s="15">
        <f t="shared" si="5"/>
        <v>0.25189715106489086</v>
      </c>
      <c r="I21" s="15">
        <v>-1</v>
      </c>
      <c r="J21" s="15">
        <f t="shared" si="6"/>
        <v>-0.25189715106489086</v>
      </c>
      <c r="K21" s="15"/>
      <c r="L21" s="15"/>
      <c r="M21" s="15" t="s">
        <v>3</v>
      </c>
      <c r="N21" s="15">
        <v>2</v>
      </c>
      <c r="O21" s="15">
        <f t="shared" si="9"/>
        <v>-0.25189715106489086</v>
      </c>
      <c r="P21" s="15">
        <f t="shared" si="7"/>
        <v>0.83979135907379776</v>
      </c>
      <c r="Q21" s="15">
        <f t="shared" si="8"/>
        <v>-0.25189715106489108</v>
      </c>
      <c r="R21" s="15"/>
      <c r="S21" s="11"/>
    </row>
    <row r="22" spans="1:19" x14ac:dyDescent="0.25">
      <c r="A22" s="9" t="s">
        <v>5</v>
      </c>
      <c r="B22" s="12">
        <f t="shared" si="3"/>
        <v>6.383590988106203</v>
      </c>
      <c r="C22" s="13">
        <f>P9</f>
        <v>5.7634819044167829</v>
      </c>
      <c r="D22" s="11">
        <f t="shared" si="4"/>
        <v>0.62010908368942008</v>
      </c>
      <c r="E22" s="15"/>
      <c r="F22" s="15"/>
      <c r="G22" s="15" t="s">
        <v>5</v>
      </c>
      <c r="H22" s="15">
        <f t="shared" si="5"/>
        <v>0.62010908368942008</v>
      </c>
      <c r="I22" s="15">
        <v>-1</v>
      </c>
      <c r="J22" s="15">
        <f t="shared" si="6"/>
        <v>-0.62010908368942008</v>
      </c>
      <c r="K22" s="15"/>
      <c r="L22" s="15"/>
      <c r="M22" s="15" t="s">
        <v>5</v>
      </c>
      <c r="N22" s="15">
        <v>2</v>
      </c>
      <c r="O22" s="15">
        <f t="shared" si="9"/>
        <v>-0.62010908368942008</v>
      </c>
      <c r="P22" s="15">
        <f t="shared" si="7"/>
        <v>0.6506217316676739</v>
      </c>
      <c r="Q22" s="15">
        <f t="shared" si="8"/>
        <v>-0.6201090836894203</v>
      </c>
      <c r="S22" s="11"/>
    </row>
    <row r="23" spans="1:19" x14ac:dyDescent="0.25">
      <c r="A23" s="9" t="s">
        <v>6</v>
      </c>
      <c r="B23" s="12">
        <f t="shared" si="3"/>
        <v>6.1770481505868027</v>
      </c>
      <c r="C23" s="13">
        <f>P9</f>
        <v>5.7634819044167829</v>
      </c>
      <c r="D23" s="11">
        <f t="shared" si="4"/>
        <v>0.4135662461700198</v>
      </c>
      <c r="E23" s="15"/>
      <c r="F23" s="15"/>
      <c r="G23" s="15" t="s">
        <v>6</v>
      </c>
      <c r="H23" s="15">
        <f t="shared" si="5"/>
        <v>0.4135662461700198</v>
      </c>
      <c r="I23" s="15">
        <v>-1</v>
      </c>
      <c r="J23" s="15">
        <f t="shared" si="6"/>
        <v>-0.4135662461700198</v>
      </c>
      <c r="K23" s="15"/>
      <c r="L23" s="15"/>
      <c r="M23" s="15" t="s">
        <v>6</v>
      </c>
      <c r="N23" s="15">
        <v>2</v>
      </c>
      <c r="O23" s="15">
        <f t="shared" si="9"/>
        <v>-0.4135662461700198</v>
      </c>
      <c r="P23" s="15">
        <f t="shared" si="7"/>
        <v>0.75076523633395653</v>
      </c>
      <c r="Q23" s="15">
        <f t="shared" si="8"/>
        <v>-0.4135662461700198</v>
      </c>
      <c r="R23" s="15">
        <f>AVERAGE(Q22:Q25)</f>
        <v>-0.22844557704216942</v>
      </c>
      <c r="S23" s="11"/>
    </row>
    <row r="24" spans="1:19" x14ac:dyDescent="0.25">
      <c r="A24" s="9" t="s">
        <v>7</v>
      </c>
      <c r="B24" s="12">
        <f t="shared" si="3"/>
        <v>5.5243383317404664</v>
      </c>
      <c r="C24" s="13">
        <f>P9</f>
        <v>5.7634819044167829</v>
      </c>
      <c r="D24" s="11">
        <f t="shared" si="4"/>
        <v>-0.23914357267631647</v>
      </c>
      <c r="E24" s="15"/>
      <c r="F24" s="15"/>
      <c r="G24" s="15" t="s">
        <v>7</v>
      </c>
      <c r="H24" s="15">
        <f t="shared" si="5"/>
        <v>-0.23914357267631647</v>
      </c>
      <c r="I24" s="15">
        <v>-1</v>
      </c>
      <c r="J24" s="15">
        <f t="shared" si="6"/>
        <v>0.23914357267631647</v>
      </c>
      <c r="K24" s="15"/>
      <c r="L24" s="15"/>
      <c r="M24" s="15" t="s">
        <v>7</v>
      </c>
      <c r="N24" s="15">
        <v>2</v>
      </c>
      <c r="O24" s="15">
        <f t="shared" si="9"/>
        <v>0.23914357267631647</v>
      </c>
      <c r="P24" s="15">
        <f t="shared" si="7"/>
        <v>1.1802917965855644</v>
      </c>
      <c r="Q24" s="15">
        <f t="shared" si="8"/>
        <v>0.23914357267631661</v>
      </c>
      <c r="R24" s="15"/>
      <c r="S24" s="11"/>
    </row>
    <row r="25" spans="1:19" x14ac:dyDescent="0.25">
      <c r="A25" s="9" t="s">
        <v>8</v>
      </c>
      <c r="B25" s="12">
        <f t="shared" si="3"/>
        <v>5.882732455402337</v>
      </c>
      <c r="C25" s="13">
        <f>P9</f>
        <v>5.7634819044167829</v>
      </c>
      <c r="D25" s="11">
        <f t="shared" si="4"/>
        <v>0.11925055098555415</v>
      </c>
      <c r="E25" s="15"/>
      <c r="F25" s="15"/>
      <c r="G25" s="15" t="s">
        <v>8</v>
      </c>
      <c r="H25" s="15">
        <f t="shared" si="5"/>
        <v>0.11925055098555415</v>
      </c>
      <c r="I25" s="15">
        <v>-1</v>
      </c>
      <c r="J25" s="15">
        <f t="shared" si="6"/>
        <v>-0.11925055098555415</v>
      </c>
      <c r="K25" s="15"/>
      <c r="L25" s="15"/>
      <c r="M25" s="15" t="s">
        <v>8</v>
      </c>
      <c r="N25" s="15">
        <v>2</v>
      </c>
      <c r="O25" s="15">
        <f t="shared" si="9"/>
        <v>-0.11925055098555415</v>
      </c>
      <c r="P25" s="15">
        <f t="shared" si="7"/>
        <v>0.92066579248041203</v>
      </c>
      <c r="Q25" s="15">
        <f t="shared" si="8"/>
        <v>-0.11925055098555419</v>
      </c>
      <c r="R25" s="15"/>
      <c r="S25" s="11"/>
    </row>
    <row r="26" spans="1:19" x14ac:dyDescent="0.25">
      <c r="A26" s="9" t="s">
        <v>9</v>
      </c>
      <c r="B26" s="12">
        <f t="shared" si="3"/>
        <v>6.2747523678922654</v>
      </c>
      <c r="C26" s="13">
        <f>P9</f>
        <v>5.7634819044167829</v>
      </c>
      <c r="D26" s="11">
        <f t="shared" si="4"/>
        <v>0.51127046347548255</v>
      </c>
      <c r="E26" s="15"/>
      <c r="F26" s="15"/>
      <c r="G26" s="15" t="s">
        <v>9</v>
      </c>
      <c r="H26" s="15">
        <f t="shared" si="5"/>
        <v>0.51127046347548255</v>
      </c>
      <c r="I26" s="15">
        <v>-1</v>
      </c>
      <c r="J26" s="15">
        <f t="shared" si="6"/>
        <v>-0.51127046347548255</v>
      </c>
      <c r="K26" s="15"/>
      <c r="L26" s="15"/>
      <c r="M26" s="15" t="s">
        <v>9</v>
      </c>
      <c r="N26" s="15">
        <v>2</v>
      </c>
      <c r="O26" s="15">
        <f t="shared" si="9"/>
        <v>-0.51127046347548255</v>
      </c>
      <c r="P26" s="15">
        <f t="shared" si="7"/>
        <v>0.70160432022935093</v>
      </c>
      <c r="Q26" s="15">
        <f t="shared" si="8"/>
        <v>-0.51127046347548255</v>
      </c>
      <c r="R26" s="15"/>
      <c r="S26" s="11"/>
    </row>
    <row r="27" spans="1:19" x14ac:dyDescent="0.25">
      <c r="A27" s="9" t="s">
        <v>10</v>
      </c>
      <c r="B27" s="12">
        <f t="shared" si="3"/>
        <v>6.7312626790715946</v>
      </c>
      <c r="C27" s="13">
        <f>P9</f>
        <v>5.7634819044167829</v>
      </c>
      <c r="D27" s="11">
        <f>B27-C27</f>
        <v>0.96778077465481172</v>
      </c>
      <c r="E27" s="15"/>
      <c r="F27" s="15"/>
      <c r="G27" s="15" t="s">
        <v>10</v>
      </c>
      <c r="H27" s="15">
        <f t="shared" si="5"/>
        <v>0.96778077465481172</v>
      </c>
      <c r="I27" s="15">
        <v>-1</v>
      </c>
      <c r="J27" s="15">
        <f t="shared" si="6"/>
        <v>-0.96778077465481172</v>
      </c>
      <c r="K27" s="15"/>
      <c r="L27" s="15"/>
      <c r="M27" s="15" t="s">
        <v>10</v>
      </c>
      <c r="N27" s="15">
        <v>2</v>
      </c>
      <c r="O27" s="15">
        <f t="shared" si="9"/>
        <v>-0.96778077465481172</v>
      </c>
      <c r="P27" s="15">
        <f>N27^O27</f>
        <v>0.51129195299081254</v>
      </c>
      <c r="Q27" s="15">
        <f>LOG(P27,2)</f>
        <v>-0.96778077465481172</v>
      </c>
      <c r="R27" s="15">
        <f>AVERAGE(Q26:Q29)</f>
        <v>-0.36877035471632258</v>
      </c>
      <c r="S27" s="11"/>
    </row>
    <row r="28" spans="1:19" x14ac:dyDescent="0.25">
      <c r="A28" s="9" t="s">
        <v>11</v>
      </c>
      <c r="B28" s="12">
        <f t="shared" si="3"/>
        <v>5.9026563358077837</v>
      </c>
      <c r="C28" s="13">
        <f>P9</f>
        <v>5.7634819044167829</v>
      </c>
      <c r="D28" s="11">
        <f t="shared" si="4"/>
        <v>0.13917443139100083</v>
      </c>
      <c r="E28" s="15"/>
      <c r="F28" s="15"/>
      <c r="G28" s="15" t="s">
        <v>11</v>
      </c>
      <c r="H28" s="15">
        <f t="shared" si="5"/>
        <v>0.13917443139100083</v>
      </c>
      <c r="I28" s="15">
        <v>-1</v>
      </c>
      <c r="J28" s="15">
        <f t="shared" si="6"/>
        <v>-0.13917443139100083</v>
      </c>
      <c r="K28" s="15"/>
      <c r="L28" s="15"/>
      <c r="M28" s="15" t="s">
        <v>11</v>
      </c>
      <c r="N28" s="15">
        <v>2</v>
      </c>
      <c r="O28" s="15">
        <f t="shared" si="9"/>
        <v>-0.13917443139100083</v>
      </c>
      <c r="P28" s="15">
        <f t="shared" si="7"/>
        <v>0.90803862319719897</v>
      </c>
      <c r="Q28" s="15">
        <f t="shared" si="8"/>
        <v>-0.13917443139100086</v>
      </c>
      <c r="R28" s="15"/>
      <c r="S28" s="11"/>
    </row>
    <row r="29" spans="1:19" ht="15.75" thickBot="1" x14ac:dyDescent="0.3">
      <c r="A29" s="20" t="s">
        <v>12</v>
      </c>
      <c r="B29" s="17">
        <f t="shared" si="3"/>
        <v>5.6203376537607781</v>
      </c>
      <c r="C29" s="19">
        <f>P9</f>
        <v>5.7634819044167829</v>
      </c>
      <c r="D29" s="18">
        <f t="shared" si="4"/>
        <v>-0.14314425065600478</v>
      </c>
      <c r="E29" s="2"/>
      <c r="F29" s="2"/>
      <c r="G29" s="2" t="s">
        <v>12</v>
      </c>
      <c r="H29" s="2">
        <f t="shared" si="5"/>
        <v>-0.14314425065600478</v>
      </c>
      <c r="I29" s="2">
        <v>-1</v>
      </c>
      <c r="J29" s="2">
        <f t="shared" si="6"/>
        <v>0.14314425065600478</v>
      </c>
      <c r="K29" s="2"/>
      <c r="L29" s="2"/>
      <c r="M29" s="2" t="s">
        <v>12</v>
      </c>
      <c r="N29" s="2">
        <v>2</v>
      </c>
      <c r="O29" s="2">
        <f t="shared" si="9"/>
        <v>0.14314425065600478</v>
      </c>
      <c r="P29" s="2">
        <f t="shared" si="7"/>
        <v>1.1043092581417431</v>
      </c>
      <c r="Q29" s="2">
        <f t="shared" si="8"/>
        <v>0.14314425065600486</v>
      </c>
      <c r="R29" s="2"/>
      <c r="S29" s="18"/>
    </row>
    <row r="30" spans="1:19" ht="15.75" thickTop="1" x14ac:dyDescent="0.25">
      <c r="A30" t="s">
        <v>13</v>
      </c>
      <c r="B30" s="10">
        <f>O4</f>
        <v>5.8655521402047732</v>
      </c>
      <c r="C30" s="10">
        <f>P9</f>
        <v>5.7634819044167829</v>
      </c>
      <c r="D30" s="15">
        <f t="shared" si="4"/>
        <v>0.10207023578799035</v>
      </c>
      <c r="E30" s="23"/>
      <c r="G30" t="s">
        <v>13</v>
      </c>
      <c r="H30" s="15">
        <f t="shared" si="5"/>
        <v>0.10207023578799035</v>
      </c>
      <c r="I30" s="15">
        <v>-1</v>
      </c>
      <c r="J30" s="15">
        <f t="shared" si="6"/>
        <v>-0.10207023578799035</v>
      </c>
      <c r="M30" t="s">
        <v>13</v>
      </c>
      <c r="N30" s="15">
        <v>2</v>
      </c>
      <c r="O30" s="15">
        <f t="shared" si="9"/>
        <v>-0.10207023578799035</v>
      </c>
      <c r="P30" s="15">
        <f t="shared" si="7"/>
        <v>0.93169506980158157</v>
      </c>
      <c r="Q30" s="15">
        <f t="shared" si="8"/>
        <v>-0.1020702357879904</v>
      </c>
    </row>
    <row r="31" spans="1:19" x14ac:dyDescent="0.25">
      <c r="A31" t="s">
        <v>14</v>
      </c>
      <c r="B31" s="10">
        <f>O5</f>
        <v>5.5445596637957664</v>
      </c>
      <c r="C31" s="10">
        <f>P9</f>
        <v>5.7634819044167829</v>
      </c>
      <c r="D31" s="15">
        <f t="shared" si="4"/>
        <v>-0.21892224062101651</v>
      </c>
      <c r="G31" t="s">
        <v>14</v>
      </c>
      <c r="H31" s="15">
        <f t="shared" si="5"/>
        <v>-0.21892224062101651</v>
      </c>
      <c r="I31" s="15">
        <v>-1</v>
      </c>
      <c r="J31" s="15">
        <f t="shared" si="6"/>
        <v>0.21892224062101651</v>
      </c>
      <c r="M31" t="s">
        <v>14</v>
      </c>
      <c r="N31" s="15">
        <v>2</v>
      </c>
      <c r="O31" s="15">
        <f t="shared" si="9"/>
        <v>0.21892224062101651</v>
      </c>
      <c r="P31" s="15">
        <f t="shared" si="7"/>
        <v>1.1638638019722791</v>
      </c>
      <c r="Q31" s="15">
        <f t="shared" si="8"/>
        <v>0.21892224062101662</v>
      </c>
    </row>
    <row r="32" spans="1:19" x14ac:dyDescent="0.25">
      <c r="A32" t="s">
        <v>15</v>
      </c>
      <c r="B32" s="10">
        <f>O6</f>
        <v>5.6526644033481439</v>
      </c>
      <c r="C32" s="10">
        <f>P9</f>
        <v>5.7634819044167829</v>
      </c>
      <c r="D32" s="15">
        <f t="shared" si="4"/>
        <v>-0.11081750106863897</v>
      </c>
      <c r="G32" t="s">
        <v>15</v>
      </c>
      <c r="H32" s="15">
        <f t="shared" si="5"/>
        <v>-0.11081750106863897</v>
      </c>
      <c r="I32" s="15">
        <v>-1</v>
      </c>
      <c r="J32" s="15">
        <f t="shared" si="6"/>
        <v>0.11081750106863897</v>
      </c>
      <c r="M32" t="s">
        <v>15</v>
      </c>
      <c r="N32" s="15">
        <v>2</v>
      </c>
      <c r="O32" s="15">
        <f t="shared" si="9"/>
        <v>0.11081750106863897</v>
      </c>
      <c r="P32" s="15">
        <f t="shared" si="7"/>
        <v>1.0798399529291993</v>
      </c>
      <c r="Q32" s="15">
        <f t="shared" si="8"/>
        <v>0.11081750106863893</v>
      </c>
    </row>
    <row r="33" spans="1:17" x14ac:dyDescent="0.25">
      <c r="A33" s="9" t="s">
        <v>16</v>
      </c>
      <c r="B33" s="10">
        <f>O7</f>
        <v>5.991151410318448</v>
      </c>
      <c r="C33" s="10">
        <f>P9</f>
        <v>5.7634819044167829</v>
      </c>
      <c r="D33" s="15">
        <f t="shared" si="4"/>
        <v>0.22766950590166513</v>
      </c>
      <c r="G33" s="15" t="s">
        <v>16</v>
      </c>
      <c r="H33" s="15">
        <f t="shared" si="5"/>
        <v>0.22766950590166513</v>
      </c>
      <c r="I33" s="15">
        <v>-1</v>
      </c>
      <c r="J33" s="15">
        <f t="shared" si="6"/>
        <v>-0.22766950590166513</v>
      </c>
      <c r="M33" s="15" t="s">
        <v>16</v>
      </c>
      <c r="N33" s="15">
        <v>2</v>
      </c>
      <c r="O33" s="15">
        <f t="shared" si="9"/>
        <v>-0.22766950590166513</v>
      </c>
      <c r="P33" s="15">
        <f t="shared" si="7"/>
        <v>0.85401333025694903</v>
      </c>
      <c r="Q33" s="15">
        <f t="shared" si="8"/>
        <v>-0.2276695059016651</v>
      </c>
    </row>
    <row r="34" spans="1:17" x14ac:dyDescent="0.25">
      <c r="D34" s="15"/>
      <c r="I34" s="15"/>
      <c r="Q34" s="15"/>
    </row>
    <row r="38" spans="1:17" x14ac:dyDescent="0.25">
      <c r="N38" t="s">
        <v>37</v>
      </c>
      <c r="O38" t="s">
        <v>38</v>
      </c>
      <c r="P38" t="s">
        <v>36</v>
      </c>
      <c r="Q38" t="s">
        <v>47</v>
      </c>
    </row>
    <row r="39" spans="1:17" x14ac:dyDescent="0.25">
      <c r="N39" s="15">
        <f>Q18</f>
        <v>-0.30425882179175107</v>
      </c>
      <c r="O39" s="15">
        <f>Q22</f>
        <v>-0.6201090836894203</v>
      </c>
      <c r="P39" s="15">
        <f>Q26</f>
        <v>-0.51127046347548255</v>
      </c>
      <c r="Q39">
        <f>Q30</f>
        <v>-0.1020702357879904</v>
      </c>
    </row>
    <row r="40" spans="1:17" x14ac:dyDescent="0.25">
      <c r="N40" s="15">
        <f>Q19</f>
        <v>5.624663825536394E-2</v>
      </c>
      <c r="O40" s="15">
        <f>Q23</f>
        <v>-0.4135662461700198</v>
      </c>
      <c r="P40" s="15">
        <f>Q27</f>
        <v>-0.96778077465481172</v>
      </c>
      <c r="Q40">
        <f>Q31</f>
        <v>0.21892224062101662</v>
      </c>
    </row>
    <row r="41" spans="1:17" x14ac:dyDescent="0.25">
      <c r="N41">
        <f>Q20</f>
        <v>-0.70746994138288855</v>
      </c>
      <c r="O41">
        <f>Q24</f>
        <v>0.23914357267631661</v>
      </c>
      <c r="P41">
        <f>Q28</f>
        <v>-0.13917443139100086</v>
      </c>
      <c r="Q41">
        <f>Q32</f>
        <v>0.11081750106863893</v>
      </c>
    </row>
    <row r="42" spans="1:17" x14ac:dyDescent="0.25">
      <c r="N42">
        <f>Q21</f>
        <v>-0.25189715106489108</v>
      </c>
      <c r="O42">
        <f>Q25</f>
        <v>-0.11925055098555419</v>
      </c>
      <c r="P42">
        <f>Q29</f>
        <v>0.14314425065600486</v>
      </c>
      <c r="Q42">
        <f>Q33</f>
        <v>-0.2276695059016651</v>
      </c>
    </row>
  </sheetData>
  <mergeCells count="1">
    <mergeCell ref="B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T10" sqref="T10"/>
    </sheetView>
  </sheetViews>
  <sheetFormatPr defaultRowHeight="15" x14ac:dyDescent="0.25"/>
  <sheetData>
    <row r="1" spans="1:19" x14ac:dyDescent="0.25">
      <c r="B1" s="1" t="s">
        <v>19</v>
      </c>
      <c r="C1" t="s">
        <v>41</v>
      </c>
      <c r="H1" s="1" t="s">
        <v>20</v>
      </c>
      <c r="N1" s="1" t="s">
        <v>21</v>
      </c>
    </row>
    <row r="2" spans="1:19" ht="15.75" thickBot="1" x14ac:dyDescent="0.3">
      <c r="A2" s="2"/>
      <c r="B2" s="32"/>
      <c r="C2" s="32"/>
      <c r="D2" s="33"/>
    </row>
    <row r="3" spans="1:19" ht="15.75" thickTop="1" x14ac:dyDescent="0.25">
      <c r="B3" s="3" t="s">
        <v>22</v>
      </c>
      <c r="C3" s="3"/>
      <c r="D3" s="4"/>
      <c r="G3" s="5" t="s">
        <v>23</v>
      </c>
      <c r="H3" s="6" t="s">
        <v>24</v>
      </c>
      <c r="I3" s="6" t="s">
        <v>18</v>
      </c>
      <c r="J3" s="7" t="s">
        <v>25</v>
      </c>
      <c r="L3" s="5" t="s">
        <v>26</v>
      </c>
      <c r="M3" s="6" t="s">
        <v>27</v>
      </c>
      <c r="N3" s="6" t="s">
        <v>18</v>
      </c>
      <c r="O3" s="7" t="s">
        <v>28</v>
      </c>
      <c r="P3" s="8"/>
      <c r="S3" s="15"/>
    </row>
    <row r="4" spans="1:19" x14ac:dyDescent="0.25">
      <c r="A4" t="s">
        <v>0</v>
      </c>
      <c r="B4" s="10">
        <v>23.954936860697423</v>
      </c>
      <c r="D4" s="11"/>
      <c r="F4" s="11"/>
      <c r="G4" t="s">
        <v>0</v>
      </c>
      <c r="H4" s="10">
        <f>B4</f>
        <v>23.954936860697423</v>
      </c>
      <c r="I4" s="12">
        <v>18.442259273791468</v>
      </c>
      <c r="J4" s="13">
        <f>H4-I4</f>
        <v>5.512677586905955</v>
      </c>
      <c r="K4" s="21"/>
      <c r="L4" t="s">
        <v>13</v>
      </c>
      <c r="M4" s="10">
        <v>23.7</v>
      </c>
      <c r="N4" s="14">
        <v>18.898829539942227</v>
      </c>
      <c r="O4" s="12">
        <f>M4-N4</f>
        <v>4.8011704600577723</v>
      </c>
      <c r="P4" s="11"/>
    </row>
    <row r="5" spans="1:19" x14ac:dyDescent="0.25">
      <c r="A5" t="s">
        <v>1</v>
      </c>
      <c r="B5" s="10">
        <v>24.029898043895233</v>
      </c>
      <c r="D5" s="11"/>
      <c r="F5" s="11"/>
      <c r="G5" t="s">
        <v>1</v>
      </c>
      <c r="H5" s="10">
        <f t="shared" ref="H5:H15" si="0">B5</f>
        <v>24.029898043895233</v>
      </c>
      <c r="I5" s="12">
        <v>18.812599561993522</v>
      </c>
      <c r="J5" s="13">
        <f t="shared" ref="J5:J14" si="1">H5-I5</f>
        <v>5.217298481901711</v>
      </c>
      <c r="K5" s="21"/>
      <c r="L5" t="s">
        <v>14</v>
      </c>
      <c r="M5" s="10">
        <v>23.67</v>
      </c>
      <c r="N5" s="14">
        <v>19.010435754652189</v>
      </c>
      <c r="O5" s="12">
        <f t="shared" ref="O5:O7" si="2">M5-N5</f>
        <v>4.6595642453478128</v>
      </c>
      <c r="P5" s="11"/>
    </row>
    <row r="6" spans="1:19" x14ac:dyDescent="0.25">
      <c r="A6" t="s">
        <v>2</v>
      </c>
      <c r="B6" s="10">
        <v>23.959924874673543</v>
      </c>
      <c r="D6" s="11"/>
      <c r="E6" s="15"/>
      <c r="F6" s="11"/>
      <c r="G6" t="s">
        <v>2</v>
      </c>
      <c r="H6" s="10">
        <f t="shared" si="0"/>
        <v>23.959924874673543</v>
      </c>
      <c r="I6" s="12">
        <v>18.864043713702603</v>
      </c>
      <c r="J6" s="13">
        <f t="shared" si="1"/>
        <v>5.09588116097094</v>
      </c>
      <c r="K6" s="21"/>
      <c r="L6" t="s">
        <v>15</v>
      </c>
      <c r="M6" s="10">
        <v>23.28</v>
      </c>
      <c r="N6" s="14">
        <v>18.937170895002268</v>
      </c>
      <c r="O6" s="12">
        <f t="shared" si="2"/>
        <v>4.3428291049977332</v>
      </c>
      <c r="P6" s="13"/>
    </row>
    <row r="7" spans="1:19" x14ac:dyDescent="0.25">
      <c r="A7" t="s">
        <v>3</v>
      </c>
      <c r="B7" s="10">
        <v>24.444680402901568</v>
      </c>
      <c r="D7" s="11"/>
      <c r="F7" s="11"/>
      <c r="G7" t="s">
        <v>3</v>
      </c>
      <c r="H7" s="10">
        <f t="shared" si="0"/>
        <v>24.444680402901568</v>
      </c>
      <c r="I7" s="12">
        <v>18.829608366531644</v>
      </c>
      <c r="J7" s="13">
        <f t="shared" si="1"/>
        <v>5.6150720363699236</v>
      </c>
      <c r="K7" s="21"/>
      <c r="L7" s="9" t="s">
        <v>16</v>
      </c>
      <c r="M7" s="12">
        <v>24.06</v>
      </c>
      <c r="N7" s="10">
        <v>19.203764743540848</v>
      </c>
      <c r="O7" s="12">
        <f t="shared" si="2"/>
        <v>4.8562352564591507</v>
      </c>
      <c r="P7" s="11"/>
    </row>
    <row r="8" spans="1:19" x14ac:dyDescent="0.25">
      <c r="A8" t="s">
        <v>5</v>
      </c>
      <c r="B8" s="10">
        <v>23.304956554346976</v>
      </c>
      <c r="D8" s="11"/>
      <c r="F8" s="11"/>
      <c r="G8" t="s">
        <v>5</v>
      </c>
      <c r="H8" s="10">
        <f t="shared" si="0"/>
        <v>23.304956554346976</v>
      </c>
      <c r="I8" s="12">
        <v>18.616121010234895</v>
      </c>
      <c r="J8" s="13">
        <f t="shared" si="1"/>
        <v>4.6888355441120808</v>
      </c>
      <c r="K8" s="21"/>
      <c r="L8" s="15"/>
      <c r="M8" s="15"/>
      <c r="N8" s="15"/>
      <c r="O8" s="15"/>
      <c r="P8" s="11"/>
    </row>
    <row r="9" spans="1:19" x14ac:dyDescent="0.25">
      <c r="A9" t="s">
        <v>6</v>
      </c>
      <c r="B9" s="10">
        <v>23.279991408933125</v>
      </c>
      <c r="D9" s="11"/>
      <c r="F9" s="11"/>
      <c r="G9" t="s">
        <v>6</v>
      </c>
      <c r="H9" s="10">
        <f t="shared" si="0"/>
        <v>23.279991408933125</v>
      </c>
      <c r="I9" s="12">
        <v>18.597910981569196</v>
      </c>
      <c r="J9" s="13">
        <f t="shared" si="1"/>
        <v>4.6820804273639283</v>
      </c>
      <c r="L9" s="9"/>
      <c r="M9" s="15"/>
      <c r="N9" s="16" t="s">
        <v>29</v>
      </c>
      <c r="O9" s="15"/>
      <c r="P9" s="13">
        <f>AVERAGE(O4:O7)</f>
        <v>4.6649497667156172</v>
      </c>
    </row>
    <row r="10" spans="1:19" x14ac:dyDescent="0.25">
      <c r="A10" t="s">
        <v>7</v>
      </c>
      <c r="B10" s="10" t="s">
        <v>61</v>
      </c>
      <c r="D10" s="11"/>
      <c r="F10" s="11"/>
      <c r="G10" t="s">
        <v>7</v>
      </c>
      <c r="H10" s="10" t="str">
        <f t="shared" si="0"/>
        <v>r</v>
      </c>
      <c r="I10" s="12">
        <v>18.675628610385715</v>
      </c>
      <c r="J10" s="13" t="e">
        <f t="shared" si="1"/>
        <v>#VALUE!</v>
      </c>
      <c r="L10" s="9"/>
      <c r="M10" s="15"/>
      <c r="N10" s="15"/>
      <c r="O10" s="15"/>
      <c r="P10" s="11"/>
    </row>
    <row r="11" spans="1:19" x14ac:dyDescent="0.25">
      <c r="A11" t="s">
        <v>8</v>
      </c>
      <c r="B11" s="10">
        <v>23.28992271348276</v>
      </c>
      <c r="D11" s="11"/>
      <c r="F11" s="11"/>
      <c r="G11" t="s">
        <v>8</v>
      </c>
      <c r="H11" s="10">
        <f t="shared" si="0"/>
        <v>23.28992271348276</v>
      </c>
      <c r="I11" s="12">
        <v>18.472082263662969</v>
      </c>
      <c r="J11" s="13">
        <f t="shared" si="1"/>
        <v>4.8178404498197906</v>
      </c>
      <c r="L11" s="9"/>
      <c r="M11" s="15"/>
      <c r="N11" s="15"/>
      <c r="O11" s="15"/>
      <c r="P11" s="11"/>
    </row>
    <row r="12" spans="1:19" x14ac:dyDescent="0.25">
      <c r="A12" t="s">
        <v>9</v>
      </c>
      <c r="B12" s="10">
        <v>22.899735806336285</v>
      </c>
      <c r="D12" s="11"/>
      <c r="F12" s="11"/>
      <c r="G12" t="s">
        <v>9</v>
      </c>
      <c r="H12" s="10">
        <f t="shared" si="0"/>
        <v>22.899735806336285</v>
      </c>
      <c r="I12" s="12">
        <v>18.075239418553988</v>
      </c>
      <c r="J12" s="13">
        <f t="shared" si="1"/>
        <v>4.8244963877822968</v>
      </c>
      <c r="L12" s="9"/>
      <c r="M12" s="15"/>
      <c r="N12" s="15"/>
      <c r="O12" s="15"/>
      <c r="P12" s="11"/>
    </row>
    <row r="13" spans="1:19" x14ac:dyDescent="0.25">
      <c r="A13" t="s">
        <v>10</v>
      </c>
      <c r="B13" s="10">
        <v>23.779966358260477</v>
      </c>
      <c r="D13" s="11"/>
      <c r="F13" s="11"/>
      <c r="G13" t="s">
        <v>10</v>
      </c>
      <c r="H13" s="10">
        <f t="shared" si="0"/>
        <v>23.779966358260477</v>
      </c>
      <c r="I13" s="12">
        <v>19.152670561454272</v>
      </c>
      <c r="J13" s="13">
        <f>H13-I13</f>
        <v>4.6272957968062052</v>
      </c>
      <c r="L13" s="9"/>
      <c r="M13" s="15"/>
      <c r="N13" s="15"/>
      <c r="O13" s="15"/>
      <c r="P13" s="11"/>
    </row>
    <row r="14" spans="1:19" x14ac:dyDescent="0.25">
      <c r="A14" t="s">
        <v>11</v>
      </c>
      <c r="B14" s="12">
        <v>24.104937253600141</v>
      </c>
      <c r="C14" s="15"/>
      <c r="D14" s="11"/>
      <c r="E14" s="15"/>
      <c r="F14" s="11"/>
      <c r="G14" t="s">
        <v>11</v>
      </c>
      <c r="H14" s="10">
        <f t="shared" si="0"/>
        <v>24.104937253600141</v>
      </c>
      <c r="I14" s="12">
        <v>18.917244953278765</v>
      </c>
      <c r="J14" s="13">
        <f t="shared" si="1"/>
        <v>5.1876923003213768</v>
      </c>
      <c r="K14" s="11"/>
      <c r="L14" s="15"/>
      <c r="M14" s="15"/>
      <c r="N14" s="15"/>
      <c r="O14" s="15"/>
      <c r="P14" s="11"/>
    </row>
    <row r="15" spans="1:19" ht="15.75" thickBot="1" x14ac:dyDescent="0.3">
      <c r="A15" s="2" t="s">
        <v>12</v>
      </c>
      <c r="B15" s="17">
        <v>23.254973661563238</v>
      </c>
      <c r="C15" s="2"/>
      <c r="D15" s="18"/>
      <c r="E15" s="15"/>
      <c r="F15" s="11"/>
      <c r="G15" s="20" t="s">
        <v>12</v>
      </c>
      <c r="H15" s="17">
        <f t="shared" si="0"/>
        <v>23.254973661563238</v>
      </c>
      <c r="I15" s="17">
        <v>18.539560938741634</v>
      </c>
      <c r="J15" s="19">
        <f>H15-I15</f>
        <v>4.7154127228216041</v>
      </c>
      <c r="K15" s="18"/>
      <c r="L15" s="2"/>
      <c r="M15" s="2"/>
      <c r="N15" s="2"/>
      <c r="O15" s="2"/>
      <c r="P15" s="18"/>
    </row>
    <row r="16" spans="1:19" ht="16.5" thickTop="1" thickBot="1" x14ac:dyDescent="0.3">
      <c r="I16" s="10"/>
    </row>
    <row r="17" spans="1:19" ht="15.75" thickTop="1" x14ac:dyDescent="0.25">
      <c r="A17" s="22"/>
      <c r="B17" s="6" t="s">
        <v>25</v>
      </c>
      <c r="C17" s="6" t="s">
        <v>29</v>
      </c>
      <c r="D17" s="7" t="s">
        <v>30</v>
      </c>
      <c r="E17" s="23"/>
      <c r="F17" s="23"/>
      <c r="G17" s="23"/>
      <c r="H17" s="6" t="s">
        <v>30</v>
      </c>
      <c r="I17" s="6" t="s">
        <v>31</v>
      </c>
      <c r="J17" s="6" t="s">
        <v>32</v>
      </c>
      <c r="K17" s="23"/>
      <c r="L17" s="23"/>
      <c r="M17" s="23"/>
      <c r="N17" s="6" t="s">
        <v>31</v>
      </c>
      <c r="O17" s="6" t="s">
        <v>32</v>
      </c>
      <c r="P17" s="23" t="s">
        <v>33</v>
      </c>
      <c r="Q17" s="23" t="s">
        <v>34</v>
      </c>
      <c r="R17" s="23" t="s">
        <v>35</v>
      </c>
      <c r="S17" s="8"/>
    </row>
    <row r="18" spans="1:19" x14ac:dyDescent="0.25">
      <c r="A18" s="9" t="s">
        <v>0</v>
      </c>
      <c r="B18" s="12">
        <f t="shared" ref="B18:B29" si="3">J4</f>
        <v>5.512677586905955</v>
      </c>
      <c r="C18" s="13">
        <f>P9</f>
        <v>4.6649497667156172</v>
      </c>
      <c r="D18" s="11">
        <f>B18-C18</f>
        <v>0.84772782019033777</v>
      </c>
      <c r="E18" s="15"/>
      <c r="F18" s="15"/>
      <c r="G18" s="15" t="s">
        <v>0</v>
      </c>
      <c r="H18" s="15">
        <f>D18</f>
        <v>0.84772782019033777</v>
      </c>
      <c r="I18" s="15">
        <v>-1</v>
      </c>
      <c r="J18" s="15">
        <f>H18*I18</f>
        <v>-0.84772782019033777</v>
      </c>
      <c r="K18" s="15"/>
      <c r="L18" s="15"/>
      <c r="M18" s="15" t="s">
        <v>0</v>
      </c>
      <c r="N18" s="15">
        <v>2</v>
      </c>
      <c r="O18" s="15">
        <f>J18</f>
        <v>-0.84772782019033777</v>
      </c>
      <c r="P18" s="15">
        <f>N18^O18</f>
        <v>0.55565918547235194</v>
      </c>
      <c r="Q18" s="15">
        <f>LOG(P18,2)</f>
        <v>-0.84772782019033799</v>
      </c>
      <c r="R18" s="15"/>
      <c r="S18" s="11"/>
    </row>
    <row r="19" spans="1:19" x14ac:dyDescent="0.25">
      <c r="A19" s="9" t="s">
        <v>1</v>
      </c>
      <c r="B19" s="12">
        <f t="shared" si="3"/>
        <v>5.217298481901711</v>
      </c>
      <c r="C19" s="13">
        <f>P9</f>
        <v>4.6649497667156172</v>
      </c>
      <c r="D19" s="11">
        <f t="shared" ref="D19:D33" si="4">B19-C19</f>
        <v>0.55234871518609374</v>
      </c>
      <c r="E19" s="15"/>
      <c r="F19" s="15"/>
      <c r="G19" s="15" t="s">
        <v>1</v>
      </c>
      <c r="H19" s="15">
        <f t="shared" ref="H19:H33" si="5">D19</f>
        <v>0.55234871518609374</v>
      </c>
      <c r="I19" s="15">
        <v>-1</v>
      </c>
      <c r="J19" s="15">
        <f t="shared" ref="J19:J33" si="6">H19*I19</f>
        <v>-0.55234871518609374</v>
      </c>
      <c r="K19" s="15"/>
      <c r="L19" s="15"/>
      <c r="M19" s="15" t="s">
        <v>1</v>
      </c>
      <c r="N19" s="15">
        <v>2</v>
      </c>
      <c r="O19" s="15">
        <f>J19</f>
        <v>-0.55234871518609374</v>
      </c>
      <c r="P19" s="15">
        <f t="shared" ref="P19:P33" si="7">N19^O19</f>
        <v>0.68190907262964662</v>
      </c>
      <c r="Q19" s="15">
        <f t="shared" ref="Q19:Q33" si="8">LOG(P19,2)</f>
        <v>-0.55234871518609374</v>
      </c>
      <c r="R19" s="15">
        <f>AVERAGE(Q18:Q21)</f>
        <v>-0.69528254982151516</v>
      </c>
      <c r="S19" s="11"/>
    </row>
    <row r="20" spans="1:19" x14ac:dyDescent="0.25">
      <c r="A20" s="9" t="s">
        <v>2</v>
      </c>
      <c r="B20" s="12">
        <f t="shared" si="3"/>
        <v>5.09588116097094</v>
      </c>
      <c r="C20" s="13">
        <f>P9</f>
        <v>4.6649497667156172</v>
      </c>
      <c r="D20" s="11">
        <f t="shared" si="4"/>
        <v>0.43093139425532279</v>
      </c>
      <c r="E20" s="15"/>
      <c r="F20" s="15"/>
      <c r="G20" s="15" t="s">
        <v>2</v>
      </c>
      <c r="H20" s="15">
        <f t="shared" si="5"/>
        <v>0.43093139425532279</v>
      </c>
      <c r="I20" s="15">
        <v>-1</v>
      </c>
      <c r="J20" s="15">
        <f t="shared" si="6"/>
        <v>-0.43093139425532279</v>
      </c>
      <c r="K20" s="15"/>
      <c r="L20" s="15"/>
      <c r="M20" s="15" t="s">
        <v>2</v>
      </c>
      <c r="N20" s="15">
        <v>2</v>
      </c>
      <c r="O20" s="15">
        <f t="shared" ref="O20:O33" si="9">J20</f>
        <v>-0.43093139425532279</v>
      </c>
      <c r="P20" s="15">
        <f t="shared" si="7"/>
        <v>0.74178274072817207</v>
      </c>
      <c r="Q20" s="15">
        <f t="shared" si="8"/>
        <v>-0.43093139425532273</v>
      </c>
      <c r="R20" s="15"/>
      <c r="S20" s="11"/>
    </row>
    <row r="21" spans="1:19" x14ac:dyDescent="0.25">
      <c r="A21" s="9" t="s">
        <v>3</v>
      </c>
      <c r="B21" s="12">
        <f t="shared" si="3"/>
        <v>5.6150720363699236</v>
      </c>
      <c r="C21" s="13">
        <f>P9</f>
        <v>4.6649497667156172</v>
      </c>
      <c r="D21" s="11">
        <f t="shared" si="4"/>
        <v>0.95012226965430635</v>
      </c>
      <c r="E21" s="15"/>
      <c r="F21" s="15"/>
      <c r="G21" s="15" t="s">
        <v>3</v>
      </c>
      <c r="H21" s="15">
        <f t="shared" si="5"/>
        <v>0.95012226965430635</v>
      </c>
      <c r="I21" s="15">
        <v>-1</v>
      </c>
      <c r="J21" s="15">
        <f t="shared" si="6"/>
        <v>-0.95012226965430635</v>
      </c>
      <c r="K21" s="15"/>
      <c r="L21" s="15"/>
      <c r="M21" s="15" t="s">
        <v>3</v>
      </c>
      <c r="N21" s="15">
        <v>2</v>
      </c>
      <c r="O21" s="15">
        <f t="shared" si="9"/>
        <v>-0.95012226965430635</v>
      </c>
      <c r="P21" s="15">
        <f t="shared" si="7"/>
        <v>0.51758859398014267</v>
      </c>
      <c r="Q21" s="15">
        <f t="shared" si="8"/>
        <v>-0.95012226965430613</v>
      </c>
      <c r="R21" s="15"/>
      <c r="S21" s="11"/>
    </row>
    <row r="22" spans="1:19" x14ac:dyDescent="0.25">
      <c r="A22" s="9" t="s">
        <v>5</v>
      </c>
      <c r="B22" s="12">
        <f t="shared" si="3"/>
        <v>4.6888355441120808</v>
      </c>
      <c r="C22" s="13">
        <f>P9</f>
        <v>4.6649497667156172</v>
      </c>
      <c r="D22" s="11">
        <f t="shared" si="4"/>
        <v>2.3885777396463581E-2</v>
      </c>
      <c r="E22" s="15"/>
      <c r="F22" s="15"/>
      <c r="G22" s="15" t="s">
        <v>5</v>
      </c>
      <c r="H22" s="15">
        <f t="shared" si="5"/>
        <v>2.3885777396463581E-2</v>
      </c>
      <c r="I22" s="15">
        <v>-1</v>
      </c>
      <c r="J22" s="15">
        <f t="shared" si="6"/>
        <v>-2.3885777396463581E-2</v>
      </c>
      <c r="K22" s="15"/>
      <c r="L22" s="15"/>
      <c r="M22" s="15" t="s">
        <v>5</v>
      </c>
      <c r="N22" s="15">
        <v>2</v>
      </c>
      <c r="O22" s="15">
        <f t="shared" si="9"/>
        <v>-2.3885777396463581E-2</v>
      </c>
      <c r="P22" s="15">
        <f t="shared" si="7"/>
        <v>0.98357994399286719</v>
      </c>
      <c r="Q22" s="15">
        <f t="shared" si="8"/>
        <v>-2.3885777396463588E-2</v>
      </c>
      <c r="S22" s="11"/>
    </row>
    <row r="23" spans="1:19" x14ac:dyDescent="0.25">
      <c r="A23" s="9" t="s">
        <v>6</v>
      </c>
      <c r="B23" s="12">
        <f t="shared" si="3"/>
        <v>4.6820804273639283</v>
      </c>
      <c r="C23" s="13">
        <f>P9</f>
        <v>4.6649497667156172</v>
      </c>
      <c r="D23" s="11">
        <f t="shared" si="4"/>
        <v>1.7130660648311036E-2</v>
      </c>
      <c r="E23" s="15"/>
      <c r="F23" s="15"/>
      <c r="G23" s="15" t="s">
        <v>6</v>
      </c>
      <c r="H23" s="15">
        <f t="shared" si="5"/>
        <v>1.7130660648311036E-2</v>
      </c>
      <c r="I23" s="15">
        <v>-1</v>
      </c>
      <c r="J23" s="15">
        <f t="shared" si="6"/>
        <v>-1.7130660648311036E-2</v>
      </c>
      <c r="K23" s="15"/>
      <c r="L23" s="15"/>
      <c r="M23" s="15" t="s">
        <v>6</v>
      </c>
      <c r="N23" s="15">
        <v>2</v>
      </c>
      <c r="O23" s="15">
        <f t="shared" si="9"/>
        <v>-1.7130660648311036E-2</v>
      </c>
      <c r="P23" s="15">
        <f t="shared" si="7"/>
        <v>0.98819614942787981</v>
      </c>
      <c r="Q23" s="15">
        <f t="shared" si="8"/>
        <v>-1.713066064831106E-2</v>
      </c>
      <c r="R23" s="15" t="e">
        <f>AVERAGE(Q22:Q25)</f>
        <v>#VALUE!</v>
      </c>
      <c r="S23" s="11"/>
    </row>
    <row r="24" spans="1:19" x14ac:dyDescent="0.25">
      <c r="A24" s="9" t="s">
        <v>7</v>
      </c>
      <c r="B24" s="12" t="e">
        <f t="shared" si="3"/>
        <v>#VALUE!</v>
      </c>
      <c r="C24" s="13">
        <f>P9</f>
        <v>4.6649497667156172</v>
      </c>
      <c r="D24" s="11" t="e">
        <f t="shared" si="4"/>
        <v>#VALUE!</v>
      </c>
      <c r="E24" s="15"/>
      <c r="F24" s="15"/>
      <c r="G24" s="15" t="s">
        <v>7</v>
      </c>
      <c r="H24" s="15" t="e">
        <f t="shared" si="5"/>
        <v>#VALUE!</v>
      </c>
      <c r="I24" s="15">
        <v>-1</v>
      </c>
      <c r="J24" s="15" t="e">
        <f t="shared" si="6"/>
        <v>#VALUE!</v>
      </c>
      <c r="K24" s="15"/>
      <c r="L24" s="15"/>
      <c r="M24" s="15" t="s">
        <v>7</v>
      </c>
      <c r="N24" s="15">
        <v>2</v>
      </c>
      <c r="O24" s="15" t="e">
        <f t="shared" si="9"/>
        <v>#VALUE!</v>
      </c>
      <c r="P24" s="15" t="e">
        <f t="shared" si="7"/>
        <v>#VALUE!</v>
      </c>
      <c r="Q24" s="15" t="e">
        <f t="shared" si="8"/>
        <v>#VALUE!</v>
      </c>
      <c r="R24" s="15"/>
      <c r="S24" s="11"/>
    </row>
    <row r="25" spans="1:19" x14ac:dyDescent="0.25">
      <c r="A25" s="9" t="s">
        <v>8</v>
      </c>
      <c r="B25" s="12">
        <f t="shared" si="3"/>
        <v>4.8178404498197906</v>
      </c>
      <c r="C25" s="13">
        <f>P9</f>
        <v>4.6649497667156172</v>
      </c>
      <c r="D25" s="11">
        <f t="shared" si="4"/>
        <v>0.15289068310417342</v>
      </c>
      <c r="E25" s="15"/>
      <c r="F25" s="15"/>
      <c r="G25" s="15" t="s">
        <v>8</v>
      </c>
      <c r="H25" s="15">
        <f t="shared" si="5"/>
        <v>0.15289068310417342</v>
      </c>
      <c r="I25" s="15">
        <v>-1</v>
      </c>
      <c r="J25" s="15">
        <f t="shared" si="6"/>
        <v>-0.15289068310417342</v>
      </c>
      <c r="K25" s="15"/>
      <c r="L25" s="15"/>
      <c r="M25" s="15" t="s">
        <v>8</v>
      </c>
      <c r="N25" s="15">
        <v>2</v>
      </c>
      <c r="O25" s="15">
        <f t="shared" si="9"/>
        <v>-0.15289068310417342</v>
      </c>
      <c r="P25" s="15">
        <f t="shared" si="7"/>
        <v>0.89944646305105913</v>
      </c>
      <c r="Q25" s="15">
        <f t="shared" si="8"/>
        <v>-0.15289068310417328</v>
      </c>
      <c r="R25" s="15"/>
      <c r="S25" s="11"/>
    </row>
    <row r="26" spans="1:19" x14ac:dyDescent="0.25">
      <c r="A26" s="9" t="s">
        <v>9</v>
      </c>
      <c r="B26" s="12">
        <f t="shared" si="3"/>
        <v>4.8244963877822968</v>
      </c>
      <c r="C26" s="13">
        <f>P9</f>
        <v>4.6649497667156172</v>
      </c>
      <c r="D26" s="11">
        <f t="shared" si="4"/>
        <v>0.15954662106667961</v>
      </c>
      <c r="E26" s="15"/>
      <c r="F26" s="15"/>
      <c r="G26" s="15" t="s">
        <v>9</v>
      </c>
      <c r="H26" s="15">
        <f t="shared" si="5"/>
        <v>0.15954662106667961</v>
      </c>
      <c r="I26" s="15">
        <v>-1</v>
      </c>
      <c r="J26" s="15">
        <f t="shared" si="6"/>
        <v>-0.15954662106667961</v>
      </c>
      <c r="K26" s="15"/>
      <c r="L26" s="15"/>
      <c r="M26" s="15" t="s">
        <v>9</v>
      </c>
      <c r="N26" s="15">
        <v>2</v>
      </c>
      <c r="O26" s="15">
        <f t="shared" si="9"/>
        <v>-0.15954662106667961</v>
      </c>
      <c r="P26" s="15">
        <f t="shared" si="7"/>
        <v>0.8953063842117005</v>
      </c>
      <c r="Q26" s="15">
        <f t="shared" si="8"/>
        <v>-0.15954662106667941</v>
      </c>
      <c r="R26" s="15"/>
      <c r="S26" s="11"/>
    </row>
    <row r="27" spans="1:19" x14ac:dyDescent="0.25">
      <c r="A27" s="9" t="s">
        <v>10</v>
      </c>
      <c r="B27" s="12">
        <f t="shared" si="3"/>
        <v>4.6272957968062052</v>
      </c>
      <c r="C27" s="13">
        <f>P9</f>
        <v>4.6649497667156172</v>
      </c>
      <c r="D27" s="11">
        <f>B27-C27</f>
        <v>-3.7653969909412055E-2</v>
      </c>
      <c r="E27" s="15"/>
      <c r="F27" s="15"/>
      <c r="G27" s="15" t="s">
        <v>10</v>
      </c>
      <c r="H27" s="15">
        <f t="shared" si="5"/>
        <v>-3.7653969909412055E-2</v>
      </c>
      <c r="I27" s="15">
        <v>-1</v>
      </c>
      <c r="J27" s="15">
        <f t="shared" si="6"/>
        <v>3.7653969909412055E-2</v>
      </c>
      <c r="K27" s="15"/>
      <c r="L27" s="15"/>
      <c r="M27" s="15" t="s">
        <v>10</v>
      </c>
      <c r="N27" s="15">
        <v>2</v>
      </c>
      <c r="O27" s="15">
        <f t="shared" si="9"/>
        <v>3.7653969909412055E-2</v>
      </c>
      <c r="P27" s="15">
        <f>N27^O27</f>
        <v>1.0264433239858999</v>
      </c>
      <c r="Q27" s="15">
        <f>LOG(P27,2)</f>
        <v>3.7653969909411965E-2</v>
      </c>
      <c r="R27" s="15">
        <f>AVERAGE(Q26:Q29)</f>
        <v>-0.17377453521725345</v>
      </c>
      <c r="S27" s="11"/>
    </row>
    <row r="28" spans="1:19" x14ac:dyDescent="0.25">
      <c r="A28" s="9" t="s">
        <v>11</v>
      </c>
      <c r="B28" s="12">
        <f t="shared" si="3"/>
        <v>5.1876923003213768</v>
      </c>
      <c r="C28" s="13">
        <f>P9</f>
        <v>4.6649497667156172</v>
      </c>
      <c r="D28" s="11">
        <f t="shared" si="4"/>
        <v>0.52274253360575962</v>
      </c>
      <c r="E28" s="15"/>
      <c r="F28" s="15"/>
      <c r="G28" s="15" t="s">
        <v>11</v>
      </c>
      <c r="H28" s="15">
        <f t="shared" si="5"/>
        <v>0.52274253360575962</v>
      </c>
      <c r="I28" s="15">
        <v>-1</v>
      </c>
      <c r="J28" s="15">
        <f t="shared" si="6"/>
        <v>-0.52274253360575962</v>
      </c>
      <c r="K28" s="15"/>
      <c r="L28" s="15"/>
      <c r="M28" s="15" t="s">
        <v>11</v>
      </c>
      <c r="N28" s="15">
        <v>2</v>
      </c>
      <c r="O28" s="15">
        <f t="shared" si="9"/>
        <v>-0.52274253360575962</v>
      </c>
      <c r="P28" s="15">
        <f t="shared" si="7"/>
        <v>0.69604740291698253</v>
      </c>
      <c r="Q28" s="15">
        <f t="shared" si="8"/>
        <v>-0.52274253360575951</v>
      </c>
      <c r="R28" s="15"/>
      <c r="S28" s="11"/>
    </row>
    <row r="29" spans="1:19" ht="15.75" thickBot="1" x14ac:dyDescent="0.3">
      <c r="A29" s="20" t="s">
        <v>12</v>
      </c>
      <c r="B29" s="17">
        <f t="shared" si="3"/>
        <v>4.7154127228216041</v>
      </c>
      <c r="C29" s="19">
        <f>P9</f>
        <v>4.6649497667156172</v>
      </c>
      <c r="D29" s="18">
        <f t="shared" si="4"/>
        <v>5.0462956105986834E-2</v>
      </c>
      <c r="E29" s="2"/>
      <c r="F29" s="2"/>
      <c r="G29" s="2" t="s">
        <v>12</v>
      </c>
      <c r="H29" s="2">
        <f t="shared" si="5"/>
        <v>5.0462956105986834E-2</v>
      </c>
      <c r="I29" s="2">
        <v>-1</v>
      </c>
      <c r="J29" s="2">
        <f t="shared" si="6"/>
        <v>-5.0462956105986834E-2</v>
      </c>
      <c r="K29" s="2"/>
      <c r="L29" s="2"/>
      <c r="M29" s="2" t="s">
        <v>12</v>
      </c>
      <c r="N29" s="2">
        <v>2</v>
      </c>
      <c r="O29" s="2">
        <f t="shared" si="9"/>
        <v>-5.0462956105986834E-2</v>
      </c>
      <c r="P29" s="2">
        <f t="shared" si="7"/>
        <v>0.96562641285374762</v>
      </c>
      <c r="Q29" s="2">
        <f t="shared" si="8"/>
        <v>-5.0462956105986875E-2</v>
      </c>
      <c r="R29" s="2"/>
      <c r="S29" s="18"/>
    </row>
    <row r="30" spans="1:19" ht="15.75" thickTop="1" x14ac:dyDescent="0.25">
      <c r="A30" t="s">
        <v>13</v>
      </c>
      <c r="B30" s="10">
        <f>O4</f>
        <v>4.8011704600577723</v>
      </c>
      <c r="C30" s="10">
        <f>P9</f>
        <v>4.6649497667156172</v>
      </c>
      <c r="D30" s="15">
        <f t="shared" si="4"/>
        <v>0.13622069334215503</v>
      </c>
      <c r="E30" s="23"/>
      <c r="G30" t="s">
        <v>13</v>
      </c>
      <c r="H30" s="15">
        <f t="shared" si="5"/>
        <v>0.13622069334215503</v>
      </c>
      <c r="I30" s="15">
        <v>-1</v>
      </c>
      <c r="J30" s="15">
        <f t="shared" si="6"/>
        <v>-0.13622069334215503</v>
      </c>
      <c r="M30" t="s">
        <v>13</v>
      </c>
      <c r="N30" s="15">
        <v>2</v>
      </c>
      <c r="O30" s="15">
        <f t="shared" si="9"/>
        <v>-0.13622069334215503</v>
      </c>
      <c r="P30" s="15">
        <f t="shared" si="7"/>
        <v>0.90989962338833363</v>
      </c>
      <c r="Q30" s="15">
        <f t="shared" si="8"/>
        <v>-0.13622069334215497</v>
      </c>
    </row>
    <row r="31" spans="1:19" x14ac:dyDescent="0.25">
      <c r="A31" t="s">
        <v>14</v>
      </c>
      <c r="B31" s="10">
        <f>O5</f>
        <v>4.6595642453478128</v>
      </c>
      <c r="C31" s="10">
        <f>P9</f>
        <v>4.6649497667156172</v>
      </c>
      <c r="D31" s="15">
        <f t="shared" si="4"/>
        <v>-5.3855213678044578E-3</v>
      </c>
      <c r="G31" t="s">
        <v>14</v>
      </c>
      <c r="H31" s="15">
        <f t="shared" si="5"/>
        <v>-5.3855213678044578E-3</v>
      </c>
      <c r="I31" s="15">
        <v>-1</v>
      </c>
      <c r="J31" s="15">
        <f t="shared" si="6"/>
        <v>5.3855213678044578E-3</v>
      </c>
      <c r="M31" t="s">
        <v>14</v>
      </c>
      <c r="N31" s="15">
        <v>2</v>
      </c>
      <c r="O31" s="15">
        <f t="shared" si="9"/>
        <v>5.3855213678044578E-3</v>
      </c>
      <c r="P31" s="15">
        <f t="shared" si="7"/>
        <v>1.0037399351210907</v>
      </c>
      <c r="Q31" s="15">
        <f t="shared" si="8"/>
        <v>5.3855213678043936E-3</v>
      </c>
    </row>
    <row r="32" spans="1:19" x14ac:dyDescent="0.25">
      <c r="A32" t="s">
        <v>15</v>
      </c>
      <c r="B32" s="10">
        <f>O6</f>
        <v>4.3428291049977332</v>
      </c>
      <c r="C32" s="10">
        <f>P9</f>
        <v>4.6649497667156172</v>
      </c>
      <c r="D32" s="15">
        <f t="shared" si="4"/>
        <v>-0.322120661717884</v>
      </c>
      <c r="G32" t="s">
        <v>15</v>
      </c>
      <c r="H32" s="15">
        <f t="shared" si="5"/>
        <v>-0.322120661717884</v>
      </c>
      <c r="I32" s="15">
        <v>-1</v>
      </c>
      <c r="J32" s="15">
        <f t="shared" si="6"/>
        <v>0.322120661717884</v>
      </c>
      <c r="M32" t="s">
        <v>15</v>
      </c>
      <c r="N32" s="15">
        <v>2</v>
      </c>
      <c r="O32" s="15">
        <f t="shared" si="9"/>
        <v>0.322120661717884</v>
      </c>
      <c r="P32" s="15">
        <f t="shared" si="7"/>
        <v>1.2501668575801466</v>
      </c>
      <c r="Q32" s="15">
        <f t="shared" si="8"/>
        <v>0.32212066171788389</v>
      </c>
    </row>
    <row r="33" spans="1:17" x14ac:dyDescent="0.25">
      <c r="A33" s="9" t="s">
        <v>16</v>
      </c>
      <c r="B33" s="10">
        <f>O7</f>
        <v>4.8562352564591507</v>
      </c>
      <c r="C33" s="10">
        <f>P9</f>
        <v>4.6649497667156172</v>
      </c>
      <c r="D33" s="15">
        <f t="shared" si="4"/>
        <v>0.19128548974353343</v>
      </c>
      <c r="G33" s="15" t="s">
        <v>16</v>
      </c>
      <c r="H33" s="15">
        <f t="shared" si="5"/>
        <v>0.19128548974353343</v>
      </c>
      <c r="I33" s="15">
        <v>-1</v>
      </c>
      <c r="J33" s="15">
        <f t="shared" si="6"/>
        <v>-0.19128548974353343</v>
      </c>
      <c r="M33" s="15" t="s">
        <v>16</v>
      </c>
      <c r="N33" s="15">
        <v>2</v>
      </c>
      <c r="O33" s="15">
        <f t="shared" si="9"/>
        <v>-0.19128548974353343</v>
      </c>
      <c r="P33" s="15">
        <f t="shared" si="7"/>
        <v>0.87582498405517395</v>
      </c>
      <c r="Q33" s="15">
        <f t="shared" si="8"/>
        <v>-0.19128548974353349</v>
      </c>
    </row>
    <row r="34" spans="1:17" x14ac:dyDescent="0.25">
      <c r="D34" s="15"/>
      <c r="I34" s="15"/>
      <c r="Q34" s="15"/>
    </row>
    <row r="38" spans="1:17" x14ac:dyDescent="0.25">
      <c r="N38" t="s">
        <v>37</v>
      </c>
      <c r="O38" t="s">
        <v>38</v>
      </c>
      <c r="P38" t="s">
        <v>36</v>
      </c>
      <c r="Q38" t="s">
        <v>47</v>
      </c>
    </row>
    <row r="39" spans="1:17" x14ac:dyDescent="0.25">
      <c r="N39" s="15">
        <f>Q18</f>
        <v>-0.84772782019033799</v>
      </c>
      <c r="O39" s="15">
        <f>Q22</f>
        <v>-2.3885777396463588E-2</v>
      </c>
      <c r="P39" s="15">
        <f>Q26</f>
        <v>-0.15954662106667941</v>
      </c>
      <c r="Q39">
        <f>Q30</f>
        <v>-0.13622069334215497</v>
      </c>
    </row>
    <row r="40" spans="1:17" x14ac:dyDescent="0.25">
      <c r="N40" s="15">
        <f>Q19</f>
        <v>-0.55234871518609374</v>
      </c>
      <c r="O40" s="15">
        <f>Q23</f>
        <v>-1.713066064831106E-2</v>
      </c>
      <c r="P40" s="15">
        <f>Q27</f>
        <v>3.7653969909411965E-2</v>
      </c>
      <c r="Q40">
        <f>Q31</f>
        <v>5.3855213678043936E-3</v>
      </c>
    </row>
    <row r="41" spans="1:17" x14ac:dyDescent="0.25">
      <c r="N41">
        <f>Q20</f>
        <v>-0.43093139425532273</v>
      </c>
      <c r="O41" t="e">
        <f>Q24</f>
        <v>#VALUE!</v>
      </c>
      <c r="P41">
        <f>Q28</f>
        <v>-0.52274253360575951</v>
      </c>
      <c r="Q41">
        <f>Q32</f>
        <v>0.32212066171788389</v>
      </c>
    </row>
    <row r="42" spans="1:17" x14ac:dyDescent="0.25">
      <c r="N42">
        <f>Q21</f>
        <v>-0.95012226965430613</v>
      </c>
      <c r="O42">
        <f>Q25</f>
        <v>-0.15289068310417328</v>
      </c>
      <c r="P42">
        <f>Q29</f>
        <v>-5.0462956105986875E-2</v>
      </c>
      <c r="Q42">
        <f>Q33</f>
        <v>-0.19128548974353349</v>
      </c>
    </row>
    <row r="44" spans="1:17" x14ac:dyDescent="0.25">
      <c r="N44">
        <f>AVERAGE(N39:N42)</f>
        <v>-0.69528254982151516</v>
      </c>
      <c r="O44" t="e">
        <f t="shared" ref="O44:Q44" si="10">AVERAGE(O39:O42)</f>
        <v>#VALUE!</v>
      </c>
      <c r="P44">
        <f t="shared" si="10"/>
        <v>-0.17377453521725345</v>
      </c>
      <c r="Q44">
        <f t="shared" si="10"/>
        <v>0</v>
      </c>
    </row>
  </sheetData>
  <mergeCells count="1">
    <mergeCell ref="B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J45" sqref="J45"/>
    </sheetView>
  </sheetViews>
  <sheetFormatPr defaultRowHeight="15" x14ac:dyDescent="0.25"/>
  <sheetData>
    <row r="1" spans="1:19" x14ac:dyDescent="0.25">
      <c r="B1" s="1" t="s">
        <v>19</v>
      </c>
      <c r="C1" t="s">
        <v>42</v>
      </c>
      <c r="H1" s="1" t="s">
        <v>20</v>
      </c>
      <c r="N1" s="1" t="s">
        <v>21</v>
      </c>
    </row>
    <row r="2" spans="1:19" ht="15.75" thickBot="1" x14ac:dyDescent="0.3">
      <c r="A2" s="2"/>
      <c r="B2" s="32"/>
      <c r="C2" s="32"/>
      <c r="D2" s="33"/>
    </row>
    <row r="3" spans="1:19" ht="15.75" thickTop="1" x14ac:dyDescent="0.25">
      <c r="B3" s="3" t="s">
        <v>22</v>
      </c>
      <c r="C3" s="3"/>
      <c r="D3" s="4"/>
      <c r="G3" s="5" t="s">
        <v>23</v>
      </c>
      <c r="H3" s="6" t="s">
        <v>24</v>
      </c>
      <c r="I3" s="6" t="s">
        <v>18</v>
      </c>
      <c r="J3" s="7" t="s">
        <v>25</v>
      </c>
      <c r="L3" s="5" t="s">
        <v>26</v>
      </c>
      <c r="M3" s="6" t="s">
        <v>27</v>
      </c>
      <c r="N3" s="6" t="s">
        <v>18</v>
      </c>
      <c r="O3" s="7" t="s">
        <v>28</v>
      </c>
      <c r="P3" s="8"/>
      <c r="S3" s="15"/>
    </row>
    <row r="4" spans="1:19" x14ac:dyDescent="0.25">
      <c r="A4" t="s">
        <v>0</v>
      </c>
      <c r="B4" s="10">
        <v>25.259839666949592</v>
      </c>
      <c r="D4" s="11"/>
      <c r="F4" s="11"/>
      <c r="G4" t="s">
        <v>0</v>
      </c>
      <c r="H4" s="10">
        <f>B4</f>
        <v>25.259839666949592</v>
      </c>
      <c r="I4" s="12">
        <v>18.442259273791468</v>
      </c>
      <c r="J4" s="13">
        <f>H4-I4</f>
        <v>6.8175803931581243</v>
      </c>
      <c r="K4" s="21"/>
      <c r="L4" t="s">
        <v>13</v>
      </c>
      <c r="M4" s="10">
        <v>25.42499950835791</v>
      </c>
      <c r="N4" s="14">
        <v>18.898829539942227</v>
      </c>
      <c r="O4" s="12">
        <f>M4-N4</f>
        <v>6.5261699684156831</v>
      </c>
      <c r="P4" s="11"/>
    </row>
    <row r="5" spans="1:19" x14ac:dyDescent="0.25">
      <c r="A5" t="s">
        <v>1</v>
      </c>
      <c r="B5" s="10">
        <v>25.239950475387229</v>
      </c>
      <c r="D5" s="11"/>
      <c r="F5" s="11"/>
      <c r="G5" t="s">
        <v>1</v>
      </c>
      <c r="H5" s="10">
        <f t="shared" ref="H5:H15" si="0">B5</f>
        <v>25.239950475387229</v>
      </c>
      <c r="I5" s="12">
        <v>18.812599561993522</v>
      </c>
      <c r="J5" s="13">
        <f t="shared" ref="J5:J14" si="1">H5-I5</f>
        <v>6.4273509133937061</v>
      </c>
      <c r="K5" s="21"/>
      <c r="L5" t="s">
        <v>14</v>
      </c>
      <c r="M5" s="10">
        <v>25.204987601663287</v>
      </c>
      <c r="N5" s="14">
        <v>19.010435754652189</v>
      </c>
      <c r="O5" s="12">
        <f t="shared" ref="O5:O7" si="2">M5-N5</f>
        <v>6.1945518470110983</v>
      </c>
      <c r="P5" s="11"/>
    </row>
    <row r="6" spans="1:19" x14ac:dyDescent="0.25">
      <c r="A6" t="s">
        <v>2</v>
      </c>
      <c r="B6" s="10">
        <v>25.354999507000585</v>
      </c>
      <c r="D6" s="11"/>
      <c r="E6" s="15"/>
      <c r="F6" s="11"/>
      <c r="G6" t="s">
        <v>2</v>
      </c>
      <c r="H6" s="10">
        <f t="shared" si="0"/>
        <v>25.354999507000585</v>
      </c>
      <c r="I6" s="12">
        <v>18.864043713702603</v>
      </c>
      <c r="J6" s="13">
        <f t="shared" si="1"/>
        <v>6.4909557932979816</v>
      </c>
      <c r="K6" s="21"/>
      <c r="L6" t="s">
        <v>15</v>
      </c>
      <c r="M6" s="10">
        <v>25.38</v>
      </c>
      <c r="N6" s="14">
        <v>18.937170895002268</v>
      </c>
      <c r="O6" s="12">
        <f t="shared" si="2"/>
        <v>6.4428291049977311</v>
      </c>
      <c r="P6" s="13"/>
    </row>
    <row r="7" spans="1:19" x14ac:dyDescent="0.25">
      <c r="A7" t="s">
        <v>3</v>
      </c>
      <c r="B7" s="10">
        <v>25.374995566502076</v>
      </c>
      <c r="D7" s="11"/>
      <c r="F7" s="11"/>
      <c r="G7" t="s">
        <v>3</v>
      </c>
      <c r="H7" s="10">
        <f t="shared" si="0"/>
        <v>25.374995566502076</v>
      </c>
      <c r="I7" s="12">
        <v>18.829608366531644</v>
      </c>
      <c r="J7" s="13">
        <f t="shared" si="1"/>
        <v>6.5453871999704312</v>
      </c>
      <c r="K7" s="21"/>
      <c r="L7" s="9" t="s">
        <v>16</v>
      </c>
      <c r="M7" s="12">
        <v>25.834976291841262</v>
      </c>
      <c r="N7" s="10">
        <v>19.203764743540848</v>
      </c>
      <c r="O7" s="12">
        <f t="shared" si="2"/>
        <v>6.6312115483004135</v>
      </c>
      <c r="P7" s="11"/>
    </row>
    <row r="8" spans="1:19" x14ac:dyDescent="0.25">
      <c r="A8" t="s">
        <v>5</v>
      </c>
      <c r="B8" s="10">
        <v>25.264940134502595</v>
      </c>
      <c r="D8" s="11"/>
      <c r="F8" s="11"/>
      <c r="G8" t="s">
        <v>5</v>
      </c>
      <c r="H8" s="10">
        <f t="shared" si="0"/>
        <v>25.264940134502595</v>
      </c>
      <c r="I8" s="12">
        <v>18.616121010234895</v>
      </c>
      <c r="J8" s="13">
        <f t="shared" si="1"/>
        <v>6.6488191242676997</v>
      </c>
      <c r="K8" s="21"/>
      <c r="L8" s="15"/>
      <c r="M8" s="15"/>
      <c r="N8" s="15"/>
      <c r="O8" s="15"/>
      <c r="P8" s="11"/>
    </row>
    <row r="9" spans="1:19" x14ac:dyDescent="0.25">
      <c r="A9" t="s">
        <v>6</v>
      </c>
      <c r="B9" s="10">
        <v>25.274999505440153</v>
      </c>
      <c r="D9" s="11"/>
      <c r="F9" s="11"/>
      <c r="G9" t="s">
        <v>6</v>
      </c>
      <c r="H9" s="10">
        <f t="shared" si="0"/>
        <v>25.274999505440153</v>
      </c>
      <c r="I9" s="12">
        <v>18.597910981569196</v>
      </c>
      <c r="J9" s="13">
        <f t="shared" si="1"/>
        <v>6.6770885238709567</v>
      </c>
      <c r="L9" s="9"/>
      <c r="M9" s="15"/>
      <c r="N9" s="16" t="s">
        <v>29</v>
      </c>
      <c r="O9" s="15"/>
      <c r="P9" s="13">
        <f>AVERAGE(O4:O7)</f>
        <v>6.4486906171812315</v>
      </c>
    </row>
    <row r="10" spans="1:19" x14ac:dyDescent="0.25">
      <c r="A10" t="s">
        <v>7</v>
      </c>
      <c r="B10" s="10">
        <v>25.039992012778278</v>
      </c>
      <c r="D10" s="11"/>
      <c r="F10" s="11"/>
      <c r="G10" t="s">
        <v>7</v>
      </c>
      <c r="H10" s="10">
        <f t="shared" si="0"/>
        <v>25.039992012778278</v>
      </c>
      <c r="I10" s="12">
        <v>18.675628610385715</v>
      </c>
      <c r="J10" s="13">
        <f t="shared" si="1"/>
        <v>6.3643634023925628</v>
      </c>
      <c r="L10" s="9"/>
      <c r="M10" s="15"/>
      <c r="N10" s="15"/>
      <c r="O10" s="15"/>
      <c r="P10" s="11"/>
    </row>
    <row r="11" spans="1:19" x14ac:dyDescent="0.25">
      <c r="A11" t="s">
        <v>8</v>
      </c>
      <c r="B11" s="10">
        <v>25.014999500299815</v>
      </c>
      <c r="D11" s="11"/>
      <c r="F11" s="11"/>
      <c r="G11" t="s">
        <v>8</v>
      </c>
      <c r="H11" s="10">
        <f t="shared" si="0"/>
        <v>25.014999500299815</v>
      </c>
      <c r="I11" s="12">
        <v>18.472082263662969</v>
      </c>
      <c r="J11" s="13">
        <f t="shared" si="1"/>
        <v>6.5429172366368462</v>
      </c>
      <c r="L11" s="9"/>
      <c r="M11" s="15"/>
      <c r="N11" s="15"/>
      <c r="O11" s="15"/>
      <c r="P11" s="11"/>
    </row>
    <row r="12" spans="1:19" x14ac:dyDescent="0.25">
      <c r="A12" t="s">
        <v>9</v>
      </c>
      <c r="B12" s="10">
        <v>25.049998003991934</v>
      </c>
      <c r="D12" s="11"/>
      <c r="F12" s="11"/>
      <c r="G12" t="s">
        <v>9</v>
      </c>
      <c r="H12" s="10">
        <f t="shared" si="0"/>
        <v>25.049998003991934</v>
      </c>
      <c r="I12" s="12">
        <v>18.075239418553988</v>
      </c>
      <c r="J12" s="13">
        <f t="shared" si="1"/>
        <v>6.9747585854379466</v>
      </c>
      <c r="L12" s="9"/>
      <c r="M12" s="15"/>
      <c r="N12" s="15"/>
      <c r="O12" s="15"/>
      <c r="P12" s="11"/>
    </row>
    <row r="13" spans="1:19" x14ac:dyDescent="0.25">
      <c r="A13" t="s">
        <v>10</v>
      </c>
      <c r="B13" s="10">
        <v>25.799982558133639</v>
      </c>
      <c r="D13" s="11"/>
      <c r="F13" s="11"/>
      <c r="G13" t="s">
        <v>10</v>
      </c>
      <c r="H13" s="10">
        <f t="shared" si="0"/>
        <v>25.799982558133639</v>
      </c>
      <c r="I13" s="12">
        <v>19.152670561454272</v>
      </c>
      <c r="J13" s="13">
        <f>H13-I13</f>
        <v>6.6473119966793668</v>
      </c>
      <c r="L13" s="9"/>
      <c r="M13" s="15"/>
      <c r="N13" s="15"/>
      <c r="O13" s="15"/>
      <c r="P13" s="11"/>
    </row>
    <row r="14" spans="1:19" x14ac:dyDescent="0.25">
      <c r="A14" t="s">
        <v>11</v>
      </c>
      <c r="B14" s="12">
        <v>25.639992199686802</v>
      </c>
      <c r="C14" s="15"/>
      <c r="D14" s="11"/>
      <c r="E14" s="15"/>
      <c r="F14" s="11"/>
      <c r="G14" t="s">
        <v>11</v>
      </c>
      <c r="H14" s="10">
        <f t="shared" si="0"/>
        <v>25.639992199686802</v>
      </c>
      <c r="I14" s="12">
        <v>18.917244953278765</v>
      </c>
      <c r="J14" s="13">
        <f t="shared" si="1"/>
        <v>6.7227472464080371</v>
      </c>
      <c r="K14" s="11"/>
      <c r="L14" s="15"/>
      <c r="M14" s="15"/>
      <c r="N14" s="15"/>
      <c r="O14" s="15"/>
      <c r="P14" s="11"/>
    </row>
    <row r="15" spans="1:19" ht="15.75" thickBot="1" x14ac:dyDescent="0.3">
      <c r="A15" s="2" t="s">
        <v>12</v>
      </c>
      <c r="B15" s="17">
        <v>25.064987532412619</v>
      </c>
      <c r="C15" s="2"/>
      <c r="D15" s="18"/>
      <c r="E15" s="15"/>
      <c r="F15" s="11"/>
      <c r="G15" s="20" t="s">
        <v>12</v>
      </c>
      <c r="H15" s="17">
        <f t="shared" si="0"/>
        <v>25.064987532412619</v>
      </c>
      <c r="I15" s="17">
        <v>18.539560938741634</v>
      </c>
      <c r="J15" s="19">
        <f>H15-I15</f>
        <v>6.5254265936709857</v>
      </c>
      <c r="K15" s="18"/>
      <c r="L15" s="2"/>
      <c r="M15" s="2"/>
      <c r="N15" s="2"/>
      <c r="O15" s="2"/>
      <c r="P15" s="18"/>
    </row>
    <row r="16" spans="1:19" ht="16.5" thickTop="1" thickBot="1" x14ac:dyDescent="0.3">
      <c r="I16" s="10"/>
    </row>
    <row r="17" spans="1:19" ht="15.75" thickTop="1" x14ac:dyDescent="0.25">
      <c r="A17" s="22"/>
      <c r="B17" s="6" t="s">
        <v>25</v>
      </c>
      <c r="C17" s="6" t="s">
        <v>29</v>
      </c>
      <c r="D17" s="7" t="s">
        <v>30</v>
      </c>
      <c r="E17" s="23"/>
      <c r="F17" s="23"/>
      <c r="G17" s="23"/>
      <c r="H17" s="6" t="s">
        <v>30</v>
      </c>
      <c r="I17" s="6" t="s">
        <v>31</v>
      </c>
      <c r="J17" s="6" t="s">
        <v>32</v>
      </c>
      <c r="K17" s="23"/>
      <c r="L17" s="23"/>
      <c r="M17" s="23"/>
      <c r="N17" s="6" t="s">
        <v>31</v>
      </c>
      <c r="O17" s="6" t="s">
        <v>32</v>
      </c>
      <c r="P17" s="23" t="s">
        <v>33</v>
      </c>
      <c r="Q17" s="23" t="s">
        <v>34</v>
      </c>
      <c r="R17" s="23" t="s">
        <v>35</v>
      </c>
      <c r="S17" s="8"/>
    </row>
    <row r="18" spans="1:19" x14ac:dyDescent="0.25">
      <c r="A18" s="9" t="s">
        <v>0</v>
      </c>
      <c r="B18" s="12">
        <f t="shared" ref="B18:B29" si="3">J4</f>
        <v>6.8175803931581243</v>
      </c>
      <c r="C18" s="13">
        <f>P9</f>
        <v>6.4486906171812315</v>
      </c>
      <c r="D18" s="11">
        <f>B18-C18</f>
        <v>0.36888977597689276</v>
      </c>
      <c r="E18" s="15"/>
      <c r="F18" s="15"/>
      <c r="G18" s="15" t="s">
        <v>0</v>
      </c>
      <c r="H18" s="15">
        <f>D18</f>
        <v>0.36888977597689276</v>
      </c>
      <c r="I18" s="15">
        <v>-1</v>
      </c>
      <c r="J18" s="15">
        <f>H18*I18</f>
        <v>-0.36888977597689276</v>
      </c>
      <c r="K18" s="15"/>
      <c r="L18" s="15"/>
      <c r="M18" s="15" t="s">
        <v>0</v>
      </c>
      <c r="N18" s="15">
        <v>2</v>
      </c>
      <c r="O18" s="15">
        <f>J18</f>
        <v>-0.36888977597689276</v>
      </c>
      <c r="P18" s="15">
        <f>N18^O18</f>
        <v>0.77437818922583224</v>
      </c>
      <c r="Q18" s="15">
        <f>LOG(P18,2)</f>
        <v>-0.36888977597689276</v>
      </c>
      <c r="R18" s="15"/>
      <c r="S18" s="11"/>
    </row>
    <row r="19" spans="1:19" x14ac:dyDescent="0.25">
      <c r="A19" s="9" t="s">
        <v>1</v>
      </c>
      <c r="B19" s="12">
        <f t="shared" si="3"/>
        <v>6.4273509133937061</v>
      </c>
      <c r="C19" s="13">
        <f>P9</f>
        <v>6.4486906171812315</v>
      </c>
      <c r="D19" s="11">
        <f t="shared" ref="D19:D33" si="4">B19-C19</f>
        <v>-2.1339703787525366E-2</v>
      </c>
      <c r="E19" s="15"/>
      <c r="F19" s="15"/>
      <c r="G19" s="15" t="s">
        <v>1</v>
      </c>
      <c r="H19" s="15">
        <f t="shared" ref="H19:H33" si="5">D19</f>
        <v>-2.1339703787525366E-2</v>
      </c>
      <c r="I19" s="15">
        <v>-1</v>
      </c>
      <c r="J19" s="15">
        <f t="shared" ref="J19:J33" si="6">H19*I19</f>
        <v>2.1339703787525366E-2</v>
      </c>
      <c r="K19" s="15"/>
      <c r="L19" s="15"/>
      <c r="M19" s="15" t="s">
        <v>1</v>
      </c>
      <c r="N19" s="15">
        <v>2</v>
      </c>
      <c r="O19" s="15">
        <f>J19</f>
        <v>2.1339703787525366E-2</v>
      </c>
      <c r="P19" s="15">
        <f t="shared" ref="P19:P33" si="7">N19^O19</f>
        <v>1.0149014919463897</v>
      </c>
      <c r="Q19" s="15">
        <f t="shared" ref="Q19:Q33" si="8">LOG(P19,2)</f>
        <v>2.1339703787525349E-2</v>
      </c>
      <c r="R19" s="15">
        <f>AVERAGE(Q18:Q21)</f>
        <v>-0.12162795777382926</v>
      </c>
      <c r="S19" s="11"/>
    </row>
    <row r="20" spans="1:19" x14ac:dyDescent="0.25">
      <c r="A20" s="9" t="s">
        <v>2</v>
      </c>
      <c r="B20" s="12">
        <f t="shared" si="3"/>
        <v>6.4909557932979816</v>
      </c>
      <c r="C20" s="13">
        <f>P9</f>
        <v>6.4486906171812315</v>
      </c>
      <c r="D20" s="11">
        <f t="shared" si="4"/>
        <v>4.2265176116750069E-2</v>
      </c>
      <c r="E20" s="15"/>
      <c r="F20" s="15"/>
      <c r="G20" s="15" t="s">
        <v>2</v>
      </c>
      <c r="H20" s="15">
        <f t="shared" si="5"/>
        <v>4.2265176116750069E-2</v>
      </c>
      <c r="I20" s="15">
        <v>-1</v>
      </c>
      <c r="J20" s="15">
        <f t="shared" si="6"/>
        <v>-4.2265176116750069E-2</v>
      </c>
      <c r="K20" s="15"/>
      <c r="L20" s="15"/>
      <c r="M20" s="15" t="s">
        <v>2</v>
      </c>
      <c r="N20" s="15">
        <v>2</v>
      </c>
      <c r="O20" s="15">
        <f t="shared" ref="O20:O33" si="9">J20</f>
        <v>-4.2265176116750069E-2</v>
      </c>
      <c r="P20" s="15">
        <f t="shared" si="7"/>
        <v>0.97112897972730783</v>
      </c>
      <c r="Q20" s="15">
        <f t="shared" si="8"/>
        <v>-4.226517611675009E-2</v>
      </c>
      <c r="R20" s="15"/>
      <c r="S20" s="11"/>
    </row>
    <row r="21" spans="1:19" x14ac:dyDescent="0.25">
      <c r="A21" s="9" t="s">
        <v>3</v>
      </c>
      <c r="B21" s="12">
        <f t="shared" si="3"/>
        <v>6.5453871999704312</v>
      </c>
      <c r="C21" s="13">
        <f>P9</f>
        <v>6.4486906171812315</v>
      </c>
      <c r="D21" s="11">
        <f t="shared" si="4"/>
        <v>9.6696582789199681E-2</v>
      </c>
      <c r="E21" s="15"/>
      <c r="F21" s="15"/>
      <c r="G21" s="15" t="s">
        <v>3</v>
      </c>
      <c r="H21" s="15">
        <f t="shared" si="5"/>
        <v>9.6696582789199681E-2</v>
      </c>
      <c r="I21" s="15">
        <v>-1</v>
      </c>
      <c r="J21" s="15">
        <f t="shared" si="6"/>
        <v>-9.6696582789199681E-2</v>
      </c>
      <c r="K21" s="15"/>
      <c r="L21" s="15"/>
      <c r="M21" s="15" t="s">
        <v>3</v>
      </c>
      <c r="N21" s="15">
        <v>2</v>
      </c>
      <c r="O21" s="15">
        <f t="shared" si="9"/>
        <v>-9.6696582789199681E-2</v>
      </c>
      <c r="P21" s="15">
        <f t="shared" si="7"/>
        <v>0.93517185566756422</v>
      </c>
      <c r="Q21" s="15">
        <f t="shared" si="8"/>
        <v>-9.6696582789199598E-2</v>
      </c>
      <c r="R21" s="15"/>
      <c r="S21" s="11"/>
    </row>
    <row r="22" spans="1:19" x14ac:dyDescent="0.25">
      <c r="A22" s="9" t="s">
        <v>5</v>
      </c>
      <c r="B22" s="12">
        <f t="shared" si="3"/>
        <v>6.6488191242676997</v>
      </c>
      <c r="C22" s="13">
        <f>P9</f>
        <v>6.4486906171812315</v>
      </c>
      <c r="D22" s="11">
        <f t="shared" si="4"/>
        <v>0.20012850708646823</v>
      </c>
      <c r="E22" s="15"/>
      <c r="F22" s="15"/>
      <c r="G22" s="15" t="s">
        <v>5</v>
      </c>
      <c r="H22" s="15">
        <f t="shared" si="5"/>
        <v>0.20012850708646823</v>
      </c>
      <c r="I22" s="15">
        <v>-1</v>
      </c>
      <c r="J22" s="15">
        <f t="shared" si="6"/>
        <v>-0.20012850708646823</v>
      </c>
      <c r="K22" s="15"/>
      <c r="L22" s="15"/>
      <c r="M22" s="15" t="s">
        <v>5</v>
      </c>
      <c r="N22" s="15">
        <v>2</v>
      </c>
      <c r="O22" s="15">
        <f t="shared" si="9"/>
        <v>-0.20012850708646823</v>
      </c>
      <c r="P22" s="15">
        <f t="shared" si="7"/>
        <v>0.87047302304608365</v>
      </c>
      <c r="Q22" s="15">
        <f t="shared" si="8"/>
        <v>-0.20012850708646826</v>
      </c>
      <c r="S22" s="11"/>
    </row>
    <row r="23" spans="1:19" x14ac:dyDescent="0.25">
      <c r="A23" s="9" t="s">
        <v>6</v>
      </c>
      <c r="B23" s="12">
        <f t="shared" si="3"/>
        <v>6.6770885238709567</v>
      </c>
      <c r="C23" s="13">
        <f>P9</f>
        <v>6.4486906171812315</v>
      </c>
      <c r="D23" s="11">
        <f t="shared" si="4"/>
        <v>0.22839790668972526</v>
      </c>
      <c r="E23" s="15"/>
      <c r="F23" s="15"/>
      <c r="G23" s="15" t="s">
        <v>6</v>
      </c>
      <c r="H23" s="15">
        <f t="shared" si="5"/>
        <v>0.22839790668972526</v>
      </c>
      <c r="I23" s="15">
        <v>-1</v>
      </c>
      <c r="J23" s="15">
        <f t="shared" si="6"/>
        <v>-0.22839790668972526</v>
      </c>
      <c r="K23" s="15"/>
      <c r="L23" s="15"/>
      <c r="M23" s="15" t="s">
        <v>6</v>
      </c>
      <c r="N23" s="15">
        <v>2</v>
      </c>
      <c r="O23" s="15">
        <f t="shared" si="9"/>
        <v>-0.22839790668972526</v>
      </c>
      <c r="P23" s="15">
        <f t="shared" si="7"/>
        <v>0.85358225719233327</v>
      </c>
      <c r="Q23" s="15">
        <f t="shared" si="8"/>
        <v>-0.22839790668972515</v>
      </c>
      <c r="R23" s="15">
        <f>AVERAGE(Q22:Q25)</f>
        <v>-0.10960645461078489</v>
      </c>
      <c r="S23" s="11"/>
    </row>
    <row r="24" spans="1:19" x14ac:dyDescent="0.25">
      <c r="A24" s="9" t="s">
        <v>7</v>
      </c>
      <c r="B24" s="12">
        <f t="shared" si="3"/>
        <v>6.3643634023925628</v>
      </c>
      <c r="C24" s="13">
        <f>P9</f>
        <v>6.4486906171812315</v>
      </c>
      <c r="D24" s="11">
        <f t="shared" si="4"/>
        <v>-8.432721478866867E-2</v>
      </c>
      <c r="E24" s="15"/>
      <c r="F24" s="15"/>
      <c r="G24" s="15" t="s">
        <v>7</v>
      </c>
      <c r="H24" s="15">
        <f t="shared" si="5"/>
        <v>-8.432721478866867E-2</v>
      </c>
      <c r="I24" s="15">
        <v>-1</v>
      </c>
      <c r="J24" s="15">
        <f t="shared" si="6"/>
        <v>8.432721478866867E-2</v>
      </c>
      <c r="K24" s="15"/>
      <c r="L24" s="15"/>
      <c r="M24" s="15" t="s">
        <v>7</v>
      </c>
      <c r="N24" s="15">
        <v>2</v>
      </c>
      <c r="O24" s="15">
        <f t="shared" si="9"/>
        <v>8.432721478866867E-2</v>
      </c>
      <c r="P24" s="15">
        <f t="shared" si="7"/>
        <v>1.0601932164419128</v>
      </c>
      <c r="Q24" s="15">
        <f t="shared" si="8"/>
        <v>8.4327214788668572E-2</v>
      </c>
      <c r="R24" s="15"/>
      <c r="S24" s="11"/>
    </row>
    <row r="25" spans="1:19" x14ac:dyDescent="0.25">
      <c r="A25" s="9" t="s">
        <v>8</v>
      </c>
      <c r="B25" s="12">
        <f t="shared" si="3"/>
        <v>6.5429172366368462</v>
      </c>
      <c r="C25" s="13">
        <f>P9</f>
        <v>6.4486906171812315</v>
      </c>
      <c r="D25" s="11">
        <f t="shared" si="4"/>
        <v>9.4226619455614724E-2</v>
      </c>
      <c r="E25" s="15"/>
      <c r="F25" s="15"/>
      <c r="G25" s="15" t="s">
        <v>8</v>
      </c>
      <c r="H25" s="15">
        <f t="shared" si="5"/>
        <v>9.4226619455614724E-2</v>
      </c>
      <c r="I25" s="15">
        <v>-1</v>
      </c>
      <c r="J25" s="15">
        <f t="shared" si="6"/>
        <v>-9.4226619455614724E-2</v>
      </c>
      <c r="K25" s="15"/>
      <c r="L25" s="15"/>
      <c r="M25" s="15" t="s">
        <v>8</v>
      </c>
      <c r="N25" s="15">
        <v>2</v>
      </c>
      <c r="O25" s="15">
        <f t="shared" si="9"/>
        <v>-9.4226619455614724E-2</v>
      </c>
      <c r="P25" s="15">
        <f t="shared" si="7"/>
        <v>0.93677428621334236</v>
      </c>
      <c r="Q25" s="15">
        <f t="shared" si="8"/>
        <v>-9.4226619455614738E-2</v>
      </c>
      <c r="R25" s="15"/>
      <c r="S25" s="11"/>
    </row>
    <row r="26" spans="1:19" x14ac:dyDescent="0.25">
      <c r="A26" s="9" t="s">
        <v>9</v>
      </c>
      <c r="B26" s="12">
        <f t="shared" si="3"/>
        <v>6.9747585854379466</v>
      </c>
      <c r="C26" s="13">
        <f>P9</f>
        <v>6.4486906171812315</v>
      </c>
      <c r="D26" s="11">
        <f t="shared" si="4"/>
        <v>0.52606796825671509</v>
      </c>
      <c r="E26" s="15"/>
      <c r="F26" s="15"/>
      <c r="G26" s="15" t="s">
        <v>9</v>
      </c>
      <c r="H26" s="15">
        <f t="shared" si="5"/>
        <v>0.52606796825671509</v>
      </c>
      <c r="I26" s="15">
        <v>-1</v>
      </c>
      <c r="J26" s="15">
        <f t="shared" si="6"/>
        <v>-0.52606796825671509</v>
      </c>
      <c r="K26" s="15"/>
      <c r="L26" s="15"/>
      <c r="M26" s="15" t="s">
        <v>9</v>
      </c>
      <c r="N26" s="15">
        <v>2</v>
      </c>
      <c r="O26" s="15">
        <f t="shared" si="9"/>
        <v>-0.52606796825671509</v>
      </c>
      <c r="P26" s="15">
        <f t="shared" si="7"/>
        <v>0.69444485042224946</v>
      </c>
      <c r="Q26" s="15">
        <f t="shared" si="8"/>
        <v>-0.5260679682567152</v>
      </c>
      <c r="R26" s="15"/>
      <c r="S26" s="11"/>
    </row>
    <row r="27" spans="1:19" x14ac:dyDescent="0.25">
      <c r="A27" s="9" t="s">
        <v>10</v>
      </c>
      <c r="B27" s="12">
        <f t="shared" si="3"/>
        <v>6.6473119966793668</v>
      </c>
      <c r="C27" s="13">
        <f>P9</f>
        <v>6.4486906171812315</v>
      </c>
      <c r="D27" s="11">
        <f>B27-C27</f>
        <v>0.1986213794981353</v>
      </c>
      <c r="E27" s="15"/>
      <c r="F27" s="15"/>
      <c r="G27" s="15" t="s">
        <v>10</v>
      </c>
      <c r="H27" s="15">
        <f t="shared" si="5"/>
        <v>0.1986213794981353</v>
      </c>
      <c r="I27" s="15">
        <v>-1</v>
      </c>
      <c r="J27" s="15">
        <f t="shared" si="6"/>
        <v>-0.1986213794981353</v>
      </c>
      <c r="K27" s="15"/>
      <c r="L27" s="15"/>
      <c r="M27" s="15" t="s">
        <v>10</v>
      </c>
      <c r="N27" s="15">
        <v>2</v>
      </c>
      <c r="O27" s="15">
        <f t="shared" si="9"/>
        <v>-0.1986213794981353</v>
      </c>
      <c r="P27" s="15">
        <f>N27^O27</f>
        <v>0.87138284761899476</v>
      </c>
      <c r="Q27" s="15">
        <f>LOG(P27,2)</f>
        <v>-0.19862137949813519</v>
      </c>
      <c r="R27" s="15">
        <f>AVERAGE(Q26:Q29)</f>
        <v>-0.26887048836785249</v>
      </c>
      <c r="S27" s="11"/>
    </row>
    <row r="28" spans="1:19" x14ac:dyDescent="0.25">
      <c r="A28" s="9" t="s">
        <v>11</v>
      </c>
      <c r="B28" s="12">
        <f t="shared" si="3"/>
        <v>6.7227472464080371</v>
      </c>
      <c r="C28" s="13">
        <f>P9</f>
        <v>6.4486906171812315</v>
      </c>
      <c r="D28" s="11">
        <f t="shared" si="4"/>
        <v>0.27405662922680563</v>
      </c>
      <c r="E28" s="15"/>
      <c r="F28" s="15"/>
      <c r="G28" s="15" t="s">
        <v>11</v>
      </c>
      <c r="H28" s="15">
        <f t="shared" si="5"/>
        <v>0.27405662922680563</v>
      </c>
      <c r="I28" s="15">
        <v>-1</v>
      </c>
      <c r="J28" s="15">
        <f t="shared" si="6"/>
        <v>-0.27405662922680563</v>
      </c>
      <c r="K28" s="15"/>
      <c r="L28" s="15"/>
      <c r="M28" s="15" t="s">
        <v>11</v>
      </c>
      <c r="N28" s="15">
        <v>2</v>
      </c>
      <c r="O28" s="15">
        <f t="shared" si="9"/>
        <v>-0.27405662922680563</v>
      </c>
      <c r="P28" s="15">
        <f t="shared" si="7"/>
        <v>0.82699090643748985</v>
      </c>
      <c r="Q28" s="15">
        <f t="shared" si="8"/>
        <v>-0.27405662922680568</v>
      </c>
      <c r="R28" s="15"/>
      <c r="S28" s="11"/>
    </row>
    <row r="29" spans="1:19" ht="15.75" thickBot="1" x14ac:dyDescent="0.3">
      <c r="A29" s="20" t="s">
        <v>12</v>
      </c>
      <c r="B29" s="17">
        <f t="shared" si="3"/>
        <v>6.5254265936709857</v>
      </c>
      <c r="C29" s="19">
        <f>P9</f>
        <v>6.4486906171812315</v>
      </c>
      <c r="D29" s="18">
        <f t="shared" si="4"/>
        <v>7.6735976489754165E-2</v>
      </c>
      <c r="E29" s="2"/>
      <c r="F29" s="2"/>
      <c r="G29" s="2" t="s">
        <v>12</v>
      </c>
      <c r="H29" s="2">
        <f t="shared" si="5"/>
        <v>7.6735976489754165E-2</v>
      </c>
      <c r="I29" s="2">
        <v>-1</v>
      </c>
      <c r="J29" s="2">
        <f t="shared" si="6"/>
        <v>-7.6735976489754165E-2</v>
      </c>
      <c r="K29" s="2"/>
      <c r="L29" s="2"/>
      <c r="M29" s="2" t="s">
        <v>12</v>
      </c>
      <c r="N29" s="2">
        <v>2</v>
      </c>
      <c r="O29" s="2">
        <f t="shared" si="9"/>
        <v>-7.6735976489754165E-2</v>
      </c>
      <c r="P29" s="2">
        <f t="shared" si="7"/>
        <v>0.94820047671974217</v>
      </c>
      <c r="Q29" s="2">
        <f t="shared" si="8"/>
        <v>-7.6735976489754026E-2</v>
      </c>
      <c r="R29" s="2"/>
      <c r="S29" s="18"/>
    </row>
    <row r="30" spans="1:19" ht="15.75" thickTop="1" x14ac:dyDescent="0.25">
      <c r="A30" t="s">
        <v>13</v>
      </c>
      <c r="B30" s="10">
        <f>O4</f>
        <v>6.5261699684156831</v>
      </c>
      <c r="C30" s="10">
        <f>P9</f>
        <v>6.4486906171812315</v>
      </c>
      <c r="D30" s="15">
        <f t="shared" si="4"/>
        <v>7.7479351234451599E-2</v>
      </c>
      <c r="E30" s="23"/>
      <c r="G30" t="s">
        <v>13</v>
      </c>
      <c r="H30" s="15">
        <f t="shared" si="5"/>
        <v>7.7479351234451599E-2</v>
      </c>
      <c r="I30" s="15">
        <v>-1</v>
      </c>
      <c r="J30" s="15">
        <f t="shared" si="6"/>
        <v>-7.7479351234451599E-2</v>
      </c>
      <c r="M30" t="s">
        <v>13</v>
      </c>
      <c r="N30" s="15">
        <v>2</v>
      </c>
      <c r="O30" s="15">
        <f t="shared" si="9"/>
        <v>-7.7479351234451599E-2</v>
      </c>
      <c r="P30" s="15">
        <f t="shared" si="7"/>
        <v>0.94771202510630803</v>
      </c>
      <c r="Q30" s="15">
        <f t="shared" si="8"/>
        <v>-7.7479351234451571E-2</v>
      </c>
    </row>
    <row r="31" spans="1:19" x14ac:dyDescent="0.25">
      <c r="A31" t="s">
        <v>14</v>
      </c>
      <c r="B31" s="10">
        <f>O5</f>
        <v>6.1945518470110983</v>
      </c>
      <c r="C31" s="10">
        <f>P9</f>
        <v>6.4486906171812315</v>
      </c>
      <c r="D31" s="15">
        <f t="shared" si="4"/>
        <v>-0.2541387701701332</v>
      </c>
      <c r="G31" t="s">
        <v>14</v>
      </c>
      <c r="H31" s="15">
        <f t="shared" si="5"/>
        <v>-0.2541387701701332</v>
      </c>
      <c r="I31" s="15">
        <v>-1</v>
      </c>
      <c r="J31" s="15">
        <f t="shared" si="6"/>
        <v>0.2541387701701332</v>
      </c>
      <c r="M31" t="s">
        <v>14</v>
      </c>
      <c r="N31" s="15">
        <v>2</v>
      </c>
      <c r="O31" s="15">
        <f t="shared" si="9"/>
        <v>0.2541387701701332</v>
      </c>
      <c r="P31" s="15">
        <f t="shared" si="7"/>
        <v>1.1926235830723304</v>
      </c>
      <c r="Q31" s="15">
        <f t="shared" si="8"/>
        <v>0.25413877017013309</v>
      </c>
    </row>
    <row r="32" spans="1:19" x14ac:dyDescent="0.25">
      <c r="A32" t="s">
        <v>15</v>
      </c>
      <c r="B32" s="10">
        <f>O6</f>
        <v>6.4428291049977311</v>
      </c>
      <c r="C32" s="10">
        <f>P9</f>
        <v>6.4486906171812315</v>
      </c>
      <c r="D32" s="15">
        <f t="shared" si="4"/>
        <v>-5.8615121835003947E-3</v>
      </c>
      <c r="G32" t="s">
        <v>15</v>
      </c>
      <c r="H32" s="15">
        <f t="shared" si="5"/>
        <v>-5.8615121835003947E-3</v>
      </c>
      <c r="I32" s="15">
        <v>-1</v>
      </c>
      <c r="J32" s="15">
        <f t="shared" si="6"/>
        <v>5.8615121835003947E-3</v>
      </c>
      <c r="M32" t="s">
        <v>15</v>
      </c>
      <c r="N32" s="15">
        <v>2</v>
      </c>
      <c r="O32" s="15">
        <f t="shared" si="9"/>
        <v>5.8615121835003947E-3</v>
      </c>
      <c r="P32" s="15">
        <f t="shared" si="7"/>
        <v>1.0040711553731092</v>
      </c>
      <c r="Q32" s="15">
        <f t="shared" si="8"/>
        <v>5.8615121835002386E-3</v>
      </c>
    </row>
    <row r="33" spans="1:17" x14ac:dyDescent="0.25">
      <c r="A33" s="9" t="s">
        <v>16</v>
      </c>
      <c r="B33" s="10">
        <f>O7</f>
        <v>6.6312115483004135</v>
      </c>
      <c r="C33" s="10">
        <f>P9</f>
        <v>6.4486906171812315</v>
      </c>
      <c r="D33" s="15">
        <f t="shared" si="4"/>
        <v>0.18252093111918199</v>
      </c>
      <c r="G33" s="15" t="s">
        <v>16</v>
      </c>
      <c r="H33" s="15">
        <f t="shared" si="5"/>
        <v>0.18252093111918199</v>
      </c>
      <c r="I33" s="15">
        <v>-1</v>
      </c>
      <c r="J33" s="15">
        <f t="shared" si="6"/>
        <v>-0.18252093111918199</v>
      </c>
      <c r="M33" s="15" t="s">
        <v>16</v>
      </c>
      <c r="N33" s="15">
        <v>2</v>
      </c>
      <c r="O33" s="15">
        <f t="shared" si="9"/>
        <v>-0.18252093111918199</v>
      </c>
      <c r="P33" s="15">
        <f t="shared" si="7"/>
        <v>0.88116192880159139</v>
      </c>
      <c r="Q33" s="15">
        <f t="shared" si="8"/>
        <v>-0.18252093111918188</v>
      </c>
    </row>
    <row r="34" spans="1:17" x14ac:dyDescent="0.25">
      <c r="D34" s="15"/>
      <c r="I34" s="15"/>
      <c r="Q34" s="15"/>
    </row>
    <row r="38" spans="1:17" x14ac:dyDescent="0.25">
      <c r="N38" t="s">
        <v>37</v>
      </c>
      <c r="O38" t="s">
        <v>38</v>
      </c>
      <c r="P38" t="s">
        <v>36</v>
      </c>
      <c r="Q38" t="s">
        <v>47</v>
      </c>
    </row>
    <row r="39" spans="1:17" x14ac:dyDescent="0.25">
      <c r="N39" s="15">
        <f>Q18</f>
        <v>-0.36888977597689276</v>
      </c>
      <c r="O39" s="15">
        <f>Q22</f>
        <v>-0.20012850708646826</v>
      </c>
      <c r="P39" s="15">
        <f>Q26</f>
        <v>-0.5260679682567152</v>
      </c>
      <c r="Q39">
        <f>Q30</f>
        <v>-7.7479351234451571E-2</v>
      </c>
    </row>
    <row r="40" spans="1:17" x14ac:dyDescent="0.25">
      <c r="N40" s="15">
        <f>Q19</f>
        <v>2.1339703787525349E-2</v>
      </c>
      <c r="O40" s="15">
        <f>Q23</f>
        <v>-0.22839790668972515</v>
      </c>
      <c r="P40" s="15">
        <f>Q27</f>
        <v>-0.19862137949813519</v>
      </c>
      <c r="Q40">
        <f>Q31</f>
        <v>0.25413877017013309</v>
      </c>
    </row>
    <row r="41" spans="1:17" x14ac:dyDescent="0.25">
      <c r="N41">
        <f>Q20</f>
        <v>-4.226517611675009E-2</v>
      </c>
      <c r="O41">
        <f>Q24</f>
        <v>8.4327214788668572E-2</v>
      </c>
      <c r="P41">
        <f>Q28</f>
        <v>-0.27405662922680568</v>
      </c>
      <c r="Q41">
        <f>Q32</f>
        <v>5.8615121835002386E-3</v>
      </c>
    </row>
    <row r="42" spans="1:17" x14ac:dyDescent="0.25">
      <c r="N42">
        <f>Q21</f>
        <v>-9.6696582789199598E-2</v>
      </c>
      <c r="O42">
        <f>Q25</f>
        <v>-9.4226619455614738E-2</v>
      </c>
      <c r="P42">
        <f>Q29</f>
        <v>-7.6735976489754026E-2</v>
      </c>
      <c r="Q42">
        <f>Q33</f>
        <v>-0.18252093111918188</v>
      </c>
    </row>
  </sheetData>
  <mergeCells count="1">
    <mergeCell ref="B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M48" sqref="M48"/>
    </sheetView>
  </sheetViews>
  <sheetFormatPr defaultRowHeight="15" x14ac:dyDescent="0.25"/>
  <sheetData>
    <row r="1" spans="1:19" x14ac:dyDescent="0.25">
      <c r="B1" s="1" t="s">
        <v>19</v>
      </c>
      <c r="C1" t="s">
        <v>43</v>
      </c>
      <c r="H1" s="1" t="s">
        <v>20</v>
      </c>
      <c r="N1" s="1" t="s">
        <v>21</v>
      </c>
    </row>
    <row r="2" spans="1:19" ht="15.75" thickBot="1" x14ac:dyDescent="0.3">
      <c r="A2" s="2"/>
      <c r="B2" s="32"/>
      <c r="C2" s="32"/>
      <c r="D2" s="33"/>
    </row>
    <row r="3" spans="1:19" ht="15.75" thickTop="1" x14ac:dyDescent="0.25">
      <c r="B3" s="3" t="s">
        <v>22</v>
      </c>
      <c r="C3" s="3"/>
      <c r="D3" s="4"/>
      <c r="G3" s="5" t="s">
        <v>23</v>
      </c>
      <c r="H3" s="6" t="s">
        <v>24</v>
      </c>
      <c r="I3" s="6" t="s">
        <v>18</v>
      </c>
      <c r="J3" s="7" t="s">
        <v>25</v>
      </c>
      <c r="L3" s="5" t="s">
        <v>26</v>
      </c>
      <c r="M3" s="6" t="s">
        <v>27</v>
      </c>
      <c r="N3" s="6" t="s">
        <v>18</v>
      </c>
      <c r="O3" s="7" t="s">
        <v>28</v>
      </c>
      <c r="P3" s="8"/>
      <c r="S3" s="15"/>
    </row>
    <row r="4" spans="1:19" x14ac:dyDescent="0.25">
      <c r="A4" t="s">
        <v>0</v>
      </c>
      <c r="B4" s="10">
        <v>22.714995047325015</v>
      </c>
      <c r="D4" s="11"/>
      <c r="F4" s="11"/>
      <c r="G4" t="s">
        <v>0</v>
      </c>
      <c r="H4" s="10">
        <f>B4</f>
        <v>22.714995047325015</v>
      </c>
      <c r="I4" s="12">
        <v>18.442259273791468</v>
      </c>
      <c r="J4" s="13">
        <f>H4-I4</f>
        <v>4.2727357735335474</v>
      </c>
      <c r="K4" s="21"/>
      <c r="L4" t="s">
        <v>13</v>
      </c>
      <c r="M4" s="10">
        <v>23.004934253329218</v>
      </c>
      <c r="N4" s="14">
        <v>18.898829539942227</v>
      </c>
      <c r="O4" s="12">
        <f>M4-N4</f>
        <v>4.1061047133869906</v>
      </c>
      <c r="P4" s="11"/>
    </row>
    <row r="5" spans="1:19" x14ac:dyDescent="0.25">
      <c r="A5" t="s">
        <v>1</v>
      </c>
      <c r="B5" s="10">
        <v>22.859965004347664</v>
      </c>
      <c r="D5" s="11"/>
      <c r="F5" s="11"/>
      <c r="G5" t="s">
        <v>1</v>
      </c>
      <c r="H5" s="10">
        <f t="shared" ref="H5:H15" si="0">B5</f>
        <v>22.859965004347664</v>
      </c>
      <c r="I5" s="12">
        <v>18.812599561993522</v>
      </c>
      <c r="J5" s="13">
        <f t="shared" ref="J5:J14" si="1">H5-I5</f>
        <v>4.0473654423541419</v>
      </c>
      <c r="K5" s="21"/>
      <c r="L5" t="s">
        <v>14</v>
      </c>
      <c r="M5" s="10">
        <v>22.784907285306211</v>
      </c>
      <c r="N5" s="14">
        <v>19.010435754652189</v>
      </c>
      <c r="O5" s="12">
        <f t="shared" ref="O5:O7" si="2">M5-N5</f>
        <v>3.7744715306540222</v>
      </c>
      <c r="P5" s="11"/>
    </row>
    <row r="6" spans="1:19" x14ac:dyDescent="0.25">
      <c r="A6" t="s">
        <v>2</v>
      </c>
      <c r="B6" s="10">
        <v>22.959782228932397</v>
      </c>
      <c r="D6" s="11"/>
      <c r="E6" s="15"/>
      <c r="F6" s="11"/>
      <c r="G6" t="s">
        <v>2</v>
      </c>
      <c r="H6" s="10">
        <f t="shared" si="0"/>
        <v>22.959782228932397</v>
      </c>
      <c r="I6" s="12">
        <v>18.864043713702603</v>
      </c>
      <c r="J6" s="13">
        <f t="shared" si="1"/>
        <v>4.0957385152297938</v>
      </c>
      <c r="K6" s="21"/>
      <c r="L6" t="s">
        <v>15</v>
      </c>
      <c r="M6" s="10">
        <v>22.884802817590543</v>
      </c>
      <c r="N6" s="14">
        <v>18.937170895002268</v>
      </c>
      <c r="O6" s="12">
        <f t="shared" si="2"/>
        <v>3.9476319225882754</v>
      </c>
      <c r="P6" s="13"/>
    </row>
    <row r="7" spans="1:19" x14ac:dyDescent="0.25">
      <c r="A7" t="s">
        <v>3</v>
      </c>
      <c r="B7" s="10">
        <v>22.889997815639912</v>
      </c>
      <c r="D7" s="11"/>
      <c r="F7" s="11"/>
      <c r="G7" t="s">
        <v>3</v>
      </c>
      <c r="H7" s="10">
        <f t="shared" si="0"/>
        <v>22.889997815639912</v>
      </c>
      <c r="I7" s="12">
        <v>18.829608366531644</v>
      </c>
      <c r="J7" s="13">
        <f t="shared" si="1"/>
        <v>4.0603894491082677</v>
      </c>
      <c r="K7" s="21"/>
      <c r="L7" s="9" t="s">
        <v>16</v>
      </c>
      <c r="M7" s="12">
        <v>23.024995114005996</v>
      </c>
      <c r="N7" s="10">
        <v>19.203764743540848</v>
      </c>
      <c r="O7" s="12">
        <f t="shared" si="2"/>
        <v>3.8212303704651482</v>
      </c>
      <c r="P7" s="11"/>
    </row>
    <row r="8" spans="1:19" x14ac:dyDescent="0.25">
      <c r="A8" t="s">
        <v>5</v>
      </c>
      <c r="B8" s="10">
        <v>22.754472087921531</v>
      </c>
      <c r="D8" s="11"/>
      <c r="F8" s="11"/>
      <c r="G8" t="s">
        <v>5</v>
      </c>
      <c r="H8" s="10">
        <f t="shared" si="0"/>
        <v>22.754472087921531</v>
      </c>
      <c r="I8" s="12">
        <v>18.616121010234895</v>
      </c>
      <c r="J8" s="13">
        <f t="shared" si="1"/>
        <v>4.1383510776866359</v>
      </c>
      <c r="K8" s="21"/>
      <c r="L8" s="15"/>
      <c r="M8" s="15"/>
      <c r="N8" s="15"/>
      <c r="O8" s="15"/>
      <c r="P8" s="11"/>
    </row>
    <row r="9" spans="1:19" x14ac:dyDescent="0.25">
      <c r="A9" t="s">
        <v>6</v>
      </c>
      <c r="B9" s="10">
        <v>22.744986260712491</v>
      </c>
      <c r="D9" s="11"/>
      <c r="F9" s="11"/>
      <c r="G9" t="s">
        <v>6</v>
      </c>
      <c r="H9" s="10">
        <f t="shared" si="0"/>
        <v>22.744986260712491</v>
      </c>
      <c r="I9" s="12">
        <v>18.597910981569196</v>
      </c>
      <c r="J9" s="13">
        <f t="shared" si="1"/>
        <v>4.1470752791432943</v>
      </c>
      <c r="L9" s="9"/>
      <c r="M9" s="15"/>
      <c r="N9" s="16" t="s">
        <v>29</v>
      </c>
      <c r="O9" s="15"/>
      <c r="P9" s="13">
        <f>AVERAGE(O4:O7)</f>
        <v>3.9123596342736091</v>
      </c>
    </row>
    <row r="10" spans="1:19" x14ac:dyDescent="0.25">
      <c r="A10" t="s">
        <v>7</v>
      </c>
      <c r="B10" s="10">
        <v>22.629920459427161</v>
      </c>
      <c r="D10" s="11"/>
      <c r="F10" s="11"/>
      <c r="G10" t="s">
        <v>7</v>
      </c>
      <c r="H10" s="10">
        <f t="shared" si="0"/>
        <v>22.629920459427161</v>
      </c>
      <c r="I10" s="12">
        <v>18.675628610385715</v>
      </c>
      <c r="J10" s="13">
        <f t="shared" si="1"/>
        <v>3.9542918490414465</v>
      </c>
      <c r="L10" s="9"/>
      <c r="M10" s="15"/>
      <c r="N10" s="15"/>
      <c r="O10" s="15"/>
      <c r="P10" s="11"/>
    </row>
    <row r="11" spans="1:19" x14ac:dyDescent="0.25">
      <c r="A11" t="s">
        <v>8</v>
      </c>
      <c r="B11" s="10">
        <v>22.334994963061892</v>
      </c>
      <c r="D11" s="11"/>
      <c r="F11" s="11"/>
      <c r="G11" t="s">
        <v>8</v>
      </c>
      <c r="H11" s="10">
        <f t="shared" si="0"/>
        <v>22.334994963061892</v>
      </c>
      <c r="I11" s="12">
        <v>18.472082263662969</v>
      </c>
      <c r="J11" s="13">
        <f t="shared" si="1"/>
        <v>3.8629126993989225</v>
      </c>
      <c r="L11" s="9"/>
      <c r="M11" s="15"/>
      <c r="N11" s="15"/>
      <c r="O11" s="15"/>
      <c r="P11" s="11"/>
    </row>
    <row r="12" spans="1:19" x14ac:dyDescent="0.25">
      <c r="A12" t="s">
        <v>9</v>
      </c>
      <c r="B12" s="10">
        <v>22.444839050436517</v>
      </c>
      <c r="D12" s="11"/>
      <c r="F12" s="11"/>
      <c r="G12" t="s">
        <v>9</v>
      </c>
      <c r="H12" s="10">
        <f t="shared" si="0"/>
        <v>22.444839050436517</v>
      </c>
      <c r="I12" s="12">
        <v>18.075239418553988</v>
      </c>
      <c r="J12" s="13">
        <f t="shared" si="1"/>
        <v>4.3695996318825294</v>
      </c>
      <c r="L12" s="9"/>
      <c r="M12" s="15"/>
      <c r="N12" s="15"/>
      <c r="O12" s="15"/>
      <c r="P12" s="11"/>
    </row>
    <row r="13" spans="1:19" x14ac:dyDescent="0.25">
      <c r="A13" t="s">
        <v>10</v>
      </c>
      <c r="B13" s="10">
        <v>23.28</v>
      </c>
      <c r="D13" s="11"/>
      <c r="F13" s="11"/>
      <c r="G13" t="s">
        <v>10</v>
      </c>
      <c r="H13" s="10">
        <f t="shared" si="0"/>
        <v>23.28</v>
      </c>
      <c r="I13" s="12">
        <v>19.152670561454272</v>
      </c>
      <c r="J13" s="13">
        <f>H13-I13</f>
        <v>4.1273294385457291</v>
      </c>
      <c r="L13" s="9"/>
      <c r="M13" s="15"/>
      <c r="N13" s="15"/>
      <c r="O13" s="15"/>
      <c r="P13" s="11"/>
    </row>
    <row r="14" spans="1:19" x14ac:dyDescent="0.25">
      <c r="A14" t="s">
        <v>11</v>
      </c>
      <c r="B14" s="10">
        <v>23.094934509541265</v>
      </c>
      <c r="C14" s="15"/>
      <c r="D14" s="11"/>
      <c r="E14" s="15"/>
      <c r="F14" s="11"/>
      <c r="G14" t="s">
        <v>11</v>
      </c>
      <c r="H14" s="10">
        <f t="shared" si="0"/>
        <v>23.094934509541265</v>
      </c>
      <c r="I14" s="12">
        <v>18.917244953278765</v>
      </c>
      <c r="J14" s="13">
        <f t="shared" si="1"/>
        <v>4.1776895562625</v>
      </c>
      <c r="K14" s="11"/>
      <c r="L14" s="15"/>
      <c r="M14" s="15"/>
      <c r="N14" s="15"/>
      <c r="O14" s="15"/>
      <c r="P14" s="11"/>
    </row>
    <row r="15" spans="1:19" ht="15.75" thickBot="1" x14ac:dyDescent="0.3">
      <c r="A15" s="2" t="s">
        <v>12</v>
      </c>
      <c r="B15" s="10">
        <v>22.319997759856516</v>
      </c>
      <c r="C15" s="2"/>
      <c r="D15" s="18"/>
      <c r="E15" s="15"/>
      <c r="F15" s="11"/>
      <c r="G15" s="20" t="s">
        <v>12</v>
      </c>
      <c r="H15" s="17">
        <f t="shared" si="0"/>
        <v>22.319997759856516</v>
      </c>
      <c r="I15" s="17">
        <v>18.539560938741634</v>
      </c>
      <c r="J15" s="19">
        <f>H15-I15</f>
        <v>3.7804368211148827</v>
      </c>
      <c r="K15" s="18"/>
      <c r="L15" s="2"/>
      <c r="M15" s="2"/>
      <c r="N15" s="2"/>
      <c r="O15" s="2"/>
      <c r="P15" s="18"/>
    </row>
    <row r="16" spans="1:19" ht="16.5" thickTop="1" thickBot="1" x14ac:dyDescent="0.3">
      <c r="B16" s="24"/>
      <c r="I16" s="10"/>
    </row>
    <row r="17" spans="1:19" ht="15.75" thickTop="1" x14ac:dyDescent="0.25">
      <c r="A17" s="22"/>
      <c r="B17" s="6" t="s">
        <v>25</v>
      </c>
      <c r="C17" s="6" t="s">
        <v>29</v>
      </c>
      <c r="D17" s="7" t="s">
        <v>30</v>
      </c>
      <c r="E17" s="23"/>
      <c r="F17" s="23"/>
      <c r="G17" s="23"/>
      <c r="H17" s="6" t="s">
        <v>30</v>
      </c>
      <c r="I17" s="6" t="s">
        <v>31</v>
      </c>
      <c r="J17" s="6" t="s">
        <v>32</v>
      </c>
      <c r="K17" s="23"/>
      <c r="L17" s="23"/>
      <c r="M17" s="23"/>
      <c r="N17" s="6" t="s">
        <v>31</v>
      </c>
      <c r="O17" s="6" t="s">
        <v>32</v>
      </c>
      <c r="P17" s="23" t="s">
        <v>33</v>
      </c>
      <c r="Q17" s="23" t="s">
        <v>34</v>
      </c>
      <c r="R17" s="23" t="s">
        <v>35</v>
      </c>
      <c r="S17" s="8"/>
    </row>
    <row r="18" spans="1:19" x14ac:dyDescent="0.25">
      <c r="A18" s="9" t="s">
        <v>0</v>
      </c>
      <c r="B18" s="12">
        <f t="shared" ref="B18:B29" si="3">J4</f>
        <v>4.2727357735335474</v>
      </c>
      <c r="C18" s="13">
        <f>P9</f>
        <v>3.9123596342736091</v>
      </c>
      <c r="D18" s="11">
        <f>B18-C18</f>
        <v>0.36037613925993828</v>
      </c>
      <c r="E18" s="15"/>
      <c r="F18" s="15"/>
      <c r="G18" s="15" t="s">
        <v>0</v>
      </c>
      <c r="H18" s="15">
        <f>D18</f>
        <v>0.36037613925993828</v>
      </c>
      <c r="I18" s="15">
        <v>-1</v>
      </c>
      <c r="J18" s="15">
        <f>H18*I18</f>
        <v>-0.36037613925993828</v>
      </c>
      <c r="K18" s="15"/>
      <c r="L18" s="15"/>
      <c r="M18" s="15" t="s">
        <v>0</v>
      </c>
      <c r="N18" s="15">
        <v>2</v>
      </c>
      <c r="O18" s="15">
        <f>J18</f>
        <v>-0.36037613925993828</v>
      </c>
      <c r="P18" s="15">
        <f>N18^O18</f>
        <v>0.77896146245400744</v>
      </c>
      <c r="Q18" s="15">
        <f>LOG(P18,2)</f>
        <v>-0.36037613925993828</v>
      </c>
      <c r="R18" s="15"/>
      <c r="S18" s="11"/>
    </row>
    <row r="19" spans="1:19" x14ac:dyDescent="0.25">
      <c r="A19" s="9" t="s">
        <v>1</v>
      </c>
      <c r="B19" s="12">
        <f t="shared" si="3"/>
        <v>4.0473654423541419</v>
      </c>
      <c r="C19" s="13">
        <f>P9</f>
        <v>3.9123596342736091</v>
      </c>
      <c r="D19" s="11">
        <f t="shared" ref="D19:D33" si="4">B19-C19</f>
        <v>0.13500580808053275</v>
      </c>
      <c r="E19" s="15"/>
      <c r="F19" s="15"/>
      <c r="G19" s="15" t="s">
        <v>1</v>
      </c>
      <c r="H19" s="15">
        <f t="shared" ref="H19:H33" si="5">D19</f>
        <v>0.13500580808053275</v>
      </c>
      <c r="I19" s="15">
        <v>-1</v>
      </c>
      <c r="J19" s="15">
        <f t="shared" ref="J19:J33" si="6">H19*I19</f>
        <v>-0.13500580808053275</v>
      </c>
      <c r="K19" s="15"/>
      <c r="L19" s="15"/>
      <c r="M19" s="15" t="s">
        <v>1</v>
      </c>
      <c r="N19" s="15">
        <v>2</v>
      </c>
      <c r="O19" s="15">
        <f>J19</f>
        <v>-0.13500580808053275</v>
      </c>
      <c r="P19" s="15">
        <f t="shared" ref="P19:P33" si="7">N19^O19</f>
        <v>0.91066616737497807</v>
      </c>
      <c r="Q19" s="15">
        <f t="shared" ref="Q19:Q33" si="8">LOG(P19,2)</f>
        <v>-0.13500580808053259</v>
      </c>
      <c r="R19" s="15">
        <f>AVERAGE(Q18:Q21)</f>
        <v>-0.20669766078282853</v>
      </c>
      <c r="S19" s="11"/>
    </row>
    <row r="20" spans="1:19" x14ac:dyDescent="0.25">
      <c r="A20" s="9" t="s">
        <v>2</v>
      </c>
      <c r="B20" s="12">
        <f t="shared" si="3"/>
        <v>4.0957385152297938</v>
      </c>
      <c r="C20" s="13">
        <f>P9</f>
        <v>3.9123596342736091</v>
      </c>
      <c r="D20" s="11">
        <f t="shared" si="4"/>
        <v>0.18337888095618471</v>
      </c>
      <c r="E20" s="15"/>
      <c r="F20" s="15"/>
      <c r="G20" s="15" t="s">
        <v>2</v>
      </c>
      <c r="H20" s="15">
        <f t="shared" si="5"/>
        <v>0.18337888095618471</v>
      </c>
      <c r="I20" s="15">
        <v>-1</v>
      </c>
      <c r="J20" s="15">
        <f t="shared" si="6"/>
        <v>-0.18337888095618471</v>
      </c>
      <c r="K20" s="15"/>
      <c r="L20" s="15"/>
      <c r="M20" s="15" t="s">
        <v>2</v>
      </c>
      <c r="N20" s="15">
        <v>2</v>
      </c>
      <c r="O20" s="15">
        <f t="shared" ref="O20:O33" si="9">J20</f>
        <v>-0.18337888095618471</v>
      </c>
      <c r="P20" s="15">
        <f t="shared" si="7"/>
        <v>0.88063807035101171</v>
      </c>
      <c r="Q20" s="15">
        <f t="shared" si="8"/>
        <v>-0.18337888095618465</v>
      </c>
      <c r="R20" s="15"/>
      <c r="S20" s="11"/>
    </row>
    <row r="21" spans="1:19" x14ac:dyDescent="0.25">
      <c r="A21" s="9" t="s">
        <v>3</v>
      </c>
      <c r="B21" s="12">
        <f t="shared" si="3"/>
        <v>4.0603894491082677</v>
      </c>
      <c r="C21" s="13">
        <f>P9</f>
        <v>3.9123596342736091</v>
      </c>
      <c r="D21" s="11">
        <f t="shared" si="4"/>
        <v>0.1480298148346586</v>
      </c>
      <c r="E21" s="15"/>
      <c r="F21" s="15"/>
      <c r="G21" s="15" t="s">
        <v>3</v>
      </c>
      <c r="H21" s="15">
        <f t="shared" si="5"/>
        <v>0.1480298148346586</v>
      </c>
      <c r="I21" s="15">
        <v>-1</v>
      </c>
      <c r="J21" s="15">
        <f t="shared" si="6"/>
        <v>-0.1480298148346586</v>
      </c>
      <c r="K21" s="15"/>
      <c r="L21" s="15"/>
      <c r="M21" s="15" t="s">
        <v>3</v>
      </c>
      <c r="N21" s="15">
        <v>2</v>
      </c>
      <c r="O21" s="15">
        <f t="shared" si="9"/>
        <v>-0.1480298148346586</v>
      </c>
      <c r="P21" s="15">
        <f t="shared" si="7"/>
        <v>0.9024820765132221</v>
      </c>
      <c r="Q21" s="15">
        <f t="shared" si="8"/>
        <v>-0.1480298148346586</v>
      </c>
      <c r="R21" s="15"/>
      <c r="S21" s="11"/>
    </row>
    <row r="22" spans="1:19" x14ac:dyDescent="0.25">
      <c r="A22" s="9" t="s">
        <v>5</v>
      </c>
      <c r="B22" s="12">
        <f t="shared" si="3"/>
        <v>4.1383510776866359</v>
      </c>
      <c r="C22" s="13">
        <f>P9</f>
        <v>3.9123596342736091</v>
      </c>
      <c r="D22" s="11">
        <f t="shared" si="4"/>
        <v>0.22599144341302679</v>
      </c>
      <c r="E22" s="15"/>
      <c r="F22" s="15"/>
      <c r="G22" s="15" t="s">
        <v>5</v>
      </c>
      <c r="H22" s="15">
        <f t="shared" si="5"/>
        <v>0.22599144341302679</v>
      </c>
      <c r="I22" s="15">
        <v>-1</v>
      </c>
      <c r="J22" s="15">
        <f t="shared" si="6"/>
        <v>-0.22599144341302679</v>
      </c>
      <c r="K22" s="15"/>
      <c r="L22" s="15"/>
      <c r="M22" s="15" t="s">
        <v>5</v>
      </c>
      <c r="N22" s="15">
        <v>2</v>
      </c>
      <c r="O22" s="15">
        <f t="shared" si="9"/>
        <v>-0.22599144341302679</v>
      </c>
      <c r="P22" s="15">
        <f t="shared" si="7"/>
        <v>0.85500724890281377</v>
      </c>
      <c r="Q22" s="15">
        <f t="shared" si="8"/>
        <v>-0.22599144341302688</v>
      </c>
      <c r="S22" s="11"/>
    </row>
    <row r="23" spans="1:19" x14ac:dyDescent="0.25">
      <c r="A23" s="9" t="s">
        <v>6</v>
      </c>
      <c r="B23" s="12">
        <f t="shared" si="3"/>
        <v>4.1470752791432943</v>
      </c>
      <c r="C23" s="13">
        <f>P9</f>
        <v>3.9123596342736091</v>
      </c>
      <c r="D23" s="11">
        <f t="shared" si="4"/>
        <v>0.23471564486968521</v>
      </c>
      <c r="E23" s="15"/>
      <c r="F23" s="15"/>
      <c r="G23" s="15" t="s">
        <v>6</v>
      </c>
      <c r="H23" s="15">
        <f t="shared" si="5"/>
        <v>0.23471564486968521</v>
      </c>
      <c r="I23" s="15">
        <v>-1</v>
      </c>
      <c r="J23" s="15">
        <f t="shared" si="6"/>
        <v>-0.23471564486968521</v>
      </c>
      <c r="K23" s="15"/>
      <c r="L23" s="15"/>
      <c r="M23" s="15" t="s">
        <v>6</v>
      </c>
      <c r="N23" s="15">
        <v>2</v>
      </c>
      <c r="O23" s="15">
        <f t="shared" si="9"/>
        <v>-0.23471564486968521</v>
      </c>
      <c r="P23" s="15">
        <f t="shared" si="7"/>
        <v>0.84985248852085404</v>
      </c>
      <c r="Q23" s="15">
        <f t="shared" si="8"/>
        <v>-0.2347156448696851</v>
      </c>
      <c r="R23" s="15">
        <f>AVERAGE(Q22:Q25)</f>
        <v>-0.11329809204396564</v>
      </c>
      <c r="S23" s="11"/>
    </row>
    <row r="24" spans="1:19" x14ac:dyDescent="0.25">
      <c r="A24" s="9" t="s">
        <v>7</v>
      </c>
      <c r="B24" s="12">
        <f t="shared" si="3"/>
        <v>3.9542918490414465</v>
      </c>
      <c r="C24" s="13">
        <f>P9</f>
        <v>3.9123596342736091</v>
      </c>
      <c r="D24" s="11">
        <f t="shared" si="4"/>
        <v>4.1932214767837372E-2</v>
      </c>
      <c r="E24" s="15"/>
      <c r="F24" s="15"/>
      <c r="G24" s="15" t="s">
        <v>7</v>
      </c>
      <c r="H24" s="15">
        <f t="shared" si="5"/>
        <v>4.1932214767837372E-2</v>
      </c>
      <c r="I24" s="15">
        <v>-1</v>
      </c>
      <c r="J24" s="15">
        <f t="shared" si="6"/>
        <v>-4.1932214767837372E-2</v>
      </c>
      <c r="K24" s="15"/>
      <c r="L24" s="15"/>
      <c r="M24" s="15" t="s">
        <v>7</v>
      </c>
      <c r="N24" s="15">
        <v>2</v>
      </c>
      <c r="O24" s="15">
        <f t="shared" si="9"/>
        <v>-4.1932214767837372E-2</v>
      </c>
      <c r="P24" s="15">
        <f t="shared" si="7"/>
        <v>0.97135313363492604</v>
      </c>
      <c r="Q24" s="15">
        <f t="shared" si="8"/>
        <v>-4.1932214767837234E-2</v>
      </c>
      <c r="R24" s="15"/>
      <c r="S24" s="11"/>
    </row>
    <row r="25" spans="1:19" x14ac:dyDescent="0.25">
      <c r="A25" s="9" t="s">
        <v>8</v>
      </c>
      <c r="B25" s="12">
        <f t="shared" si="3"/>
        <v>3.8629126993989225</v>
      </c>
      <c r="C25" s="13">
        <f>P9</f>
        <v>3.9123596342736091</v>
      </c>
      <c r="D25" s="11">
        <f t="shared" si="4"/>
        <v>-4.9446934874686654E-2</v>
      </c>
      <c r="E25" s="15"/>
      <c r="F25" s="15"/>
      <c r="G25" s="15" t="s">
        <v>8</v>
      </c>
      <c r="H25" s="15">
        <f t="shared" si="5"/>
        <v>-4.9446934874686654E-2</v>
      </c>
      <c r="I25" s="15">
        <v>-1</v>
      </c>
      <c r="J25" s="15">
        <f t="shared" si="6"/>
        <v>4.9446934874686654E-2</v>
      </c>
      <c r="K25" s="15"/>
      <c r="L25" s="15"/>
      <c r="M25" s="15" t="s">
        <v>8</v>
      </c>
      <c r="N25" s="15">
        <v>2</v>
      </c>
      <c r="O25" s="15">
        <f t="shared" si="9"/>
        <v>4.9446934874686654E-2</v>
      </c>
      <c r="P25" s="15">
        <f t="shared" si="7"/>
        <v>1.0348681253677552</v>
      </c>
      <c r="Q25" s="15">
        <f t="shared" si="8"/>
        <v>4.9446934874686717E-2</v>
      </c>
      <c r="R25" s="15"/>
      <c r="S25" s="11"/>
    </row>
    <row r="26" spans="1:19" x14ac:dyDescent="0.25">
      <c r="A26" s="9" t="s">
        <v>9</v>
      </c>
      <c r="B26" s="12">
        <f t="shared" si="3"/>
        <v>4.3695996318825294</v>
      </c>
      <c r="C26" s="13">
        <f>P9</f>
        <v>3.9123596342736091</v>
      </c>
      <c r="D26" s="11">
        <f t="shared" si="4"/>
        <v>0.45723999760892031</v>
      </c>
      <c r="E26" s="15"/>
      <c r="F26" s="15"/>
      <c r="G26" s="15" t="s">
        <v>9</v>
      </c>
      <c r="H26" s="15">
        <f t="shared" si="5"/>
        <v>0.45723999760892031</v>
      </c>
      <c r="I26" s="15">
        <v>-1</v>
      </c>
      <c r="J26" s="15">
        <f t="shared" si="6"/>
        <v>-0.45723999760892031</v>
      </c>
      <c r="K26" s="15"/>
      <c r="L26" s="15"/>
      <c r="M26" s="15" t="s">
        <v>9</v>
      </c>
      <c r="N26" s="15">
        <v>2</v>
      </c>
      <c r="O26" s="15">
        <f t="shared" si="9"/>
        <v>-0.45723999760892031</v>
      </c>
      <c r="P26" s="15">
        <f t="shared" si="7"/>
        <v>0.72837837845657638</v>
      </c>
      <c r="Q26" s="15">
        <f t="shared" si="8"/>
        <v>-0.45723999760892031</v>
      </c>
      <c r="R26" s="15"/>
      <c r="S26" s="11"/>
    </row>
    <row r="27" spans="1:19" x14ac:dyDescent="0.25">
      <c r="A27" s="9" t="s">
        <v>10</v>
      </c>
      <c r="B27" s="12">
        <f t="shared" si="3"/>
        <v>4.1273294385457291</v>
      </c>
      <c r="C27" s="13">
        <f>P9</f>
        <v>3.9123596342736091</v>
      </c>
      <c r="D27" s="11">
        <f>B27-C27</f>
        <v>0.21496980427211998</v>
      </c>
      <c r="E27" s="15"/>
      <c r="F27" s="15"/>
      <c r="G27" s="15" t="s">
        <v>10</v>
      </c>
      <c r="H27" s="15">
        <f t="shared" si="5"/>
        <v>0.21496980427211998</v>
      </c>
      <c r="I27" s="15">
        <v>-1</v>
      </c>
      <c r="J27" s="15">
        <f t="shared" si="6"/>
        <v>-0.21496980427211998</v>
      </c>
      <c r="K27" s="15"/>
      <c r="L27" s="15"/>
      <c r="M27" s="15" t="s">
        <v>10</v>
      </c>
      <c r="N27" s="15">
        <v>2</v>
      </c>
      <c r="O27" s="15">
        <f t="shared" si="9"/>
        <v>-0.21496980427211998</v>
      </c>
      <c r="P27" s="15">
        <f>N27^O27</f>
        <v>0.86156419213391333</v>
      </c>
      <c r="Q27" s="15">
        <f>LOG(P27,2)</f>
        <v>-0.21496980427212001</v>
      </c>
      <c r="R27" s="15">
        <f>AVERAGE(Q26:Q29)</f>
        <v>-0.20140422767780117</v>
      </c>
      <c r="S27" s="11"/>
    </row>
    <row r="28" spans="1:19" x14ac:dyDescent="0.25">
      <c r="A28" s="9" t="s">
        <v>11</v>
      </c>
      <c r="B28" s="12">
        <f t="shared" si="3"/>
        <v>4.1776895562625</v>
      </c>
      <c r="C28" s="13">
        <f>P9</f>
        <v>3.9123596342736091</v>
      </c>
      <c r="D28" s="11">
        <f t="shared" si="4"/>
        <v>0.26532992198889094</v>
      </c>
      <c r="E28" s="15"/>
      <c r="F28" s="15"/>
      <c r="G28" s="15" t="s">
        <v>11</v>
      </c>
      <c r="H28" s="15">
        <f t="shared" si="5"/>
        <v>0.26532992198889094</v>
      </c>
      <c r="I28" s="15">
        <v>-1</v>
      </c>
      <c r="J28" s="15">
        <f t="shared" si="6"/>
        <v>-0.26532992198889094</v>
      </c>
      <c r="K28" s="15"/>
      <c r="L28" s="15"/>
      <c r="M28" s="15" t="s">
        <v>11</v>
      </c>
      <c r="N28" s="15">
        <v>2</v>
      </c>
      <c r="O28" s="15">
        <f t="shared" si="9"/>
        <v>-0.26532992198889094</v>
      </c>
      <c r="P28" s="15">
        <f t="shared" si="7"/>
        <v>0.83200844552189168</v>
      </c>
      <c r="Q28" s="15">
        <f t="shared" si="8"/>
        <v>-0.26532992198889083</v>
      </c>
      <c r="R28" s="15"/>
      <c r="S28" s="11"/>
    </row>
    <row r="29" spans="1:19" ht="15.75" thickBot="1" x14ac:dyDescent="0.3">
      <c r="A29" s="20" t="s">
        <v>12</v>
      </c>
      <c r="B29" s="17">
        <f t="shared" si="3"/>
        <v>3.7804368211148827</v>
      </c>
      <c r="C29" s="19">
        <f>P9</f>
        <v>3.9123596342736091</v>
      </c>
      <c r="D29" s="18">
        <f t="shared" si="4"/>
        <v>-0.13192281315872645</v>
      </c>
      <c r="E29" s="2"/>
      <c r="F29" s="2"/>
      <c r="G29" s="2" t="s">
        <v>12</v>
      </c>
      <c r="H29" s="2">
        <f t="shared" si="5"/>
        <v>-0.13192281315872645</v>
      </c>
      <c r="I29" s="2">
        <v>-1</v>
      </c>
      <c r="J29" s="2">
        <f t="shared" si="6"/>
        <v>0.13192281315872645</v>
      </c>
      <c r="K29" s="2"/>
      <c r="L29" s="2"/>
      <c r="M29" s="2" t="s">
        <v>12</v>
      </c>
      <c r="N29" s="2">
        <v>2</v>
      </c>
      <c r="O29" s="2">
        <f t="shared" si="9"/>
        <v>0.13192281315872645</v>
      </c>
      <c r="P29" s="2">
        <f t="shared" si="7"/>
        <v>1.0957531400686762</v>
      </c>
      <c r="Q29" s="2">
        <f t="shared" si="8"/>
        <v>0.13192281315872648</v>
      </c>
      <c r="R29" s="2"/>
      <c r="S29" s="18"/>
    </row>
    <row r="30" spans="1:19" ht="15.75" thickTop="1" x14ac:dyDescent="0.25">
      <c r="A30" t="s">
        <v>13</v>
      </c>
      <c r="B30" s="10">
        <f>O4</f>
        <v>4.1061047133869906</v>
      </c>
      <c r="C30" s="10">
        <f>P9</f>
        <v>3.9123596342736091</v>
      </c>
      <c r="D30" s="15">
        <f t="shared" si="4"/>
        <v>0.19374507911338146</v>
      </c>
      <c r="E30" s="23"/>
      <c r="G30" t="s">
        <v>13</v>
      </c>
      <c r="H30" s="15">
        <f t="shared" si="5"/>
        <v>0.19374507911338146</v>
      </c>
      <c r="I30" s="15">
        <v>-1</v>
      </c>
      <c r="J30" s="15">
        <f t="shared" si="6"/>
        <v>-0.19374507911338146</v>
      </c>
      <c r="M30" t="s">
        <v>13</v>
      </c>
      <c r="N30" s="15">
        <v>2</v>
      </c>
      <c r="O30" s="15">
        <f t="shared" si="9"/>
        <v>-0.19374507911338146</v>
      </c>
      <c r="P30" s="15">
        <f t="shared" si="7"/>
        <v>0.87433309940423021</v>
      </c>
      <c r="Q30" s="15">
        <f t="shared" si="8"/>
        <v>-0.19374507911338157</v>
      </c>
    </row>
    <row r="31" spans="1:19" x14ac:dyDescent="0.25">
      <c r="A31" t="s">
        <v>14</v>
      </c>
      <c r="B31" s="10">
        <f>O5</f>
        <v>3.7744715306540222</v>
      </c>
      <c r="C31" s="10">
        <f>P9</f>
        <v>3.9123596342736091</v>
      </c>
      <c r="D31" s="15">
        <f t="shared" si="4"/>
        <v>-0.13788810361958692</v>
      </c>
      <c r="G31" t="s">
        <v>14</v>
      </c>
      <c r="H31" s="15">
        <f t="shared" si="5"/>
        <v>-0.13788810361958692</v>
      </c>
      <c r="I31" s="15">
        <v>-1</v>
      </c>
      <c r="J31" s="15">
        <f t="shared" si="6"/>
        <v>0.13788810361958692</v>
      </c>
      <c r="M31" t="s">
        <v>14</v>
      </c>
      <c r="N31" s="15">
        <v>2</v>
      </c>
      <c r="O31" s="15">
        <f t="shared" si="9"/>
        <v>0.13788810361958692</v>
      </c>
      <c r="P31" s="15">
        <f t="shared" si="7"/>
        <v>1.1002932665839507</v>
      </c>
      <c r="Q31" s="15">
        <f t="shared" si="8"/>
        <v>0.13788810361958687</v>
      </c>
    </row>
    <row r="32" spans="1:19" x14ac:dyDescent="0.25">
      <c r="A32" t="s">
        <v>15</v>
      </c>
      <c r="B32" s="10">
        <f>O6</f>
        <v>3.9476319225882754</v>
      </c>
      <c r="C32" s="10">
        <f>P9</f>
        <v>3.9123596342736091</v>
      </c>
      <c r="D32" s="15">
        <f t="shared" si="4"/>
        <v>3.5272288314666334E-2</v>
      </c>
      <c r="G32" t="s">
        <v>15</v>
      </c>
      <c r="H32" s="15">
        <f t="shared" si="5"/>
        <v>3.5272288314666334E-2</v>
      </c>
      <c r="I32" s="15">
        <v>-1</v>
      </c>
      <c r="J32" s="15">
        <f t="shared" si="6"/>
        <v>-3.5272288314666334E-2</v>
      </c>
      <c r="M32" t="s">
        <v>15</v>
      </c>
      <c r="N32" s="15">
        <v>2</v>
      </c>
      <c r="O32" s="15">
        <f t="shared" si="9"/>
        <v>-3.5272288314666334E-2</v>
      </c>
      <c r="P32" s="15">
        <f t="shared" si="7"/>
        <v>0.975847565947912</v>
      </c>
      <c r="Q32" s="15">
        <f t="shared" si="8"/>
        <v>-3.5272288314666299E-2</v>
      </c>
    </row>
    <row r="33" spans="1:17" x14ac:dyDescent="0.25">
      <c r="A33" s="9" t="s">
        <v>16</v>
      </c>
      <c r="B33" s="10">
        <f>O7</f>
        <v>3.8212303704651482</v>
      </c>
      <c r="C33" s="10">
        <f>P9</f>
        <v>3.9123596342736091</v>
      </c>
      <c r="D33" s="15">
        <f t="shared" si="4"/>
        <v>-9.112926380846087E-2</v>
      </c>
      <c r="G33" s="15" t="s">
        <v>16</v>
      </c>
      <c r="H33" s="15">
        <f t="shared" si="5"/>
        <v>-9.112926380846087E-2</v>
      </c>
      <c r="I33" s="15">
        <v>-1</v>
      </c>
      <c r="J33" s="15">
        <f t="shared" si="6"/>
        <v>9.112926380846087E-2</v>
      </c>
      <c r="M33" s="15" t="s">
        <v>16</v>
      </c>
      <c r="N33" s="15">
        <v>2</v>
      </c>
      <c r="O33" s="15">
        <f t="shared" si="9"/>
        <v>9.112926380846087E-2</v>
      </c>
      <c r="P33" s="15">
        <f t="shared" si="7"/>
        <v>1.0652036401330316</v>
      </c>
      <c r="Q33" s="15">
        <f t="shared" si="8"/>
        <v>9.11292638084608E-2</v>
      </c>
    </row>
    <row r="34" spans="1:17" x14ac:dyDescent="0.25">
      <c r="D34" s="15"/>
      <c r="I34" s="15"/>
      <c r="Q34" s="15"/>
    </row>
    <row r="38" spans="1:17" x14ac:dyDescent="0.25">
      <c r="N38" t="s">
        <v>37</v>
      </c>
      <c r="O38" t="s">
        <v>38</v>
      </c>
      <c r="P38" t="s">
        <v>36</v>
      </c>
      <c r="Q38" t="s">
        <v>47</v>
      </c>
    </row>
    <row r="39" spans="1:17" x14ac:dyDescent="0.25">
      <c r="N39" s="15">
        <f>Q18</f>
        <v>-0.36037613925993828</v>
      </c>
      <c r="O39" s="15">
        <f>Q22</f>
        <v>-0.22599144341302688</v>
      </c>
      <c r="P39" s="15">
        <f>Q26</f>
        <v>-0.45723999760892031</v>
      </c>
      <c r="Q39">
        <f>Q30</f>
        <v>-0.19374507911338157</v>
      </c>
    </row>
    <row r="40" spans="1:17" x14ac:dyDescent="0.25">
      <c r="N40" s="15">
        <f>Q19</f>
        <v>-0.13500580808053259</v>
      </c>
      <c r="O40" s="15">
        <f>Q23</f>
        <v>-0.2347156448696851</v>
      </c>
      <c r="P40" s="15">
        <f>Q27</f>
        <v>-0.21496980427212001</v>
      </c>
      <c r="Q40">
        <f>Q31</f>
        <v>0.13788810361958687</v>
      </c>
    </row>
    <row r="41" spans="1:17" x14ac:dyDescent="0.25">
      <c r="N41">
        <f>Q20</f>
        <v>-0.18337888095618465</v>
      </c>
      <c r="O41">
        <f>Q24</f>
        <v>-4.1932214767837234E-2</v>
      </c>
      <c r="P41">
        <f>Q28</f>
        <v>-0.26532992198889083</v>
      </c>
      <c r="Q41">
        <f>Q32</f>
        <v>-3.5272288314666299E-2</v>
      </c>
    </row>
    <row r="42" spans="1:17" x14ac:dyDescent="0.25">
      <c r="N42">
        <f>Q21</f>
        <v>-0.1480298148346586</v>
      </c>
      <c r="O42">
        <f>Q25</f>
        <v>4.9446934874686717E-2</v>
      </c>
      <c r="P42">
        <f>Q29</f>
        <v>0.13192281315872648</v>
      </c>
      <c r="Q42">
        <f>Q33</f>
        <v>9.11292638084608E-2</v>
      </c>
    </row>
  </sheetData>
  <mergeCells count="1">
    <mergeCell ref="B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I49" sqref="I49"/>
    </sheetView>
  </sheetViews>
  <sheetFormatPr defaultRowHeight="15" x14ac:dyDescent="0.25"/>
  <sheetData>
    <row r="1" spans="1:19" x14ac:dyDescent="0.25">
      <c r="B1" s="1" t="s">
        <v>19</v>
      </c>
      <c r="C1" t="s">
        <v>44</v>
      </c>
      <c r="H1" s="1" t="s">
        <v>20</v>
      </c>
      <c r="N1" s="1" t="s">
        <v>21</v>
      </c>
    </row>
    <row r="2" spans="1:19" ht="15.75" thickBot="1" x14ac:dyDescent="0.3">
      <c r="A2" s="2"/>
      <c r="B2" s="32"/>
      <c r="C2" s="32"/>
      <c r="D2" s="33"/>
    </row>
    <row r="3" spans="1:19" ht="15.75" thickTop="1" x14ac:dyDescent="0.25">
      <c r="B3" s="3" t="s">
        <v>22</v>
      </c>
      <c r="C3" s="3"/>
      <c r="D3" s="4"/>
      <c r="G3" s="5" t="s">
        <v>23</v>
      </c>
      <c r="H3" s="6" t="s">
        <v>24</v>
      </c>
      <c r="I3" s="6" t="s">
        <v>18</v>
      </c>
      <c r="J3" s="7" t="s">
        <v>25</v>
      </c>
      <c r="L3" s="5" t="s">
        <v>26</v>
      </c>
      <c r="M3" s="6" t="s">
        <v>27</v>
      </c>
      <c r="N3" s="6" t="s">
        <v>18</v>
      </c>
      <c r="O3" s="7" t="s">
        <v>28</v>
      </c>
      <c r="P3" s="8"/>
      <c r="S3" s="15"/>
    </row>
    <row r="4" spans="1:19" x14ac:dyDescent="0.25">
      <c r="A4" t="s">
        <v>0</v>
      </c>
      <c r="B4" s="10">
        <v>20.979761676434741</v>
      </c>
      <c r="D4" s="11"/>
      <c r="F4" s="11"/>
      <c r="G4" t="s">
        <v>0</v>
      </c>
      <c r="H4" s="10">
        <f>B4</f>
        <v>20.979761676434741</v>
      </c>
      <c r="I4" s="12">
        <v>18.442259273791468</v>
      </c>
      <c r="J4" s="13">
        <f>H4-I4</f>
        <v>2.5375024026432733</v>
      </c>
      <c r="K4" s="21"/>
      <c r="L4" t="s">
        <v>13</v>
      </c>
      <c r="M4" s="10">
        <v>21.603930197998697</v>
      </c>
      <c r="N4" s="14">
        <v>18.898829539942227</v>
      </c>
      <c r="O4" s="12">
        <f>M4-N4</f>
        <v>2.7051006580564696</v>
      </c>
      <c r="P4" s="11"/>
    </row>
    <row r="5" spans="1:19" x14ac:dyDescent="0.25">
      <c r="A5" t="s">
        <v>1</v>
      </c>
      <c r="B5" s="10">
        <v>21.804985668419963</v>
      </c>
      <c r="D5" s="11"/>
      <c r="F5" s="11"/>
      <c r="G5" t="s">
        <v>1</v>
      </c>
      <c r="H5" s="10">
        <f t="shared" ref="H5:H15" si="0">B5</f>
        <v>21.804985668419963</v>
      </c>
      <c r="I5" s="12">
        <v>18.812599561993522</v>
      </c>
      <c r="J5" s="13">
        <f t="shared" ref="J5:J14" si="1">H5-I5</f>
        <v>2.9923861064264408</v>
      </c>
      <c r="K5" s="21"/>
      <c r="L5" t="s">
        <v>14</v>
      </c>
      <c r="M5" s="10">
        <v>21.854903339982997</v>
      </c>
      <c r="N5" s="14">
        <v>19.010435754652189</v>
      </c>
      <c r="O5" s="12">
        <f t="shared" ref="O5:O7" si="2">M5-N5</f>
        <v>2.8444675853308077</v>
      </c>
      <c r="P5" s="11"/>
    </row>
    <row r="6" spans="1:19" x14ac:dyDescent="0.25">
      <c r="A6" t="s">
        <v>2</v>
      </c>
      <c r="B6" s="10">
        <v>21.534442179912624</v>
      </c>
      <c r="D6" s="11"/>
      <c r="E6" s="15"/>
      <c r="F6" s="11"/>
      <c r="G6" t="s">
        <v>2</v>
      </c>
      <c r="H6" s="10">
        <f t="shared" si="0"/>
        <v>21.534442179912624</v>
      </c>
      <c r="I6" s="12">
        <v>18.864043713702603</v>
      </c>
      <c r="J6" s="13">
        <f t="shared" si="1"/>
        <v>2.6703984662100204</v>
      </c>
      <c r="K6" s="21"/>
      <c r="L6" t="s">
        <v>15</v>
      </c>
      <c r="M6" s="10">
        <v>21.56981223840393</v>
      </c>
      <c r="N6" s="14">
        <v>18.937170895002268</v>
      </c>
      <c r="O6" s="12">
        <f t="shared" si="2"/>
        <v>2.6326413434016622</v>
      </c>
      <c r="P6" s="13"/>
    </row>
    <row r="7" spans="1:19" x14ac:dyDescent="0.25">
      <c r="A7" t="s">
        <v>3</v>
      </c>
      <c r="B7" s="10">
        <v>21.969963586678972</v>
      </c>
      <c r="D7" s="11"/>
      <c r="F7" s="11"/>
      <c r="G7" t="s">
        <v>3</v>
      </c>
      <c r="H7" s="10">
        <f t="shared" si="0"/>
        <v>21.969963586678972</v>
      </c>
      <c r="I7" s="12">
        <v>18.829608366531644</v>
      </c>
      <c r="J7" s="13">
        <f t="shared" si="1"/>
        <v>3.1403552201473275</v>
      </c>
      <c r="K7" s="21"/>
      <c r="L7" s="9" t="s">
        <v>16</v>
      </c>
      <c r="M7" s="12">
        <v>22.219918991751523</v>
      </c>
      <c r="N7" s="10">
        <v>19.203764743540848</v>
      </c>
      <c r="O7" s="12">
        <f t="shared" si="2"/>
        <v>3.0161542482106753</v>
      </c>
      <c r="P7" s="11"/>
    </row>
    <row r="8" spans="1:19" x14ac:dyDescent="0.25">
      <c r="A8" t="s">
        <v>5</v>
      </c>
      <c r="B8" s="10">
        <v>21.37499941520467</v>
      </c>
      <c r="D8" s="11"/>
      <c r="F8" s="11"/>
      <c r="G8" t="s">
        <v>5</v>
      </c>
      <c r="H8" s="10">
        <f t="shared" si="0"/>
        <v>21.37499941520467</v>
      </c>
      <c r="I8" s="12">
        <v>18.616121010234895</v>
      </c>
      <c r="J8" s="13">
        <f t="shared" si="1"/>
        <v>2.7588784049697743</v>
      </c>
      <c r="K8" s="21"/>
      <c r="L8" s="15"/>
      <c r="M8" s="15"/>
      <c r="N8" s="15"/>
      <c r="O8" s="15"/>
      <c r="P8" s="11"/>
    </row>
    <row r="9" spans="1:19" x14ac:dyDescent="0.25">
      <c r="A9" t="s">
        <v>6</v>
      </c>
      <c r="B9" s="10">
        <v>21.419941643244503</v>
      </c>
      <c r="D9" s="11"/>
      <c r="F9" s="11"/>
      <c r="G9" t="s">
        <v>6</v>
      </c>
      <c r="H9" s="10">
        <f t="shared" si="0"/>
        <v>21.419941643244503</v>
      </c>
      <c r="I9" s="12">
        <v>18.597910981569196</v>
      </c>
      <c r="J9" s="13">
        <f t="shared" si="1"/>
        <v>2.8220306616753064</v>
      </c>
      <c r="L9" s="9"/>
      <c r="M9" s="15"/>
      <c r="N9" s="16" t="s">
        <v>29</v>
      </c>
      <c r="O9" s="15"/>
      <c r="P9" s="13">
        <f>AVERAGE(O4:O7)</f>
        <v>2.7995909587499037</v>
      </c>
    </row>
    <row r="10" spans="1:19" x14ac:dyDescent="0.25">
      <c r="A10" t="s">
        <v>7</v>
      </c>
      <c r="B10" s="10">
        <v>21.024994649226429</v>
      </c>
      <c r="D10" s="11"/>
      <c r="F10" s="11"/>
      <c r="G10" t="s">
        <v>7</v>
      </c>
      <c r="H10" s="10">
        <f t="shared" si="0"/>
        <v>21.024994649226429</v>
      </c>
      <c r="I10" s="12">
        <v>18.675628610385715</v>
      </c>
      <c r="J10" s="13">
        <f t="shared" si="1"/>
        <v>2.3493660388407136</v>
      </c>
      <c r="L10" s="9"/>
      <c r="M10" s="15"/>
      <c r="N10" s="15"/>
      <c r="O10" s="15"/>
      <c r="P10" s="11"/>
    </row>
    <row r="11" spans="1:19" x14ac:dyDescent="0.25">
      <c r="A11" t="s">
        <v>8</v>
      </c>
      <c r="B11" s="10">
        <v>21.189808871247518</v>
      </c>
      <c r="D11" s="11"/>
      <c r="F11" s="11"/>
      <c r="G11" t="s">
        <v>8</v>
      </c>
      <c r="H11" s="10">
        <f t="shared" si="0"/>
        <v>21.189808871247518</v>
      </c>
      <c r="I11" s="12">
        <v>18.472082263662969</v>
      </c>
      <c r="J11" s="13">
        <f t="shared" si="1"/>
        <v>2.7177266075845488</v>
      </c>
      <c r="L11" s="9"/>
      <c r="M11" s="15"/>
      <c r="N11" s="15"/>
      <c r="O11" s="15"/>
      <c r="P11" s="11"/>
    </row>
    <row r="12" spans="1:19" x14ac:dyDescent="0.25">
      <c r="A12" t="s">
        <v>9</v>
      </c>
      <c r="B12" s="10">
        <v>21.004499517960429</v>
      </c>
      <c r="D12" s="11"/>
      <c r="F12" s="11"/>
      <c r="G12" t="s">
        <v>9</v>
      </c>
      <c r="H12" s="10">
        <f t="shared" si="0"/>
        <v>21.004499517960429</v>
      </c>
      <c r="I12" s="12">
        <v>18.075239418553988</v>
      </c>
      <c r="J12" s="13">
        <f t="shared" si="1"/>
        <v>2.9292600994064415</v>
      </c>
      <c r="L12" s="9"/>
      <c r="M12" s="15"/>
      <c r="N12" s="15"/>
      <c r="O12" s="15"/>
      <c r="P12" s="11"/>
    </row>
    <row r="13" spans="1:19" x14ac:dyDescent="0.25">
      <c r="A13" t="s">
        <v>10</v>
      </c>
      <c r="B13" s="10">
        <v>22.12994351551761</v>
      </c>
      <c r="D13" s="11"/>
      <c r="F13" s="11"/>
      <c r="G13" t="s">
        <v>10</v>
      </c>
      <c r="H13" s="10">
        <f t="shared" si="0"/>
        <v>22.12994351551761</v>
      </c>
      <c r="I13" s="12">
        <v>19.152670561454272</v>
      </c>
      <c r="J13" s="13">
        <f>H13-I13</f>
        <v>2.9772729540633378</v>
      </c>
      <c r="L13" s="9"/>
      <c r="M13" s="15"/>
      <c r="N13" s="15"/>
      <c r="O13" s="15"/>
      <c r="P13" s="11"/>
    </row>
    <row r="14" spans="1:19" x14ac:dyDescent="0.25">
      <c r="A14" t="s">
        <v>11</v>
      </c>
      <c r="B14" s="10">
        <v>21.579962928605784</v>
      </c>
      <c r="C14" s="15"/>
      <c r="D14" s="11"/>
      <c r="E14" s="15"/>
      <c r="F14" s="11"/>
      <c r="G14" t="s">
        <v>11</v>
      </c>
      <c r="H14" s="10">
        <f t="shared" si="0"/>
        <v>21.579962928605784</v>
      </c>
      <c r="I14" s="12">
        <v>18.917244953278765</v>
      </c>
      <c r="J14" s="13">
        <f t="shared" si="1"/>
        <v>2.6627179753270198</v>
      </c>
      <c r="K14" s="11"/>
      <c r="L14" s="15"/>
      <c r="M14" s="15"/>
      <c r="N14" s="15"/>
      <c r="O14" s="15"/>
      <c r="P14" s="11"/>
    </row>
    <row r="15" spans="1:19" ht="15.75" thickBot="1" x14ac:dyDescent="0.3">
      <c r="A15" s="2" t="s">
        <v>12</v>
      </c>
      <c r="B15" s="10">
        <v>21.164867115103746</v>
      </c>
      <c r="C15" s="2"/>
      <c r="D15" s="18"/>
      <c r="E15" s="15"/>
      <c r="F15" s="11"/>
      <c r="G15" s="20" t="s">
        <v>12</v>
      </c>
      <c r="H15" s="17">
        <f t="shared" si="0"/>
        <v>21.164867115103746</v>
      </c>
      <c r="I15" s="17">
        <v>18.539560938741634</v>
      </c>
      <c r="J15" s="19">
        <f>H15-I15</f>
        <v>2.6253061763621126</v>
      </c>
      <c r="K15" s="18"/>
      <c r="L15" s="2"/>
      <c r="M15" s="2"/>
      <c r="N15" s="2"/>
      <c r="O15" s="2"/>
      <c r="P15" s="18"/>
    </row>
    <row r="16" spans="1:19" ht="16.5" thickTop="1" thickBot="1" x14ac:dyDescent="0.3">
      <c r="B16" s="24"/>
      <c r="I16" s="10"/>
    </row>
    <row r="17" spans="1:19" ht="15.75" thickTop="1" x14ac:dyDescent="0.25">
      <c r="A17" s="22"/>
      <c r="B17" s="6" t="s">
        <v>25</v>
      </c>
      <c r="C17" s="6" t="s">
        <v>29</v>
      </c>
      <c r="D17" s="7" t="s">
        <v>30</v>
      </c>
      <c r="E17" s="23"/>
      <c r="F17" s="23"/>
      <c r="G17" s="23"/>
      <c r="H17" s="6" t="s">
        <v>30</v>
      </c>
      <c r="I17" s="6" t="s">
        <v>31</v>
      </c>
      <c r="J17" s="6" t="s">
        <v>32</v>
      </c>
      <c r="K17" s="23"/>
      <c r="L17" s="23"/>
      <c r="M17" s="23"/>
      <c r="N17" s="6" t="s">
        <v>31</v>
      </c>
      <c r="O17" s="6" t="s">
        <v>32</v>
      </c>
      <c r="P17" s="23" t="s">
        <v>33</v>
      </c>
      <c r="Q17" s="23" t="s">
        <v>34</v>
      </c>
      <c r="R17" s="23" t="s">
        <v>35</v>
      </c>
      <c r="S17" s="8"/>
    </row>
    <row r="18" spans="1:19" x14ac:dyDescent="0.25">
      <c r="A18" s="9" t="s">
        <v>0</v>
      </c>
      <c r="B18" s="12">
        <f t="shared" ref="B18:B29" si="3">J4</f>
        <v>2.5375024026432733</v>
      </c>
      <c r="C18" s="13">
        <f>P9</f>
        <v>2.7995909587499037</v>
      </c>
      <c r="D18" s="11">
        <f>B18-C18</f>
        <v>-0.2620885561066304</v>
      </c>
      <c r="E18" s="15"/>
      <c r="F18" s="15"/>
      <c r="G18" s="15" t="s">
        <v>0</v>
      </c>
      <c r="H18" s="15">
        <f>D18</f>
        <v>-0.2620885561066304</v>
      </c>
      <c r="I18" s="15">
        <v>-1</v>
      </c>
      <c r="J18" s="15">
        <f>H18*I18</f>
        <v>0.2620885561066304</v>
      </c>
      <c r="K18" s="15"/>
      <c r="L18" s="15"/>
      <c r="M18" s="15" t="s">
        <v>0</v>
      </c>
      <c r="N18" s="15">
        <v>2</v>
      </c>
      <c r="O18" s="15">
        <f>J18</f>
        <v>0.2620885561066304</v>
      </c>
      <c r="P18" s="15">
        <f>N18^O18</f>
        <v>1.1992135221548088</v>
      </c>
      <c r="Q18" s="15">
        <f>LOG(P18,2)</f>
        <v>0.26208855610663051</v>
      </c>
      <c r="R18" s="15"/>
      <c r="S18" s="11"/>
    </row>
    <row r="19" spans="1:19" x14ac:dyDescent="0.25">
      <c r="A19" s="9" t="s">
        <v>1</v>
      </c>
      <c r="B19" s="12">
        <f t="shared" si="3"/>
        <v>2.9923861064264408</v>
      </c>
      <c r="C19" s="13">
        <f>P9</f>
        <v>2.7995909587499037</v>
      </c>
      <c r="D19" s="11">
        <f t="shared" ref="D19:D33" si="4">B19-C19</f>
        <v>0.19279514767653705</v>
      </c>
      <c r="E19" s="15"/>
      <c r="F19" s="15"/>
      <c r="G19" s="15" t="s">
        <v>1</v>
      </c>
      <c r="H19" s="15">
        <f t="shared" ref="H19:H33" si="5">D19</f>
        <v>0.19279514767653705</v>
      </c>
      <c r="I19" s="15">
        <v>-1</v>
      </c>
      <c r="J19" s="15">
        <f t="shared" ref="J19:J33" si="6">H19*I19</f>
        <v>-0.19279514767653705</v>
      </c>
      <c r="K19" s="15"/>
      <c r="L19" s="15"/>
      <c r="M19" s="15" t="s">
        <v>1</v>
      </c>
      <c r="N19" s="15">
        <v>2</v>
      </c>
      <c r="O19" s="15">
        <f>J19</f>
        <v>-0.19279514767653705</v>
      </c>
      <c r="P19" s="15">
        <f t="shared" ref="P19:P33" si="7">N19^O19</f>
        <v>0.87490898687222474</v>
      </c>
      <c r="Q19" s="15">
        <f t="shared" ref="Q19:Q33" si="8">LOG(P19,2)</f>
        <v>-0.19279514767653705</v>
      </c>
      <c r="R19" s="15">
        <f>AVERAGE(Q18:Q21)</f>
        <v>-3.5569590106861781E-2</v>
      </c>
      <c r="S19" s="11"/>
    </row>
    <row r="20" spans="1:19" x14ac:dyDescent="0.25">
      <c r="A20" s="9" t="s">
        <v>2</v>
      </c>
      <c r="B20" s="12">
        <f t="shared" si="3"/>
        <v>2.6703984662100204</v>
      </c>
      <c r="C20" s="13">
        <f>P9</f>
        <v>2.7995909587499037</v>
      </c>
      <c r="D20" s="11">
        <f t="shared" si="4"/>
        <v>-0.1291924925398833</v>
      </c>
      <c r="E20" s="15"/>
      <c r="F20" s="15"/>
      <c r="G20" s="15" t="s">
        <v>2</v>
      </c>
      <c r="H20" s="15">
        <f t="shared" si="5"/>
        <v>-0.1291924925398833</v>
      </c>
      <c r="I20" s="15">
        <v>-1</v>
      </c>
      <c r="J20" s="15">
        <f t="shared" si="6"/>
        <v>0.1291924925398833</v>
      </c>
      <c r="K20" s="15"/>
      <c r="L20" s="15"/>
      <c r="M20" s="15" t="s">
        <v>2</v>
      </c>
      <c r="N20" s="15">
        <v>2</v>
      </c>
      <c r="O20" s="15">
        <f t="shared" ref="O20:O33" si="9">J20</f>
        <v>0.1291924925398833</v>
      </c>
      <c r="P20" s="15">
        <f t="shared" si="7"/>
        <v>1.0936813729104156</v>
      </c>
      <c r="Q20" s="15">
        <f t="shared" si="8"/>
        <v>0.12919249253988319</v>
      </c>
      <c r="R20" s="15"/>
      <c r="S20" s="11"/>
    </row>
    <row r="21" spans="1:19" x14ac:dyDescent="0.25">
      <c r="A21" s="9" t="s">
        <v>3</v>
      </c>
      <c r="B21" s="12">
        <f t="shared" si="3"/>
        <v>3.1403552201473275</v>
      </c>
      <c r="C21" s="13">
        <f>P9</f>
        <v>2.7995909587499037</v>
      </c>
      <c r="D21" s="11">
        <f t="shared" si="4"/>
        <v>0.34076426139742377</v>
      </c>
      <c r="E21" s="15"/>
      <c r="F21" s="15"/>
      <c r="G21" s="15" t="s">
        <v>3</v>
      </c>
      <c r="H21" s="15">
        <f t="shared" si="5"/>
        <v>0.34076426139742377</v>
      </c>
      <c r="I21" s="15">
        <v>-1</v>
      </c>
      <c r="J21" s="15">
        <f t="shared" si="6"/>
        <v>-0.34076426139742377</v>
      </c>
      <c r="K21" s="15"/>
      <c r="L21" s="15"/>
      <c r="M21" s="15" t="s">
        <v>3</v>
      </c>
      <c r="N21" s="15">
        <v>2</v>
      </c>
      <c r="O21" s="15">
        <f t="shared" si="9"/>
        <v>-0.34076426139742377</v>
      </c>
      <c r="P21" s="15">
        <f t="shared" si="7"/>
        <v>0.78962290176390459</v>
      </c>
      <c r="Q21" s="15">
        <f t="shared" si="8"/>
        <v>-0.34076426139742377</v>
      </c>
      <c r="R21" s="15"/>
      <c r="S21" s="11"/>
    </row>
    <row r="22" spans="1:19" x14ac:dyDescent="0.25">
      <c r="A22" s="9" t="s">
        <v>5</v>
      </c>
      <c r="B22" s="12">
        <f t="shared" si="3"/>
        <v>2.7588784049697743</v>
      </c>
      <c r="C22" s="13">
        <f>P9</f>
        <v>2.7995909587499037</v>
      </c>
      <c r="D22" s="11">
        <f t="shared" si="4"/>
        <v>-4.071255378012939E-2</v>
      </c>
      <c r="E22" s="15"/>
      <c r="F22" s="15"/>
      <c r="G22" s="15" t="s">
        <v>5</v>
      </c>
      <c r="H22" s="15">
        <f t="shared" si="5"/>
        <v>-4.071255378012939E-2</v>
      </c>
      <c r="I22" s="15">
        <v>-1</v>
      </c>
      <c r="J22" s="15">
        <f t="shared" si="6"/>
        <v>4.071255378012939E-2</v>
      </c>
      <c r="K22" s="15"/>
      <c r="L22" s="15"/>
      <c r="M22" s="15" t="s">
        <v>5</v>
      </c>
      <c r="N22" s="15">
        <v>2</v>
      </c>
      <c r="O22" s="15">
        <f t="shared" si="9"/>
        <v>4.071255378012939E-2</v>
      </c>
      <c r="P22" s="15">
        <f t="shared" si="7"/>
        <v>1.0286217422699129</v>
      </c>
      <c r="Q22" s="15">
        <f t="shared" si="8"/>
        <v>4.0712553780129279E-2</v>
      </c>
      <c r="S22" s="11"/>
    </row>
    <row r="23" spans="1:19" x14ac:dyDescent="0.25">
      <c r="A23" s="9" t="s">
        <v>6</v>
      </c>
      <c r="B23" s="12">
        <f t="shared" si="3"/>
        <v>2.8220306616753064</v>
      </c>
      <c r="C23" s="13">
        <f>P9</f>
        <v>2.7995909587499037</v>
      </c>
      <c r="D23" s="11">
        <f t="shared" si="4"/>
        <v>2.2439702925402649E-2</v>
      </c>
      <c r="E23" s="15"/>
      <c r="F23" s="15"/>
      <c r="G23" s="15" t="s">
        <v>6</v>
      </c>
      <c r="H23" s="15">
        <f t="shared" si="5"/>
        <v>2.2439702925402649E-2</v>
      </c>
      <c r="I23" s="15">
        <v>-1</v>
      </c>
      <c r="J23" s="15">
        <f t="shared" si="6"/>
        <v>-2.2439702925402649E-2</v>
      </c>
      <c r="K23" s="15"/>
      <c r="L23" s="15"/>
      <c r="M23" s="15" t="s">
        <v>6</v>
      </c>
      <c r="N23" s="15">
        <v>2</v>
      </c>
      <c r="O23" s="15">
        <f t="shared" si="9"/>
        <v>-2.2439702925402649E-2</v>
      </c>
      <c r="P23" s="15">
        <f t="shared" si="7"/>
        <v>0.9845663221780947</v>
      </c>
      <c r="Q23" s="15">
        <f t="shared" si="8"/>
        <v>-2.2439702925402608E-2</v>
      </c>
      <c r="R23" s="15">
        <f>AVERAGE(Q22:Q25)</f>
        <v>0.1375905304823179</v>
      </c>
      <c r="S23" s="11"/>
    </row>
    <row r="24" spans="1:19" x14ac:dyDescent="0.25">
      <c r="A24" s="9" t="s">
        <v>7</v>
      </c>
      <c r="B24" s="12">
        <f t="shared" si="3"/>
        <v>2.3493660388407136</v>
      </c>
      <c r="C24" s="13">
        <f>P9</f>
        <v>2.7995909587499037</v>
      </c>
      <c r="D24" s="11">
        <f t="shared" si="4"/>
        <v>-0.45022491990919011</v>
      </c>
      <c r="E24" s="15"/>
      <c r="F24" s="15"/>
      <c r="G24" s="15" t="s">
        <v>7</v>
      </c>
      <c r="H24" s="15">
        <f t="shared" si="5"/>
        <v>-0.45022491990919011</v>
      </c>
      <c r="I24" s="15">
        <v>-1</v>
      </c>
      <c r="J24" s="15">
        <f t="shared" si="6"/>
        <v>0.45022491990919011</v>
      </c>
      <c r="K24" s="15"/>
      <c r="L24" s="15"/>
      <c r="M24" s="15" t="s">
        <v>7</v>
      </c>
      <c r="N24" s="15">
        <v>2</v>
      </c>
      <c r="O24" s="15">
        <f t="shared" si="9"/>
        <v>0.45022491990919011</v>
      </c>
      <c r="P24" s="15">
        <f t="shared" si="7"/>
        <v>1.3662532425854581</v>
      </c>
      <c r="Q24" s="15">
        <f t="shared" si="8"/>
        <v>0.45022491990919</v>
      </c>
      <c r="R24" s="15"/>
      <c r="S24" s="11"/>
    </row>
    <row r="25" spans="1:19" x14ac:dyDescent="0.25">
      <c r="A25" s="9" t="s">
        <v>8</v>
      </c>
      <c r="B25" s="12">
        <f t="shared" si="3"/>
        <v>2.7177266075845488</v>
      </c>
      <c r="C25" s="13">
        <f>P9</f>
        <v>2.7995909587499037</v>
      </c>
      <c r="D25" s="11">
        <f t="shared" si="4"/>
        <v>-8.1864351165354954E-2</v>
      </c>
      <c r="E25" s="15"/>
      <c r="F25" s="15"/>
      <c r="G25" s="15" t="s">
        <v>8</v>
      </c>
      <c r="H25" s="15">
        <f t="shared" si="5"/>
        <v>-8.1864351165354954E-2</v>
      </c>
      <c r="I25" s="15">
        <v>-1</v>
      </c>
      <c r="J25" s="15">
        <f t="shared" si="6"/>
        <v>8.1864351165354954E-2</v>
      </c>
      <c r="K25" s="15"/>
      <c r="L25" s="15"/>
      <c r="M25" s="15" t="s">
        <v>8</v>
      </c>
      <c r="N25" s="15">
        <v>2</v>
      </c>
      <c r="O25" s="15">
        <f t="shared" si="9"/>
        <v>8.1864351165354954E-2</v>
      </c>
      <c r="P25" s="15">
        <f t="shared" si="7"/>
        <v>1.0583848759742782</v>
      </c>
      <c r="Q25" s="15">
        <f t="shared" si="8"/>
        <v>8.1864351165354898E-2</v>
      </c>
      <c r="R25" s="15"/>
      <c r="S25" s="11"/>
    </row>
    <row r="26" spans="1:19" x14ac:dyDescent="0.25">
      <c r="A26" s="9" t="s">
        <v>9</v>
      </c>
      <c r="B26" s="12">
        <f t="shared" si="3"/>
        <v>2.9292600994064415</v>
      </c>
      <c r="C26" s="13">
        <f>P9</f>
        <v>2.7995909587499037</v>
      </c>
      <c r="D26" s="11">
        <f t="shared" si="4"/>
        <v>0.12966914065653778</v>
      </c>
      <c r="E26" s="15"/>
      <c r="F26" s="15"/>
      <c r="G26" s="15" t="s">
        <v>9</v>
      </c>
      <c r="H26" s="15">
        <f t="shared" si="5"/>
        <v>0.12966914065653778</v>
      </c>
      <c r="I26" s="15">
        <v>-1</v>
      </c>
      <c r="J26" s="15">
        <f t="shared" si="6"/>
        <v>-0.12966914065653778</v>
      </c>
      <c r="K26" s="15"/>
      <c r="L26" s="15"/>
      <c r="M26" s="15" t="s">
        <v>9</v>
      </c>
      <c r="N26" s="15">
        <v>2</v>
      </c>
      <c r="O26" s="15">
        <f t="shared" si="9"/>
        <v>-0.12966914065653778</v>
      </c>
      <c r="P26" s="15">
        <f t="shared" si="7"/>
        <v>0.91404104708618716</v>
      </c>
      <c r="Q26" s="15">
        <f t="shared" si="8"/>
        <v>-0.12966914065653773</v>
      </c>
      <c r="R26" s="15"/>
      <c r="S26" s="11"/>
    </row>
    <row r="27" spans="1:19" x14ac:dyDescent="0.25">
      <c r="A27" s="9" t="s">
        <v>10</v>
      </c>
      <c r="B27" s="12">
        <f t="shared" si="3"/>
        <v>2.9772729540633378</v>
      </c>
      <c r="C27" s="13">
        <f>P9</f>
        <v>2.7995909587499037</v>
      </c>
      <c r="D27" s="11">
        <f>B27-C27</f>
        <v>0.17768199531343409</v>
      </c>
      <c r="E27" s="15"/>
      <c r="F27" s="15"/>
      <c r="G27" s="15" t="s">
        <v>10</v>
      </c>
      <c r="H27" s="15">
        <f t="shared" si="5"/>
        <v>0.17768199531343409</v>
      </c>
      <c r="I27" s="15">
        <v>-1</v>
      </c>
      <c r="J27" s="15">
        <f t="shared" si="6"/>
        <v>-0.17768199531343409</v>
      </c>
      <c r="K27" s="15"/>
      <c r="L27" s="15"/>
      <c r="M27" s="15" t="s">
        <v>10</v>
      </c>
      <c r="N27" s="15">
        <v>2</v>
      </c>
      <c r="O27" s="15">
        <f t="shared" si="9"/>
        <v>-0.17768199531343409</v>
      </c>
      <c r="P27" s="15">
        <f>N27^O27</f>
        <v>0.88412239142681892</v>
      </c>
      <c r="Q27" s="15">
        <f>LOG(P27,2)</f>
        <v>-0.17768199531343401</v>
      </c>
      <c r="R27" s="15">
        <f>AVERAGE(Q26:Q29)</f>
        <v>9.5165746017578795E-4</v>
      </c>
      <c r="S27" s="11"/>
    </row>
    <row r="28" spans="1:19" x14ac:dyDescent="0.25">
      <c r="A28" s="9" t="s">
        <v>11</v>
      </c>
      <c r="B28" s="12">
        <f t="shared" si="3"/>
        <v>2.6627179753270198</v>
      </c>
      <c r="C28" s="13">
        <f>P9</f>
        <v>2.7995909587499037</v>
      </c>
      <c r="D28" s="11">
        <f t="shared" si="4"/>
        <v>-0.1368729834228839</v>
      </c>
      <c r="E28" s="15"/>
      <c r="F28" s="15"/>
      <c r="G28" s="15" t="s">
        <v>11</v>
      </c>
      <c r="H28" s="15">
        <f t="shared" si="5"/>
        <v>-0.1368729834228839</v>
      </c>
      <c r="I28" s="15">
        <v>-1</v>
      </c>
      <c r="J28" s="15">
        <f t="shared" si="6"/>
        <v>0.1368729834228839</v>
      </c>
      <c r="K28" s="15"/>
      <c r="L28" s="15"/>
      <c r="M28" s="15" t="s">
        <v>11</v>
      </c>
      <c r="N28" s="15">
        <v>2</v>
      </c>
      <c r="O28" s="15">
        <f t="shared" si="9"/>
        <v>0.1368729834228839</v>
      </c>
      <c r="P28" s="15">
        <f t="shared" si="7"/>
        <v>1.0995193420702505</v>
      </c>
      <c r="Q28" s="15">
        <f t="shared" si="8"/>
        <v>0.13687298342288393</v>
      </c>
      <c r="R28" s="15"/>
      <c r="S28" s="11"/>
    </row>
    <row r="29" spans="1:19" ht="15.75" thickBot="1" x14ac:dyDescent="0.3">
      <c r="A29" s="20" t="s">
        <v>12</v>
      </c>
      <c r="B29" s="17">
        <f t="shared" si="3"/>
        <v>2.6253061763621126</v>
      </c>
      <c r="C29" s="19">
        <f>P9</f>
        <v>2.7995909587499037</v>
      </c>
      <c r="D29" s="18">
        <f t="shared" si="4"/>
        <v>-0.1742847823877911</v>
      </c>
      <c r="E29" s="2"/>
      <c r="F29" s="2"/>
      <c r="G29" s="2" t="s">
        <v>12</v>
      </c>
      <c r="H29" s="2">
        <f t="shared" si="5"/>
        <v>-0.1742847823877911</v>
      </c>
      <c r="I29" s="2">
        <v>-1</v>
      </c>
      <c r="J29" s="2">
        <f t="shared" si="6"/>
        <v>0.1742847823877911</v>
      </c>
      <c r="K29" s="2"/>
      <c r="L29" s="2"/>
      <c r="M29" s="2" t="s">
        <v>12</v>
      </c>
      <c r="N29" s="2">
        <v>2</v>
      </c>
      <c r="O29" s="2">
        <f t="shared" si="9"/>
        <v>0.1742847823877911</v>
      </c>
      <c r="P29" s="2">
        <f t="shared" si="7"/>
        <v>1.1284048582022621</v>
      </c>
      <c r="Q29" s="2">
        <f t="shared" si="8"/>
        <v>0.17428478238779099</v>
      </c>
      <c r="R29" s="2"/>
      <c r="S29" s="18"/>
    </row>
    <row r="30" spans="1:19" ht="15.75" thickTop="1" x14ac:dyDescent="0.25">
      <c r="A30" t="s">
        <v>13</v>
      </c>
      <c r="B30" s="10">
        <f>O4</f>
        <v>2.7051006580564696</v>
      </c>
      <c r="C30" s="10">
        <f>P9</f>
        <v>2.7995909587499037</v>
      </c>
      <c r="D30" s="15">
        <f t="shared" si="4"/>
        <v>-9.4490300693434115E-2</v>
      </c>
      <c r="E30" s="23"/>
      <c r="G30" t="s">
        <v>13</v>
      </c>
      <c r="H30" s="15">
        <f t="shared" si="5"/>
        <v>-9.4490300693434115E-2</v>
      </c>
      <c r="I30" s="15">
        <v>-1</v>
      </c>
      <c r="J30" s="15">
        <f t="shared" si="6"/>
        <v>9.4490300693434115E-2</v>
      </c>
      <c r="M30" t="s">
        <v>13</v>
      </c>
      <c r="N30" s="15">
        <v>2</v>
      </c>
      <c r="O30" s="15">
        <f t="shared" si="9"/>
        <v>9.4490300693434115E-2</v>
      </c>
      <c r="P30" s="15">
        <f t="shared" si="7"/>
        <v>1.0676881307801129</v>
      </c>
      <c r="Q30" s="15">
        <f t="shared" si="8"/>
        <v>9.4490300693434087E-2</v>
      </c>
    </row>
    <row r="31" spans="1:19" x14ac:dyDescent="0.25">
      <c r="A31" t="s">
        <v>14</v>
      </c>
      <c r="B31" s="10">
        <f>O5</f>
        <v>2.8444675853308077</v>
      </c>
      <c r="C31" s="10">
        <f>P9</f>
        <v>2.7995909587499037</v>
      </c>
      <c r="D31" s="15">
        <f t="shared" si="4"/>
        <v>4.4876626580903967E-2</v>
      </c>
      <c r="G31" t="s">
        <v>14</v>
      </c>
      <c r="H31" s="15">
        <f t="shared" si="5"/>
        <v>4.4876626580903967E-2</v>
      </c>
      <c r="I31" s="15">
        <v>-1</v>
      </c>
      <c r="J31" s="15">
        <f t="shared" si="6"/>
        <v>-4.4876626580903967E-2</v>
      </c>
      <c r="M31" t="s">
        <v>14</v>
      </c>
      <c r="N31" s="15">
        <v>2</v>
      </c>
      <c r="O31" s="15">
        <f t="shared" si="9"/>
        <v>-4.4876626580903967E-2</v>
      </c>
      <c r="P31" s="15">
        <f t="shared" si="7"/>
        <v>0.96937271020686622</v>
      </c>
      <c r="Q31" s="15">
        <f t="shared" si="8"/>
        <v>-4.48766265809038E-2</v>
      </c>
    </row>
    <row r="32" spans="1:19" x14ac:dyDescent="0.25">
      <c r="A32" t="s">
        <v>15</v>
      </c>
      <c r="B32" s="10">
        <f>O6</f>
        <v>2.6326413434016622</v>
      </c>
      <c r="C32" s="10">
        <f>P9</f>
        <v>2.7995909587499037</v>
      </c>
      <c r="D32" s="15">
        <f t="shared" si="4"/>
        <v>-0.16694961534824149</v>
      </c>
      <c r="G32" t="s">
        <v>15</v>
      </c>
      <c r="H32" s="15">
        <f t="shared" si="5"/>
        <v>-0.16694961534824149</v>
      </c>
      <c r="I32" s="15">
        <v>-1</v>
      </c>
      <c r="J32" s="15">
        <f t="shared" si="6"/>
        <v>0.16694961534824149</v>
      </c>
      <c r="M32" t="s">
        <v>15</v>
      </c>
      <c r="N32" s="15">
        <v>2</v>
      </c>
      <c r="O32" s="15">
        <f t="shared" si="9"/>
        <v>0.16694961534824149</v>
      </c>
      <c r="P32" s="15">
        <f t="shared" si="7"/>
        <v>1.1226822128585681</v>
      </c>
      <c r="Q32" s="15">
        <f t="shared" si="8"/>
        <v>0.16694961534824154</v>
      </c>
    </row>
    <row r="33" spans="1:17" x14ac:dyDescent="0.25">
      <c r="A33" s="9" t="s">
        <v>16</v>
      </c>
      <c r="B33" s="10">
        <f>O7</f>
        <v>3.0161542482106753</v>
      </c>
      <c r="C33" s="10">
        <f>P9</f>
        <v>2.7995909587499037</v>
      </c>
      <c r="D33" s="15">
        <f t="shared" si="4"/>
        <v>0.21656328946077164</v>
      </c>
      <c r="G33" s="15" t="s">
        <v>16</v>
      </c>
      <c r="H33" s="15">
        <f t="shared" si="5"/>
        <v>0.21656328946077164</v>
      </c>
      <c r="I33" s="15">
        <v>-1</v>
      </c>
      <c r="J33" s="15">
        <f t="shared" si="6"/>
        <v>-0.21656328946077164</v>
      </c>
      <c r="M33" s="15" t="s">
        <v>16</v>
      </c>
      <c r="N33" s="15">
        <v>2</v>
      </c>
      <c r="O33" s="15">
        <f t="shared" si="9"/>
        <v>-0.21656328946077164</v>
      </c>
      <c r="P33" s="15">
        <f t="shared" si="7"/>
        <v>0.86061310279939074</v>
      </c>
      <c r="Q33" s="15">
        <f t="shared" si="8"/>
        <v>-0.21656328946077152</v>
      </c>
    </row>
    <row r="34" spans="1:17" x14ac:dyDescent="0.25">
      <c r="D34" s="15"/>
      <c r="I34" s="15"/>
      <c r="Q34" s="15"/>
    </row>
    <row r="38" spans="1:17" x14ac:dyDescent="0.25">
      <c r="N38" t="s">
        <v>37</v>
      </c>
      <c r="O38" t="s">
        <v>38</v>
      </c>
      <c r="P38" t="s">
        <v>36</v>
      </c>
      <c r="Q38" t="s">
        <v>47</v>
      </c>
    </row>
    <row r="39" spans="1:17" x14ac:dyDescent="0.25">
      <c r="N39" s="15">
        <f>Q18</f>
        <v>0.26208855610663051</v>
      </c>
      <c r="O39" s="15">
        <f>Q22</f>
        <v>4.0712553780129279E-2</v>
      </c>
      <c r="P39" s="15">
        <f>Q26</f>
        <v>-0.12966914065653773</v>
      </c>
      <c r="Q39">
        <f>Q30</f>
        <v>9.4490300693434087E-2</v>
      </c>
    </row>
    <row r="40" spans="1:17" x14ac:dyDescent="0.25">
      <c r="N40" s="15">
        <f>Q19</f>
        <v>-0.19279514767653705</v>
      </c>
      <c r="O40" s="15">
        <f>Q23</f>
        <v>-2.2439702925402608E-2</v>
      </c>
      <c r="P40" s="15">
        <f>Q27</f>
        <v>-0.17768199531343401</v>
      </c>
      <c r="Q40">
        <f>Q31</f>
        <v>-4.48766265809038E-2</v>
      </c>
    </row>
    <row r="41" spans="1:17" x14ac:dyDescent="0.25">
      <c r="N41">
        <f>Q20</f>
        <v>0.12919249253988319</v>
      </c>
      <c r="O41">
        <f>Q24</f>
        <v>0.45022491990919</v>
      </c>
      <c r="P41">
        <f>Q28</f>
        <v>0.13687298342288393</v>
      </c>
      <c r="Q41">
        <f>Q32</f>
        <v>0.16694961534824154</v>
      </c>
    </row>
    <row r="42" spans="1:17" x14ac:dyDescent="0.25">
      <c r="N42">
        <f>Q21</f>
        <v>-0.34076426139742377</v>
      </c>
      <c r="O42">
        <f>Q25</f>
        <v>8.1864351165354898E-2</v>
      </c>
      <c r="P42">
        <f>Q29</f>
        <v>0.17428478238779099</v>
      </c>
      <c r="Q42">
        <f>Q33</f>
        <v>-0.21656328946077152</v>
      </c>
    </row>
  </sheetData>
  <mergeCells count="1">
    <mergeCell ref="B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P36" sqref="P36"/>
    </sheetView>
  </sheetViews>
  <sheetFormatPr defaultRowHeight="15" x14ac:dyDescent="0.25"/>
  <sheetData>
    <row r="1" spans="1:19" x14ac:dyDescent="0.25">
      <c r="B1" s="1" t="s">
        <v>19</v>
      </c>
      <c r="C1" t="s">
        <v>45</v>
      </c>
      <c r="H1" s="1" t="s">
        <v>20</v>
      </c>
      <c r="N1" s="1" t="s">
        <v>21</v>
      </c>
    </row>
    <row r="2" spans="1:19" ht="15.75" thickBot="1" x14ac:dyDescent="0.3">
      <c r="A2" s="2"/>
      <c r="B2" s="32"/>
      <c r="C2" s="32"/>
      <c r="D2" s="33"/>
    </row>
    <row r="3" spans="1:19" ht="15.75" thickTop="1" x14ac:dyDescent="0.25">
      <c r="B3" s="3" t="s">
        <v>22</v>
      </c>
      <c r="C3" s="3"/>
      <c r="D3" s="4"/>
      <c r="G3" s="5" t="s">
        <v>23</v>
      </c>
      <c r="H3" s="6" t="s">
        <v>24</v>
      </c>
      <c r="I3" s="6" t="s">
        <v>18</v>
      </c>
      <c r="J3" s="7" t="s">
        <v>25</v>
      </c>
      <c r="L3" s="5" t="s">
        <v>26</v>
      </c>
      <c r="M3" s="6" t="s">
        <v>27</v>
      </c>
      <c r="N3" s="6" t="s">
        <v>18</v>
      </c>
      <c r="O3" s="7" t="s">
        <v>28</v>
      </c>
      <c r="P3" s="8"/>
      <c r="S3" s="15"/>
    </row>
    <row r="4" spans="1:19" x14ac:dyDescent="0.25">
      <c r="A4" t="s">
        <v>0</v>
      </c>
      <c r="B4" s="10">
        <v>23.959997913188559</v>
      </c>
      <c r="D4" s="11"/>
      <c r="F4" s="11"/>
      <c r="G4" t="s">
        <v>0</v>
      </c>
      <c r="H4" s="10">
        <f>B4</f>
        <v>23.959997913188559</v>
      </c>
      <c r="I4" s="12">
        <v>18.442259273791468</v>
      </c>
      <c r="J4" s="13">
        <f>H4-I4</f>
        <v>5.5177386393970913</v>
      </c>
      <c r="K4" s="21"/>
      <c r="L4" t="s">
        <v>13</v>
      </c>
      <c r="M4" s="10">
        <v>24.57468209356939</v>
      </c>
      <c r="N4" s="14">
        <v>18.898829539942227</v>
      </c>
      <c r="O4" s="12">
        <f>M4-N4</f>
        <v>5.6758525536271627</v>
      </c>
      <c r="P4" s="11"/>
    </row>
    <row r="5" spans="1:19" x14ac:dyDescent="0.25">
      <c r="A5" t="s">
        <v>1</v>
      </c>
      <c r="B5" s="10">
        <v>23.849394122283275</v>
      </c>
      <c r="D5" s="11"/>
      <c r="F5" s="11"/>
      <c r="G5" t="s">
        <v>1</v>
      </c>
      <c r="H5" s="10">
        <f t="shared" ref="H5:H15" si="0">B5</f>
        <v>23.849394122283275</v>
      </c>
      <c r="I5" s="12">
        <v>18.812599561993522</v>
      </c>
      <c r="J5" s="13">
        <f t="shared" ref="J5:J14" si="1">H5-I5</f>
        <v>5.0367945602897528</v>
      </c>
      <c r="K5" s="21"/>
      <c r="L5" t="s">
        <v>14</v>
      </c>
      <c r="M5" s="10">
        <v>24.034995319325528</v>
      </c>
      <c r="N5" s="14">
        <v>19.010435754652189</v>
      </c>
      <c r="O5" s="12">
        <f t="shared" ref="O5:O7" si="2">M5-N5</f>
        <v>5.0245595646733392</v>
      </c>
      <c r="P5" s="11"/>
    </row>
    <row r="6" spans="1:19" x14ac:dyDescent="0.25">
      <c r="A6" t="s">
        <v>2</v>
      </c>
      <c r="B6" s="10">
        <v>24.264368938837045</v>
      </c>
      <c r="D6" s="11"/>
      <c r="E6" s="15"/>
      <c r="F6" s="11"/>
      <c r="G6" t="s">
        <v>2</v>
      </c>
      <c r="H6" s="10">
        <f t="shared" si="0"/>
        <v>24.264368938837045</v>
      </c>
      <c r="I6" s="12">
        <v>18.864043713702603</v>
      </c>
      <c r="J6" s="13">
        <f t="shared" si="1"/>
        <v>5.4003252251344414</v>
      </c>
      <c r="K6" s="21"/>
      <c r="L6" t="s">
        <v>15</v>
      </c>
      <c r="M6" s="10">
        <v>25.353910940917974</v>
      </c>
      <c r="N6" s="14">
        <v>18.937170895002268</v>
      </c>
      <c r="O6" s="12">
        <f t="shared" si="2"/>
        <v>6.4167400459157058</v>
      </c>
      <c r="P6" s="13"/>
    </row>
    <row r="7" spans="1:19" x14ac:dyDescent="0.25">
      <c r="A7" t="s">
        <v>3</v>
      </c>
      <c r="B7" s="10">
        <v>24.344995378927472</v>
      </c>
      <c r="D7" s="11"/>
      <c r="F7" s="11"/>
      <c r="G7" t="s">
        <v>3</v>
      </c>
      <c r="H7" s="10">
        <f t="shared" si="0"/>
        <v>24.344995378927472</v>
      </c>
      <c r="I7" s="12">
        <v>18.829608366531644</v>
      </c>
      <c r="J7" s="13">
        <f t="shared" si="1"/>
        <v>5.5153870123958271</v>
      </c>
      <c r="K7" s="21"/>
      <c r="L7" s="9" t="s">
        <v>16</v>
      </c>
      <c r="M7" s="12">
        <v>24.28</v>
      </c>
      <c r="N7" s="10">
        <v>19.203764743540848</v>
      </c>
      <c r="O7" s="12">
        <f t="shared" si="2"/>
        <v>5.0762352564591531</v>
      </c>
      <c r="P7" s="11"/>
    </row>
    <row r="8" spans="1:19" x14ac:dyDescent="0.25">
      <c r="A8" t="s">
        <v>5</v>
      </c>
      <c r="B8" s="10">
        <v>25.139122896393978</v>
      </c>
      <c r="D8" s="11"/>
      <c r="F8" s="11"/>
      <c r="G8" t="s">
        <v>5</v>
      </c>
      <c r="H8" s="10">
        <f t="shared" si="0"/>
        <v>25.139122896393978</v>
      </c>
      <c r="I8" s="12">
        <v>18.616121010234895</v>
      </c>
      <c r="J8" s="13">
        <f t="shared" si="1"/>
        <v>6.5230018861590828</v>
      </c>
      <c r="K8" s="21"/>
      <c r="L8" s="15"/>
      <c r="M8" s="15"/>
      <c r="N8" s="15"/>
      <c r="O8" s="15"/>
      <c r="P8" s="11"/>
    </row>
    <row r="9" spans="1:19" x14ac:dyDescent="0.25">
      <c r="A9" t="s">
        <v>6</v>
      </c>
      <c r="B9" s="10">
        <v>24.849901408255125</v>
      </c>
      <c r="D9" s="11"/>
      <c r="F9" s="11"/>
      <c r="G9" t="s">
        <v>6</v>
      </c>
      <c r="H9" s="10">
        <f t="shared" si="0"/>
        <v>24.849901408255125</v>
      </c>
      <c r="I9" s="12">
        <v>18.597910981569196</v>
      </c>
      <c r="J9" s="13">
        <f t="shared" si="1"/>
        <v>6.2519904266859285</v>
      </c>
      <c r="L9" s="9"/>
      <c r="M9" s="15"/>
      <c r="N9" s="16" t="s">
        <v>29</v>
      </c>
      <c r="O9" s="15"/>
      <c r="P9" s="13">
        <f>AVERAGE(O4:O7)</f>
        <v>5.5483468551688402</v>
      </c>
    </row>
    <row r="10" spans="1:19" x14ac:dyDescent="0.25">
      <c r="A10" t="s">
        <v>7</v>
      </c>
      <c r="B10" s="10">
        <v>24.369997948296998</v>
      </c>
      <c r="D10" s="11"/>
      <c r="F10" s="11"/>
      <c r="G10" t="s">
        <v>7</v>
      </c>
      <c r="H10" s="10">
        <f t="shared" si="0"/>
        <v>24.369997948296998</v>
      </c>
      <c r="I10" s="12">
        <v>18.675628610385715</v>
      </c>
      <c r="J10" s="13">
        <f t="shared" si="1"/>
        <v>5.694369337911283</v>
      </c>
      <c r="L10" s="9"/>
      <c r="M10" s="15"/>
      <c r="N10" s="15"/>
      <c r="O10" s="15"/>
      <c r="P10" s="11"/>
    </row>
    <row r="11" spans="1:19" x14ac:dyDescent="0.25">
      <c r="A11" t="s">
        <v>8</v>
      </c>
      <c r="B11" s="10">
        <v>24.26</v>
      </c>
      <c r="D11" s="11"/>
      <c r="F11" s="11"/>
      <c r="G11" t="s">
        <v>8</v>
      </c>
      <c r="H11" s="10">
        <f t="shared" si="0"/>
        <v>24.26</v>
      </c>
      <c r="I11" s="12">
        <v>18.472082263662969</v>
      </c>
      <c r="J11" s="13">
        <f t="shared" si="1"/>
        <v>5.7879177363370324</v>
      </c>
      <c r="L11" s="9"/>
      <c r="M11" s="15"/>
      <c r="N11" s="15"/>
      <c r="O11" s="15"/>
      <c r="P11" s="11"/>
    </row>
    <row r="12" spans="1:19" x14ac:dyDescent="0.25">
      <c r="A12" t="s">
        <v>9</v>
      </c>
      <c r="B12" s="10">
        <v>24.414999488019657</v>
      </c>
      <c r="D12" s="11"/>
      <c r="F12" s="11"/>
      <c r="G12" t="s">
        <v>9</v>
      </c>
      <c r="H12" s="10">
        <f t="shared" si="0"/>
        <v>24.414999488019657</v>
      </c>
      <c r="I12" s="12">
        <v>18.075239418553988</v>
      </c>
      <c r="J12" s="13">
        <f t="shared" si="1"/>
        <v>6.3397600694656688</v>
      </c>
      <c r="L12" s="9"/>
      <c r="M12" s="15"/>
      <c r="N12" s="15"/>
      <c r="O12" s="15"/>
      <c r="P12" s="11"/>
    </row>
    <row r="13" spans="1:19" x14ac:dyDescent="0.25">
      <c r="A13" t="s">
        <v>10</v>
      </c>
      <c r="B13" s="10">
        <v>25.104995518820552</v>
      </c>
      <c r="D13" s="11"/>
      <c r="F13" s="11"/>
      <c r="G13" t="s">
        <v>10</v>
      </c>
      <c r="H13" s="10">
        <f t="shared" si="0"/>
        <v>25.104995518820552</v>
      </c>
      <c r="I13" s="12">
        <v>19.152670561454272</v>
      </c>
      <c r="J13" s="13">
        <f>H13-I13</f>
        <v>5.9523249573662795</v>
      </c>
      <c r="L13" s="9"/>
      <c r="M13" s="15"/>
      <c r="N13" s="15"/>
      <c r="O13" s="15"/>
      <c r="P13" s="11"/>
    </row>
    <row r="14" spans="1:19" x14ac:dyDescent="0.25">
      <c r="A14" t="s">
        <v>11</v>
      </c>
      <c r="B14" s="10">
        <v>24.624378164737482</v>
      </c>
      <c r="C14" s="15"/>
      <c r="D14" s="11"/>
      <c r="E14" s="15"/>
      <c r="F14" s="11"/>
      <c r="G14" t="s">
        <v>11</v>
      </c>
      <c r="H14" s="10">
        <f t="shared" si="0"/>
        <v>24.624378164737482</v>
      </c>
      <c r="I14" s="12">
        <v>18.917244953278765</v>
      </c>
      <c r="J14" s="13">
        <f t="shared" si="1"/>
        <v>5.7071332114587179</v>
      </c>
      <c r="K14" s="11"/>
      <c r="L14" s="15"/>
      <c r="M14" s="15"/>
      <c r="N14" s="15"/>
      <c r="O14" s="15"/>
      <c r="P14" s="11"/>
    </row>
    <row r="15" spans="1:19" ht="15.75" thickBot="1" x14ac:dyDescent="0.3">
      <c r="A15" s="2" t="s">
        <v>12</v>
      </c>
      <c r="B15" s="10">
        <v>24.05498700893434</v>
      </c>
      <c r="C15" s="2"/>
      <c r="D15" s="18"/>
      <c r="E15" s="15"/>
      <c r="F15" s="11"/>
      <c r="G15" s="20" t="s">
        <v>12</v>
      </c>
      <c r="H15" s="17">
        <f t="shared" si="0"/>
        <v>24.05498700893434</v>
      </c>
      <c r="I15" s="17">
        <v>18.539560938741634</v>
      </c>
      <c r="J15" s="19">
        <f>H15-I15</f>
        <v>5.5154260701927065</v>
      </c>
      <c r="K15" s="18"/>
      <c r="L15" s="2"/>
      <c r="M15" s="2"/>
      <c r="N15" s="2"/>
      <c r="O15" s="2"/>
      <c r="P15" s="18"/>
    </row>
    <row r="16" spans="1:19" ht="16.5" thickTop="1" thickBot="1" x14ac:dyDescent="0.3">
      <c r="B16" s="24"/>
      <c r="I16" s="10"/>
    </row>
    <row r="17" spans="1:19" ht="15.75" thickTop="1" x14ac:dyDescent="0.25">
      <c r="A17" s="22"/>
      <c r="B17" s="6" t="s">
        <v>25</v>
      </c>
      <c r="C17" s="6" t="s">
        <v>29</v>
      </c>
      <c r="D17" s="7" t="s">
        <v>30</v>
      </c>
      <c r="E17" s="23"/>
      <c r="F17" s="23"/>
      <c r="G17" s="23"/>
      <c r="H17" s="6" t="s">
        <v>30</v>
      </c>
      <c r="I17" s="6" t="s">
        <v>31</v>
      </c>
      <c r="J17" s="6" t="s">
        <v>32</v>
      </c>
      <c r="K17" s="23"/>
      <c r="L17" s="23"/>
      <c r="M17" s="23"/>
      <c r="N17" s="6" t="s">
        <v>31</v>
      </c>
      <c r="O17" s="6" t="s">
        <v>32</v>
      </c>
      <c r="P17" s="23" t="s">
        <v>33</v>
      </c>
      <c r="Q17" s="23" t="s">
        <v>34</v>
      </c>
      <c r="R17" s="23" t="s">
        <v>35</v>
      </c>
      <c r="S17" s="8"/>
    </row>
    <row r="18" spans="1:19" x14ac:dyDescent="0.25">
      <c r="A18" s="9" t="s">
        <v>0</v>
      </c>
      <c r="B18" s="12">
        <f t="shared" ref="B18:B29" si="3">J4</f>
        <v>5.5177386393970913</v>
      </c>
      <c r="C18" s="13">
        <f>P9</f>
        <v>5.5483468551688402</v>
      </c>
      <c r="D18" s="11">
        <f>B18-C18</f>
        <v>-3.0608215771748881E-2</v>
      </c>
      <c r="E18" s="15"/>
      <c r="F18" s="15"/>
      <c r="G18" s="15" t="s">
        <v>0</v>
      </c>
      <c r="H18" s="15">
        <f>D18</f>
        <v>-3.0608215771748881E-2</v>
      </c>
      <c r="I18" s="15">
        <v>-1</v>
      </c>
      <c r="J18" s="15">
        <f>H18*I18</f>
        <v>3.0608215771748881E-2</v>
      </c>
      <c r="K18" s="15"/>
      <c r="L18" s="15"/>
      <c r="M18" s="15" t="s">
        <v>0</v>
      </c>
      <c r="N18" s="15">
        <v>2</v>
      </c>
      <c r="O18" s="15">
        <f>J18</f>
        <v>3.0608215771748881E-2</v>
      </c>
      <c r="P18" s="15">
        <f>N18^O18</f>
        <v>1.0214426578566913</v>
      </c>
      <c r="Q18" s="15">
        <f>LOG(P18,2)</f>
        <v>3.0608215771748763E-2</v>
      </c>
      <c r="R18" s="15"/>
      <c r="S18" s="11"/>
    </row>
    <row r="19" spans="1:19" x14ac:dyDescent="0.25">
      <c r="A19" s="9" t="s">
        <v>1</v>
      </c>
      <c r="B19" s="12">
        <f t="shared" si="3"/>
        <v>5.0367945602897528</v>
      </c>
      <c r="C19" s="13">
        <f>P9</f>
        <v>5.5483468551688402</v>
      </c>
      <c r="D19" s="11">
        <f t="shared" ref="D19:D33" si="4">B19-C19</f>
        <v>-0.51155229487908738</v>
      </c>
      <c r="E19" s="15"/>
      <c r="F19" s="15"/>
      <c r="G19" s="15" t="s">
        <v>1</v>
      </c>
      <c r="H19" s="15">
        <f t="shared" ref="H19:H33" si="5">D19</f>
        <v>-0.51155229487908738</v>
      </c>
      <c r="I19" s="15">
        <v>-1</v>
      </c>
      <c r="J19" s="15">
        <f t="shared" ref="J19:J33" si="6">H19*I19</f>
        <v>0.51155229487908738</v>
      </c>
      <c r="K19" s="15"/>
      <c r="L19" s="15"/>
      <c r="M19" s="15" t="s">
        <v>1</v>
      </c>
      <c r="N19" s="15">
        <v>2</v>
      </c>
      <c r="O19" s="15">
        <f>J19</f>
        <v>0.51155229487908738</v>
      </c>
      <c r="P19" s="15">
        <f t="shared" ref="P19:P33" si="7">N19^O19</f>
        <v>1.4255832538175115</v>
      </c>
      <c r="Q19" s="15">
        <f t="shared" ref="Q19:Q33" si="8">LOG(P19,2)</f>
        <v>0.51155229487908749</v>
      </c>
      <c r="R19" s="15">
        <f>AVERAGE(Q18:Q21)</f>
        <v>0.18078549586456205</v>
      </c>
      <c r="S19" s="11"/>
    </row>
    <row r="20" spans="1:19" x14ac:dyDescent="0.25">
      <c r="A20" s="9" t="s">
        <v>2</v>
      </c>
      <c r="B20" s="12">
        <f t="shared" si="3"/>
        <v>5.4003252251344414</v>
      </c>
      <c r="C20" s="13">
        <f>P9</f>
        <v>5.5483468551688402</v>
      </c>
      <c r="D20" s="11">
        <f t="shared" si="4"/>
        <v>-0.14802163003439883</v>
      </c>
      <c r="E20" s="15"/>
      <c r="F20" s="15"/>
      <c r="G20" s="15" t="s">
        <v>2</v>
      </c>
      <c r="H20" s="15">
        <f t="shared" si="5"/>
        <v>-0.14802163003439883</v>
      </c>
      <c r="I20" s="15">
        <v>-1</v>
      </c>
      <c r="J20" s="15">
        <f t="shared" si="6"/>
        <v>0.14802163003439883</v>
      </c>
      <c r="K20" s="15"/>
      <c r="L20" s="15"/>
      <c r="M20" s="15" t="s">
        <v>2</v>
      </c>
      <c r="N20" s="15">
        <v>2</v>
      </c>
      <c r="O20" s="15">
        <f t="shared" ref="O20:O33" si="9">J20</f>
        <v>0.14802163003439883</v>
      </c>
      <c r="P20" s="15">
        <f t="shared" si="7"/>
        <v>1.1080489604939192</v>
      </c>
      <c r="Q20" s="15">
        <f t="shared" si="8"/>
        <v>0.14802163003439875</v>
      </c>
      <c r="R20" s="15"/>
      <c r="S20" s="11"/>
    </row>
    <row r="21" spans="1:19" x14ac:dyDescent="0.25">
      <c r="A21" s="9" t="s">
        <v>3</v>
      </c>
      <c r="B21" s="12">
        <f t="shared" si="3"/>
        <v>5.5153870123958271</v>
      </c>
      <c r="C21" s="13">
        <f>P9</f>
        <v>5.5483468551688402</v>
      </c>
      <c r="D21" s="11">
        <f t="shared" si="4"/>
        <v>-3.2959842773013115E-2</v>
      </c>
      <c r="E21" s="15"/>
      <c r="F21" s="15"/>
      <c r="G21" s="15" t="s">
        <v>3</v>
      </c>
      <c r="H21" s="15">
        <f t="shared" si="5"/>
        <v>-3.2959842773013115E-2</v>
      </c>
      <c r="I21" s="15">
        <v>-1</v>
      </c>
      <c r="J21" s="15">
        <f t="shared" si="6"/>
        <v>3.2959842773013115E-2</v>
      </c>
      <c r="K21" s="15"/>
      <c r="L21" s="15"/>
      <c r="M21" s="15" t="s">
        <v>3</v>
      </c>
      <c r="N21" s="15">
        <v>2</v>
      </c>
      <c r="O21" s="15">
        <f t="shared" si="9"/>
        <v>3.2959842773013115E-2</v>
      </c>
      <c r="P21" s="15">
        <f t="shared" si="7"/>
        <v>1.0231089912336853</v>
      </c>
      <c r="Q21" s="15">
        <f t="shared" si="8"/>
        <v>3.2959842773013261E-2</v>
      </c>
      <c r="R21" s="15"/>
      <c r="S21" s="11"/>
    </row>
    <row r="22" spans="1:19" x14ac:dyDescent="0.25">
      <c r="A22" s="9" t="s">
        <v>5</v>
      </c>
      <c r="B22" s="12">
        <f t="shared" si="3"/>
        <v>6.5230018861590828</v>
      </c>
      <c r="C22" s="13">
        <f>P9</f>
        <v>5.5483468551688402</v>
      </c>
      <c r="D22" s="11">
        <f t="shared" si="4"/>
        <v>0.97465503099024264</v>
      </c>
      <c r="E22" s="15"/>
      <c r="F22" s="15"/>
      <c r="G22" s="15" t="s">
        <v>5</v>
      </c>
      <c r="H22" s="15">
        <f t="shared" si="5"/>
        <v>0.97465503099024264</v>
      </c>
      <c r="I22" s="15">
        <v>-1</v>
      </c>
      <c r="J22" s="15">
        <f t="shared" si="6"/>
        <v>-0.97465503099024264</v>
      </c>
      <c r="K22" s="15"/>
      <c r="L22" s="15"/>
      <c r="M22" s="15" t="s">
        <v>5</v>
      </c>
      <c r="N22" s="15">
        <v>2</v>
      </c>
      <c r="O22" s="15">
        <f t="shared" si="9"/>
        <v>-0.97465503099024264</v>
      </c>
      <c r="P22" s="15">
        <f t="shared" si="7"/>
        <v>0.50886150756665427</v>
      </c>
      <c r="Q22" s="15">
        <f t="shared" si="8"/>
        <v>-0.97465503099024275</v>
      </c>
      <c r="S22" s="11"/>
    </row>
    <row r="23" spans="1:19" x14ac:dyDescent="0.25">
      <c r="A23" s="9" t="s">
        <v>6</v>
      </c>
      <c r="B23" s="12">
        <f t="shared" si="3"/>
        <v>6.2519904266859285</v>
      </c>
      <c r="C23" s="13">
        <f>P9</f>
        <v>5.5483468551688402</v>
      </c>
      <c r="D23" s="11">
        <f t="shared" si="4"/>
        <v>0.70364357151708834</v>
      </c>
      <c r="E23" s="15"/>
      <c r="F23" s="15"/>
      <c r="G23" s="15" t="s">
        <v>6</v>
      </c>
      <c r="H23" s="15">
        <f t="shared" si="5"/>
        <v>0.70364357151708834</v>
      </c>
      <c r="I23" s="15">
        <v>-1</v>
      </c>
      <c r="J23" s="15">
        <f t="shared" si="6"/>
        <v>-0.70364357151708834</v>
      </c>
      <c r="K23" s="15"/>
      <c r="L23" s="15"/>
      <c r="M23" s="15" t="s">
        <v>6</v>
      </c>
      <c r="N23" s="15">
        <v>2</v>
      </c>
      <c r="O23" s="15">
        <f t="shared" si="9"/>
        <v>-0.70364357151708834</v>
      </c>
      <c r="P23" s="15">
        <f t="shared" si="7"/>
        <v>0.6140195212852595</v>
      </c>
      <c r="Q23" s="15">
        <f t="shared" si="8"/>
        <v>-0.70364357151708834</v>
      </c>
      <c r="R23" s="15">
        <f>AVERAGE(Q22:Q25)</f>
        <v>-0.5159729916044915</v>
      </c>
      <c r="S23" s="11"/>
    </row>
    <row r="24" spans="1:19" x14ac:dyDescent="0.25">
      <c r="A24" s="9" t="s">
        <v>7</v>
      </c>
      <c r="B24" s="12">
        <f t="shared" si="3"/>
        <v>5.694369337911283</v>
      </c>
      <c r="C24" s="13">
        <f>P9</f>
        <v>5.5483468551688402</v>
      </c>
      <c r="D24" s="11">
        <f t="shared" si="4"/>
        <v>0.14602248274244278</v>
      </c>
      <c r="E24" s="15"/>
      <c r="F24" s="15"/>
      <c r="G24" s="15" t="s">
        <v>7</v>
      </c>
      <c r="H24" s="15">
        <f t="shared" si="5"/>
        <v>0.14602248274244278</v>
      </c>
      <c r="I24" s="15">
        <v>-1</v>
      </c>
      <c r="J24" s="15">
        <f t="shared" si="6"/>
        <v>-0.14602248274244278</v>
      </c>
      <c r="K24" s="15"/>
      <c r="L24" s="15"/>
      <c r="M24" s="15" t="s">
        <v>7</v>
      </c>
      <c r="N24" s="15">
        <v>2</v>
      </c>
      <c r="O24" s="15">
        <f t="shared" si="9"/>
        <v>-0.14602248274244278</v>
      </c>
      <c r="P24" s="15">
        <f t="shared" si="7"/>
        <v>0.90373864291431538</v>
      </c>
      <c r="Q24" s="15">
        <f t="shared" si="8"/>
        <v>-0.14602248274244273</v>
      </c>
      <c r="R24" s="15"/>
      <c r="S24" s="11"/>
    </row>
    <row r="25" spans="1:19" x14ac:dyDescent="0.25">
      <c r="A25" s="9" t="s">
        <v>8</v>
      </c>
      <c r="B25" s="12">
        <f t="shared" si="3"/>
        <v>5.7879177363370324</v>
      </c>
      <c r="C25" s="13">
        <f>P9</f>
        <v>5.5483468551688402</v>
      </c>
      <c r="D25" s="11">
        <f t="shared" si="4"/>
        <v>0.23957088116819225</v>
      </c>
      <c r="E25" s="15"/>
      <c r="F25" s="15"/>
      <c r="G25" s="15" t="s">
        <v>8</v>
      </c>
      <c r="H25" s="15">
        <f t="shared" si="5"/>
        <v>0.23957088116819225</v>
      </c>
      <c r="I25" s="15">
        <v>-1</v>
      </c>
      <c r="J25" s="15">
        <f t="shared" si="6"/>
        <v>-0.23957088116819225</v>
      </c>
      <c r="K25" s="15"/>
      <c r="L25" s="15"/>
      <c r="M25" s="15" t="s">
        <v>8</v>
      </c>
      <c r="N25" s="15">
        <v>2</v>
      </c>
      <c r="O25" s="15">
        <f t="shared" si="9"/>
        <v>-0.23957088116819225</v>
      </c>
      <c r="P25" s="15">
        <f t="shared" si="7"/>
        <v>0.84699720787256516</v>
      </c>
      <c r="Q25" s="15">
        <f t="shared" si="8"/>
        <v>-0.23957088116819214</v>
      </c>
      <c r="R25" s="15"/>
      <c r="S25" s="11"/>
    </row>
    <row r="26" spans="1:19" x14ac:dyDescent="0.25">
      <c r="A26" s="9" t="s">
        <v>9</v>
      </c>
      <c r="B26" s="12">
        <f t="shared" si="3"/>
        <v>6.3397600694656688</v>
      </c>
      <c r="C26" s="13">
        <f>P9</f>
        <v>5.5483468551688402</v>
      </c>
      <c r="D26" s="11">
        <f t="shared" si="4"/>
        <v>0.79141321429682865</v>
      </c>
      <c r="E26" s="15"/>
      <c r="F26" s="15"/>
      <c r="G26" s="15" t="s">
        <v>9</v>
      </c>
      <c r="H26" s="15">
        <f t="shared" si="5"/>
        <v>0.79141321429682865</v>
      </c>
      <c r="I26" s="15">
        <v>-1</v>
      </c>
      <c r="J26" s="15">
        <f t="shared" si="6"/>
        <v>-0.79141321429682865</v>
      </c>
      <c r="K26" s="15"/>
      <c r="L26" s="15"/>
      <c r="M26" s="15" t="s">
        <v>9</v>
      </c>
      <c r="N26" s="15">
        <v>2</v>
      </c>
      <c r="O26" s="15">
        <f t="shared" si="9"/>
        <v>-0.79141321429682865</v>
      </c>
      <c r="P26" s="15">
        <f t="shared" si="7"/>
        <v>0.57777784341397675</v>
      </c>
      <c r="Q26" s="15">
        <f t="shared" si="8"/>
        <v>-0.79141321429682865</v>
      </c>
      <c r="R26" s="15"/>
      <c r="S26" s="11"/>
    </row>
    <row r="27" spans="1:19" x14ac:dyDescent="0.25">
      <c r="A27" s="9" t="s">
        <v>10</v>
      </c>
      <c r="B27" s="12">
        <f t="shared" si="3"/>
        <v>5.9523249573662795</v>
      </c>
      <c r="C27" s="13">
        <f>P9</f>
        <v>5.5483468551688402</v>
      </c>
      <c r="D27" s="11">
        <f>B27-C27</f>
        <v>0.40397810219743935</v>
      </c>
      <c r="E27" s="15"/>
      <c r="F27" s="15"/>
      <c r="G27" s="15" t="s">
        <v>10</v>
      </c>
      <c r="H27" s="15">
        <f t="shared" si="5"/>
        <v>0.40397810219743935</v>
      </c>
      <c r="I27" s="15">
        <v>-1</v>
      </c>
      <c r="J27" s="15">
        <f t="shared" si="6"/>
        <v>-0.40397810219743935</v>
      </c>
      <c r="K27" s="15"/>
      <c r="L27" s="15"/>
      <c r="M27" s="15" t="s">
        <v>10</v>
      </c>
      <c r="N27" s="15">
        <v>2</v>
      </c>
      <c r="O27" s="15">
        <f t="shared" si="9"/>
        <v>-0.40397810219743935</v>
      </c>
      <c r="P27" s="15">
        <f>N27^O27</f>
        <v>0.75577143547229075</v>
      </c>
      <c r="Q27" s="15">
        <f>LOG(P27,2)</f>
        <v>-0.4039781021974394</v>
      </c>
      <c r="R27" s="15">
        <f>AVERAGE(Q26:Q29)</f>
        <v>-0.33031422195200305</v>
      </c>
      <c r="S27" s="11"/>
    </row>
    <row r="28" spans="1:19" x14ac:dyDescent="0.25">
      <c r="A28" s="9" t="s">
        <v>11</v>
      </c>
      <c r="B28" s="12">
        <f t="shared" si="3"/>
        <v>5.7071332114587179</v>
      </c>
      <c r="C28" s="13">
        <f>P9</f>
        <v>5.5483468551688402</v>
      </c>
      <c r="D28" s="11">
        <f t="shared" si="4"/>
        <v>0.15878635628987769</v>
      </c>
      <c r="E28" s="15"/>
      <c r="F28" s="15"/>
      <c r="G28" s="15" t="s">
        <v>11</v>
      </c>
      <c r="H28" s="15">
        <f t="shared" si="5"/>
        <v>0.15878635628987769</v>
      </c>
      <c r="I28" s="15">
        <v>-1</v>
      </c>
      <c r="J28" s="15">
        <f t="shared" si="6"/>
        <v>-0.15878635628987769</v>
      </c>
      <c r="K28" s="15"/>
      <c r="L28" s="15"/>
      <c r="M28" s="15" t="s">
        <v>11</v>
      </c>
      <c r="N28" s="15">
        <v>2</v>
      </c>
      <c r="O28" s="15">
        <f t="shared" si="9"/>
        <v>-0.15878635628987769</v>
      </c>
      <c r="P28" s="15">
        <f t="shared" si="7"/>
        <v>0.89577831297607369</v>
      </c>
      <c r="Q28" s="15">
        <f t="shared" si="8"/>
        <v>-0.15878635628987769</v>
      </c>
      <c r="R28" s="15"/>
      <c r="S28" s="11"/>
    </row>
    <row r="29" spans="1:19" ht="15.75" thickBot="1" x14ac:dyDescent="0.3">
      <c r="A29" s="20" t="s">
        <v>12</v>
      </c>
      <c r="B29" s="17">
        <f t="shared" si="3"/>
        <v>5.5154260701927065</v>
      </c>
      <c r="C29" s="19">
        <f>P9</f>
        <v>5.5483468551688402</v>
      </c>
      <c r="D29" s="18">
        <f t="shared" si="4"/>
        <v>-3.292078497613371E-2</v>
      </c>
      <c r="E29" s="2"/>
      <c r="F29" s="2"/>
      <c r="G29" s="2" t="s">
        <v>12</v>
      </c>
      <c r="H29" s="2">
        <f t="shared" si="5"/>
        <v>-3.292078497613371E-2</v>
      </c>
      <c r="I29" s="2">
        <v>-1</v>
      </c>
      <c r="J29" s="2">
        <f t="shared" si="6"/>
        <v>3.292078497613371E-2</v>
      </c>
      <c r="K29" s="2"/>
      <c r="L29" s="2"/>
      <c r="M29" s="2" t="s">
        <v>12</v>
      </c>
      <c r="N29" s="2">
        <v>2</v>
      </c>
      <c r="O29" s="2">
        <f t="shared" si="9"/>
        <v>3.292078497613371E-2</v>
      </c>
      <c r="P29" s="2">
        <f t="shared" si="7"/>
        <v>1.0230812931816937</v>
      </c>
      <c r="Q29" s="2">
        <f t="shared" si="8"/>
        <v>3.2920784976133592E-2</v>
      </c>
      <c r="R29" s="2"/>
      <c r="S29" s="18"/>
    </row>
    <row r="30" spans="1:19" ht="15.75" thickTop="1" x14ac:dyDescent="0.25">
      <c r="A30" t="s">
        <v>13</v>
      </c>
      <c r="B30" s="10">
        <f>O4</f>
        <v>5.6758525536271627</v>
      </c>
      <c r="C30" s="10">
        <f>P9</f>
        <v>5.5483468551688402</v>
      </c>
      <c r="D30" s="15">
        <f t="shared" si="4"/>
        <v>0.12750569845832249</v>
      </c>
      <c r="E30" s="23"/>
      <c r="G30" t="s">
        <v>13</v>
      </c>
      <c r="H30" s="15">
        <f t="shared" si="5"/>
        <v>0.12750569845832249</v>
      </c>
      <c r="I30" s="15">
        <v>-1</v>
      </c>
      <c r="J30" s="15">
        <f t="shared" si="6"/>
        <v>-0.12750569845832249</v>
      </c>
      <c r="M30" t="s">
        <v>13</v>
      </c>
      <c r="N30" s="15">
        <v>2</v>
      </c>
      <c r="O30" s="15">
        <f t="shared" si="9"/>
        <v>-0.12750569845832249</v>
      </c>
      <c r="P30" s="15">
        <f t="shared" si="7"/>
        <v>0.91541275652738918</v>
      </c>
      <c r="Q30" s="15">
        <f t="shared" si="8"/>
        <v>-0.12750569845832244</v>
      </c>
    </row>
    <row r="31" spans="1:19" x14ac:dyDescent="0.25">
      <c r="A31" t="s">
        <v>14</v>
      </c>
      <c r="B31" s="10">
        <f>O5</f>
        <v>5.0245595646733392</v>
      </c>
      <c r="C31" s="10">
        <f>P9</f>
        <v>5.5483468551688402</v>
      </c>
      <c r="D31" s="15">
        <f t="shared" si="4"/>
        <v>-0.52378729049550099</v>
      </c>
      <c r="G31" t="s">
        <v>14</v>
      </c>
      <c r="H31" s="15">
        <f t="shared" si="5"/>
        <v>-0.52378729049550099</v>
      </c>
      <c r="I31" s="15">
        <v>-1</v>
      </c>
      <c r="J31" s="15">
        <f t="shared" si="6"/>
        <v>0.52378729049550099</v>
      </c>
      <c r="M31" t="s">
        <v>14</v>
      </c>
      <c r="N31" s="15">
        <v>2</v>
      </c>
      <c r="O31" s="15">
        <f t="shared" si="9"/>
        <v>0.52378729049550099</v>
      </c>
      <c r="P31" s="15">
        <f t="shared" si="7"/>
        <v>1.4377245405604424</v>
      </c>
      <c r="Q31" s="15">
        <f t="shared" si="8"/>
        <v>0.52378729049550099</v>
      </c>
    </row>
    <row r="32" spans="1:19" x14ac:dyDescent="0.25">
      <c r="A32" t="s">
        <v>15</v>
      </c>
      <c r="B32" s="10">
        <f>O6</f>
        <v>6.4167400459157058</v>
      </c>
      <c r="C32" s="10">
        <f>P9</f>
        <v>5.5483468551688402</v>
      </c>
      <c r="D32" s="15">
        <f t="shared" si="4"/>
        <v>0.86839319074686561</v>
      </c>
      <c r="G32" t="s">
        <v>15</v>
      </c>
      <c r="H32" s="15">
        <f t="shared" si="5"/>
        <v>0.86839319074686561</v>
      </c>
      <c r="I32" s="15">
        <v>-1</v>
      </c>
      <c r="J32" s="15">
        <f t="shared" si="6"/>
        <v>-0.86839319074686561</v>
      </c>
      <c r="M32" t="s">
        <v>15</v>
      </c>
      <c r="N32" s="15">
        <v>2</v>
      </c>
      <c r="O32" s="15">
        <f t="shared" si="9"/>
        <v>-0.86839319074686561</v>
      </c>
      <c r="P32" s="15">
        <f t="shared" si="7"/>
        <v>0.547756577817473</v>
      </c>
      <c r="Q32" s="15">
        <f t="shared" si="8"/>
        <v>-0.86839319074686572</v>
      </c>
    </row>
    <row r="33" spans="1:17" x14ac:dyDescent="0.25">
      <c r="A33" s="9" t="s">
        <v>16</v>
      </c>
      <c r="B33" s="10">
        <f>O7</f>
        <v>5.0762352564591531</v>
      </c>
      <c r="C33" s="10">
        <f>P9</f>
        <v>5.5483468551688402</v>
      </c>
      <c r="D33" s="15">
        <f t="shared" si="4"/>
        <v>-0.47211159870968711</v>
      </c>
      <c r="G33" s="15" t="s">
        <v>16</v>
      </c>
      <c r="H33" s="15">
        <f t="shared" si="5"/>
        <v>-0.47211159870968711</v>
      </c>
      <c r="I33" s="15">
        <v>-1</v>
      </c>
      <c r="J33" s="15">
        <f t="shared" si="6"/>
        <v>0.47211159870968711</v>
      </c>
      <c r="M33" s="15" t="s">
        <v>16</v>
      </c>
      <c r="N33" s="15">
        <v>2</v>
      </c>
      <c r="O33" s="15">
        <f t="shared" si="9"/>
        <v>0.47211159870968711</v>
      </c>
      <c r="P33" s="15">
        <f t="shared" si="7"/>
        <v>1.3871382661339324</v>
      </c>
      <c r="Q33" s="15">
        <f t="shared" si="8"/>
        <v>0.472111598709687</v>
      </c>
    </row>
    <row r="34" spans="1:17" x14ac:dyDescent="0.25">
      <c r="D34" s="15"/>
      <c r="I34" s="15"/>
      <c r="Q34" s="15"/>
    </row>
    <row r="38" spans="1:17" x14ac:dyDescent="0.25">
      <c r="N38" t="s">
        <v>37</v>
      </c>
      <c r="O38" t="s">
        <v>38</v>
      </c>
      <c r="P38" t="s">
        <v>36</v>
      </c>
      <c r="Q38" t="s">
        <v>47</v>
      </c>
    </row>
    <row r="39" spans="1:17" x14ac:dyDescent="0.25">
      <c r="N39" s="15">
        <f>Q18</f>
        <v>3.0608215771748763E-2</v>
      </c>
      <c r="O39" s="15">
        <f>Q22</f>
        <v>-0.97465503099024275</v>
      </c>
      <c r="P39" s="15">
        <f>Q26</f>
        <v>-0.79141321429682865</v>
      </c>
      <c r="Q39">
        <f>Q30</f>
        <v>-0.12750569845832244</v>
      </c>
    </row>
    <row r="40" spans="1:17" x14ac:dyDescent="0.25">
      <c r="N40" s="15">
        <f>Q19</f>
        <v>0.51155229487908749</v>
      </c>
      <c r="O40" s="15">
        <f>Q23</f>
        <v>-0.70364357151708834</v>
      </c>
      <c r="P40" s="15">
        <f>Q27</f>
        <v>-0.4039781021974394</v>
      </c>
      <c r="Q40">
        <f>Q31</f>
        <v>0.52378729049550099</v>
      </c>
    </row>
    <row r="41" spans="1:17" x14ac:dyDescent="0.25">
      <c r="N41">
        <f>Q20</f>
        <v>0.14802163003439875</v>
      </c>
      <c r="O41">
        <f>Q24</f>
        <v>-0.14602248274244273</v>
      </c>
      <c r="P41">
        <f>Q28</f>
        <v>-0.15878635628987769</v>
      </c>
      <c r="Q41">
        <f>Q32</f>
        <v>-0.86839319074686572</v>
      </c>
    </row>
    <row r="42" spans="1:17" x14ac:dyDescent="0.25">
      <c r="N42">
        <f>Q21</f>
        <v>3.2959842773013261E-2</v>
      </c>
      <c r="O42">
        <f>Q25</f>
        <v>-0.23957088116819214</v>
      </c>
      <c r="P42">
        <f>Q29</f>
        <v>3.2920784976133592E-2</v>
      </c>
      <c r="Q42">
        <f>Q33</f>
        <v>0.472111598709687</v>
      </c>
    </row>
  </sheetData>
  <mergeCells count="1">
    <mergeCell ref="B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C4155720589C4AA9D8F888FE94E836" ma:contentTypeVersion="11" ma:contentTypeDescription="Skapa ett nytt dokument." ma:contentTypeScope="" ma:versionID="34339a4f7346ca399aacde90baf7fa88">
  <xsd:schema xmlns:xsd="http://www.w3.org/2001/XMLSchema" xmlns:xs="http://www.w3.org/2001/XMLSchema" xmlns:p="http://schemas.microsoft.com/office/2006/metadata/properties" xmlns:ns3="db198a6b-4395-4a50-a966-921195c00da9" targetNamespace="http://schemas.microsoft.com/office/2006/metadata/properties" ma:root="true" ma:fieldsID="79ac4cf4796f6439984dd96184fc928e" ns3:_="">
    <xsd:import namespace="db198a6b-4395-4a50-a966-921195c00da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98a6b-4395-4a50-a966-921195c00d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A28D56-18C8-4B4F-A29B-7061579A3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98a6b-4395-4a50-a966-921195c00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0C3C92-2A55-4AB6-AF59-8BFDE6D06A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3463A-D740-4E2D-8AFC-F3B4AF6B6968}">
  <ds:schemaRefs>
    <ds:schemaRef ds:uri="http://schemas.microsoft.com/office/2006/documentManagement/types"/>
    <ds:schemaRef ds:uri="http://schemas.microsoft.com/office/infopath/2007/PartnerControls"/>
    <ds:schemaRef ds:uri="db198a6b-4395-4a50-a966-921195c00da9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INTRODUCTION</vt:lpstr>
      <vt:lpstr>Ref CT Mean</vt:lpstr>
      <vt:lpstr>C13A2.7 (PgR018_g071)</vt:lpstr>
      <vt:lpstr>cup-4 (PgR075_g041)</vt:lpstr>
      <vt:lpstr>dhs-2 (PgR127_g021)</vt:lpstr>
      <vt:lpstr>dhs-4 (PgR004_g112)</vt:lpstr>
      <vt:lpstr>dhs-27 (PgR007_g080)</vt:lpstr>
      <vt:lpstr>F08F8.7(PgR013_g129)</vt:lpstr>
      <vt:lpstr>F13D11.4 (PgB01_g106)</vt:lpstr>
      <vt:lpstr>F17C11.12 (PgR003_g012)</vt:lpstr>
      <vt:lpstr>hmit-1.2 (PgR015_g078)</vt:lpstr>
      <vt:lpstr>hmit-1.3 (PgR015_g078)</vt:lpstr>
      <vt:lpstr>lgc-37 (PgR047_g061)</vt:lpstr>
      <vt:lpstr>nhr-3 (PgR005X_g204)</vt:lpstr>
      <vt:lpstr>pkc-1 (PgB05_g097)</vt:lpstr>
      <vt:lpstr>slc-17.2 (PgR047_g023)</vt:lpstr>
      <vt:lpstr>ugt-54 (PgB20_g050)</vt:lpstr>
      <vt:lpstr>Y71G12B.25 (PgR005X_g127)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Faruk Dube</dc:creator>
  <cp:lastModifiedBy>Faruk Dube</cp:lastModifiedBy>
  <dcterms:created xsi:type="dcterms:W3CDTF">2021-08-04T08:06:54Z</dcterms:created>
  <dcterms:modified xsi:type="dcterms:W3CDTF">2022-01-19T18:32:04Z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0x0101007AC4155720589C4AA9D8F888FE94E836</vt:lpwstr>
  </property>
</Properties>
</file>