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kdu0002\OneDrive - Sveriges Lantbruksuniversitet\PhD_work\First Paper\Images\Figures\Final Figures\Manuscript_draft_19012022\"/>
    </mc:Choice>
  </mc:AlternateContent>
  <bookViews>
    <workbookView xWindow="0" yWindow="0" windowWidth="6060" windowHeight="0"/>
  </bookViews>
  <sheets>
    <sheet name="INTRODUCTION" sheetId="31" r:id="rId1"/>
    <sheet name="Gpd-1" sheetId="6" r:id="rId2"/>
    <sheet name="ACTIN" sheetId="7" r:id="rId3"/>
    <sheet name="Ref CT mean" sheetId="8" r:id="rId4"/>
    <sheet name="PgR018_g071_t02" sheetId="20" r:id="rId5"/>
    <sheet name="PgR075_g041_t01" sheetId="23" r:id="rId6"/>
    <sheet name="PgR127_g021" sheetId="10" r:id="rId7"/>
    <sheet name="PgR004_g112_t02" sheetId="30" r:id="rId8"/>
    <sheet name="PgR007_g080" sheetId="1" r:id="rId9"/>
    <sheet name="PgR013_g129_t02" sheetId="28" r:id="rId10"/>
    <sheet name="PgB01_g106_t02" sheetId="12" r:id="rId11"/>
    <sheet name="PgR003_g012_t01" sheetId="16" r:id="rId12"/>
    <sheet name="PgR003_g012_t02" sheetId="13" r:id="rId13"/>
    <sheet name="PgR015_g078_t02" sheetId="19" r:id="rId14"/>
    <sheet name="PgR047_g061" sheetId="25" r:id="rId15"/>
    <sheet name="PgR005X_g204_t03" sheetId="27" r:id="rId16"/>
    <sheet name="PgB05_g097" sheetId="26" r:id="rId17"/>
    <sheet name="PgR047_g023_t01" sheetId="21" r:id="rId18"/>
    <sheet name="PgR047_g023_t09" sheetId="22" r:id="rId19"/>
    <sheet name="PgB20_g050" sheetId="3" r:id="rId20"/>
    <sheet name="PgR005X_g127" sheetId="11" r:id="rId2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8" i="8" l="1"/>
  <c r="H27" i="8"/>
  <c r="I27" i="8" s="1"/>
  <c r="H26" i="8"/>
  <c r="H25" i="8"/>
  <c r="I25" i="8" s="1"/>
  <c r="H24" i="8"/>
  <c r="H23" i="8"/>
  <c r="I23" i="8" s="1"/>
  <c r="H22" i="8"/>
  <c r="H21" i="8"/>
  <c r="I21" i="8" s="1"/>
  <c r="H20" i="8"/>
  <c r="H19" i="8"/>
  <c r="I19" i="8" s="1"/>
  <c r="H18" i="8"/>
  <c r="I17" i="8"/>
  <c r="H17" i="8"/>
  <c r="H16" i="8"/>
  <c r="H15" i="8"/>
  <c r="I15" i="8" s="1"/>
  <c r="H14" i="8"/>
  <c r="H13" i="8"/>
  <c r="I13" i="8" s="1"/>
  <c r="H12" i="8"/>
  <c r="H11" i="8"/>
  <c r="I11" i="8" s="1"/>
  <c r="H10" i="8"/>
  <c r="H9" i="8"/>
  <c r="I9" i="8" s="1"/>
  <c r="H8" i="8"/>
  <c r="H7" i="8"/>
  <c r="I7" i="8" s="1"/>
  <c r="H6" i="8"/>
  <c r="H5" i="8"/>
  <c r="I5" i="8" s="1"/>
  <c r="M31" i="22" l="1"/>
  <c r="O19" i="22"/>
  <c r="P19" i="22" s="1"/>
  <c r="Q19" i="22" s="1"/>
  <c r="R20" i="22" s="1"/>
  <c r="O20" i="22"/>
  <c r="P20" i="22" s="1"/>
  <c r="Q20" i="22" s="1"/>
  <c r="O21" i="22"/>
  <c r="P21" i="22" s="1"/>
  <c r="Q21" i="22" s="1"/>
  <c r="O22" i="22"/>
  <c r="J19" i="22"/>
  <c r="J20" i="22"/>
  <c r="J21" i="22"/>
  <c r="H19" i="22"/>
  <c r="H20" i="22"/>
  <c r="H21" i="22"/>
  <c r="D19" i="22"/>
  <c r="D20" i="22"/>
  <c r="D21" i="22"/>
  <c r="J7" i="22"/>
  <c r="J8" i="22"/>
  <c r="J9" i="22"/>
  <c r="H7" i="22"/>
  <c r="H8" i="22"/>
  <c r="H9" i="22"/>
  <c r="Q19" i="20"/>
  <c r="N32" i="20"/>
  <c r="H21" i="20"/>
  <c r="J21" i="20" s="1"/>
  <c r="O21" i="20" s="1"/>
  <c r="P21" i="20" s="1"/>
  <c r="Q21" i="20" s="1"/>
  <c r="D19" i="20"/>
  <c r="H19" i="20" s="1"/>
  <c r="J19" i="20" s="1"/>
  <c r="O19" i="20" s="1"/>
  <c r="P19" i="20" s="1"/>
  <c r="R20" i="20" s="1"/>
  <c r="D20" i="20"/>
  <c r="H20" i="20" s="1"/>
  <c r="J20" i="20" s="1"/>
  <c r="O20" i="20" s="1"/>
  <c r="P20" i="20" s="1"/>
  <c r="Q20" i="20" s="1"/>
  <c r="D21" i="20"/>
  <c r="H7" i="20"/>
  <c r="J7" i="20" s="1"/>
  <c r="H8" i="20"/>
  <c r="J8" i="20" s="1"/>
  <c r="H9" i="20"/>
  <c r="J9" i="20" s="1"/>
  <c r="Q25" i="30" l="1"/>
  <c r="N34" i="30"/>
  <c r="N33" i="30"/>
  <c r="N32" i="30"/>
  <c r="R23" i="30"/>
  <c r="R26" i="30"/>
  <c r="R29" i="30"/>
  <c r="R20" i="30"/>
  <c r="Q26" i="30"/>
  <c r="Q27" i="30"/>
  <c r="Q29" i="30"/>
  <c r="Q19" i="30"/>
  <c r="Q20" i="30"/>
  <c r="Q21" i="30"/>
  <c r="P25" i="30"/>
  <c r="P26" i="30"/>
  <c r="P27" i="30"/>
  <c r="P28" i="30"/>
  <c r="Q28" i="30" s="1"/>
  <c r="P29" i="30"/>
  <c r="P30" i="30"/>
  <c r="Q30" i="30" s="1"/>
  <c r="P19" i="30"/>
  <c r="P20" i="30"/>
  <c r="P21" i="30"/>
  <c r="P22" i="30"/>
  <c r="O20" i="30"/>
  <c r="O21" i="30"/>
  <c r="O22" i="30"/>
  <c r="O23" i="30"/>
  <c r="O24" i="30"/>
  <c r="O25" i="30"/>
  <c r="O26" i="30"/>
  <c r="O27" i="30"/>
  <c r="O28" i="30"/>
  <c r="O29" i="30"/>
  <c r="O30" i="30"/>
  <c r="O19" i="30"/>
  <c r="J20" i="30"/>
  <c r="J21" i="30"/>
  <c r="J22" i="30"/>
  <c r="J23" i="30"/>
  <c r="J24" i="30"/>
  <c r="J25" i="30"/>
  <c r="J26" i="30"/>
  <c r="J27" i="30"/>
  <c r="J28" i="30"/>
  <c r="J29" i="30"/>
  <c r="J30" i="30"/>
  <c r="J19" i="30"/>
  <c r="H20" i="30"/>
  <c r="H21" i="30"/>
  <c r="H22" i="30"/>
  <c r="H23" i="30"/>
  <c r="H24" i="30"/>
  <c r="H25" i="30"/>
  <c r="H26" i="30"/>
  <c r="H27" i="30"/>
  <c r="H28" i="30"/>
  <c r="H29" i="30"/>
  <c r="H30" i="30"/>
  <c r="H19" i="30"/>
  <c r="D23" i="30"/>
  <c r="D24" i="30"/>
  <c r="D25" i="30"/>
  <c r="D26" i="30"/>
  <c r="D27" i="30"/>
  <c r="D28" i="30"/>
  <c r="D29" i="30"/>
  <c r="D30" i="30"/>
  <c r="D19" i="30"/>
  <c r="D20" i="30"/>
  <c r="D21" i="30"/>
  <c r="J8" i="30"/>
  <c r="J9" i="30"/>
  <c r="J10" i="30"/>
  <c r="J11" i="30"/>
  <c r="J12" i="30"/>
  <c r="J4" i="30"/>
  <c r="J5" i="30"/>
  <c r="J6" i="30"/>
  <c r="C22" i="30"/>
  <c r="H5" i="30"/>
  <c r="H6" i="30"/>
  <c r="H7" i="30"/>
  <c r="H8" i="30"/>
  <c r="H9" i="30"/>
  <c r="H10" i="30"/>
  <c r="H11" i="30"/>
  <c r="H12" i="30"/>
  <c r="H4" i="30"/>
  <c r="N35" i="27"/>
  <c r="N34" i="27"/>
  <c r="N33" i="27"/>
  <c r="P30" i="27"/>
  <c r="Q30" i="27" s="1"/>
  <c r="O30" i="27"/>
  <c r="R20" i="27"/>
  <c r="R23" i="27"/>
  <c r="R26" i="27"/>
  <c r="Q29" i="27"/>
  <c r="Q28" i="27"/>
  <c r="Q27" i="27"/>
  <c r="Q26" i="27"/>
  <c r="Q25" i="27"/>
  <c r="Q24" i="27"/>
  <c r="Q23" i="27"/>
  <c r="Q22" i="27"/>
  <c r="Q21" i="27"/>
  <c r="Q20" i="27"/>
  <c r="Q19" i="27"/>
  <c r="P25" i="27"/>
  <c r="P26" i="27"/>
  <c r="P27" i="27"/>
  <c r="O25" i="27"/>
  <c r="O26" i="27"/>
  <c r="O27" i="27"/>
  <c r="J25" i="27"/>
  <c r="J26" i="27"/>
  <c r="J27" i="27"/>
  <c r="H25" i="27"/>
  <c r="H26" i="27"/>
  <c r="H27" i="27"/>
  <c r="D25" i="27"/>
  <c r="D26" i="27"/>
  <c r="D27" i="27"/>
  <c r="B25" i="27"/>
  <c r="B26" i="27"/>
  <c r="B27" i="27"/>
  <c r="J10" i="27"/>
  <c r="J11" i="27"/>
  <c r="J12" i="27"/>
  <c r="H10" i="27"/>
  <c r="H11" i="27"/>
  <c r="H12" i="27"/>
  <c r="V7" i="27"/>
  <c r="V8" i="27"/>
  <c r="V6" i="27"/>
  <c r="Q22" i="13"/>
  <c r="N36" i="13"/>
  <c r="R23" i="13"/>
  <c r="R26" i="13"/>
  <c r="R29" i="13"/>
  <c r="Q23" i="13"/>
  <c r="Q24" i="13"/>
  <c r="P22" i="13"/>
  <c r="P23" i="13"/>
  <c r="P24" i="13"/>
  <c r="O22" i="13"/>
  <c r="O23" i="13"/>
  <c r="O24" i="13"/>
  <c r="J22" i="13"/>
  <c r="J23" i="13"/>
  <c r="J24" i="13"/>
  <c r="H22" i="13"/>
  <c r="H23" i="13"/>
  <c r="H24" i="13"/>
  <c r="D22" i="13"/>
  <c r="D23" i="13"/>
  <c r="D24" i="13"/>
  <c r="J7" i="13"/>
  <c r="J8" i="13"/>
  <c r="J9" i="13"/>
  <c r="N33" i="26"/>
  <c r="R21" i="26"/>
  <c r="Q20" i="26"/>
  <c r="Q21" i="26"/>
  <c r="Q22" i="26"/>
  <c r="P20" i="26"/>
  <c r="P21" i="26"/>
  <c r="P22" i="26"/>
  <c r="O20" i="26"/>
  <c r="O21" i="26"/>
  <c r="O22" i="26"/>
  <c r="J20" i="26"/>
  <c r="J21" i="26"/>
  <c r="J22" i="26"/>
  <c r="H20" i="26"/>
  <c r="H21" i="26"/>
  <c r="H22" i="26"/>
  <c r="D20" i="26"/>
  <c r="D21" i="26"/>
  <c r="D22" i="26"/>
  <c r="J5" i="26"/>
  <c r="J6" i="26"/>
  <c r="J7" i="26"/>
  <c r="P18" i="25"/>
  <c r="L32" i="25"/>
  <c r="L31" i="25"/>
  <c r="Q22" i="25"/>
  <c r="Q25" i="25"/>
  <c r="Q28" i="25"/>
  <c r="Q19" i="25"/>
  <c r="P19" i="25"/>
  <c r="P20" i="25"/>
  <c r="P21" i="25"/>
  <c r="P22" i="25"/>
  <c r="P23" i="25"/>
  <c r="O18" i="25"/>
  <c r="O19" i="25"/>
  <c r="O20" i="25"/>
  <c r="O21" i="25"/>
  <c r="O22" i="25"/>
  <c r="O23" i="25"/>
  <c r="N19" i="25"/>
  <c r="N20" i="25"/>
  <c r="N21" i="25"/>
  <c r="N22" i="25"/>
  <c r="N23" i="25"/>
  <c r="N24" i="25"/>
  <c r="N25" i="25"/>
  <c r="N26" i="25"/>
  <c r="N27" i="25"/>
  <c r="N28" i="25"/>
  <c r="N29" i="25"/>
  <c r="N18" i="25"/>
  <c r="J19" i="25"/>
  <c r="J20" i="25"/>
  <c r="J21" i="25"/>
  <c r="J22" i="25"/>
  <c r="J23" i="25"/>
  <c r="J24" i="25"/>
  <c r="J25" i="25"/>
  <c r="J26" i="25"/>
  <c r="J27" i="25"/>
  <c r="J28" i="25"/>
  <c r="J29" i="25"/>
  <c r="J18" i="25"/>
  <c r="H19" i="25"/>
  <c r="H20" i="25"/>
  <c r="H21" i="25"/>
  <c r="H22" i="25"/>
  <c r="H23" i="25"/>
  <c r="H24" i="25"/>
  <c r="H25" i="25"/>
  <c r="H26" i="25"/>
  <c r="H27" i="25"/>
  <c r="H28" i="25"/>
  <c r="H29" i="25"/>
  <c r="H18" i="25"/>
  <c r="D18" i="25"/>
  <c r="D19" i="25"/>
  <c r="D20" i="25"/>
  <c r="D21" i="25"/>
  <c r="D22" i="25"/>
  <c r="D23" i="25"/>
  <c r="J3" i="25"/>
  <c r="J4" i="25"/>
  <c r="J5" i="25"/>
  <c r="J6" i="25"/>
  <c r="J7" i="25"/>
  <c r="J8" i="25"/>
  <c r="H4" i="25"/>
  <c r="H5" i="25"/>
  <c r="H6" i="25"/>
  <c r="H7" i="25"/>
  <c r="H8" i="25"/>
  <c r="H9" i="25"/>
  <c r="H10" i="25"/>
  <c r="H11" i="25"/>
  <c r="H3" i="25"/>
  <c r="Q22" i="16"/>
  <c r="M37" i="16"/>
  <c r="R23" i="16"/>
  <c r="R26" i="16"/>
  <c r="Q23" i="16"/>
  <c r="Q24" i="16"/>
  <c r="P22" i="16"/>
  <c r="P23" i="16"/>
  <c r="P24" i="16"/>
  <c r="O22" i="16"/>
  <c r="O23" i="16"/>
  <c r="O24" i="16"/>
  <c r="J22" i="16"/>
  <c r="J23" i="16"/>
  <c r="J24" i="16"/>
  <c r="H22" i="16"/>
  <c r="H23" i="16"/>
  <c r="H24" i="16"/>
  <c r="D22" i="16"/>
  <c r="D23" i="16"/>
  <c r="D24" i="16"/>
  <c r="J7" i="16"/>
  <c r="J8" i="16"/>
  <c r="J9" i="16"/>
  <c r="AB41" i="16"/>
  <c r="AB42" i="16"/>
  <c r="AB40" i="16"/>
  <c r="N33" i="23"/>
  <c r="Q19" i="23"/>
  <c r="Q20" i="23"/>
  <c r="Q21" i="23"/>
  <c r="P19" i="23"/>
  <c r="P20" i="23"/>
  <c r="P21" i="23"/>
  <c r="O19" i="23"/>
  <c r="O20" i="23"/>
  <c r="O21" i="23"/>
  <c r="J19" i="23"/>
  <c r="J20" i="23"/>
  <c r="J21" i="23"/>
  <c r="H17" i="23"/>
  <c r="H18" i="23"/>
  <c r="H19" i="23"/>
  <c r="H20" i="23"/>
  <c r="H21" i="23"/>
  <c r="H22" i="23"/>
  <c r="D19" i="23"/>
  <c r="D20" i="23"/>
  <c r="D21" i="23"/>
  <c r="J7" i="23"/>
  <c r="J8" i="23"/>
  <c r="J9" i="23"/>
  <c r="H5" i="23"/>
  <c r="H6" i="23"/>
  <c r="H7" i="23"/>
  <c r="H8" i="23"/>
  <c r="H9" i="23"/>
  <c r="H10" i="23"/>
  <c r="H11" i="23"/>
  <c r="H12" i="23"/>
  <c r="H4" i="23"/>
  <c r="I4" i="3"/>
  <c r="N4" i="3"/>
  <c r="B24" i="27"/>
  <c r="B23" i="27"/>
  <c r="B22" i="27"/>
  <c r="R29" i="27" l="1"/>
  <c r="B21" i="27"/>
  <c r="B20" i="27"/>
  <c r="B19" i="27"/>
  <c r="Q22" i="11"/>
  <c r="N35" i="11"/>
  <c r="R23" i="11"/>
  <c r="R26" i="11"/>
  <c r="R29" i="11"/>
  <c r="Q23" i="11"/>
  <c r="Q24" i="11"/>
  <c r="P22" i="11"/>
  <c r="P23" i="11"/>
  <c r="P24" i="11"/>
  <c r="O22" i="11"/>
  <c r="O23" i="11"/>
  <c r="O24" i="11"/>
  <c r="J22" i="11"/>
  <c r="J23" i="11"/>
  <c r="J24" i="11"/>
  <c r="H22" i="11"/>
  <c r="H23" i="11"/>
  <c r="H24" i="11"/>
  <c r="D22" i="11"/>
  <c r="D23" i="11"/>
  <c r="D24" i="11"/>
  <c r="J7" i="11"/>
  <c r="J8" i="11"/>
  <c r="J9" i="11"/>
  <c r="H7" i="11"/>
  <c r="H8" i="11"/>
  <c r="H9" i="11"/>
  <c r="R23" i="3" l="1"/>
  <c r="P21" i="3"/>
  <c r="P22" i="3"/>
  <c r="P23" i="3"/>
  <c r="P24" i="3"/>
  <c r="P25" i="3"/>
  <c r="P26" i="3"/>
  <c r="P27" i="3"/>
  <c r="P28" i="3"/>
  <c r="Q28" i="3" s="1"/>
  <c r="P29" i="3"/>
  <c r="P30" i="3"/>
  <c r="Q30" i="3" s="1"/>
  <c r="P20" i="3"/>
  <c r="P19" i="3"/>
  <c r="Q29" i="3"/>
  <c r="D22" i="3"/>
  <c r="H22" i="3" s="1"/>
  <c r="J22" i="3" s="1"/>
  <c r="O22" i="3" s="1"/>
  <c r="D23" i="3"/>
  <c r="H23" i="3" s="1"/>
  <c r="J23" i="3" s="1"/>
  <c r="O23" i="3" s="1"/>
  <c r="D24" i="3"/>
  <c r="H24" i="3" s="1"/>
  <c r="J24" i="3" s="1"/>
  <c r="O24" i="3" s="1"/>
  <c r="I8" i="3"/>
  <c r="I9" i="3"/>
  <c r="I7" i="3"/>
  <c r="D19" i="21"/>
  <c r="H19" i="21" s="1"/>
  <c r="J19" i="21" s="1"/>
  <c r="O19" i="21" s="1"/>
  <c r="P19" i="21" s="1"/>
  <c r="Q19" i="21" s="1"/>
  <c r="R20" i="21" s="1"/>
  <c r="N33" i="21" s="1"/>
  <c r="D20" i="21"/>
  <c r="H20" i="21" s="1"/>
  <c r="J20" i="21" s="1"/>
  <c r="O20" i="21" s="1"/>
  <c r="P20" i="21" s="1"/>
  <c r="Q20" i="21" s="1"/>
  <c r="D21" i="21"/>
  <c r="H21" i="21" s="1"/>
  <c r="J21" i="21" s="1"/>
  <c r="O21" i="21" s="1"/>
  <c r="P21" i="21" s="1"/>
  <c r="Q21" i="21" s="1"/>
  <c r="J7" i="21"/>
  <c r="J8" i="21"/>
  <c r="J9" i="21"/>
  <c r="J13" i="16" l="1"/>
  <c r="J14" i="16"/>
  <c r="J15" i="16"/>
  <c r="D28" i="13"/>
  <c r="D29" i="13"/>
  <c r="D30" i="13"/>
  <c r="H30" i="13" s="1"/>
  <c r="J30" i="13" s="1"/>
  <c r="O30" i="13" s="1"/>
  <c r="P30" i="13" s="1"/>
  <c r="Q30" i="13" s="1"/>
  <c r="J15" i="13"/>
  <c r="H28" i="13"/>
  <c r="J28" i="13" s="1"/>
  <c r="O28" i="13" s="1"/>
  <c r="P28" i="13" s="1"/>
  <c r="Q28" i="13" s="1"/>
  <c r="H29" i="13"/>
  <c r="J29" i="13" s="1"/>
  <c r="O29" i="13" s="1"/>
  <c r="P29" i="13" s="1"/>
  <c r="Q29" i="13" s="1"/>
  <c r="H5" i="13"/>
  <c r="J5" i="13" s="1"/>
  <c r="H6" i="13"/>
  <c r="J6" i="13" s="1"/>
  <c r="H10" i="13"/>
  <c r="H11" i="13"/>
  <c r="H12" i="13"/>
  <c r="J12" i="13" s="1"/>
  <c r="H13" i="13"/>
  <c r="J13" i="13" s="1"/>
  <c r="H14" i="13"/>
  <c r="J14" i="13" s="1"/>
  <c r="H15" i="13"/>
  <c r="H4" i="13"/>
  <c r="J4" i="13" s="1"/>
  <c r="D27" i="13"/>
  <c r="H27" i="13" s="1"/>
  <c r="J27" i="13" s="1"/>
  <c r="O27" i="13" s="1"/>
  <c r="P27" i="13" s="1"/>
  <c r="Q27" i="13" s="1"/>
  <c r="D26" i="13"/>
  <c r="H26" i="13" s="1"/>
  <c r="J26" i="13" s="1"/>
  <c r="O26" i="13" s="1"/>
  <c r="P26" i="13" s="1"/>
  <c r="Q26" i="13" s="1"/>
  <c r="D25" i="13"/>
  <c r="H25" i="13" s="1"/>
  <c r="J25" i="13" s="1"/>
  <c r="O25" i="13" s="1"/>
  <c r="P25" i="13" s="1"/>
  <c r="Q25" i="13" s="1"/>
  <c r="D21" i="13"/>
  <c r="H21" i="13" s="1"/>
  <c r="J21" i="13" s="1"/>
  <c r="O21" i="13" s="1"/>
  <c r="P21" i="13" s="1"/>
  <c r="Q21" i="13" s="1"/>
  <c r="D20" i="13"/>
  <c r="H20" i="13" s="1"/>
  <c r="J20" i="13" s="1"/>
  <c r="O20" i="13" s="1"/>
  <c r="P20" i="13" s="1"/>
  <c r="Q20" i="13" s="1"/>
  <c r="D19" i="13"/>
  <c r="H19" i="13" s="1"/>
  <c r="J19" i="13" s="1"/>
  <c r="O19" i="13" s="1"/>
  <c r="P19" i="13" s="1"/>
  <c r="Q19" i="13" s="1"/>
  <c r="J11" i="13"/>
  <c r="J10" i="13"/>
  <c r="O6" i="13"/>
  <c r="O5" i="13"/>
  <c r="O4" i="13"/>
  <c r="O10" i="13" s="1"/>
  <c r="D28" i="11"/>
  <c r="H28" i="11" s="1"/>
  <c r="J28" i="11" s="1"/>
  <c r="O28" i="11" s="1"/>
  <c r="P28" i="11" s="1"/>
  <c r="Q28" i="11" s="1"/>
  <c r="D29" i="11"/>
  <c r="H29" i="11" s="1"/>
  <c r="J29" i="11" s="1"/>
  <c r="O29" i="11" s="1"/>
  <c r="P29" i="11" s="1"/>
  <c r="Q29" i="11" s="1"/>
  <c r="D30" i="11"/>
  <c r="H30" i="11" s="1"/>
  <c r="J30" i="11" s="1"/>
  <c r="O30" i="11" s="1"/>
  <c r="P30" i="11" s="1"/>
  <c r="Q30" i="11" s="1"/>
  <c r="H5" i="11"/>
  <c r="J5" i="11" s="1"/>
  <c r="H6" i="11"/>
  <c r="J6" i="11" s="1"/>
  <c r="H10" i="11"/>
  <c r="J10" i="11" s="1"/>
  <c r="H11" i="11"/>
  <c r="J11" i="11" s="1"/>
  <c r="H12" i="11"/>
  <c r="J12" i="11" s="1"/>
  <c r="H13" i="11"/>
  <c r="J13" i="11" s="1"/>
  <c r="H14" i="11"/>
  <c r="J14" i="11" s="1"/>
  <c r="H15" i="11"/>
  <c r="J15" i="11" s="1"/>
  <c r="H4" i="11"/>
  <c r="J4" i="11" s="1"/>
  <c r="D27" i="11"/>
  <c r="H27" i="11" s="1"/>
  <c r="J27" i="11" s="1"/>
  <c r="O27" i="11" s="1"/>
  <c r="P27" i="11" s="1"/>
  <c r="Q27" i="11" s="1"/>
  <c r="D26" i="11"/>
  <c r="H26" i="11" s="1"/>
  <c r="J26" i="11" s="1"/>
  <c r="O26" i="11" s="1"/>
  <c r="P26" i="11" s="1"/>
  <c r="Q26" i="11" s="1"/>
  <c r="D25" i="11"/>
  <c r="H25" i="11" s="1"/>
  <c r="J25" i="11" s="1"/>
  <c r="O25" i="11" s="1"/>
  <c r="P25" i="11" s="1"/>
  <c r="Q25" i="11" s="1"/>
  <c r="D21" i="11"/>
  <c r="H21" i="11" s="1"/>
  <c r="J21" i="11" s="1"/>
  <c r="O21" i="11" s="1"/>
  <c r="P21" i="11" s="1"/>
  <c r="Q21" i="11" s="1"/>
  <c r="D20" i="11"/>
  <c r="H20" i="11" s="1"/>
  <c r="J20" i="11" s="1"/>
  <c r="O20" i="11" s="1"/>
  <c r="P20" i="11" s="1"/>
  <c r="Q20" i="11" s="1"/>
  <c r="D19" i="11"/>
  <c r="H19" i="11" s="1"/>
  <c r="J19" i="11" s="1"/>
  <c r="O19" i="11" s="1"/>
  <c r="P19" i="11" s="1"/>
  <c r="Q19" i="11" s="1"/>
  <c r="O6" i="11"/>
  <c r="O5" i="11"/>
  <c r="O4" i="11"/>
  <c r="D27" i="22"/>
  <c r="H27" i="22" s="1"/>
  <c r="J27" i="22" s="1"/>
  <c r="D25" i="22"/>
  <c r="H25" i="22" s="1"/>
  <c r="J25" i="22" s="1"/>
  <c r="O25" i="22" s="1"/>
  <c r="P25" i="22" s="1"/>
  <c r="Q25" i="22" s="1"/>
  <c r="R26" i="22" s="1"/>
  <c r="D26" i="22"/>
  <c r="H26" i="22" s="1"/>
  <c r="J26" i="22" s="1"/>
  <c r="O26" i="22" s="1"/>
  <c r="P26" i="22" s="1"/>
  <c r="Q26" i="22" s="1"/>
  <c r="H5" i="22"/>
  <c r="J5" i="22" s="1"/>
  <c r="H6" i="22"/>
  <c r="J6" i="22" s="1"/>
  <c r="H10" i="22"/>
  <c r="H11" i="22"/>
  <c r="J11" i="22" s="1"/>
  <c r="H12" i="22"/>
  <c r="J12" i="22" s="1"/>
  <c r="H4" i="22"/>
  <c r="J4" i="22" s="1"/>
  <c r="D24" i="22"/>
  <c r="H24" i="22" s="1"/>
  <c r="J24" i="22" s="1"/>
  <c r="O24" i="22" s="1"/>
  <c r="P24" i="22" s="1"/>
  <c r="Q24" i="22" s="1"/>
  <c r="D23" i="22"/>
  <c r="H23" i="22" s="1"/>
  <c r="J23" i="22" s="1"/>
  <c r="O23" i="22" s="1"/>
  <c r="P23" i="22" s="1"/>
  <c r="Q23" i="22" s="1"/>
  <c r="D22" i="22"/>
  <c r="H22" i="22" s="1"/>
  <c r="J22" i="22" s="1"/>
  <c r="P22" i="22" s="1"/>
  <c r="Q22" i="22" s="1"/>
  <c r="D18" i="22"/>
  <c r="H18" i="22" s="1"/>
  <c r="J18" i="22" s="1"/>
  <c r="O18" i="22" s="1"/>
  <c r="P18" i="22" s="1"/>
  <c r="Q18" i="22" s="1"/>
  <c r="D17" i="22"/>
  <c r="H17" i="22" s="1"/>
  <c r="J17" i="22" s="1"/>
  <c r="O17" i="22" s="1"/>
  <c r="P17" i="22" s="1"/>
  <c r="Q17" i="22" s="1"/>
  <c r="D16" i="22"/>
  <c r="H16" i="22" s="1"/>
  <c r="J16" i="22" s="1"/>
  <c r="O16" i="22" s="1"/>
  <c r="P16" i="22" s="1"/>
  <c r="Q16" i="22" s="1"/>
  <c r="J10" i="22"/>
  <c r="O6" i="22"/>
  <c r="O5" i="22"/>
  <c r="O4" i="22"/>
  <c r="O10" i="22" s="1"/>
  <c r="R23" i="22" l="1"/>
  <c r="N37" i="13"/>
  <c r="R20" i="13"/>
  <c r="N35" i="13" s="1"/>
  <c r="O10" i="11"/>
  <c r="N36" i="11"/>
  <c r="R20" i="11"/>
  <c r="N34" i="11" s="1"/>
  <c r="M30" i="22"/>
  <c r="R17" i="22"/>
  <c r="M32" i="22"/>
  <c r="H17" i="21"/>
  <c r="D25" i="21"/>
  <c r="H25" i="21" s="1"/>
  <c r="J25" i="21" s="1"/>
  <c r="O25" i="21" s="1"/>
  <c r="D26" i="21"/>
  <c r="H26" i="21" s="1"/>
  <c r="J26" i="21" s="1"/>
  <c r="O26" i="21" s="1"/>
  <c r="D27" i="21"/>
  <c r="H27" i="21" s="1"/>
  <c r="J27" i="21" s="1"/>
  <c r="O27" i="21" s="1"/>
  <c r="H5" i="21"/>
  <c r="J5" i="21" s="1"/>
  <c r="H6" i="21"/>
  <c r="J6" i="21" s="1"/>
  <c r="H10" i="21"/>
  <c r="J10" i="21" s="1"/>
  <c r="H11" i="21"/>
  <c r="J11" i="21" s="1"/>
  <c r="H12" i="21"/>
  <c r="J12" i="21" s="1"/>
  <c r="H4" i="21"/>
  <c r="J4" i="21" s="1"/>
  <c r="D24" i="21"/>
  <c r="H24" i="21" s="1"/>
  <c r="J24" i="21" s="1"/>
  <c r="O24" i="21" s="1"/>
  <c r="P24" i="21" s="1"/>
  <c r="Q24" i="21" s="1"/>
  <c r="D23" i="21"/>
  <c r="H23" i="21" s="1"/>
  <c r="J23" i="21" s="1"/>
  <c r="O23" i="21" s="1"/>
  <c r="P23" i="21" s="1"/>
  <c r="Q23" i="21" s="1"/>
  <c r="D22" i="21"/>
  <c r="H22" i="21" s="1"/>
  <c r="J22" i="21" s="1"/>
  <c r="O22" i="21" s="1"/>
  <c r="P22" i="21" s="1"/>
  <c r="Q22" i="21" s="1"/>
  <c r="R23" i="21" s="1"/>
  <c r="D18" i="21"/>
  <c r="H18" i="21" s="1"/>
  <c r="J18" i="21" s="1"/>
  <c r="O18" i="21" s="1"/>
  <c r="P18" i="21" s="1"/>
  <c r="Q18" i="21" s="1"/>
  <c r="J17" i="21"/>
  <c r="O17" i="21" s="1"/>
  <c r="P17" i="21" s="1"/>
  <c r="Q17" i="21" s="1"/>
  <c r="D17" i="21"/>
  <c r="D16" i="21"/>
  <c r="H16" i="21" s="1"/>
  <c r="J16" i="21" s="1"/>
  <c r="O16" i="21" s="1"/>
  <c r="P16" i="21" s="1"/>
  <c r="Q16" i="21" s="1"/>
  <c r="O6" i="21"/>
  <c r="O5" i="21"/>
  <c r="O4" i="21"/>
  <c r="H30" i="26"/>
  <c r="J30" i="26" s="1"/>
  <c r="O30" i="26" s="1"/>
  <c r="H31" i="26"/>
  <c r="J31" i="26" s="1"/>
  <c r="D29" i="26"/>
  <c r="H29" i="26" s="1"/>
  <c r="J29" i="26" s="1"/>
  <c r="O29" i="26" s="1"/>
  <c r="D30" i="26"/>
  <c r="D31" i="26"/>
  <c r="H25" i="26"/>
  <c r="J25" i="26" s="1"/>
  <c r="O25" i="26" s="1"/>
  <c r="P25" i="26" s="1"/>
  <c r="Q25" i="26" s="1"/>
  <c r="J9" i="26"/>
  <c r="J10" i="26"/>
  <c r="J12" i="26"/>
  <c r="H8" i="26"/>
  <c r="J8" i="26" s="1"/>
  <c r="D28" i="26"/>
  <c r="H28" i="26" s="1"/>
  <c r="J28" i="26" s="1"/>
  <c r="O28" i="26" s="1"/>
  <c r="P28" i="26" s="1"/>
  <c r="Q28" i="26" s="1"/>
  <c r="D27" i="26"/>
  <c r="H27" i="26" s="1"/>
  <c r="J27" i="26" s="1"/>
  <c r="O27" i="26" s="1"/>
  <c r="P27" i="26" s="1"/>
  <c r="Q27" i="26" s="1"/>
  <c r="D26" i="26"/>
  <c r="H26" i="26" s="1"/>
  <c r="J26" i="26" s="1"/>
  <c r="O26" i="26" s="1"/>
  <c r="P26" i="26" s="1"/>
  <c r="Q26" i="26" s="1"/>
  <c r="D25" i="26"/>
  <c r="D24" i="26"/>
  <c r="H24" i="26" s="1"/>
  <c r="J24" i="26" s="1"/>
  <c r="O24" i="26" s="1"/>
  <c r="P24" i="26" s="1"/>
  <c r="Q24" i="26" s="1"/>
  <c r="D23" i="26"/>
  <c r="H23" i="26" s="1"/>
  <c r="J23" i="26" s="1"/>
  <c r="O23" i="26" s="1"/>
  <c r="P23" i="26" s="1"/>
  <c r="Q23" i="26" s="1"/>
  <c r="J13" i="26"/>
  <c r="J11" i="26"/>
  <c r="O7" i="26"/>
  <c r="O6" i="26"/>
  <c r="O5" i="26"/>
  <c r="D28" i="27"/>
  <c r="H28" i="27" s="1"/>
  <c r="J28" i="27" s="1"/>
  <c r="D29" i="27"/>
  <c r="H29" i="27" s="1"/>
  <c r="J29" i="27" s="1"/>
  <c r="O29" i="27" s="1"/>
  <c r="P29" i="27" s="1"/>
  <c r="D30" i="27"/>
  <c r="H30" i="27" s="1"/>
  <c r="J30" i="27" s="1"/>
  <c r="D24" i="27"/>
  <c r="H24" i="27" s="1"/>
  <c r="J24" i="27" s="1"/>
  <c r="O24" i="27" s="1"/>
  <c r="P24" i="27" s="1"/>
  <c r="D23" i="27"/>
  <c r="H23" i="27" s="1"/>
  <c r="J23" i="27" s="1"/>
  <c r="O23" i="27" s="1"/>
  <c r="P23" i="27" s="1"/>
  <c r="D22" i="27"/>
  <c r="H22" i="27" s="1"/>
  <c r="J22" i="27" s="1"/>
  <c r="O22" i="27" s="1"/>
  <c r="P22" i="27" s="1"/>
  <c r="D21" i="27"/>
  <c r="H21" i="27" s="1"/>
  <c r="J21" i="27" s="1"/>
  <c r="O21" i="27" s="1"/>
  <c r="P21" i="27" s="1"/>
  <c r="D20" i="27"/>
  <c r="H20" i="27" s="1"/>
  <c r="J20" i="27" s="1"/>
  <c r="O20" i="27" s="1"/>
  <c r="P20" i="27" s="1"/>
  <c r="D19" i="27"/>
  <c r="H19" i="27" s="1"/>
  <c r="J19" i="27" s="1"/>
  <c r="O19" i="27" s="1"/>
  <c r="P19" i="27" s="1"/>
  <c r="H9" i="27"/>
  <c r="J9" i="27" s="1"/>
  <c r="H8" i="27"/>
  <c r="J8" i="27" s="1"/>
  <c r="H7" i="27"/>
  <c r="J7" i="27" s="1"/>
  <c r="M6" i="27"/>
  <c r="O6" i="27" s="1"/>
  <c r="H6" i="27"/>
  <c r="J6" i="27" s="1"/>
  <c r="M5" i="27"/>
  <c r="O5" i="27" s="1"/>
  <c r="H5" i="27"/>
  <c r="J5" i="27" s="1"/>
  <c r="M4" i="27"/>
  <c r="O4" i="27" s="1"/>
  <c r="H4" i="27"/>
  <c r="J4" i="27" s="1"/>
  <c r="D27" i="25"/>
  <c r="O27" i="25" s="1"/>
  <c r="P27" i="25" s="1"/>
  <c r="D28" i="25"/>
  <c r="O28" i="25" s="1"/>
  <c r="P28" i="25" s="1"/>
  <c r="D29" i="25"/>
  <c r="O29" i="25" s="1"/>
  <c r="P29" i="25" s="1"/>
  <c r="D26" i="25"/>
  <c r="O26" i="25" s="1"/>
  <c r="P26" i="25" s="1"/>
  <c r="D25" i="25"/>
  <c r="O25" i="25" s="1"/>
  <c r="P25" i="25" s="1"/>
  <c r="D24" i="25"/>
  <c r="O24" i="25" s="1"/>
  <c r="P24" i="25" s="1"/>
  <c r="O5" i="25"/>
  <c r="J11" i="25"/>
  <c r="O4" i="25"/>
  <c r="J10" i="25"/>
  <c r="O3" i="25"/>
  <c r="J9" i="25"/>
  <c r="J27" i="19"/>
  <c r="J28" i="19"/>
  <c r="J29" i="19"/>
  <c r="D27" i="19"/>
  <c r="D28" i="19"/>
  <c r="D29" i="19"/>
  <c r="D28" i="16"/>
  <c r="H28" i="16" s="1"/>
  <c r="J28" i="16" s="1"/>
  <c r="D29" i="16"/>
  <c r="H29" i="16" s="1"/>
  <c r="J29" i="16" s="1"/>
  <c r="D30" i="16"/>
  <c r="H30" i="16" s="1"/>
  <c r="J30" i="16" s="1"/>
  <c r="O6" i="25" l="1"/>
  <c r="O10" i="21"/>
  <c r="N34" i="21"/>
  <c r="R17" i="21"/>
  <c r="N32" i="21" s="1"/>
  <c r="R27" i="26"/>
  <c r="N35" i="26" s="1"/>
  <c r="R24" i="26"/>
  <c r="N34" i="26" s="1"/>
  <c r="O8" i="26"/>
  <c r="O28" i="27"/>
  <c r="P28" i="27" s="1"/>
  <c r="O7" i="27"/>
  <c r="L33" i="25"/>
  <c r="D27" i="16"/>
  <c r="H27" i="16" s="1"/>
  <c r="J27" i="16" s="1"/>
  <c r="O27" i="16" s="1"/>
  <c r="P27" i="16" s="1"/>
  <c r="Q27" i="16" s="1"/>
  <c r="D26" i="16"/>
  <c r="H26" i="16" s="1"/>
  <c r="J26" i="16" s="1"/>
  <c r="O26" i="16" s="1"/>
  <c r="P26" i="16" s="1"/>
  <c r="Q26" i="16" s="1"/>
  <c r="D25" i="16"/>
  <c r="H25" i="16" s="1"/>
  <c r="J25" i="16" s="1"/>
  <c r="O25" i="16" s="1"/>
  <c r="P25" i="16" s="1"/>
  <c r="Q25" i="16" s="1"/>
  <c r="D21" i="16"/>
  <c r="H21" i="16" s="1"/>
  <c r="J21" i="16" s="1"/>
  <c r="O21" i="16" s="1"/>
  <c r="P21" i="16" s="1"/>
  <c r="Q21" i="16" s="1"/>
  <c r="D20" i="16"/>
  <c r="H20" i="16" s="1"/>
  <c r="J20" i="16" s="1"/>
  <c r="O20" i="16" s="1"/>
  <c r="P20" i="16" s="1"/>
  <c r="Q20" i="16" s="1"/>
  <c r="D19" i="16"/>
  <c r="H19" i="16" s="1"/>
  <c r="J19" i="16" s="1"/>
  <c r="O19" i="16" s="1"/>
  <c r="P19" i="16" s="1"/>
  <c r="Q19" i="16" s="1"/>
  <c r="J12" i="16"/>
  <c r="J11" i="16"/>
  <c r="J10" i="16"/>
  <c r="O6" i="16"/>
  <c r="J6" i="16"/>
  <c r="O5" i="16"/>
  <c r="J5" i="16"/>
  <c r="O4" i="16"/>
  <c r="J4" i="16"/>
  <c r="M38" i="16" l="1"/>
  <c r="O10" i="16"/>
  <c r="R20" i="16"/>
  <c r="M36" i="16" s="1"/>
  <c r="P27" i="12" l="1"/>
  <c r="Q27" i="12" s="1"/>
  <c r="O24" i="12"/>
  <c r="P24" i="12" s="1"/>
  <c r="Q24" i="12" s="1"/>
  <c r="O27" i="12"/>
  <c r="J27" i="12"/>
  <c r="J28" i="12"/>
  <c r="O28" i="12" s="1"/>
  <c r="P28" i="12" s="1"/>
  <c r="Q28" i="12" s="1"/>
  <c r="H20" i="12"/>
  <c r="J20" i="12" s="1"/>
  <c r="O20" i="12" s="1"/>
  <c r="P20" i="12" s="1"/>
  <c r="Q20" i="12" s="1"/>
  <c r="H24" i="12"/>
  <c r="J24" i="12" s="1"/>
  <c r="H25" i="12"/>
  <c r="J25" i="12" s="1"/>
  <c r="O25" i="12" s="1"/>
  <c r="P25" i="12" s="1"/>
  <c r="Q25" i="12" s="1"/>
  <c r="H27" i="12"/>
  <c r="H28" i="12"/>
  <c r="D27" i="12"/>
  <c r="D28" i="12"/>
  <c r="D29" i="12"/>
  <c r="H29" i="12" s="1"/>
  <c r="J29" i="12" s="1"/>
  <c r="O29" i="12" s="1"/>
  <c r="P29" i="12" s="1"/>
  <c r="Q29" i="12" s="1"/>
  <c r="D26" i="12"/>
  <c r="H26" i="12" s="1"/>
  <c r="J26" i="12" s="1"/>
  <c r="O26" i="12" s="1"/>
  <c r="P26" i="12" s="1"/>
  <c r="Q26" i="12" s="1"/>
  <c r="D25" i="12"/>
  <c r="D24" i="12"/>
  <c r="D23" i="12"/>
  <c r="H23" i="12" s="1"/>
  <c r="J23" i="12" s="1"/>
  <c r="O23" i="12" s="1"/>
  <c r="P23" i="12" s="1"/>
  <c r="Q23" i="12" s="1"/>
  <c r="D22" i="12"/>
  <c r="H22" i="12" s="1"/>
  <c r="J22" i="12" s="1"/>
  <c r="O22" i="12" s="1"/>
  <c r="P22" i="12" s="1"/>
  <c r="Q22" i="12" s="1"/>
  <c r="D21" i="12"/>
  <c r="H21" i="12" s="1"/>
  <c r="J21" i="12" s="1"/>
  <c r="O21" i="12" s="1"/>
  <c r="P21" i="12" s="1"/>
  <c r="Q21" i="12" s="1"/>
  <c r="D20" i="12"/>
  <c r="D19" i="12"/>
  <c r="H19" i="12" s="1"/>
  <c r="J19" i="12" s="1"/>
  <c r="O19" i="12" s="1"/>
  <c r="P19" i="12" s="1"/>
  <c r="Q19" i="12" s="1"/>
  <c r="D18" i="12"/>
  <c r="H18" i="12" s="1"/>
  <c r="J18" i="12" s="1"/>
  <c r="O18" i="12" s="1"/>
  <c r="P18" i="12" s="1"/>
  <c r="Q18" i="12" s="1"/>
  <c r="J12" i="12"/>
  <c r="J11" i="12"/>
  <c r="J10" i="12"/>
  <c r="J9" i="12"/>
  <c r="J8" i="12"/>
  <c r="J7" i="12"/>
  <c r="O6" i="12"/>
  <c r="J6" i="12"/>
  <c r="O5" i="12"/>
  <c r="J5" i="12"/>
  <c r="O4" i="12"/>
  <c r="J4" i="12"/>
  <c r="R22" i="12" l="1"/>
  <c r="M34" i="12" s="1"/>
  <c r="R19" i="12"/>
  <c r="M33" i="12" s="1"/>
  <c r="P7" i="12"/>
  <c r="R25" i="12"/>
  <c r="M35" i="12" s="1"/>
  <c r="J19" i="28"/>
  <c r="J20" i="28"/>
  <c r="J21" i="28"/>
  <c r="H19" i="28"/>
  <c r="H20" i="28"/>
  <c r="H21" i="28"/>
  <c r="D19" i="28"/>
  <c r="D20" i="28"/>
  <c r="D21" i="28"/>
  <c r="M9" i="30" l="1"/>
  <c r="O9" i="30" s="1"/>
  <c r="M8" i="30"/>
  <c r="O8" i="30" s="1"/>
  <c r="M7" i="30"/>
  <c r="O7" i="30" s="1"/>
  <c r="J7" i="30"/>
  <c r="H19" i="10"/>
  <c r="J19" i="10" s="1"/>
  <c r="O19" i="10" s="1"/>
  <c r="P19" i="10" s="1"/>
  <c r="Q19" i="10" s="1"/>
  <c r="H25" i="10"/>
  <c r="J25" i="10" s="1"/>
  <c r="O25" i="10" s="1"/>
  <c r="P25" i="10" s="1"/>
  <c r="Q25" i="10" s="1"/>
  <c r="H27" i="10"/>
  <c r="J27" i="10" s="1"/>
  <c r="O27" i="10" s="1"/>
  <c r="P27" i="10" s="1"/>
  <c r="Q27" i="10" s="1"/>
  <c r="H28" i="10"/>
  <c r="J28" i="10" s="1"/>
  <c r="O28" i="10" s="1"/>
  <c r="P28" i="10" s="1"/>
  <c r="Q28" i="10" s="1"/>
  <c r="D27" i="10"/>
  <c r="D28" i="10"/>
  <c r="D29" i="10"/>
  <c r="H29" i="10" s="1"/>
  <c r="J29" i="10" s="1"/>
  <c r="O29" i="10" s="1"/>
  <c r="P29" i="10" s="1"/>
  <c r="Q29" i="10" s="1"/>
  <c r="D26" i="10"/>
  <c r="H26" i="10" s="1"/>
  <c r="J26" i="10" s="1"/>
  <c r="O26" i="10" s="1"/>
  <c r="P26" i="10" s="1"/>
  <c r="Q26" i="10" s="1"/>
  <c r="D25" i="10"/>
  <c r="D24" i="10"/>
  <c r="H24" i="10" s="1"/>
  <c r="J24" i="10" s="1"/>
  <c r="O24" i="10" s="1"/>
  <c r="P24" i="10" s="1"/>
  <c r="Q24" i="10" s="1"/>
  <c r="D23" i="10"/>
  <c r="H23" i="10" s="1"/>
  <c r="J23" i="10" s="1"/>
  <c r="O23" i="10" s="1"/>
  <c r="P23" i="10" s="1"/>
  <c r="Q23" i="10" s="1"/>
  <c r="D22" i="10"/>
  <c r="H22" i="10" s="1"/>
  <c r="J22" i="10" s="1"/>
  <c r="O22" i="10" s="1"/>
  <c r="P22" i="10" s="1"/>
  <c r="Q22" i="10" s="1"/>
  <c r="D21" i="10"/>
  <c r="H21" i="10" s="1"/>
  <c r="J21" i="10" s="1"/>
  <c r="O21" i="10" s="1"/>
  <c r="P21" i="10" s="1"/>
  <c r="Q21" i="10" s="1"/>
  <c r="D20" i="10"/>
  <c r="H20" i="10" s="1"/>
  <c r="J20" i="10" s="1"/>
  <c r="O20" i="10" s="1"/>
  <c r="P20" i="10" s="1"/>
  <c r="Q20" i="10" s="1"/>
  <c r="D19" i="10"/>
  <c r="D18" i="10"/>
  <c r="H18" i="10" s="1"/>
  <c r="J18" i="10" s="1"/>
  <c r="O18" i="10" s="1"/>
  <c r="P18" i="10" s="1"/>
  <c r="Q18" i="10" s="1"/>
  <c r="J12" i="10"/>
  <c r="J11" i="10"/>
  <c r="J10" i="10"/>
  <c r="J9" i="10"/>
  <c r="J8" i="10"/>
  <c r="J7" i="10"/>
  <c r="O6" i="10"/>
  <c r="J6" i="10"/>
  <c r="O5" i="10"/>
  <c r="J5" i="10"/>
  <c r="O4" i="10"/>
  <c r="P7" i="10" s="1"/>
  <c r="J4" i="10"/>
  <c r="J22" i="23"/>
  <c r="O22" i="23" s="1"/>
  <c r="P22" i="23" s="1"/>
  <c r="Q22" i="23" s="1"/>
  <c r="H24" i="23"/>
  <c r="J24" i="23" s="1"/>
  <c r="O24" i="23" s="1"/>
  <c r="P24" i="23" s="1"/>
  <c r="Q24" i="23" s="1"/>
  <c r="D25" i="23"/>
  <c r="H25" i="23" s="1"/>
  <c r="J25" i="23" s="1"/>
  <c r="D26" i="23"/>
  <c r="H26" i="23" s="1"/>
  <c r="J26" i="23" s="1"/>
  <c r="D27" i="23"/>
  <c r="H27" i="23" s="1"/>
  <c r="J27" i="23" s="1"/>
  <c r="D24" i="23"/>
  <c r="D23" i="23"/>
  <c r="H23" i="23" s="1"/>
  <c r="J23" i="23" s="1"/>
  <c r="O23" i="23" s="1"/>
  <c r="P23" i="23" s="1"/>
  <c r="Q23" i="23" s="1"/>
  <c r="D22" i="23"/>
  <c r="D18" i="23"/>
  <c r="J18" i="23" s="1"/>
  <c r="O18" i="23" s="1"/>
  <c r="P18" i="23" s="1"/>
  <c r="Q18" i="23" s="1"/>
  <c r="D17" i="23"/>
  <c r="J17" i="23" s="1"/>
  <c r="O17" i="23" s="1"/>
  <c r="P17" i="23" s="1"/>
  <c r="Q17" i="23" s="1"/>
  <c r="D16" i="23"/>
  <c r="H16" i="23" s="1"/>
  <c r="J16" i="23" s="1"/>
  <c r="O16" i="23" s="1"/>
  <c r="P16" i="23" s="1"/>
  <c r="Q16" i="23" s="1"/>
  <c r="J12" i="23"/>
  <c r="J11" i="23"/>
  <c r="J10" i="23"/>
  <c r="O6" i="23"/>
  <c r="J6" i="23"/>
  <c r="O5" i="23"/>
  <c r="J5" i="23"/>
  <c r="O4" i="23"/>
  <c r="J4" i="23"/>
  <c r="D27" i="20"/>
  <c r="H27" i="20" s="1"/>
  <c r="J27" i="20" s="1"/>
  <c r="O27" i="20" s="1"/>
  <c r="P27" i="20" s="1"/>
  <c r="Q27" i="20" s="1"/>
  <c r="D26" i="20"/>
  <c r="H26" i="20" s="1"/>
  <c r="J26" i="20" s="1"/>
  <c r="O26" i="20" s="1"/>
  <c r="P26" i="20" s="1"/>
  <c r="Q26" i="20" s="1"/>
  <c r="D25" i="20"/>
  <c r="H25" i="20" s="1"/>
  <c r="J25" i="20" s="1"/>
  <c r="O25" i="20" s="1"/>
  <c r="P25" i="20" s="1"/>
  <c r="Q25" i="20" s="1"/>
  <c r="R26" i="20" s="1"/>
  <c r="D24" i="20"/>
  <c r="H24" i="20" s="1"/>
  <c r="J24" i="20" s="1"/>
  <c r="O24" i="20" s="1"/>
  <c r="P24" i="20" s="1"/>
  <c r="Q24" i="20" s="1"/>
  <c r="D23" i="20"/>
  <c r="H23" i="20" s="1"/>
  <c r="J23" i="20" s="1"/>
  <c r="O23" i="20" s="1"/>
  <c r="P23" i="20" s="1"/>
  <c r="Q23" i="20" s="1"/>
  <c r="D22" i="20"/>
  <c r="H22" i="20" s="1"/>
  <c r="J22" i="20" s="1"/>
  <c r="O22" i="20" s="1"/>
  <c r="P22" i="20" s="1"/>
  <c r="Q22" i="20" s="1"/>
  <c r="D18" i="20"/>
  <c r="H18" i="20" s="1"/>
  <c r="J18" i="20" s="1"/>
  <c r="O18" i="20" s="1"/>
  <c r="P18" i="20" s="1"/>
  <c r="Q18" i="20" s="1"/>
  <c r="D17" i="20"/>
  <c r="H17" i="20" s="1"/>
  <c r="J17" i="20" s="1"/>
  <c r="O17" i="20" s="1"/>
  <c r="P17" i="20" s="1"/>
  <c r="Q17" i="20" s="1"/>
  <c r="D16" i="20"/>
  <c r="H16" i="20" s="1"/>
  <c r="J16" i="20" s="1"/>
  <c r="O16" i="20" s="1"/>
  <c r="P16" i="20" s="1"/>
  <c r="Q16" i="20" s="1"/>
  <c r="H12" i="20"/>
  <c r="J12" i="20" s="1"/>
  <c r="H11" i="20"/>
  <c r="J11" i="20" s="1"/>
  <c r="H10" i="20"/>
  <c r="J10" i="20" s="1"/>
  <c r="O6" i="20"/>
  <c r="H6" i="20"/>
  <c r="J6" i="20" s="1"/>
  <c r="O5" i="20"/>
  <c r="H5" i="20"/>
  <c r="J5" i="20" s="1"/>
  <c r="O4" i="20"/>
  <c r="H4" i="20"/>
  <c r="J4" i="20" s="1"/>
  <c r="C28" i="3"/>
  <c r="C29" i="3" s="1"/>
  <c r="U27" i="1"/>
  <c r="Q27" i="1"/>
  <c r="Q28" i="1"/>
  <c r="P27" i="1"/>
  <c r="P28" i="1"/>
  <c r="J27" i="1"/>
  <c r="J28" i="1"/>
  <c r="D27" i="1"/>
  <c r="D28" i="1"/>
  <c r="C30" i="3" l="1"/>
  <c r="D30" i="3" s="1"/>
  <c r="H30" i="3" s="1"/>
  <c r="J30" i="3" s="1"/>
  <c r="O30" i="3" s="1"/>
  <c r="Q27" i="3" s="1"/>
  <c r="D29" i="3"/>
  <c r="H29" i="3" s="1"/>
  <c r="J29" i="3" s="1"/>
  <c r="O29" i="3" s="1"/>
  <c r="Q26" i="3" s="1"/>
  <c r="D28" i="3"/>
  <c r="H28" i="3" s="1"/>
  <c r="J28" i="3" s="1"/>
  <c r="O28" i="3" s="1"/>
  <c r="Q25" i="3" s="1"/>
  <c r="O10" i="30"/>
  <c r="R28" i="10"/>
  <c r="R22" i="10"/>
  <c r="R25" i="10"/>
  <c r="R19" i="10"/>
  <c r="O10" i="23"/>
  <c r="N32" i="23"/>
  <c r="R23" i="23"/>
  <c r="N34" i="23"/>
  <c r="R17" i="23"/>
  <c r="R17" i="20"/>
  <c r="O10" i="20"/>
  <c r="R23" i="20"/>
  <c r="N33" i="20" s="1"/>
  <c r="P23" i="30" l="1"/>
  <c r="Q23" i="30" s="1"/>
  <c r="R26" i="3"/>
  <c r="P24" i="30"/>
  <c r="Q24" i="30" s="1"/>
  <c r="D22" i="30"/>
  <c r="Q22" i="30" l="1"/>
  <c r="B17" i="28"/>
  <c r="B18" i="28"/>
  <c r="B16" i="28"/>
  <c r="H6" i="28"/>
  <c r="J6" i="28" s="1"/>
  <c r="H9" i="28"/>
  <c r="J9" i="28" s="1"/>
  <c r="H8" i="28"/>
  <c r="J8" i="28" s="1"/>
  <c r="H7" i="28"/>
  <c r="J7" i="28" s="1"/>
  <c r="O6" i="28"/>
  <c r="O5" i="28"/>
  <c r="H5" i="28"/>
  <c r="J5" i="28" s="1"/>
  <c r="O4" i="28"/>
  <c r="H4" i="28"/>
  <c r="J4" i="28" s="1"/>
  <c r="O7" i="28" l="1"/>
  <c r="C17" i="28" l="1"/>
  <c r="D17" i="28" s="1"/>
  <c r="H17" i="28" s="1"/>
  <c r="J17" i="28" s="1"/>
  <c r="O17" i="28" s="1"/>
  <c r="P17" i="28" s="1"/>
  <c r="C16" i="28"/>
  <c r="D16" i="28" s="1"/>
  <c r="H16" i="28" s="1"/>
  <c r="J16" i="28" s="1"/>
  <c r="O16" i="28" s="1"/>
  <c r="P16" i="28" s="1"/>
  <c r="Q16" i="28" s="1"/>
  <c r="C18" i="28"/>
  <c r="D18" i="28" s="1"/>
  <c r="H18" i="28" s="1"/>
  <c r="J18" i="28" s="1"/>
  <c r="O18" i="28" s="1"/>
  <c r="P18" i="28" s="1"/>
  <c r="P25" i="19"/>
  <c r="Q25" i="19" s="1"/>
  <c r="P22" i="19"/>
  <c r="Q22" i="19" s="1"/>
  <c r="P21" i="19"/>
  <c r="Q21" i="19" s="1"/>
  <c r="P19" i="19"/>
  <c r="Q19" i="19" s="1"/>
  <c r="P18" i="19"/>
  <c r="Q18" i="19" s="1"/>
  <c r="D26" i="19"/>
  <c r="D25" i="19"/>
  <c r="D22" i="19"/>
  <c r="D18" i="19"/>
  <c r="P7" i="19"/>
  <c r="P26" i="19"/>
  <c r="Q26" i="19" s="1"/>
  <c r="J26" i="19"/>
  <c r="J25" i="19"/>
  <c r="P24" i="19"/>
  <c r="Q24" i="19" s="1"/>
  <c r="R25" i="19" s="1"/>
  <c r="J24" i="19"/>
  <c r="D24" i="19"/>
  <c r="P23" i="19"/>
  <c r="Q23" i="19" s="1"/>
  <c r="J23" i="19"/>
  <c r="D23" i="19"/>
  <c r="J22" i="19"/>
  <c r="J21" i="19"/>
  <c r="D21" i="19"/>
  <c r="P20" i="19"/>
  <c r="Q20" i="19" s="1"/>
  <c r="J20" i="19"/>
  <c r="D20" i="19"/>
  <c r="J19" i="19"/>
  <c r="D19" i="19"/>
  <c r="J18" i="19"/>
  <c r="J12" i="19"/>
  <c r="J11" i="19"/>
  <c r="J10" i="19"/>
  <c r="J9" i="19"/>
  <c r="J8" i="19"/>
  <c r="J7" i="19"/>
  <c r="O6" i="19"/>
  <c r="J6" i="19"/>
  <c r="O5" i="19"/>
  <c r="J5" i="19"/>
  <c r="O4" i="19"/>
  <c r="J4" i="19"/>
  <c r="R19" i="19" l="1"/>
  <c r="R22" i="19"/>
  <c r="R25" i="1" l="1"/>
  <c r="R22" i="1"/>
  <c r="R19" i="1"/>
  <c r="Q19" i="1"/>
  <c r="Q20" i="1"/>
  <c r="Q21" i="1"/>
  <c r="Q22" i="1"/>
  <c r="Q23" i="1"/>
  <c r="Q24" i="1"/>
  <c r="Q25" i="1"/>
  <c r="Q26" i="1"/>
  <c r="Q18" i="1"/>
  <c r="P19" i="1"/>
  <c r="P20" i="1"/>
  <c r="P21" i="1"/>
  <c r="P22" i="1"/>
  <c r="P23" i="1"/>
  <c r="P24" i="1"/>
  <c r="P25" i="1"/>
  <c r="P26" i="1"/>
  <c r="P18" i="1"/>
  <c r="J19" i="1"/>
  <c r="J20" i="1"/>
  <c r="J21" i="1"/>
  <c r="J22" i="1"/>
  <c r="J23" i="1"/>
  <c r="J24" i="1"/>
  <c r="J25" i="1"/>
  <c r="J26" i="1"/>
  <c r="J18" i="1"/>
  <c r="D19" i="1"/>
  <c r="D20" i="1"/>
  <c r="D21" i="1"/>
  <c r="D22" i="1"/>
  <c r="D23" i="1"/>
  <c r="D24" i="1"/>
  <c r="D25" i="1"/>
  <c r="D26" i="1"/>
  <c r="D18" i="1"/>
  <c r="J5" i="1"/>
  <c r="J6" i="1"/>
  <c r="J7" i="1"/>
  <c r="J8" i="1"/>
  <c r="J9" i="1"/>
  <c r="J10" i="1"/>
  <c r="J11" i="1"/>
  <c r="J12" i="1"/>
  <c r="O4" i="1"/>
  <c r="P6" i="1" s="1"/>
  <c r="O5" i="1"/>
  <c r="J4" i="1"/>
  <c r="D20" i="3" l="1"/>
  <c r="H20" i="3" s="1"/>
  <c r="J20" i="3" s="1"/>
  <c r="O20" i="3" s="1"/>
  <c r="Q20" i="3" s="1"/>
  <c r="D21" i="3"/>
  <c r="H21" i="3" s="1"/>
  <c r="J21" i="3" s="1"/>
  <c r="O21" i="3" s="1"/>
  <c r="Q21" i="3" s="1"/>
  <c r="D25" i="3"/>
  <c r="H25" i="3" s="1"/>
  <c r="J25" i="3" s="1"/>
  <c r="O25" i="3" s="1"/>
  <c r="Q22" i="3" s="1"/>
  <c r="D26" i="3"/>
  <c r="H26" i="3" s="1"/>
  <c r="J26" i="3" s="1"/>
  <c r="O26" i="3" s="1"/>
  <c r="Q23" i="3" s="1"/>
  <c r="D27" i="3"/>
  <c r="H27" i="3" s="1"/>
  <c r="J27" i="3" s="1"/>
  <c r="O27" i="3" s="1"/>
  <c r="Q24" i="3" s="1"/>
  <c r="D19" i="3"/>
  <c r="H19" i="3" s="1"/>
  <c r="J19" i="3" s="1"/>
  <c r="O19" i="3" s="1"/>
  <c r="Q19" i="3" s="1"/>
  <c r="N5" i="3"/>
  <c r="N6" i="3"/>
  <c r="I5" i="3"/>
  <c r="I6" i="3"/>
  <c r="I10" i="3"/>
  <c r="I11" i="3"/>
  <c r="I12" i="3"/>
  <c r="R20" i="3" l="1"/>
  <c r="N10" i="3"/>
  <c r="D5" i="8"/>
  <c r="D6" i="8"/>
  <c r="D7" i="8"/>
  <c r="D8" i="8"/>
  <c r="D9" i="8"/>
  <c r="D10" i="8"/>
  <c r="D11" i="8"/>
  <c r="D12" i="8"/>
  <c r="D13" i="8"/>
  <c r="D14" i="8"/>
  <c r="D15" i="8"/>
  <c r="D4" i="8"/>
</calcChain>
</file>

<file path=xl/sharedStrings.xml><?xml version="1.0" encoding="utf-8"?>
<sst xmlns="http://schemas.openxmlformats.org/spreadsheetml/2006/main" count="1643" uniqueCount="88">
  <si>
    <t>IVM-13.1.2</t>
  </si>
  <si>
    <t>IVM-13.2.2</t>
  </si>
  <si>
    <t>IVM-13.3.2</t>
  </si>
  <si>
    <t>CT</t>
  </si>
  <si>
    <t>CT mean</t>
  </si>
  <si>
    <t>CT St.Dev</t>
  </si>
  <si>
    <t>PgR007_g080</t>
  </si>
  <si>
    <t>IVM-11.1</t>
  </si>
  <si>
    <t>IVM-11.2</t>
  </si>
  <si>
    <t>IVM-11.3</t>
  </si>
  <si>
    <t>IVM-9.1b</t>
  </si>
  <si>
    <t>IVM-9.2b</t>
  </si>
  <si>
    <t>IVM-9.3b</t>
  </si>
  <si>
    <t>CD1</t>
  </si>
  <si>
    <t>CD2.2</t>
  </si>
  <si>
    <t>CD3.2</t>
  </si>
  <si>
    <t>PgB20_g050</t>
  </si>
  <si>
    <t>GDP1</t>
  </si>
  <si>
    <t>ACTIN</t>
  </si>
  <si>
    <t>Ref CTGEOmean</t>
  </si>
  <si>
    <t>Test</t>
  </si>
  <si>
    <t>Calibrator</t>
  </si>
  <si>
    <t>CTtest</t>
  </si>
  <si>
    <t>CT calibrator</t>
  </si>
  <si>
    <t>deltaCTtest</t>
  </si>
  <si>
    <t>deltaCTcalibrator</t>
  </si>
  <si>
    <t>deltaCTcalGEOmean</t>
  </si>
  <si>
    <t>STEP 1</t>
  </si>
  <si>
    <t>STEP 2</t>
  </si>
  <si>
    <t>STEP 3</t>
  </si>
  <si>
    <t>deltadeltaCT</t>
  </si>
  <si>
    <t>STEP 4</t>
  </si>
  <si>
    <t>STEP 5</t>
  </si>
  <si>
    <t>neg-deltadeltaCT</t>
  </si>
  <si>
    <t>constant</t>
  </si>
  <si>
    <t>STEP 6</t>
  </si>
  <si>
    <t>FC</t>
  </si>
  <si>
    <t>Log2FC</t>
  </si>
  <si>
    <t>AverageLog2FC</t>
  </si>
  <si>
    <t>IVM-13</t>
  </si>
  <si>
    <t>IVM-11</t>
  </si>
  <si>
    <t>IVM-9</t>
  </si>
  <si>
    <t>Cttest</t>
  </si>
  <si>
    <t>PgR127_g021</t>
  </si>
  <si>
    <t>PgR005X_g127</t>
  </si>
  <si>
    <t>PgB01_g106_t02</t>
  </si>
  <si>
    <t>PgR003_g012_t02</t>
  </si>
  <si>
    <t>PgR047_g061</t>
  </si>
  <si>
    <t>PgB05_g097</t>
  </si>
  <si>
    <t>PgR005X_g204_t03</t>
  </si>
  <si>
    <t>PgR013_g129_t02</t>
  </si>
  <si>
    <t>IVM-11.1.2</t>
  </si>
  <si>
    <t>IVM-11.2.2</t>
  </si>
  <si>
    <t>IVM-11.3.2</t>
  </si>
  <si>
    <t>PgR004_g112_t02</t>
  </si>
  <si>
    <t>PgR018_g071_t02</t>
  </si>
  <si>
    <t>PgR075_g041_t01</t>
  </si>
  <si>
    <t>PgR003_g012_t01</t>
  </si>
  <si>
    <t>PgR047_g023_t01</t>
  </si>
  <si>
    <t>PgR047_g023_t09</t>
  </si>
  <si>
    <t>Because the qPCR CT values for samples/replicates highlights  blue were  completely off(too high), their CT values manually generated from geomean of the other replicates of the same biology group.</t>
  </si>
  <si>
    <t>PgR015_g078_t02</t>
  </si>
  <si>
    <t>IVM-11.1.1</t>
  </si>
  <si>
    <t>IVM-11.2.1</t>
  </si>
  <si>
    <t>IVM-11.3.1</t>
  </si>
  <si>
    <t>IVM-13.3.3</t>
  </si>
  <si>
    <t>IVM-13.3.4</t>
  </si>
  <si>
    <t>IVM-13.3.5</t>
  </si>
  <si>
    <t>NA</t>
  </si>
  <si>
    <t>NA: undetectable</t>
  </si>
  <si>
    <t>Means</t>
  </si>
  <si>
    <t>Geomean References</t>
  </si>
  <si>
    <t>Geomean References tech duplicactes</t>
  </si>
  <si>
    <t>Gpd-1</t>
  </si>
  <si>
    <r>
      <t xml:space="preserve">Reference gene: ACTIN, </t>
    </r>
    <r>
      <rPr>
        <b/>
        <i/>
        <sz val="22"/>
        <color theme="1"/>
        <rFont val="Calibri"/>
        <family val="2"/>
        <scheme val="minor"/>
      </rPr>
      <t>act-5</t>
    </r>
    <r>
      <rPr>
        <b/>
        <sz val="22"/>
        <color theme="1"/>
        <rFont val="Calibri"/>
        <family val="2"/>
        <scheme val="minor"/>
      </rPr>
      <t xml:space="preserve"> (PgR070_g023)</t>
    </r>
  </si>
  <si>
    <t>Reference gene: gpd-1 (PgB20_g009)</t>
  </si>
  <si>
    <t>Merging the CT values of the two refernce genes</t>
  </si>
  <si>
    <t>Symbol</t>
  </si>
  <si>
    <t>DMSO</t>
  </si>
  <si>
    <t>Ivermectin concentration</t>
  </si>
  <si>
    <t>Technical replicate</t>
  </si>
  <si>
    <t>Technical replicate1</t>
  </si>
  <si>
    <t>Technical replicate2</t>
  </si>
  <si>
    <t>Biological replicate 1</t>
  </si>
  <si>
    <t>Biological replicate 2</t>
  </si>
  <si>
    <t>Biological replicate</t>
  </si>
  <si>
    <t>Biological replicate 3</t>
  </si>
  <si>
    <r>
      <rPr>
        <b/>
        <i/>
        <sz val="36"/>
        <color theme="1"/>
        <rFont val="Calibri"/>
        <family val="2"/>
        <scheme val="minor"/>
      </rPr>
      <t>Parascaris univalens</t>
    </r>
    <r>
      <rPr>
        <b/>
        <sz val="36"/>
        <color theme="1"/>
        <rFont val="Calibri"/>
        <family val="2"/>
        <scheme val="minor"/>
      </rPr>
      <t xml:space="preserve"> qPCR CT values and Log2Foldchange Calculations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</si>
</sst>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##0.00;\-###0.00"/>
    <numFmt numFmtId="165" formatCode="###0.000;\-###0.000"/>
    <numFmt numFmtId="166" formatCode="0.000"/>
    <numFmt numFmtId="167" formatCode="0.0"/>
    <numFmt numFmtId="168" formatCode="0.0000"/>
    <numFmt numFmtId="169" formatCode="0.000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.25"/>
      <name val="Microsoft Sans Serif"/>
      <family val="2"/>
    </font>
    <font>
      <sz val="12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3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F8011"/>
        <bgColor indexed="64"/>
      </patternFill>
    </fill>
  </fills>
  <borders count="12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/>
    <xf numFmtId="2" fontId="0" fillId="0" borderId="0" xfId="0" applyNumberFormat="1" applyBorder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1" xfId="0" applyFont="1" applyBorder="1"/>
    <xf numFmtId="0" fontId="0" fillId="0" borderId="0" xfId="0" applyFont="1"/>
    <xf numFmtId="164" fontId="2" fillId="0" borderId="0" xfId="0" applyNumberFormat="1" applyFont="1" applyFill="1" applyBorder="1" applyAlignment="1" applyProtection="1">
      <alignment vertical="center"/>
    </xf>
    <xf numFmtId="165" fontId="2" fillId="0" borderId="1" xfId="0" applyNumberFormat="1" applyFont="1" applyFill="1" applyBorder="1" applyAlignment="1" applyProtection="1">
      <alignment vertical="center"/>
    </xf>
    <xf numFmtId="164" fontId="2" fillId="0" borderId="3" xfId="0" applyNumberFormat="1" applyFont="1" applyFill="1" applyBorder="1" applyAlignment="1" applyProtection="1">
      <alignment vertical="center"/>
    </xf>
    <xf numFmtId="165" fontId="2" fillId="0" borderId="2" xfId="0" applyNumberFormat="1" applyFont="1" applyFill="1" applyBorder="1" applyAlignment="1" applyProtection="1">
      <alignment vertical="center"/>
    </xf>
    <xf numFmtId="164" fontId="3" fillId="0" borderId="0" xfId="0" applyNumberFormat="1" applyFont="1" applyFill="1" applyBorder="1" applyAlignment="1" applyProtection="1">
      <alignment vertical="center"/>
    </xf>
    <xf numFmtId="2" fontId="0" fillId="0" borderId="0" xfId="0" applyNumberFormat="1"/>
    <xf numFmtId="2" fontId="0" fillId="0" borderId="3" xfId="0" applyNumberFormat="1" applyBorder="1"/>
    <xf numFmtId="166" fontId="0" fillId="0" borderId="1" xfId="0" applyNumberFormat="1" applyBorder="1"/>
    <xf numFmtId="166" fontId="0" fillId="0" borderId="2" xfId="0" applyNumberFormat="1" applyBorder="1"/>
    <xf numFmtId="164" fontId="4" fillId="0" borderId="0" xfId="0" applyNumberFormat="1" applyFont="1" applyFill="1" applyBorder="1" applyAlignment="1" applyProtection="1">
      <alignment vertical="center"/>
    </xf>
    <xf numFmtId="165" fontId="4" fillId="0" borderId="1" xfId="0" applyNumberFormat="1" applyFont="1" applyFill="1" applyBorder="1" applyAlignment="1" applyProtection="1">
      <alignment vertical="center"/>
    </xf>
    <xf numFmtId="0" fontId="0" fillId="0" borderId="0" xfId="0" applyFill="1" applyBorder="1"/>
    <xf numFmtId="0" fontId="1" fillId="0" borderId="0" xfId="0" applyFont="1"/>
    <xf numFmtId="0" fontId="1" fillId="3" borderId="0" xfId="0" applyFont="1" applyFill="1"/>
    <xf numFmtId="0" fontId="0" fillId="3" borderId="0" xfId="0" applyFill="1"/>
    <xf numFmtId="2" fontId="0" fillId="0" borderId="1" xfId="0" applyNumberFormat="1" applyBorder="1"/>
    <xf numFmtId="0" fontId="0" fillId="0" borderId="7" xfId="0" applyFill="1" applyBorder="1"/>
    <xf numFmtId="0" fontId="0" fillId="2" borderId="10" xfId="0" applyFill="1" applyBorder="1"/>
    <xf numFmtId="0" fontId="0" fillId="2" borderId="9" xfId="0" applyFill="1" applyBorder="1"/>
    <xf numFmtId="0" fontId="1" fillId="0" borderId="0" xfId="0" applyFont="1" applyBorder="1"/>
    <xf numFmtId="0" fontId="1" fillId="0" borderId="1" xfId="0" applyFont="1" applyBorder="1"/>
    <xf numFmtId="0" fontId="1" fillId="2" borderId="10" xfId="0" applyFont="1" applyFill="1" applyBorder="1"/>
    <xf numFmtId="0" fontId="1" fillId="0" borderId="6" xfId="0" applyFont="1" applyBorder="1"/>
    <xf numFmtId="0" fontId="1" fillId="0" borderId="11" xfId="0" applyFont="1" applyBorder="1"/>
    <xf numFmtId="0" fontId="1" fillId="0" borderId="5" xfId="0" applyFont="1" applyBorder="1"/>
    <xf numFmtId="0" fontId="0" fillId="0" borderId="6" xfId="0" applyBorder="1"/>
    <xf numFmtId="0" fontId="2" fillId="0" borderId="0" xfId="0" applyFont="1" applyBorder="1"/>
    <xf numFmtId="0" fontId="2" fillId="0" borderId="0" xfId="0" applyFont="1"/>
    <xf numFmtId="167" fontId="0" fillId="0" borderId="0" xfId="0" applyNumberFormat="1"/>
    <xf numFmtId="0" fontId="0" fillId="4" borderId="0" xfId="0" applyFill="1" applyBorder="1"/>
    <xf numFmtId="167" fontId="0" fillId="4" borderId="0" xfId="0" applyNumberFormat="1" applyFill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8" fontId="0" fillId="0" borderId="0" xfId="0" applyNumberFormat="1"/>
    <xf numFmtId="169" fontId="0" fillId="0" borderId="0" xfId="0" applyNumberFormat="1"/>
    <xf numFmtId="2" fontId="0" fillId="0" borderId="0" xfId="0" applyNumberFormat="1" applyFill="1"/>
    <xf numFmtId="0" fontId="0" fillId="0" borderId="1" xfId="0" applyFill="1" applyBorder="1"/>
    <xf numFmtId="0" fontId="0" fillId="0" borderId="0" xfId="0" applyFill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5" borderId="0" xfId="0" applyFill="1" applyBorder="1"/>
    <xf numFmtId="2" fontId="0" fillId="5" borderId="0" xfId="0" applyNumberFormat="1" applyFill="1"/>
    <xf numFmtId="2" fontId="0" fillId="5" borderId="0" xfId="0" applyNumberFormat="1" applyFill="1" applyBorder="1"/>
    <xf numFmtId="2" fontId="0" fillId="5" borderId="1" xfId="0" applyNumberFormat="1" applyFill="1" applyBorder="1"/>
    <xf numFmtId="2" fontId="0" fillId="0" borderId="0" xfId="0" applyNumberFormat="1" applyFill="1" applyBorder="1"/>
    <xf numFmtId="2" fontId="0" fillId="0" borderId="0" xfId="0" applyNumberFormat="1" applyFont="1" applyBorder="1"/>
    <xf numFmtId="2" fontId="0" fillId="0" borderId="0" xfId="0" applyNumberFormat="1" applyFont="1"/>
    <xf numFmtId="167" fontId="0" fillId="0" borderId="0" xfId="0" applyNumberFormat="1" applyFill="1"/>
    <xf numFmtId="2" fontId="0" fillId="0" borderId="0" xfId="0" applyNumberFormat="1" applyFont="1" applyFill="1"/>
    <xf numFmtId="2" fontId="0" fillId="0" borderId="1" xfId="0" applyNumberFormat="1" applyFill="1" applyBorder="1"/>
    <xf numFmtId="2" fontId="1" fillId="0" borderId="0" xfId="0" applyNumberFormat="1" applyFont="1"/>
    <xf numFmtId="0" fontId="5" fillId="0" borderId="0" xfId="0" applyFont="1"/>
    <xf numFmtId="0" fontId="6" fillId="0" borderId="0" xfId="0" applyFont="1"/>
    <xf numFmtId="0" fontId="8" fillId="0" borderId="0" xfId="0" applyFont="1"/>
    <xf numFmtId="16" fontId="0" fillId="0" borderId="0" xfId="0" applyNumberFormat="1"/>
    <xf numFmtId="11" fontId="0" fillId="0" borderId="0" xfId="0" applyNumberFormat="1"/>
    <xf numFmtId="11" fontId="0" fillId="6" borderId="0" xfId="0" applyNumberFormat="1" applyFill="1"/>
    <xf numFmtId="11" fontId="0" fillId="7" borderId="0" xfId="0" applyNumberFormat="1" applyFill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F80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1:L39"/>
  <sheetViews>
    <sheetView tabSelected="1" topLeftCell="A6" workbookViewId="0">
      <selection activeCell="D15" sqref="D15"/>
    </sheetView>
  </sheetViews>
  <sheetFormatPr defaultRowHeight="15" x14ac:dyDescent="0.25"/>
  <cols>
    <col min="4" max="4" width="15.42578125" customWidth="1"/>
    <col min="5" max="5" width="23.140625" customWidth="1"/>
    <col min="6" max="6" width="19.5703125" customWidth="1"/>
    <col min="7" max="7" width="20.7109375" customWidth="1"/>
  </cols>
  <sheetData>
    <row r="11" spans="4:12" ht="46.5" x14ac:dyDescent="0.7">
      <c r="F11" s="62" t="s">
        <v>87</v>
      </c>
      <c r="G11" s="62"/>
      <c r="H11" s="62"/>
      <c r="I11" s="62"/>
      <c r="J11" s="62"/>
      <c r="K11" s="62"/>
      <c r="L11" s="62"/>
    </row>
    <row r="14" spans="4:12" s="23" customFormat="1" x14ac:dyDescent="0.25">
      <c r="D14" s="23" t="s">
        <v>77</v>
      </c>
      <c r="E14" s="23" t="s">
        <v>79</v>
      </c>
      <c r="F14" s="23" t="s">
        <v>80</v>
      </c>
      <c r="G14" s="23" t="s">
        <v>85</v>
      </c>
    </row>
    <row r="15" spans="4:12" x14ac:dyDescent="0.25">
      <c r="D15" t="s">
        <v>0</v>
      </c>
      <c r="E15" s="67">
        <v>1E-13</v>
      </c>
      <c r="F15" t="s">
        <v>81</v>
      </c>
      <c r="G15" s="65" t="s">
        <v>83</v>
      </c>
    </row>
    <row r="16" spans="4:12" x14ac:dyDescent="0.25">
      <c r="D16" t="s">
        <v>0</v>
      </c>
      <c r="E16" s="67">
        <v>1E-13</v>
      </c>
      <c r="F16" t="s">
        <v>82</v>
      </c>
      <c r="G16" s="65" t="s">
        <v>83</v>
      </c>
    </row>
    <row r="17" spans="4:8" x14ac:dyDescent="0.25">
      <c r="D17" t="s">
        <v>1</v>
      </c>
      <c r="E17" s="67">
        <v>1E-13</v>
      </c>
      <c r="F17" t="s">
        <v>81</v>
      </c>
      <c r="G17" s="65" t="s">
        <v>84</v>
      </c>
    </row>
    <row r="18" spans="4:8" x14ac:dyDescent="0.25">
      <c r="D18" t="s">
        <v>1</v>
      </c>
      <c r="E18" s="67">
        <v>1E-13</v>
      </c>
      <c r="F18" t="s">
        <v>82</v>
      </c>
      <c r="G18" s="65" t="s">
        <v>84</v>
      </c>
    </row>
    <row r="19" spans="4:8" x14ac:dyDescent="0.25">
      <c r="D19" t="s">
        <v>2</v>
      </c>
      <c r="E19" s="67">
        <v>1E-13</v>
      </c>
      <c r="F19" t="s">
        <v>81</v>
      </c>
      <c r="G19" s="65" t="s">
        <v>86</v>
      </c>
    </row>
    <row r="20" spans="4:8" x14ac:dyDescent="0.25">
      <c r="D20" t="s">
        <v>2</v>
      </c>
      <c r="E20" s="67">
        <v>1E-13</v>
      </c>
      <c r="F20" t="s">
        <v>82</v>
      </c>
      <c r="G20" s="65" t="s">
        <v>86</v>
      </c>
    </row>
    <row r="21" spans="4:8" x14ac:dyDescent="0.25">
      <c r="D21" t="s">
        <v>7</v>
      </c>
      <c r="E21" s="68">
        <v>9.9999999999999994E-12</v>
      </c>
      <c r="F21" t="s">
        <v>81</v>
      </c>
      <c r="G21" s="65" t="s">
        <v>83</v>
      </c>
    </row>
    <row r="22" spans="4:8" x14ac:dyDescent="0.25">
      <c r="D22" t="s">
        <v>7</v>
      </c>
      <c r="E22" s="68">
        <v>9.9999999999999994E-12</v>
      </c>
      <c r="F22" t="s">
        <v>82</v>
      </c>
      <c r="G22" s="65" t="s">
        <v>83</v>
      </c>
    </row>
    <row r="23" spans="4:8" x14ac:dyDescent="0.25">
      <c r="D23" t="s">
        <v>8</v>
      </c>
      <c r="E23" s="68">
        <v>9.9999999999999994E-12</v>
      </c>
      <c r="F23" t="s">
        <v>81</v>
      </c>
      <c r="G23" s="65" t="s">
        <v>84</v>
      </c>
      <c r="H23" s="66"/>
    </row>
    <row r="24" spans="4:8" x14ac:dyDescent="0.25">
      <c r="D24" t="s">
        <v>8</v>
      </c>
      <c r="E24" s="68">
        <v>9.9999999999999994E-12</v>
      </c>
      <c r="F24" t="s">
        <v>82</v>
      </c>
      <c r="G24" s="65" t="s">
        <v>84</v>
      </c>
    </row>
    <row r="25" spans="4:8" x14ac:dyDescent="0.25">
      <c r="D25" t="s">
        <v>9</v>
      </c>
      <c r="E25" s="68">
        <v>9.9999999999999994E-12</v>
      </c>
      <c r="F25" t="s">
        <v>81</v>
      </c>
      <c r="G25" s="65" t="s">
        <v>86</v>
      </c>
    </row>
    <row r="26" spans="4:8" x14ac:dyDescent="0.25">
      <c r="D26" t="s">
        <v>9</v>
      </c>
      <c r="E26" s="68">
        <v>9.9999999999999994E-12</v>
      </c>
      <c r="F26" t="s">
        <v>82</v>
      </c>
      <c r="G26" s="65" t="s">
        <v>86</v>
      </c>
    </row>
    <row r="27" spans="4:8" x14ac:dyDescent="0.25">
      <c r="D27" t="s">
        <v>10</v>
      </c>
      <c r="E27" s="66">
        <v>1.0000000000000001E-9</v>
      </c>
      <c r="F27" t="s">
        <v>81</v>
      </c>
      <c r="G27" s="65" t="s">
        <v>83</v>
      </c>
    </row>
    <row r="28" spans="4:8" x14ac:dyDescent="0.25">
      <c r="D28" t="s">
        <v>10</v>
      </c>
      <c r="E28" s="66">
        <v>1.0000000000000001E-9</v>
      </c>
      <c r="F28" t="s">
        <v>82</v>
      </c>
      <c r="G28" s="65" t="s">
        <v>83</v>
      </c>
    </row>
    <row r="29" spans="4:8" x14ac:dyDescent="0.25">
      <c r="D29" t="s">
        <v>11</v>
      </c>
      <c r="E29" s="66">
        <v>1.0000000000000001E-9</v>
      </c>
      <c r="F29" t="s">
        <v>81</v>
      </c>
      <c r="G29" s="65" t="s">
        <v>84</v>
      </c>
    </row>
    <row r="30" spans="4:8" x14ac:dyDescent="0.25">
      <c r="D30" t="s">
        <v>11</v>
      </c>
      <c r="E30" s="66">
        <v>1.0000000000000001E-9</v>
      </c>
      <c r="F30" t="s">
        <v>82</v>
      </c>
      <c r="G30" s="65" t="s">
        <v>84</v>
      </c>
    </row>
    <row r="31" spans="4:8" x14ac:dyDescent="0.25">
      <c r="D31" t="s">
        <v>12</v>
      </c>
      <c r="E31" s="66">
        <v>1.0000000000000001E-9</v>
      </c>
      <c r="F31" t="s">
        <v>81</v>
      </c>
      <c r="G31" s="65" t="s">
        <v>86</v>
      </c>
    </row>
    <row r="32" spans="4:8" x14ac:dyDescent="0.25">
      <c r="D32" t="s">
        <v>12</v>
      </c>
      <c r="E32" s="66">
        <v>1.0000000000000001E-9</v>
      </c>
      <c r="F32" t="s">
        <v>82</v>
      </c>
      <c r="G32" s="65" t="s">
        <v>86</v>
      </c>
    </row>
    <row r="33" spans="4:7" x14ac:dyDescent="0.25">
      <c r="D33" t="s">
        <v>13</v>
      </c>
      <c r="E33" t="s">
        <v>78</v>
      </c>
      <c r="F33" t="s">
        <v>81</v>
      </c>
      <c r="G33" s="65" t="s">
        <v>83</v>
      </c>
    </row>
    <row r="34" spans="4:7" x14ac:dyDescent="0.25">
      <c r="D34" t="s">
        <v>13</v>
      </c>
      <c r="E34" t="s">
        <v>78</v>
      </c>
      <c r="F34" t="s">
        <v>82</v>
      </c>
      <c r="G34" s="65" t="s">
        <v>83</v>
      </c>
    </row>
    <row r="35" spans="4:7" x14ac:dyDescent="0.25">
      <c r="D35" t="s">
        <v>14</v>
      </c>
      <c r="E35" t="s">
        <v>78</v>
      </c>
      <c r="F35" t="s">
        <v>81</v>
      </c>
      <c r="G35" s="65" t="s">
        <v>84</v>
      </c>
    </row>
    <row r="36" spans="4:7" x14ac:dyDescent="0.25">
      <c r="D36" t="s">
        <v>14</v>
      </c>
      <c r="E36" t="s">
        <v>78</v>
      </c>
      <c r="F36" t="s">
        <v>82</v>
      </c>
      <c r="G36" s="65" t="s">
        <v>84</v>
      </c>
    </row>
    <row r="37" spans="4:7" x14ac:dyDescent="0.25">
      <c r="D37" t="s">
        <v>15</v>
      </c>
      <c r="E37" t="s">
        <v>78</v>
      </c>
      <c r="F37" t="s">
        <v>81</v>
      </c>
      <c r="G37" s="65" t="s">
        <v>86</v>
      </c>
    </row>
    <row r="38" spans="4:7" ht="15.75" thickBot="1" x14ac:dyDescent="0.3">
      <c r="D38" s="4" t="s">
        <v>15</v>
      </c>
      <c r="E38" t="s">
        <v>78</v>
      </c>
      <c r="F38" t="s">
        <v>82</v>
      </c>
      <c r="G38" s="65" t="s">
        <v>86</v>
      </c>
    </row>
    <row r="39" spans="4:7" ht="15.75" thickTop="1" x14ac:dyDescent="0.25"/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workbookViewId="0">
      <selection activeCell="S11" sqref="S11:T11"/>
    </sheetView>
  </sheetViews>
  <sheetFormatPr defaultRowHeight="15" x14ac:dyDescent="0.25"/>
  <sheetData>
    <row r="1" spans="1:18" x14ac:dyDescent="0.25">
      <c r="B1" s="24" t="s">
        <v>27</v>
      </c>
      <c r="H1" s="25" t="s">
        <v>28</v>
      </c>
      <c r="K1" s="22"/>
      <c r="N1" s="25" t="s">
        <v>29</v>
      </c>
    </row>
    <row r="2" spans="1:18" ht="15.75" thickBot="1" x14ac:dyDescent="0.3">
      <c r="A2" s="4"/>
      <c r="B2" s="4"/>
      <c r="C2" s="69" t="s">
        <v>50</v>
      </c>
      <c r="D2" s="69"/>
      <c r="E2" s="70"/>
      <c r="F2" s="7"/>
      <c r="G2" s="4"/>
      <c r="H2" s="4"/>
      <c r="I2" s="4"/>
      <c r="J2" s="4"/>
      <c r="K2" s="22"/>
      <c r="L2" s="4"/>
      <c r="M2" s="4"/>
      <c r="N2" s="4"/>
      <c r="O2" s="4"/>
    </row>
    <row r="3" spans="1:18" ht="15.75" thickTop="1" x14ac:dyDescent="0.25">
      <c r="A3" s="1"/>
      <c r="B3" s="1"/>
      <c r="C3" s="30"/>
      <c r="D3" s="30" t="s">
        <v>4</v>
      </c>
      <c r="E3" s="31"/>
      <c r="F3" s="23"/>
      <c r="G3" s="23" t="s">
        <v>20</v>
      </c>
      <c r="H3" s="23" t="s">
        <v>22</v>
      </c>
      <c r="I3" s="23" t="s">
        <v>19</v>
      </c>
      <c r="J3" s="23" t="s">
        <v>24</v>
      </c>
      <c r="K3" s="32"/>
      <c r="L3" s="23" t="s">
        <v>21</v>
      </c>
      <c r="M3" s="23" t="s">
        <v>23</v>
      </c>
      <c r="N3" s="23" t="s">
        <v>19</v>
      </c>
      <c r="O3" s="33" t="s">
        <v>25</v>
      </c>
    </row>
    <row r="4" spans="1:18" x14ac:dyDescent="0.25">
      <c r="A4" s="1" t="s">
        <v>0</v>
      </c>
      <c r="B4" s="1"/>
      <c r="C4" s="1"/>
      <c r="D4" s="16">
        <v>36.89</v>
      </c>
      <c r="E4" s="3"/>
      <c r="F4" s="22"/>
      <c r="G4" s="1" t="s">
        <v>0</v>
      </c>
      <c r="H4" s="2">
        <f>D4</f>
        <v>36.89</v>
      </c>
      <c r="I4" s="16">
        <v>18.097546824950737</v>
      </c>
      <c r="J4" s="16">
        <f>H4-I4</f>
        <v>18.792453175049264</v>
      </c>
      <c r="K4" s="28"/>
      <c r="L4" s="1" t="s">
        <v>13</v>
      </c>
      <c r="M4" s="16">
        <v>37.474999999999994</v>
      </c>
      <c r="N4" s="16">
        <v>18.663102782982897</v>
      </c>
      <c r="O4" s="26">
        <f>M4-N4</f>
        <v>18.811897217017098</v>
      </c>
    </row>
    <row r="5" spans="1:18" x14ac:dyDescent="0.25">
      <c r="A5" s="1" t="s">
        <v>1</v>
      </c>
      <c r="B5" s="1"/>
      <c r="C5" s="1"/>
      <c r="D5" s="2">
        <v>36.480000000000004</v>
      </c>
      <c r="E5" s="3"/>
      <c r="F5" s="22"/>
      <c r="G5" s="1" t="s">
        <v>1</v>
      </c>
      <c r="H5" s="2">
        <f t="shared" ref="H5:H9" si="0">D5</f>
        <v>36.480000000000004</v>
      </c>
      <c r="I5" s="16">
        <v>18.509934999362116</v>
      </c>
      <c r="J5" s="16">
        <f t="shared" ref="J5:J9" si="1">H5-I5</f>
        <v>17.970065000637888</v>
      </c>
      <c r="K5" s="28"/>
      <c r="L5" s="1" t="s">
        <v>14</v>
      </c>
      <c r="M5" s="16">
        <v>34.549999999999997</v>
      </c>
      <c r="N5" s="16">
        <v>18.356229339814174</v>
      </c>
      <c r="O5" s="26">
        <f t="shared" ref="O5:O6" si="2">M5-N5</f>
        <v>16.193770660185823</v>
      </c>
      <c r="R5" s="16"/>
    </row>
    <row r="6" spans="1:18" x14ac:dyDescent="0.25">
      <c r="A6" s="1" t="s">
        <v>2</v>
      </c>
      <c r="B6" s="1"/>
      <c r="C6" s="1"/>
      <c r="D6" s="16">
        <v>36.685000000000002</v>
      </c>
      <c r="E6" s="3"/>
      <c r="F6" s="22"/>
      <c r="G6" s="1" t="s">
        <v>2</v>
      </c>
      <c r="H6" s="2">
        <f>D6</f>
        <v>36.685000000000002</v>
      </c>
      <c r="I6" s="16">
        <v>18.652668656373152</v>
      </c>
      <c r="J6" s="16">
        <f t="shared" si="1"/>
        <v>18.032331343626851</v>
      </c>
      <c r="K6" s="28"/>
      <c r="L6" s="1" t="s">
        <v>15</v>
      </c>
      <c r="M6" s="16">
        <v>36.012499999999996</v>
      </c>
      <c r="N6" s="16">
        <v>18.304058433863599</v>
      </c>
      <c r="O6" s="26">
        <f t="shared" si="2"/>
        <v>17.708441566136397</v>
      </c>
      <c r="R6" t="s">
        <v>69</v>
      </c>
    </row>
    <row r="7" spans="1:18" x14ac:dyDescent="0.25">
      <c r="A7" s="22" t="s">
        <v>7</v>
      </c>
      <c r="B7" s="22"/>
      <c r="C7" s="22"/>
      <c r="D7" s="46" t="s">
        <v>68</v>
      </c>
      <c r="E7" s="47"/>
      <c r="F7" s="22"/>
      <c r="G7" s="22" t="s">
        <v>10</v>
      </c>
      <c r="H7" s="55" t="str">
        <f t="shared" si="0"/>
        <v>NA</v>
      </c>
      <c r="I7" s="46">
        <v>18.178976239119599</v>
      </c>
      <c r="J7" s="46" t="e">
        <f t="shared" si="1"/>
        <v>#VALUE!</v>
      </c>
      <c r="K7" s="28"/>
      <c r="N7" s="23" t="s">
        <v>26</v>
      </c>
      <c r="O7" s="3">
        <f>GEOMEAN(O4:O6)</f>
        <v>17.538279008248985</v>
      </c>
    </row>
    <row r="8" spans="1:18" x14ac:dyDescent="0.25">
      <c r="A8" s="22" t="s">
        <v>8</v>
      </c>
      <c r="B8" s="22"/>
      <c r="C8" s="22"/>
      <c r="D8" s="46" t="s">
        <v>68</v>
      </c>
      <c r="E8" s="47"/>
      <c r="F8" s="22"/>
      <c r="G8" s="22" t="s">
        <v>11</v>
      </c>
      <c r="H8" s="55" t="str">
        <f t="shared" si="0"/>
        <v>NA</v>
      </c>
      <c r="I8" s="46">
        <v>18.323714723133822</v>
      </c>
      <c r="J8" s="46" t="e">
        <f t="shared" si="1"/>
        <v>#VALUE!</v>
      </c>
      <c r="K8" s="28"/>
      <c r="O8" s="3"/>
    </row>
    <row r="9" spans="1:18" x14ac:dyDescent="0.25">
      <c r="A9" s="22" t="s">
        <v>9</v>
      </c>
      <c r="B9" s="22"/>
      <c r="C9" s="22"/>
      <c r="D9" s="46" t="s">
        <v>68</v>
      </c>
      <c r="E9" s="47"/>
      <c r="F9" s="22"/>
      <c r="G9" s="22" t="s">
        <v>12</v>
      </c>
      <c r="H9" s="55" t="str">
        <f t="shared" si="0"/>
        <v>NA</v>
      </c>
      <c r="I9" s="46">
        <v>18.531992430331449</v>
      </c>
      <c r="J9" s="46" t="e">
        <f t="shared" si="1"/>
        <v>#VALUE!</v>
      </c>
      <c r="K9" s="28"/>
      <c r="O9" s="3"/>
    </row>
    <row r="10" spans="1:18" x14ac:dyDescent="0.25">
      <c r="A10" s="1" t="s">
        <v>10</v>
      </c>
      <c r="B10" s="1"/>
      <c r="C10" s="1"/>
      <c r="D10" s="46" t="s">
        <v>68</v>
      </c>
      <c r="E10" s="3"/>
      <c r="F10" s="22"/>
      <c r="K10" s="28"/>
      <c r="O10" s="3"/>
    </row>
    <row r="11" spans="1:18" x14ac:dyDescent="0.25">
      <c r="A11" s="1" t="s">
        <v>11</v>
      </c>
      <c r="B11" s="1"/>
      <c r="C11" s="1"/>
      <c r="D11" s="46" t="s">
        <v>68</v>
      </c>
      <c r="E11" s="3"/>
      <c r="F11" s="22"/>
      <c r="K11" s="28"/>
      <c r="O11" s="3"/>
    </row>
    <row r="12" spans="1:18" ht="15.75" thickBot="1" x14ac:dyDescent="0.3">
      <c r="A12" s="4" t="s">
        <v>12</v>
      </c>
      <c r="B12" s="4"/>
      <c r="C12" s="4"/>
      <c r="D12" s="46" t="s">
        <v>68</v>
      </c>
      <c r="E12" s="5"/>
      <c r="F12" s="27"/>
      <c r="G12" s="4"/>
      <c r="H12" s="4"/>
      <c r="I12" s="4"/>
      <c r="J12" s="4"/>
      <c r="K12" s="29"/>
      <c r="L12" s="4"/>
      <c r="M12" s="4"/>
      <c r="N12" s="4"/>
      <c r="O12" s="5"/>
    </row>
    <row r="13" spans="1:18" ht="15.75" thickTop="1" x14ac:dyDescent="0.25">
      <c r="A13" s="1"/>
      <c r="B13" s="1"/>
      <c r="C13" s="1"/>
      <c r="D13" s="1"/>
      <c r="E13" s="1"/>
      <c r="F13" s="22"/>
      <c r="G13" s="1"/>
      <c r="H13" s="1"/>
      <c r="I13" s="1"/>
      <c r="J13" s="1"/>
      <c r="K13" s="22"/>
      <c r="L13" s="1"/>
      <c r="M13" s="1"/>
      <c r="N13" s="1"/>
      <c r="O13" s="1"/>
    </row>
    <row r="14" spans="1:18" x14ac:dyDescent="0.25">
      <c r="C14" s="25" t="s">
        <v>31</v>
      </c>
      <c r="H14" s="25" t="s">
        <v>32</v>
      </c>
      <c r="O14" s="25" t="s">
        <v>35</v>
      </c>
    </row>
    <row r="15" spans="1:18" x14ac:dyDescent="0.25">
      <c r="B15" s="23" t="s">
        <v>24</v>
      </c>
      <c r="C15" s="30" t="s">
        <v>26</v>
      </c>
      <c r="D15" s="23" t="s">
        <v>30</v>
      </c>
      <c r="H15" s="23" t="s">
        <v>30</v>
      </c>
      <c r="I15" s="23" t="s">
        <v>34</v>
      </c>
      <c r="J15" s="23" t="s">
        <v>33</v>
      </c>
      <c r="N15" t="s">
        <v>34</v>
      </c>
      <c r="O15" t="s">
        <v>33</v>
      </c>
      <c r="P15" t="s">
        <v>36</v>
      </c>
    </row>
    <row r="16" spans="1:18" x14ac:dyDescent="0.25">
      <c r="A16" s="1" t="s">
        <v>0</v>
      </c>
      <c r="B16" s="16">
        <f>J4</f>
        <v>18.792453175049264</v>
      </c>
      <c r="C16" s="3">
        <f>O7</f>
        <v>17.538279008248985</v>
      </c>
      <c r="D16">
        <f>B16-C16</f>
        <v>1.2541741668002793</v>
      </c>
      <c r="G16" s="1" t="s">
        <v>0</v>
      </c>
      <c r="H16">
        <f>D16</f>
        <v>1.2541741668002793</v>
      </c>
      <c r="I16" s="1">
        <v>-1</v>
      </c>
      <c r="J16">
        <f>H16*I16</f>
        <v>-1.2541741668002793</v>
      </c>
      <c r="M16" s="1" t="s">
        <v>0</v>
      </c>
      <c r="N16" s="38">
        <v>2</v>
      </c>
      <c r="O16" s="38">
        <f>J16</f>
        <v>-1.2541741668002793</v>
      </c>
      <c r="P16" s="38">
        <f>N16^O16</f>
        <v>0.41923347794722782</v>
      </c>
      <c r="Q16">
        <f>AVERAGE(P16:P18)</f>
        <v>0.62353495547300686</v>
      </c>
    </row>
    <row r="17" spans="1:16" x14ac:dyDescent="0.25">
      <c r="A17" s="1" t="s">
        <v>1</v>
      </c>
      <c r="B17" s="16">
        <f t="shared" ref="B17:B18" si="3">J5</f>
        <v>17.970065000637888</v>
      </c>
      <c r="C17" s="3">
        <f>O7</f>
        <v>17.538279008248985</v>
      </c>
      <c r="D17">
        <f t="shared" ref="D17:D21" si="4">B17-C17</f>
        <v>0.43178599238890314</v>
      </c>
      <c r="G17" s="1" t="s">
        <v>1</v>
      </c>
      <c r="H17">
        <f t="shared" ref="H17:H21" si="5">D17</f>
        <v>0.43178599238890314</v>
      </c>
      <c r="I17" s="1">
        <v>-1</v>
      </c>
      <c r="J17">
        <f t="shared" ref="J17:J21" si="6">H17*I17</f>
        <v>-0.43178599238890314</v>
      </c>
      <c r="M17" s="1" t="s">
        <v>1</v>
      </c>
      <c r="N17">
        <v>2</v>
      </c>
      <c r="O17" s="38">
        <f t="shared" ref="O17:O18" si="7">J17</f>
        <v>-0.43178599238890314</v>
      </c>
      <c r="P17">
        <f t="shared" ref="P17:P18" si="8">N17^O17</f>
        <v>0.74134346672508455</v>
      </c>
    </row>
    <row r="18" spans="1:16" x14ac:dyDescent="0.25">
      <c r="A18" s="1" t="s">
        <v>2</v>
      </c>
      <c r="B18" s="16">
        <f t="shared" si="3"/>
        <v>18.032331343626851</v>
      </c>
      <c r="C18" s="3">
        <f>O7</f>
        <v>17.538279008248985</v>
      </c>
      <c r="D18">
        <f t="shared" si="4"/>
        <v>0.49405233537786586</v>
      </c>
      <c r="G18" s="1" t="s">
        <v>2</v>
      </c>
      <c r="H18">
        <f t="shared" si="5"/>
        <v>0.49405233537786586</v>
      </c>
      <c r="I18" s="1">
        <v>-1</v>
      </c>
      <c r="J18">
        <f t="shared" si="6"/>
        <v>-0.49405233537786586</v>
      </c>
      <c r="M18" s="1" t="s">
        <v>2</v>
      </c>
      <c r="N18">
        <v>2</v>
      </c>
      <c r="O18" s="38">
        <f t="shared" si="7"/>
        <v>-0.49405233537786586</v>
      </c>
      <c r="P18">
        <f t="shared" si="8"/>
        <v>0.71002792174670826</v>
      </c>
    </row>
    <row r="19" spans="1:16" s="48" customFormat="1" x14ac:dyDescent="0.25">
      <c r="A19" s="22" t="s">
        <v>13</v>
      </c>
      <c r="B19" s="46">
        <v>18.811897217017098</v>
      </c>
      <c r="C19" s="47">
        <v>17.538279008248985</v>
      </c>
      <c r="D19">
        <f t="shared" si="4"/>
        <v>1.2736182087681129</v>
      </c>
      <c r="G19" s="22"/>
      <c r="H19">
        <f t="shared" si="5"/>
        <v>1.2736182087681129</v>
      </c>
      <c r="I19" s="1">
        <v>-1</v>
      </c>
      <c r="J19">
        <f t="shared" si="6"/>
        <v>-1.2736182087681129</v>
      </c>
      <c r="M19" s="22"/>
    </row>
    <row r="20" spans="1:16" s="48" customFormat="1" x14ac:dyDescent="0.25">
      <c r="A20" s="22" t="s">
        <v>14</v>
      </c>
      <c r="B20" s="46">
        <v>16.193770660185823</v>
      </c>
      <c r="C20" s="47">
        <v>17.538279008248985</v>
      </c>
      <c r="D20">
        <f t="shared" si="4"/>
        <v>-1.3445083480631617</v>
      </c>
      <c r="G20" s="22"/>
      <c r="H20">
        <f t="shared" si="5"/>
        <v>-1.3445083480631617</v>
      </c>
      <c r="I20" s="1">
        <v>-1</v>
      </c>
      <c r="J20">
        <f t="shared" si="6"/>
        <v>1.3445083480631617</v>
      </c>
      <c r="M20" s="22"/>
    </row>
    <row r="21" spans="1:16" s="48" customFormat="1" x14ac:dyDescent="0.25">
      <c r="A21" s="22" t="s">
        <v>15</v>
      </c>
      <c r="B21" s="46">
        <v>17.708441566136397</v>
      </c>
      <c r="C21" s="47">
        <v>17.538279008248985</v>
      </c>
      <c r="D21">
        <f t="shared" si="4"/>
        <v>0.17016255788741219</v>
      </c>
      <c r="G21" s="22"/>
      <c r="H21">
        <f t="shared" si="5"/>
        <v>0.17016255788741219</v>
      </c>
      <c r="I21" s="1">
        <v>-1</v>
      </c>
      <c r="J21">
        <f t="shared" si="6"/>
        <v>-0.17016255788741219</v>
      </c>
      <c r="M21" s="22"/>
    </row>
    <row r="24" spans="1:16" x14ac:dyDescent="0.25">
      <c r="M24" s="1" t="s">
        <v>39</v>
      </c>
      <c r="N24" s="39">
        <v>0.62353495547300686</v>
      </c>
    </row>
    <row r="25" spans="1:16" x14ac:dyDescent="0.25">
      <c r="M25" s="40"/>
      <c r="N25" s="41"/>
    </row>
  </sheetData>
  <mergeCells count="1">
    <mergeCell ref="C2:E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workbookViewId="0">
      <selection activeCell="U5" sqref="U5:AA23"/>
    </sheetView>
  </sheetViews>
  <sheetFormatPr defaultRowHeight="15" x14ac:dyDescent="0.25"/>
  <cols>
    <col min="2" max="2" width="9.5703125" bestFit="1" customWidth="1"/>
  </cols>
  <sheetData>
    <row r="1" spans="1:25" x14ac:dyDescent="0.25">
      <c r="B1" s="25" t="s">
        <v>27</v>
      </c>
      <c r="H1" s="25" t="s">
        <v>28</v>
      </c>
      <c r="N1" s="25" t="s">
        <v>29</v>
      </c>
    </row>
    <row r="2" spans="1:25" ht="15.75" thickBot="1" x14ac:dyDescent="0.3">
      <c r="A2" s="4"/>
      <c r="B2" s="69" t="s">
        <v>45</v>
      </c>
      <c r="C2" s="69"/>
      <c r="D2" s="70"/>
    </row>
    <row r="3" spans="1:25" ht="15.75" thickTop="1" x14ac:dyDescent="0.25">
      <c r="B3" s="23" t="s">
        <v>22</v>
      </c>
      <c r="C3" s="23"/>
      <c r="D3" s="31"/>
      <c r="G3" s="34" t="s">
        <v>20</v>
      </c>
      <c r="H3" s="35" t="s">
        <v>22</v>
      </c>
      <c r="I3" s="35" t="s">
        <v>19</v>
      </c>
      <c r="J3" s="33" t="s">
        <v>24</v>
      </c>
      <c r="L3" s="34" t="s">
        <v>21</v>
      </c>
      <c r="M3" s="35" t="s">
        <v>23</v>
      </c>
      <c r="N3" s="35" t="s">
        <v>19</v>
      </c>
      <c r="O3" s="33" t="s">
        <v>25</v>
      </c>
      <c r="P3" s="36"/>
    </row>
    <row r="4" spans="1:25" x14ac:dyDescent="0.25">
      <c r="A4" t="s">
        <v>0</v>
      </c>
      <c r="B4" s="16">
        <v>29.729455090869056</v>
      </c>
      <c r="D4" s="3"/>
      <c r="G4" s="6" t="s">
        <v>0</v>
      </c>
      <c r="H4" s="2">
        <v>29.729455090869056</v>
      </c>
      <c r="I4" s="2">
        <v>18.097546824950737</v>
      </c>
      <c r="J4" s="26">
        <f>H4-I4</f>
        <v>11.63190826591832</v>
      </c>
      <c r="L4" s="6" t="s">
        <v>13</v>
      </c>
      <c r="M4" s="16">
        <v>26.749970093441227</v>
      </c>
      <c r="N4" s="2">
        <v>18.663102782982897</v>
      </c>
      <c r="O4" s="2">
        <f>M4-N4</f>
        <v>8.0868673104583308</v>
      </c>
      <c r="P4" s="3"/>
    </row>
    <row r="5" spans="1:25" x14ac:dyDescent="0.25">
      <c r="A5" t="s">
        <v>1</v>
      </c>
      <c r="B5" s="16">
        <v>27.084896160037239</v>
      </c>
      <c r="D5" s="3"/>
      <c r="G5" s="6" t="s">
        <v>1</v>
      </c>
      <c r="H5" s="2">
        <v>27.084896160037239</v>
      </c>
      <c r="I5" s="2">
        <v>18.509934999362116</v>
      </c>
      <c r="J5" s="26">
        <f t="shared" ref="J5:J12" si="0">H5-I5</f>
        <v>8.574961160675123</v>
      </c>
      <c r="L5" s="6" t="s">
        <v>14</v>
      </c>
      <c r="M5" s="16">
        <v>27.224922405766375</v>
      </c>
      <c r="N5" s="2">
        <v>18.356229339814174</v>
      </c>
      <c r="O5" s="2">
        <f>M5-N5</f>
        <v>8.8686930659522005</v>
      </c>
      <c r="P5" s="3"/>
    </row>
    <row r="6" spans="1:25" x14ac:dyDescent="0.25">
      <c r="A6" t="s">
        <v>2</v>
      </c>
      <c r="B6" s="16">
        <v>26.724962114098496</v>
      </c>
      <c r="D6" s="3"/>
      <c r="E6" s="1"/>
      <c r="G6" s="6" t="s">
        <v>2</v>
      </c>
      <c r="H6" s="2">
        <v>26.724962114098496</v>
      </c>
      <c r="I6" s="2">
        <v>18.652668656373152</v>
      </c>
      <c r="J6" s="26">
        <f t="shared" si="0"/>
        <v>8.072293457725344</v>
      </c>
      <c r="L6" s="6" t="s">
        <v>15</v>
      </c>
      <c r="M6" s="16">
        <v>26.064988010739619</v>
      </c>
      <c r="N6" s="16">
        <v>18.304058433863599</v>
      </c>
      <c r="O6" s="2">
        <f>M6-N6</f>
        <v>7.7609295768760198</v>
      </c>
      <c r="P6" s="26"/>
    </row>
    <row r="7" spans="1:25" x14ac:dyDescent="0.25">
      <c r="A7" t="s">
        <v>7</v>
      </c>
      <c r="B7" s="16">
        <v>29.149993138935727</v>
      </c>
      <c r="D7" s="3"/>
      <c r="G7" s="6" t="s">
        <v>7</v>
      </c>
      <c r="H7" s="2">
        <v>29.149993138935727</v>
      </c>
      <c r="I7" s="2">
        <v>18.556921129659166</v>
      </c>
      <c r="J7" s="26">
        <f t="shared" si="0"/>
        <v>10.593072009276561</v>
      </c>
      <c r="L7" s="6"/>
      <c r="M7" s="1"/>
      <c r="N7" s="30" t="s">
        <v>26</v>
      </c>
      <c r="O7" s="1"/>
      <c r="P7" s="26">
        <f>GEOMEAN(O4:O6)</f>
        <v>8.2259215159223089</v>
      </c>
      <c r="Y7" s="16"/>
    </row>
    <row r="8" spans="1:25" x14ac:dyDescent="0.25">
      <c r="A8" t="s">
        <v>8</v>
      </c>
      <c r="B8" s="16">
        <v>27.959855149839385</v>
      </c>
      <c r="D8" s="3"/>
      <c r="G8" s="6" t="s">
        <v>8</v>
      </c>
      <c r="H8" s="2">
        <v>27.959855149839385</v>
      </c>
      <c r="I8" s="2">
        <v>18.39355205524874</v>
      </c>
      <c r="J8" s="26">
        <f t="shared" si="0"/>
        <v>9.5663030945906442</v>
      </c>
      <c r="L8" s="6"/>
      <c r="M8" s="1"/>
      <c r="N8" s="1"/>
      <c r="O8" s="1"/>
      <c r="P8" s="3"/>
      <c r="Y8" s="16"/>
    </row>
    <row r="9" spans="1:25" x14ac:dyDescent="0.25">
      <c r="A9" t="s">
        <v>9</v>
      </c>
      <c r="B9" s="16">
        <v>28.339998235709189</v>
      </c>
      <c r="D9" s="3"/>
      <c r="G9" s="6" t="s">
        <v>9</v>
      </c>
      <c r="H9" s="2">
        <v>28.339998235709189</v>
      </c>
      <c r="I9" s="2">
        <v>18.775609936675544</v>
      </c>
      <c r="J9" s="26">
        <f t="shared" si="0"/>
        <v>9.5643882990336451</v>
      </c>
      <c r="L9" s="6"/>
      <c r="M9" s="1"/>
      <c r="N9" s="1"/>
      <c r="O9" s="1"/>
      <c r="P9" s="3"/>
      <c r="Y9" s="16"/>
    </row>
    <row r="10" spans="1:25" x14ac:dyDescent="0.25">
      <c r="A10" t="s">
        <v>10</v>
      </c>
      <c r="B10" s="16">
        <v>27.0749441365998</v>
      </c>
      <c r="D10" s="3"/>
      <c r="G10" s="6" t="s">
        <v>10</v>
      </c>
      <c r="H10" s="2">
        <v>27.0749441365998</v>
      </c>
      <c r="I10" s="2">
        <v>18.178976239119599</v>
      </c>
      <c r="J10" s="26">
        <f t="shared" si="0"/>
        <v>8.895967897480201</v>
      </c>
      <c r="L10" s="6"/>
      <c r="M10" s="1"/>
      <c r="N10" s="1"/>
      <c r="O10" s="1"/>
      <c r="P10" s="3"/>
    </row>
    <row r="11" spans="1:25" x14ac:dyDescent="0.25">
      <c r="A11" t="s">
        <v>11</v>
      </c>
      <c r="B11" s="16">
        <v>28.469998243765311</v>
      </c>
      <c r="D11" s="3"/>
      <c r="G11" s="6" t="s">
        <v>11</v>
      </c>
      <c r="H11" s="2">
        <v>28.469998243765311</v>
      </c>
      <c r="I11" s="2">
        <v>18.323714723133822</v>
      </c>
      <c r="J11" s="26">
        <f t="shared" si="0"/>
        <v>10.146283520631489</v>
      </c>
      <c r="L11" s="6"/>
      <c r="M11" s="1"/>
      <c r="N11" s="1"/>
      <c r="O11" s="1"/>
      <c r="P11" s="3"/>
    </row>
    <row r="12" spans="1:25" x14ac:dyDescent="0.25">
      <c r="A12" t="s">
        <v>12</v>
      </c>
      <c r="B12" s="16">
        <v>28.989827526220296</v>
      </c>
      <c r="D12" s="3"/>
      <c r="G12" s="6" t="s">
        <v>12</v>
      </c>
      <c r="H12" s="2">
        <v>28.989827526220296</v>
      </c>
      <c r="I12" s="2">
        <v>18.531992430331449</v>
      </c>
      <c r="J12" s="26">
        <f t="shared" si="0"/>
        <v>10.457835095888846</v>
      </c>
      <c r="L12" s="6"/>
      <c r="M12" s="1"/>
      <c r="N12" s="1"/>
      <c r="O12" s="1"/>
      <c r="P12" s="3"/>
    </row>
    <row r="13" spans="1:25" x14ac:dyDescent="0.25">
      <c r="D13" s="3"/>
      <c r="G13" s="6"/>
      <c r="H13" s="1"/>
      <c r="I13" s="1"/>
      <c r="J13" s="3"/>
      <c r="L13" s="6"/>
      <c r="M13" s="1"/>
      <c r="N13" s="1"/>
      <c r="O13" s="1"/>
      <c r="P13" s="3"/>
    </row>
    <row r="14" spans="1:25" ht="15.75" thickBot="1" x14ac:dyDescent="0.3">
      <c r="A14" s="4"/>
      <c r="B14" s="4"/>
      <c r="C14" s="4"/>
      <c r="D14" s="5"/>
      <c r="E14" s="4"/>
      <c r="F14" s="4"/>
      <c r="G14" s="7"/>
      <c r="H14" s="4"/>
      <c r="I14" s="4"/>
      <c r="J14" s="5"/>
      <c r="K14" s="4"/>
      <c r="L14" s="7"/>
      <c r="M14" s="4"/>
      <c r="N14" s="4"/>
      <c r="O14" s="4"/>
      <c r="P14" s="5"/>
    </row>
    <row r="15" spans="1:25" ht="15.75" thickTop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25" x14ac:dyDescent="0.25">
      <c r="I16" s="16"/>
    </row>
    <row r="17" spans="1:18" x14ac:dyDescent="0.25">
      <c r="B17" s="23" t="s">
        <v>24</v>
      </c>
      <c r="C17" s="30" t="s">
        <v>26</v>
      </c>
      <c r="D17" s="23" t="s">
        <v>30</v>
      </c>
      <c r="H17" s="23" t="s">
        <v>30</v>
      </c>
      <c r="I17" s="23" t="s">
        <v>34</v>
      </c>
      <c r="J17" s="23" t="s">
        <v>33</v>
      </c>
      <c r="N17" s="23" t="s">
        <v>34</v>
      </c>
      <c r="O17" s="23" t="s">
        <v>33</v>
      </c>
      <c r="P17" t="s">
        <v>36</v>
      </c>
      <c r="Q17" t="s">
        <v>37</v>
      </c>
      <c r="R17" t="s">
        <v>38</v>
      </c>
    </row>
    <row r="18" spans="1:18" x14ac:dyDescent="0.25">
      <c r="A18" s="6" t="s">
        <v>0</v>
      </c>
      <c r="B18">
        <v>11.63190826591832</v>
      </c>
      <c r="C18" s="26">
        <v>8.2259215159223089</v>
      </c>
      <c r="D18">
        <f>B18-C18</f>
        <v>3.4059867499960106</v>
      </c>
      <c r="G18" t="s">
        <v>0</v>
      </c>
      <c r="H18">
        <f>D18</f>
        <v>3.4059867499960106</v>
      </c>
      <c r="I18">
        <v>-1</v>
      </c>
      <c r="J18">
        <f>H18*I18</f>
        <v>-3.4059867499960106</v>
      </c>
      <c r="M18" t="s">
        <v>0</v>
      </c>
      <c r="N18">
        <v>2</v>
      </c>
      <c r="O18">
        <f>J18</f>
        <v>-3.4059867499960106</v>
      </c>
      <c r="P18">
        <f>N18^O18</f>
        <v>9.4339989466161803E-2</v>
      </c>
      <c r="Q18">
        <f>LOG(P18,2)</f>
        <v>-3.4059867499960106</v>
      </c>
    </row>
    <row r="19" spans="1:18" x14ac:dyDescent="0.25">
      <c r="A19" s="6" t="s">
        <v>1</v>
      </c>
      <c r="B19">
        <v>8.574961160675123</v>
      </c>
      <c r="C19" s="26">
        <v>8.2259215159223089</v>
      </c>
      <c r="D19">
        <f t="shared" ref="D19:D29" si="1">B19-C19</f>
        <v>0.34903964475281413</v>
      </c>
      <c r="G19" t="s">
        <v>1</v>
      </c>
      <c r="H19">
        <f t="shared" ref="H19:H29" si="2">D19</f>
        <v>0.34903964475281413</v>
      </c>
      <c r="I19">
        <v>-1</v>
      </c>
      <c r="J19">
        <f t="shared" ref="J19:J29" si="3">H19*I19</f>
        <v>-0.34903964475281413</v>
      </c>
      <c r="M19" t="s">
        <v>1</v>
      </c>
      <c r="N19">
        <v>2</v>
      </c>
      <c r="O19">
        <f t="shared" ref="O19:O29" si="4">J19</f>
        <v>-0.34903964475281413</v>
      </c>
      <c r="P19">
        <f t="shared" ref="P19:P29" si="5">N19^O19</f>
        <v>0.78510654392517087</v>
      </c>
      <c r="Q19">
        <f t="shared" ref="Q19:Q29" si="6">LOG(P19,2)</f>
        <v>-0.34903964475281407</v>
      </c>
      <c r="R19">
        <f>AVERAGE(Q18:Q20)</f>
        <v>-1.2004661121839533</v>
      </c>
    </row>
    <row r="20" spans="1:18" x14ac:dyDescent="0.25">
      <c r="A20" s="6" t="s">
        <v>2</v>
      </c>
      <c r="B20">
        <v>8.072293457725344</v>
      </c>
      <c r="C20" s="26">
        <v>8.2259215159223089</v>
      </c>
      <c r="D20">
        <f t="shared" si="1"/>
        <v>-0.1536280581969649</v>
      </c>
      <c r="G20" t="s">
        <v>2</v>
      </c>
      <c r="H20">
        <f t="shared" si="2"/>
        <v>-0.1536280581969649</v>
      </c>
      <c r="I20">
        <v>-1</v>
      </c>
      <c r="J20">
        <f t="shared" si="3"/>
        <v>0.1536280581969649</v>
      </c>
      <c r="M20" t="s">
        <v>2</v>
      </c>
      <c r="N20">
        <v>2</v>
      </c>
      <c r="O20">
        <f t="shared" si="4"/>
        <v>0.1536280581969649</v>
      </c>
      <c r="P20">
        <f t="shared" si="5"/>
        <v>1.112363304772356</v>
      </c>
      <c r="Q20">
        <f t="shared" si="6"/>
        <v>0.15362805819696482</v>
      </c>
    </row>
    <row r="21" spans="1:18" x14ac:dyDescent="0.25">
      <c r="A21" s="6" t="s">
        <v>7</v>
      </c>
      <c r="B21">
        <v>10.593072009276561</v>
      </c>
      <c r="C21" s="26">
        <v>8.2259215159223089</v>
      </c>
      <c r="D21">
        <f t="shared" si="1"/>
        <v>2.3671504933542522</v>
      </c>
      <c r="G21" t="s">
        <v>7</v>
      </c>
      <c r="H21">
        <f t="shared" si="2"/>
        <v>2.3671504933542522</v>
      </c>
      <c r="I21">
        <v>-1</v>
      </c>
      <c r="J21">
        <f t="shared" si="3"/>
        <v>-2.3671504933542522</v>
      </c>
      <c r="M21" t="s">
        <v>7</v>
      </c>
      <c r="N21">
        <v>2</v>
      </c>
      <c r="O21">
        <f t="shared" si="4"/>
        <v>-2.3671504933542522</v>
      </c>
      <c r="P21">
        <f t="shared" si="5"/>
        <v>0.19382808154108846</v>
      </c>
      <c r="Q21">
        <f t="shared" si="6"/>
        <v>-2.3671504933542522</v>
      </c>
    </row>
    <row r="22" spans="1:18" x14ac:dyDescent="0.25">
      <c r="A22" s="6" t="s">
        <v>8</v>
      </c>
      <c r="B22">
        <v>9.5663030945906442</v>
      </c>
      <c r="C22" s="26">
        <v>8.2259215159223089</v>
      </c>
      <c r="D22">
        <f t="shared" si="1"/>
        <v>1.3403815786683353</v>
      </c>
      <c r="G22" t="s">
        <v>8</v>
      </c>
      <c r="H22">
        <f t="shared" si="2"/>
        <v>1.3403815786683353</v>
      </c>
      <c r="I22">
        <v>-1</v>
      </c>
      <c r="J22">
        <f t="shared" si="3"/>
        <v>-1.3403815786683353</v>
      </c>
      <c r="M22" t="s">
        <v>8</v>
      </c>
      <c r="N22">
        <v>2</v>
      </c>
      <c r="O22">
        <f t="shared" si="4"/>
        <v>-1.3403815786683353</v>
      </c>
      <c r="P22">
        <f t="shared" si="5"/>
        <v>0.3949161906636684</v>
      </c>
      <c r="Q22">
        <f t="shared" si="6"/>
        <v>-1.3403815786683353</v>
      </c>
      <c r="R22">
        <f>AVERAGE(Q21:Q23)</f>
        <v>-1.6819996183779746</v>
      </c>
    </row>
    <row r="23" spans="1:18" x14ac:dyDescent="0.25">
      <c r="A23" s="6" t="s">
        <v>9</v>
      </c>
      <c r="B23">
        <v>9.5643882990336451</v>
      </c>
      <c r="C23" s="26">
        <v>8.2259215159223089</v>
      </c>
      <c r="D23">
        <f t="shared" si="1"/>
        <v>1.3384667831113362</v>
      </c>
      <c r="G23" t="s">
        <v>9</v>
      </c>
      <c r="H23">
        <f t="shared" si="2"/>
        <v>1.3384667831113362</v>
      </c>
      <c r="I23">
        <v>-1</v>
      </c>
      <c r="J23">
        <f t="shared" si="3"/>
        <v>-1.3384667831113362</v>
      </c>
      <c r="M23" t="s">
        <v>9</v>
      </c>
      <c r="N23">
        <v>2</v>
      </c>
      <c r="O23">
        <f t="shared" si="4"/>
        <v>-1.3384667831113362</v>
      </c>
      <c r="P23">
        <f t="shared" si="5"/>
        <v>0.39544068529679727</v>
      </c>
      <c r="Q23">
        <f t="shared" si="6"/>
        <v>-1.3384667831113362</v>
      </c>
    </row>
    <row r="24" spans="1:18" x14ac:dyDescent="0.25">
      <c r="A24" s="6" t="s">
        <v>10</v>
      </c>
      <c r="B24">
        <v>8.895967897480201</v>
      </c>
      <c r="C24" s="26">
        <v>8.2259215159223089</v>
      </c>
      <c r="D24">
        <f t="shared" si="1"/>
        <v>0.67004638155789209</v>
      </c>
      <c r="G24" t="s">
        <v>10</v>
      </c>
      <c r="H24">
        <f t="shared" si="2"/>
        <v>0.67004638155789209</v>
      </c>
      <c r="I24">
        <v>-1</v>
      </c>
      <c r="J24">
        <f t="shared" si="3"/>
        <v>-0.67004638155789209</v>
      </c>
      <c r="M24" t="s">
        <v>10</v>
      </c>
      <c r="N24">
        <v>2</v>
      </c>
      <c r="O24">
        <f t="shared" si="4"/>
        <v>-0.67004638155789209</v>
      </c>
      <c r="P24">
        <f t="shared" si="5"/>
        <v>0.62848648156956133</v>
      </c>
      <c r="Q24">
        <f t="shared" si="6"/>
        <v>-0.67004638155789209</v>
      </c>
    </row>
    <row r="25" spans="1:18" x14ac:dyDescent="0.25">
      <c r="A25" s="6" t="s">
        <v>11</v>
      </c>
      <c r="B25">
        <v>10.146283520631489</v>
      </c>
      <c r="C25" s="26">
        <v>8.2259215159223089</v>
      </c>
      <c r="D25">
        <f t="shared" si="1"/>
        <v>1.9203620047091796</v>
      </c>
      <c r="G25" t="s">
        <v>11</v>
      </c>
      <c r="H25">
        <f t="shared" si="2"/>
        <v>1.9203620047091796</v>
      </c>
      <c r="I25">
        <v>-1</v>
      </c>
      <c r="J25">
        <f t="shared" si="3"/>
        <v>-1.9203620047091796</v>
      </c>
      <c r="M25" t="s">
        <v>11</v>
      </c>
      <c r="N25">
        <v>2</v>
      </c>
      <c r="O25">
        <f t="shared" si="4"/>
        <v>-1.9203620047091796</v>
      </c>
      <c r="P25">
        <f t="shared" si="5"/>
        <v>0.26418821104484147</v>
      </c>
      <c r="Q25">
        <f t="shared" si="6"/>
        <v>-1.9203620047091796</v>
      </c>
      <c r="R25">
        <f>AVERAGE(Q24:Q26)</f>
        <v>-1.6074406554112031</v>
      </c>
    </row>
    <row r="26" spans="1:18" x14ac:dyDescent="0.25">
      <c r="A26" s="6" t="s">
        <v>12</v>
      </c>
      <c r="B26">
        <v>10.457835095888846</v>
      </c>
      <c r="C26" s="26">
        <v>8.2259215159223089</v>
      </c>
      <c r="D26">
        <f t="shared" si="1"/>
        <v>2.2319135799665375</v>
      </c>
      <c r="G26" t="s">
        <v>12</v>
      </c>
      <c r="H26">
        <f t="shared" si="2"/>
        <v>2.2319135799665375</v>
      </c>
      <c r="I26">
        <v>-1</v>
      </c>
      <c r="J26">
        <f t="shared" si="3"/>
        <v>-2.2319135799665375</v>
      </c>
      <c r="M26" t="s">
        <v>12</v>
      </c>
      <c r="N26">
        <v>2</v>
      </c>
      <c r="O26">
        <f t="shared" si="4"/>
        <v>-2.2319135799665375</v>
      </c>
      <c r="P26">
        <f t="shared" si="5"/>
        <v>0.21287617822211297</v>
      </c>
      <c r="Q26">
        <f t="shared" si="6"/>
        <v>-2.2319135799665375</v>
      </c>
    </row>
    <row r="27" spans="1:18" x14ac:dyDescent="0.25">
      <c r="A27" t="s">
        <v>13</v>
      </c>
      <c r="B27">
        <v>8.0868673104583308</v>
      </c>
      <c r="C27">
        <v>8.2259215159223089</v>
      </c>
      <c r="D27">
        <f t="shared" si="1"/>
        <v>-0.13905420546397806</v>
      </c>
      <c r="H27">
        <f t="shared" si="2"/>
        <v>-0.13905420546397806</v>
      </c>
      <c r="I27">
        <v>-1</v>
      </c>
      <c r="J27">
        <f t="shared" si="3"/>
        <v>0.13905420546397806</v>
      </c>
      <c r="N27">
        <v>2</v>
      </c>
      <c r="O27">
        <f t="shared" si="4"/>
        <v>0.13905420546397806</v>
      </c>
      <c r="P27">
        <f t="shared" si="5"/>
        <v>1.1011829713687245</v>
      </c>
      <c r="Q27">
        <f t="shared" si="6"/>
        <v>0.13905420546397806</v>
      </c>
    </row>
    <row r="28" spans="1:18" x14ac:dyDescent="0.25">
      <c r="A28" t="s">
        <v>14</v>
      </c>
      <c r="B28">
        <v>8.8686930659522005</v>
      </c>
      <c r="C28">
        <v>8.2259215159223089</v>
      </c>
      <c r="D28">
        <f t="shared" si="1"/>
        <v>0.64277155002989161</v>
      </c>
      <c r="H28">
        <f t="shared" si="2"/>
        <v>0.64277155002989161</v>
      </c>
      <c r="I28">
        <v>-1</v>
      </c>
      <c r="J28">
        <f t="shared" si="3"/>
        <v>-0.64277155002989161</v>
      </c>
      <c r="N28">
        <v>2</v>
      </c>
      <c r="O28">
        <f t="shared" si="4"/>
        <v>-0.64277155002989161</v>
      </c>
      <c r="P28">
        <f t="shared" si="5"/>
        <v>0.64048134250545585</v>
      </c>
      <c r="Q28">
        <f t="shared" si="6"/>
        <v>-0.6427715500298915</v>
      </c>
    </row>
    <row r="29" spans="1:18" x14ac:dyDescent="0.25">
      <c r="A29" t="s">
        <v>15</v>
      </c>
      <c r="B29">
        <v>7.7609295768760198</v>
      </c>
      <c r="C29">
        <v>8.2259215159223089</v>
      </c>
      <c r="D29">
        <f t="shared" si="1"/>
        <v>-0.4649919390462891</v>
      </c>
      <c r="H29">
        <f t="shared" si="2"/>
        <v>-0.4649919390462891</v>
      </c>
      <c r="I29">
        <v>-1</v>
      </c>
      <c r="J29">
        <f t="shared" si="3"/>
        <v>0.4649919390462891</v>
      </c>
      <c r="N29">
        <v>2</v>
      </c>
      <c r="O29">
        <f t="shared" si="4"/>
        <v>0.4649919390462891</v>
      </c>
      <c r="P29">
        <f t="shared" si="5"/>
        <v>1.3803096409952609</v>
      </c>
      <c r="Q29">
        <f t="shared" si="6"/>
        <v>0.46499193904628916</v>
      </c>
    </row>
    <row r="33" spans="12:13" x14ac:dyDescent="0.25">
      <c r="L33" t="s">
        <v>39</v>
      </c>
      <c r="M33" s="39">
        <f>R19</f>
        <v>-1.2004661121839533</v>
      </c>
    </row>
    <row r="34" spans="12:13" x14ac:dyDescent="0.25">
      <c r="L34" t="s">
        <v>40</v>
      </c>
      <c r="M34" s="39">
        <f>R22</f>
        <v>-1.6819996183779746</v>
      </c>
    </row>
    <row r="35" spans="12:13" x14ac:dyDescent="0.25">
      <c r="L35" t="s">
        <v>41</v>
      </c>
      <c r="M35" s="39">
        <f>R25</f>
        <v>-1.6074406554112031</v>
      </c>
    </row>
  </sheetData>
  <mergeCells count="1">
    <mergeCell ref="B2:D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"/>
  <sheetViews>
    <sheetView workbookViewId="0">
      <selection activeCell="U14" sqref="U14"/>
    </sheetView>
  </sheetViews>
  <sheetFormatPr defaultRowHeight="15" x14ac:dyDescent="0.25"/>
  <sheetData>
    <row r="1" spans="1:15" x14ac:dyDescent="0.25">
      <c r="B1" s="24" t="s">
        <v>27</v>
      </c>
      <c r="H1" s="25" t="s">
        <v>28</v>
      </c>
      <c r="K1" s="22"/>
      <c r="N1" s="25" t="s">
        <v>29</v>
      </c>
    </row>
    <row r="2" spans="1:15" ht="15.75" thickBot="1" x14ac:dyDescent="0.3">
      <c r="A2" s="4"/>
      <c r="B2" s="4"/>
      <c r="C2" t="s">
        <v>57</v>
      </c>
      <c r="D2" s="49"/>
      <c r="E2" s="50"/>
      <c r="F2" s="7"/>
      <c r="G2" s="4"/>
      <c r="H2" s="4"/>
      <c r="I2" s="4"/>
      <c r="J2" s="4"/>
      <c r="K2" s="22"/>
      <c r="L2" s="4"/>
      <c r="M2" s="4"/>
      <c r="N2" s="4"/>
      <c r="O2" s="4"/>
    </row>
    <row r="3" spans="1:15" ht="15.75" thickTop="1" x14ac:dyDescent="0.25">
      <c r="A3" s="1"/>
      <c r="B3" s="1"/>
      <c r="C3" s="30" t="s">
        <v>3</v>
      </c>
      <c r="D3" s="30" t="s">
        <v>4</v>
      </c>
      <c r="E3" s="31" t="s">
        <v>5</v>
      </c>
      <c r="F3" s="23"/>
      <c r="G3" s="23" t="s">
        <v>20</v>
      </c>
      <c r="H3" s="23" t="s">
        <v>22</v>
      </c>
      <c r="I3" s="23" t="s">
        <v>19</v>
      </c>
      <c r="J3" s="23" t="s">
        <v>24</v>
      </c>
      <c r="K3" s="32"/>
      <c r="L3" s="23" t="s">
        <v>21</v>
      </c>
      <c r="M3" s="23" t="s">
        <v>23</v>
      </c>
      <c r="N3" s="23" t="s">
        <v>19</v>
      </c>
      <c r="O3" s="33" t="s">
        <v>25</v>
      </c>
    </row>
    <row r="4" spans="1:15" x14ac:dyDescent="0.25">
      <c r="A4" s="1" t="s">
        <v>0</v>
      </c>
      <c r="B4" s="1"/>
      <c r="C4" s="1"/>
      <c r="D4" s="2">
        <v>30.359762844923541</v>
      </c>
      <c r="E4" s="3"/>
      <c r="F4" s="22"/>
      <c r="G4" s="1" t="s">
        <v>0</v>
      </c>
      <c r="H4" s="2">
        <v>30.359762844923541</v>
      </c>
      <c r="I4" s="16">
        <v>18.097546824950737</v>
      </c>
      <c r="J4" s="16">
        <f>H4-I4</f>
        <v>12.262216019972804</v>
      </c>
      <c r="K4" s="28"/>
      <c r="L4" s="1" t="s">
        <v>13</v>
      </c>
      <c r="M4" s="2">
        <v>30.482568789391749</v>
      </c>
      <c r="N4" s="16">
        <v>18.663102782982897</v>
      </c>
      <c r="O4" s="26">
        <f>M4-N4</f>
        <v>11.819466006408852</v>
      </c>
    </row>
    <row r="5" spans="1:15" x14ac:dyDescent="0.25">
      <c r="A5" s="1" t="s">
        <v>1</v>
      </c>
      <c r="B5" s="1"/>
      <c r="C5" s="1"/>
      <c r="D5" s="2">
        <v>32.559986179358248</v>
      </c>
      <c r="E5" s="3"/>
      <c r="F5" s="22"/>
      <c r="G5" s="1" t="s">
        <v>1</v>
      </c>
      <c r="H5" s="2">
        <v>32.559986179358248</v>
      </c>
      <c r="I5" s="16">
        <v>18.509934999362116</v>
      </c>
      <c r="J5" s="16">
        <f t="shared" ref="J5:J15" si="0">H5-I5</f>
        <v>14.050051179996132</v>
      </c>
      <c r="K5" s="28"/>
      <c r="L5" s="1" t="s">
        <v>14</v>
      </c>
      <c r="M5" s="2">
        <v>31.428267530998269</v>
      </c>
      <c r="N5" s="16">
        <v>18.356229339814174</v>
      </c>
      <c r="O5" s="26">
        <f t="shared" ref="O5:O6" si="1">M5-N5</f>
        <v>13.072038191184095</v>
      </c>
    </row>
    <row r="6" spans="1:15" x14ac:dyDescent="0.25">
      <c r="A6" s="1" t="s">
        <v>2</v>
      </c>
      <c r="B6" s="1"/>
      <c r="C6" s="1"/>
      <c r="D6" s="2">
        <v>32.37992433592148</v>
      </c>
      <c r="E6" s="3"/>
      <c r="F6" s="22"/>
      <c r="G6" s="1" t="s">
        <v>2</v>
      </c>
      <c r="H6" s="2">
        <v>32.37992433592148</v>
      </c>
      <c r="I6" s="16">
        <v>18.652668656373152</v>
      </c>
      <c r="J6" s="16">
        <f t="shared" si="0"/>
        <v>13.727255679548328</v>
      </c>
      <c r="K6" s="28"/>
      <c r="L6" s="1" t="s">
        <v>15</v>
      </c>
      <c r="M6" s="2">
        <v>31.474710483179983</v>
      </c>
      <c r="N6" s="16">
        <v>18.304058433863599</v>
      </c>
      <c r="O6" s="26">
        <f t="shared" si="1"/>
        <v>13.170652049316384</v>
      </c>
    </row>
    <row r="7" spans="1:15" x14ac:dyDescent="0.25">
      <c r="A7" t="s">
        <v>7</v>
      </c>
      <c r="C7" s="1"/>
      <c r="D7" s="2">
        <v>26.949881261333971</v>
      </c>
      <c r="E7" s="3"/>
      <c r="F7" s="22"/>
      <c r="G7" s="1" t="s">
        <v>7</v>
      </c>
      <c r="H7" s="2">
        <v>26.949881261333971</v>
      </c>
      <c r="I7" s="2">
        <v>18.556921129659166</v>
      </c>
      <c r="J7" s="16">
        <f t="shared" si="0"/>
        <v>8.3929601316748048</v>
      </c>
      <c r="K7" s="28"/>
      <c r="L7" s="1"/>
      <c r="M7" s="2"/>
      <c r="N7" s="16"/>
      <c r="O7" s="26"/>
    </row>
    <row r="8" spans="1:15" x14ac:dyDescent="0.25">
      <c r="A8" t="s">
        <v>8</v>
      </c>
      <c r="C8" s="1"/>
      <c r="D8" s="2">
        <v>27.079881831352221</v>
      </c>
      <c r="E8" s="3"/>
      <c r="F8" s="22"/>
      <c r="G8" s="1" t="s">
        <v>8</v>
      </c>
      <c r="H8" s="2">
        <v>27.079881831352221</v>
      </c>
      <c r="I8" s="2">
        <v>18.39355205524874</v>
      </c>
      <c r="J8" s="16">
        <f t="shared" si="0"/>
        <v>8.6863297761034808</v>
      </c>
      <c r="K8" s="28"/>
      <c r="L8" s="1"/>
      <c r="M8" s="2"/>
      <c r="N8" s="16"/>
      <c r="O8" s="26"/>
    </row>
    <row r="9" spans="1:15" x14ac:dyDescent="0.25">
      <c r="A9" t="s">
        <v>9</v>
      </c>
      <c r="C9" s="1"/>
      <c r="D9" s="2">
        <v>26.394999526425455</v>
      </c>
      <c r="E9" s="3"/>
      <c r="F9" s="22"/>
      <c r="G9" s="1" t="s">
        <v>9</v>
      </c>
      <c r="H9" s="2">
        <v>26.394999526425455</v>
      </c>
      <c r="I9" s="2">
        <v>18.775609936675544</v>
      </c>
      <c r="J9" s="16">
        <f t="shared" si="0"/>
        <v>7.6193895897499111</v>
      </c>
      <c r="K9" s="28"/>
      <c r="L9" s="1"/>
      <c r="M9" s="2"/>
      <c r="N9" s="16"/>
      <c r="O9" s="26"/>
    </row>
    <row r="10" spans="1:15" x14ac:dyDescent="0.25">
      <c r="A10" s="1" t="s">
        <v>10</v>
      </c>
      <c r="B10" s="1"/>
      <c r="C10" s="1"/>
      <c r="D10" s="2">
        <v>31.689963710929046</v>
      </c>
      <c r="E10" s="3"/>
      <c r="F10" s="22"/>
      <c r="G10" s="1" t="s">
        <v>10</v>
      </c>
      <c r="H10" s="2">
        <v>31.689963710929046</v>
      </c>
      <c r="I10" s="16">
        <v>18.178976239119599</v>
      </c>
      <c r="J10" s="16">
        <f t="shared" si="0"/>
        <v>13.510987471809447</v>
      </c>
      <c r="K10" s="28"/>
      <c r="N10" t="s">
        <v>26</v>
      </c>
      <c r="O10" s="3">
        <f>GEOMEAN(O4:O6)</f>
        <v>12.672125931000915</v>
      </c>
    </row>
    <row r="11" spans="1:15" x14ac:dyDescent="0.25">
      <c r="A11" s="1" t="s">
        <v>11</v>
      </c>
      <c r="B11" s="1"/>
      <c r="C11" s="1"/>
      <c r="D11" s="2">
        <v>31.189421283505727</v>
      </c>
      <c r="E11" s="3"/>
      <c r="F11" s="22"/>
      <c r="G11" s="1" t="s">
        <v>11</v>
      </c>
      <c r="H11" s="2">
        <v>31.189421283505727</v>
      </c>
      <c r="I11" s="16">
        <v>18.323714723133822</v>
      </c>
      <c r="J11" s="16">
        <f t="shared" si="0"/>
        <v>12.865706560371905</v>
      </c>
      <c r="K11" s="28"/>
      <c r="O11" s="3"/>
    </row>
    <row r="12" spans="1:15" x14ac:dyDescent="0.25">
      <c r="A12" s="1" t="s">
        <v>12</v>
      </c>
      <c r="B12" s="1"/>
      <c r="C12" s="1"/>
      <c r="D12" s="2">
        <v>30.774317214196646</v>
      </c>
      <c r="E12" s="3"/>
      <c r="F12" s="22"/>
      <c r="G12" s="1" t="s">
        <v>12</v>
      </c>
      <c r="H12" s="2">
        <v>30.774317214196646</v>
      </c>
      <c r="I12" s="16">
        <v>18.531992430331449</v>
      </c>
      <c r="J12" s="16">
        <f t="shared" si="0"/>
        <v>12.242324783865197</v>
      </c>
      <c r="K12" s="28"/>
      <c r="O12" s="3"/>
    </row>
    <row r="13" spans="1:15" x14ac:dyDescent="0.25">
      <c r="A13" s="1" t="s">
        <v>13</v>
      </c>
      <c r="B13" s="1"/>
      <c r="C13" s="1"/>
      <c r="D13" s="2">
        <v>30.482568789391749</v>
      </c>
      <c r="E13" s="3"/>
      <c r="F13" s="22"/>
      <c r="H13">
        <v>30.482568789391749</v>
      </c>
      <c r="I13" s="16">
        <v>18.663102782982897</v>
      </c>
      <c r="J13" s="16">
        <f t="shared" si="0"/>
        <v>11.819466006408852</v>
      </c>
      <c r="K13" s="28"/>
      <c r="O13" s="3"/>
    </row>
    <row r="14" spans="1:15" x14ac:dyDescent="0.25">
      <c r="A14" s="1" t="s">
        <v>14</v>
      </c>
      <c r="B14" s="1"/>
      <c r="C14" s="1"/>
      <c r="D14" s="2">
        <v>31.428267530998269</v>
      </c>
      <c r="E14" s="3"/>
      <c r="F14" s="22"/>
      <c r="H14">
        <v>31.428267530998269</v>
      </c>
      <c r="I14" s="16">
        <v>18.356229339814174</v>
      </c>
      <c r="J14" s="16">
        <f t="shared" si="0"/>
        <v>13.072038191184095</v>
      </c>
      <c r="K14" s="28"/>
      <c r="O14" s="3"/>
    </row>
    <row r="15" spans="1:15" ht="15.75" thickBot="1" x14ac:dyDescent="0.3">
      <c r="A15" s="4" t="s">
        <v>15</v>
      </c>
      <c r="B15" s="4"/>
      <c r="C15" s="4"/>
      <c r="D15" s="17">
        <v>31.474710483179983</v>
      </c>
      <c r="E15" s="5"/>
      <c r="F15" s="27"/>
      <c r="G15" s="4"/>
      <c r="H15" s="4">
        <v>31.474710483179983</v>
      </c>
      <c r="I15" s="17">
        <v>18.304058433863599</v>
      </c>
      <c r="J15" s="16">
        <f t="shared" si="0"/>
        <v>13.170652049316384</v>
      </c>
      <c r="K15" s="29"/>
      <c r="L15" s="4"/>
      <c r="M15" s="4"/>
      <c r="N15" s="4"/>
      <c r="O15" s="5"/>
    </row>
    <row r="16" spans="1:15" ht="15.75" thickTop="1" x14ac:dyDescent="0.25">
      <c r="A16" s="1"/>
      <c r="B16" s="1"/>
      <c r="C16" s="1"/>
      <c r="D16" s="1"/>
      <c r="E16" s="1"/>
      <c r="F16" s="22"/>
      <c r="G16" s="1"/>
      <c r="H16" s="1"/>
      <c r="I16" s="1"/>
      <c r="J16" s="1"/>
      <c r="K16" s="22"/>
      <c r="L16" s="1"/>
      <c r="M16" s="1"/>
      <c r="N16" s="1"/>
      <c r="O16" s="1"/>
    </row>
    <row r="17" spans="1:18" x14ac:dyDescent="0.25">
      <c r="C17" s="25" t="s">
        <v>31</v>
      </c>
      <c r="H17" s="25" t="s">
        <v>32</v>
      </c>
      <c r="O17" s="25" t="s">
        <v>35</v>
      </c>
    </row>
    <row r="18" spans="1:18" x14ac:dyDescent="0.25">
      <c r="B18" s="23" t="s">
        <v>24</v>
      </c>
      <c r="C18" s="30" t="s">
        <v>26</v>
      </c>
      <c r="D18" s="23" t="s">
        <v>30</v>
      </c>
      <c r="H18" s="23" t="s">
        <v>30</v>
      </c>
      <c r="I18" s="23" t="s">
        <v>34</v>
      </c>
      <c r="J18" s="23" t="s">
        <v>33</v>
      </c>
      <c r="N18" t="s">
        <v>34</v>
      </c>
      <c r="O18" t="s">
        <v>33</v>
      </c>
      <c r="P18" t="s">
        <v>36</v>
      </c>
      <c r="Q18" t="s">
        <v>37</v>
      </c>
      <c r="R18" t="s">
        <v>38</v>
      </c>
    </row>
    <row r="19" spans="1:18" x14ac:dyDescent="0.25">
      <c r="A19" s="1" t="s">
        <v>0</v>
      </c>
      <c r="B19">
        <v>12.262216019972804</v>
      </c>
      <c r="C19">
        <v>12.672125931000915</v>
      </c>
      <c r="D19">
        <f>B19-C19</f>
        <v>-0.40990991102811059</v>
      </c>
      <c r="G19" s="1" t="s">
        <v>0</v>
      </c>
      <c r="H19">
        <f>D19</f>
        <v>-0.40990991102811059</v>
      </c>
      <c r="I19" s="1">
        <v>-1</v>
      </c>
      <c r="J19">
        <f>H19*I19</f>
        <v>0.40990991102811059</v>
      </c>
      <c r="M19" s="37" t="s">
        <v>0</v>
      </c>
      <c r="N19" s="38">
        <v>2</v>
      </c>
      <c r="O19" s="38">
        <f>J19</f>
        <v>0.40990991102811059</v>
      </c>
      <c r="P19" s="38">
        <f>N19^O19</f>
        <v>1.3286028470117743</v>
      </c>
      <c r="Q19" s="38">
        <f>LOG(P19,2)</f>
        <v>0.40990991102811059</v>
      </c>
    </row>
    <row r="20" spans="1:18" x14ac:dyDescent="0.25">
      <c r="A20" s="1" t="s">
        <v>1</v>
      </c>
      <c r="B20">
        <v>14.050051179996132</v>
      </c>
      <c r="C20">
        <v>12.672125931000915</v>
      </c>
      <c r="D20">
        <f t="shared" ref="D20:D30" si="2">B20-C20</f>
        <v>1.3779252489952167</v>
      </c>
      <c r="G20" s="1" t="s">
        <v>1</v>
      </c>
      <c r="H20">
        <f t="shared" ref="H20:H30" si="3">D20</f>
        <v>1.3779252489952167</v>
      </c>
      <c r="I20" s="1">
        <v>-1</v>
      </c>
      <c r="J20">
        <f t="shared" ref="J20:J30" si="4">H20*I20</f>
        <v>-1.3779252489952167</v>
      </c>
      <c r="M20" s="1" t="s">
        <v>1</v>
      </c>
      <c r="N20">
        <v>2</v>
      </c>
      <c r="O20" s="38">
        <f t="shared" ref="O20:O27" si="5">J20</f>
        <v>-1.3779252489952167</v>
      </c>
      <c r="P20">
        <f t="shared" ref="P20:P27" si="6">N20^O20</f>
        <v>0.3847717408744073</v>
      </c>
      <c r="Q20">
        <f t="shared" ref="Q20:Q27" si="7">LOG(P20,2)</f>
        <v>-1.3779252489952167</v>
      </c>
      <c r="R20">
        <f>AVERAGE(Q19:Q21)</f>
        <v>-0.67438169550483984</v>
      </c>
    </row>
    <row r="21" spans="1:18" x14ac:dyDescent="0.25">
      <c r="A21" s="1" t="s">
        <v>2</v>
      </c>
      <c r="B21">
        <v>13.727255679548328</v>
      </c>
      <c r="C21">
        <v>12.672125931000915</v>
      </c>
      <c r="D21">
        <f t="shared" si="2"/>
        <v>1.0551297485474134</v>
      </c>
      <c r="G21" s="1" t="s">
        <v>2</v>
      </c>
      <c r="H21">
        <f t="shared" si="3"/>
        <v>1.0551297485474134</v>
      </c>
      <c r="I21" s="1">
        <v>-1</v>
      </c>
      <c r="J21">
        <f t="shared" si="4"/>
        <v>-1.0551297485474134</v>
      </c>
      <c r="M21" s="1" t="s">
        <v>2</v>
      </c>
      <c r="N21">
        <v>2</v>
      </c>
      <c r="O21" s="38">
        <f t="shared" si="5"/>
        <v>-1.0551297485474134</v>
      </c>
      <c r="P21">
        <f t="shared" si="6"/>
        <v>0.48125393810872291</v>
      </c>
      <c r="Q21">
        <f t="shared" si="7"/>
        <v>-1.0551297485474136</v>
      </c>
    </row>
    <row r="22" spans="1:18" x14ac:dyDescent="0.25">
      <c r="A22" s="1" t="s">
        <v>7</v>
      </c>
      <c r="B22">
        <v>8.3929601316748048</v>
      </c>
      <c r="C22">
        <v>12.672125931000915</v>
      </c>
      <c r="D22">
        <f t="shared" si="2"/>
        <v>-4.2791657993261101</v>
      </c>
      <c r="G22" s="1" t="s">
        <v>7</v>
      </c>
      <c r="H22">
        <f t="shared" si="3"/>
        <v>-4.2791657993261101</v>
      </c>
      <c r="I22" s="1">
        <v>-1</v>
      </c>
      <c r="J22">
        <f t="shared" si="4"/>
        <v>4.2791657993261101</v>
      </c>
      <c r="M22" s="1" t="s">
        <v>65</v>
      </c>
      <c r="N22">
        <v>2</v>
      </c>
      <c r="O22" s="38">
        <f t="shared" si="5"/>
        <v>4.2791657993261101</v>
      </c>
      <c r="P22">
        <f t="shared" si="6"/>
        <v>19.415888174396937</v>
      </c>
      <c r="Q22">
        <f>LOG(P22,2)</f>
        <v>4.2791657993261101</v>
      </c>
    </row>
    <row r="23" spans="1:18" x14ac:dyDescent="0.25">
      <c r="A23" s="1" t="s">
        <v>8</v>
      </c>
      <c r="B23">
        <v>8.6863297761034808</v>
      </c>
      <c r="C23">
        <v>12.672125931000915</v>
      </c>
      <c r="D23">
        <f t="shared" si="2"/>
        <v>-3.9857961548974341</v>
      </c>
      <c r="G23" s="1" t="s">
        <v>8</v>
      </c>
      <c r="H23">
        <f t="shared" si="3"/>
        <v>-3.9857961548974341</v>
      </c>
      <c r="I23" s="1">
        <v>-1</v>
      </c>
      <c r="J23">
        <f t="shared" si="4"/>
        <v>3.9857961548974341</v>
      </c>
      <c r="M23" s="1" t="s">
        <v>66</v>
      </c>
      <c r="N23">
        <v>2</v>
      </c>
      <c r="O23" s="38">
        <f t="shared" si="5"/>
        <v>3.9857961548974341</v>
      </c>
      <c r="P23">
        <f t="shared" si="6"/>
        <v>15.843247226571917</v>
      </c>
      <c r="Q23">
        <f t="shared" si="7"/>
        <v>3.9857961548974341</v>
      </c>
      <c r="R23">
        <f t="shared" ref="R23" si="8">AVERAGE(Q22:Q24)</f>
        <v>4.4392327651581827</v>
      </c>
    </row>
    <row r="24" spans="1:18" x14ac:dyDescent="0.25">
      <c r="A24" s="1" t="s">
        <v>9</v>
      </c>
      <c r="B24">
        <v>7.6193895897499111</v>
      </c>
      <c r="C24">
        <v>12.672125931000915</v>
      </c>
      <c r="D24">
        <f t="shared" si="2"/>
        <v>-5.0527363412510038</v>
      </c>
      <c r="G24" s="1" t="s">
        <v>9</v>
      </c>
      <c r="H24">
        <f t="shared" si="3"/>
        <v>-5.0527363412510038</v>
      </c>
      <c r="I24" s="1">
        <v>-1</v>
      </c>
      <c r="J24">
        <f t="shared" si="4"/>
        <v>5.0527363412510038</v>
      </c>
      <c r="M24" s="1" t="s">
        <v>67</v>
      </c>
      <c r="N24">
        <v>2</v>
      </c>
      <c r="O24" s="38">
        <f t="shared" si="5"/>
        <v>5.0527363412510038</v>
      </c>
      <c r="P24">
        <f t="shared" si="6"/>
        <v>33.191371549296683</v>
      </c>
      <c r="Q24">
        <f t="shared" si="7"/>
        <v>5.0527363412510038</v>
      </c>
    </row>
    <row r="25" spans="1:18" x14ac:dyDescent="0.25">
      <c r="A25" s="1" t="s">
        <v>10</v>
      </c>
      <c r="B25">
        <v>13.510987471809447</v>
      </c>
      <c r="C25">
        <v>12.672125931000915</v>
      </c>
      <c r="D25">
        <f t="shared" si="2"/>
        <v>0.83886154080853181</v>
      </c>
      <c r="G25" s="1" t="s">
        <v>10</v>
      </c>
      <c r="H25">
        <f t="shared" si="3"/>
        <v>0.83886154080853181</v>
      </c>
      <c r="I25" s="1">
        <v>-1</v>
      </c>
      <c r="J25">
        <f t="shared" si="4"/>
        <v>-0.83886154080853181</v>
      </c>
      <c r="M25" s="1" t="s">
        <v>10</v>
      </c>
      <c r="N25">
        <v>2</v>
      </c>
      <c r="O25" s="38">
        <f t="shared" si="5"/>
        <v>-0.83886154080853181</v>
      </c>
      <c r="P25">
        <f t="shared" si="6"/>
        <v>0.5590845797079439</v>
      </c>
      <c r="Q25">
        <f t="shared" si="7"/>
        <v>-0.83886154080853192</v>
      </c>
    </row>
    <row r="26" spans="1:18" x14ac:dyDescent="0.25">
      <c r="A26" s="1" t="s">
        <v>11</v>
      </c>
      <c r="B26">
        <v>12.865706560371905</v>
      </c>
      <c r="C26">
        <v>12.672125931000915</v>
      </c>
      <c r="D26">
        <f t="shared" si="2"/>
        <v>0.19358062937098985</v>
      </c>
      <c r="G26" s="1" t="s">
        <v>11</v>
      </c>
      <c r="H26">
        <f t="shared" si="3"/>
        <v>0.19358062937098985</v>
      </c>
      <c r="I26" s="1">
        <v>-1</v>
      </c>
      <c r="J26">
        <f t="shared" si="4"/>
        <v>-0.19358062937098985</v>
      </c>
      <c r="M26" s="1" t="s">
        <v>11</v>
      </c>
      <c r="N26">
        <v>2</v>
      </c>
      <c r="O26" s="38">
        <f t="shared" si="5"/>
        <v>-0.19358062937098985</v>
      </c>
      <c r="P26">
        <f t="shared" si="6"/>
        <v>0.8744327684569444</v>
      </c>
      <c r="Q26">
        <f t="shared" si="7"/>
        <v>-0.19358062937098988</v>
      </c>
      <c r="R26">
        <f t="shared" ref="R26" si="9">AVERAGE(Q25:Q27)</f>
        <v>-0.20088034101460128</v>
      </c>
    </row>
    <row r="27" spans="1:18" x14ac:dyDescent="0.25">
      <c r="A27" s="1" t="s">
        <v>12</v>
      </c>
      <c r="B27">
        <v>12.242324783865197</v>
      </c>
      <c r="C27">
        <v>12.672125931000915</v>
      </c>
      <c r="D27">
        <f t="shared" si="2"/>
        <v>-0.42980114713571815</v>
      </c>
      <c r="G27" s="1" t="s">
        <v>12</v>
      </c>
      <c r="H27">
        <f t="shared" si="3"/>
        <v>-0.42980114713571815</v>
      </c>
      <c r="I27" s="1">
        <v>-1</v>
      </c>
      <c r="J27">
        <f t="shared" si="4"/>
        <v>0.42980114713571815</v>
      </c>
      <c r="M27" s="1" t="s">
        <v>12</v>
      </c>
      <c r="N27">
        <v>2</v>
      </c>
      <c r="O27" s="38">
        <f t="shared" si="5"/>
        <v>0.42980114713571815</v>
      </c>
      <c r="P27">
        <f t="shared" si="6"/>
        <v>1.3470478946626736</v>
      </c>
      <c r="Q27">
        <f t="shared" si="7"/>
        <v>0.42980114713571804</v>
      </c>
    </row>
    <row r="28" spans="1:18" x14ac:dyDescent="0.25">
      <c r="A28" t="s">
        <v>13</v>
      </c>
      <c r="B28">
        <v>11.819466006408852</v>
      </c>
      <c r="C28">
        <v>12.672125931000915</v>
      </c>
      <c r="D28">
        <f t="shared" si="2"/>
        <v>-0.85265992459206252</v>
      </c>
      <c r="H28">
        <f t="shared" si="3"/>
        <v>-0.85265992459206252</v>
      </c>
      <c r="I28" s="1">
        <v>-1</v>
      </c>
      <c r="J28">
        <f t="shared" si="4"/>
        <v>0.85265992459206252</v>
      </c>
    </row>
    <row r="29" spans="1:18" x14ac:dyDescent="0.25">
      <c r="A29" t="s">
        <v>14</v>
      </c>
      <c r="B29">
        <v>13.072038191184095</v>
      </c>
      <c r="C29">
        <v>12.672125931000915</v>
      </c>
      <c r="D29">
        <f t="shared" si="2"/>
        <v>0.39991226018318038</v>
      </c>
      <c r="H29">
        <f t="shared" si="3"/>
        <v>0.39991226018318038</v>
      </c>
      <c r="I29" s="1">
        <v>-1</v>
      </c>
      <c r="J29">
        <f t="shared" si="4"/>
        <v>-0.39991226018318038</v>
      </c>
    </row>
    <row r="30" spans="1:18" x14ac:dyDescent="0.25">
      <c r="A30" t="s">
        <v>15</v>
      </c>
      <c r="B30">
        <v>13.170652049316384</v>
      </c>
      <c r="C30">
        <v>12.672125931000915</v>
      </c>
      <c r="D30">
        <f t="shared" si="2"/>
        <v>0.49852611831546945</v>
      </c>
      <c r="H30">
        <f t="shared" si="3"/>
        <v>0.49852611831546945</v>
      </c>
      <c r="I30" s="1">
        <v>-1</v>
      </c>
      <c r="J30">
        <f t="shared" si="4"/>
        <v>-0.49852611831546945</v>
      </c>
    </row>
    <row r="36" spans="12:28" x14ac:dyDescent="0.25">
      <c r="L36" s="1" t="s">
        <v>39</v>
      </c>
      <c r="M36" s="16">
        <f>R20</f>
        <v>-0.67438169550483984</v>
      </c>
    </row>
    <row r="37" spans="12:28" x14ac:dyDescent="0.25">
      <c r="L37" s="1" t="s">
        <v>40</v>
      </c>
      <c r="M37" s="16">
        <f>R23</f>
        <v>4.4392327651581827</v>
      </c>
    </row>
    <row r="38" spans="12:28" x14ac:dyDescent="0.25">
      <c r="L38" s="1" t="s">
        <v>41</v>
      </c>
      <c r="M38" s="16">
        <f>R26</f>
        <v>-0.20088034101460128</v>
      </c>
    </row>
    <row r="40" spans="12:28" x14ac:dyDescent="0.25">
      <c r="Z40">
        <v>26.87</v>
      </c>
      <c r="AA40">
        <v>27.03</v>
      </c>
      <c r="AB40">
        <f>GEOMEAN(Z40:AA40)</f>
        <v>26.949881261333971</v>
      </c>
    </row>
    <row r="41" spans="12:28" x14ac:dyDescent="0.25">
      <c r="Z41">
        <v>27.16</v>
      </c>
      <c r="AA41">
        <v>27</v>
      </c>
      <c r="AB41">
        <f t="shared" ref="AB41:AB42" si="10">GEOMEAN(Z41:AA41)</f>
        <v>27.079881831352221</v>
      </c>
    </row>
    <row r="42" spans="12:28" x14ac:dyDescent="0.25">
      <c r="Z42">
        <v>26.4</v>
      </c>
      <c r="AA42">
        <v>26.39</v>
      </c>
      <c r="AB42">
        <f t="shared" si="10"/>
        <v>26.394999526425455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topLeftCell="A4" workbookViewId="0">
      <selection activeCell="U15" sqref="U15"/>
    </sheetView>
  </sheetViews>
  <sheetFormatPr defaultRowHeight="15" x14ac:dyDescent="0.25"/>
  <sheetData>
    <row r="1" spans="1:15" x14ac:dyDescent="0.25">
      <c r="B1" s="24" t="s">
        <v>27</v>
      </c>
      <c r="H1" s="25" t="s">
        <v>28</v>
      </c>
      <c r="K1" s="22"/>
      <c r="N1" s="25" t="s">
        <v>29</v>
      </c>
    </row>
    <row r="2" spans="1:15" ht="15.75" thickBot="1" x14ac:dyDescent="0.3">
      <c r="A2" s="4"/>
      <c r="B2" s="4"/>
      <c r="C2" s="69" t="s">
        <v>46</v>
      </c>
      <c r="D2" s="69"/>
      <c r="E2" s="70"/>
      <c r="F2" s="7"/>
      <c r="G2" s="4"/>
      <c r="H2" s="4"/>
      <c r="I2" s="4"/>
      <c r="J2" s="4"/>
      <c r="K2" s="22"/>
      <c r="L2" s="4"/>
      <c r="M2" s="4"/>
      <c r="N2" s="4"/>
      <c r="O2" s="4"/>
    </row>
    <row r="3" spans="1:15" ht="15.75" thickTop="1" x14ac:dyDescent="0.25">
      <c r="A3" s="1"/>
      <c r="B3" s="1"/>
      <c r="C3" s="30"/>
      <c r="D3" s="30" t="s">
        <v>4</v>
      </c>
      <c r="E3" s="31"/>
      <c r="F3" s="23"/>
      <c r="G3" s="23" t="s">
        <v>20</v>
      </c>
      <c r="H3" s="23" t="s">
        <v>22</v>
      </c>
      <c r="I3" s="23" t="s">
        <v>19</v>
      </c>
      <c r="J3" s="23" t="s">
        <v>24</v>
      </c>
      <c r="K3" s="32"/>
      <c r="L3" s="23" t="s">
        <v>21</v>
      </c>
      <c r="M3" s="23" t="s">
        <v>23</v>
      </c>
      <c r="N3" s="23" t="s">
        <v>19</v>
      </c>
      <c r="O3" s="33" t="s">
        <v>25</v>
      </c>
    </row>
    <row r="4" spans="1:15" x14ac:dyDescent="0.25">
      <c r="A4" s="1" t="s">
        <v>0</v>
      </c>
      <c r="B4" s="1"/>
      <c r="C4" s="1"/>
      <c r="D4" s="16">
        <v>25.939969159580741</v>
      </c>
      <c r="E4" s="3"/>
      <c r="F4" s="22"/>
      <c r="G4" s="1" t="s">
        <v>0</v>
      </c>
      <c r="H4" s="2">
        <f>D4</f>
        <v>25.939969159580741</v>
      </c>
      <c r="I4" s="16">
        <v>18.097546824950737</v>
      </c>
      <c r="J4" s="16">
        <f>H4-I4</f>
        <v>7.8424223346300046</v>
      </c>
      <c r="K4" s="28"/>
      <c r="L4" s="1" t="s">
        <v>13</v>
      </c>
      <c r="M4" s="2">
        <v>25.454975937918306</v>
      </c>
      <c r="N4" s="16">
        <v>18.663102782982897</v>
      </c>
      <c r="O4" s="26">
        <f>M4-N4</f>
        <v>6.7918731549354092</v>
      </c>
    </row>
    <row r="5" spans="1:15" x14ac:dyDescent="0.25">
      <c r="A5" s="1" t="s">
        <v>1</v>
      </c>
      <c r="B5" s="1"/>
      <c r="C5" s="1"/>
      <c r="D5" s="16">
        <v>27.169882222784846</v>
      </c>
      <c r="E5" s="3"/>
      <c r="F5" s="22"/>
      <c r="G5" s="1" t="s">
        <v>1</v>
      </c>
      <c r="H5" s="2">
        <f t="shared" ref="H5:H15" si="0">D5</f>
        <v>27.169882222784846</v>
      </c>
      <c r="I5" s="16">
        <v>18.509934999362116</v>
      </c>
      <c r="J5" s="16">
        <f t="shared" ref="J5:J15" si="1">H5-I5</f>
        <v>8.6599472234227299</v>
      </c>
      <c r="K5" s="28"/>
      <c r="L5" s="1" t="s">
        <v>14</v>
      </c>
      <c r="M5" s="2">
        <v>26.494705131403144</v>
      </c>
      <c r="N5" s="16">
        <v>18.356229339814174</v>
      </c>
      <c r="O5" s="26">
        <f t="shared" ref="O5:O6" si="2">M5-N5</f>
        <v>8.1384757915889701</v>
      </c>
    </row>
    <row r="6" spans="1:15" x14ac:dyDescent="0.25">
      <c r="A6" s="1" t="s">
        <v>2</v>
      </c>
      <c r="B6" s="1"/>
      <c r="C6" s="1"/>
      <c r="D6" s="16">
        <v>27.119734511974851</v>
      </c>
      <c r="E6" s="3"/>
      <c r="F6" s="22"/>
      <c r="G6" s="1" t="s">
        <v>2</v>
      </c>
      <c r="H6" s="2">
        <f t="shared" si="0"/>
        <v>27.119734511974851</v>
      </c>
      <c r="I6" s="16">
        <v>18.652668656373152</v>
      </c>
      <c r="J6" s="16">
        <f t="shared" si="1"/>
        <v>8.4670658556016996</v>
      </c>
      <c r="K6" s="28"/>
      <c r="L6" s="1" t="s">
        <v>15</v>
      </c>
      <c r="M6" s="2">
        <v>25.753834665928878</v>
      </c>
      <c r="N6" s="16">
        <v>18.304058433863599</v>
      </c>
      <c r="O6" s="26">
        <f t="shared" si="2"/>
        <v>7.4497762320652789</v>
      </c>
    </row>
    <row r="7" spans="1:15" x14ac:dyDescent="0.25">
      <c r="A7" t="s">
        <v>7</v>
      </c>
      <c r="B7" s="1"/>
      <c r="C7" s="1"/>
      <c r="D7" s="16">
        <v>26.794999533495051</v>
      </c>
      <c r="E7" s="3"/>
      <c r="F7" s="22"/>
      <c r="G7" t="s">
        <v>7</v>
      </c>
      <c r="H7" s="2">
        <v>26.794999533495051</v>
      </c>
      <c r="I7" s="16">
        <v>18.556921129659166</v>
      </c>
      <c r="J7" s="16">
        <f t="shared" si="1"/>
        <v>8.2380784038358854</v>
      </c>
      <c r="K7" s="28"/>
      <c r="L7" s="1"/>
      <c r="M7" s="2"/>
      <c r="N7" s="16"/>
      <c r="O7" s="26"/>
    </row>
    <row r="8" spans="1:15" x14ac:dyDescent="0.25">
      <c r="A8" t="s">
        <v>8</v>
      </c>
      <c r="B8" s="1"/>
      <c r="C8" s="1"/>
      <c r="D8" s="16">
        <v>26.609983089058886</v>
      </c>
      <c r="E8" s="3"/>
      <c r="F8" s="22"/>
      <c r="G8" t="s">
        <v>8</v>
      </c>
      <c r="H8" s="2">
        <v>26.609983089058886</v>
      </c>
      <c r="I8" s="16">
        <v>18.39355205524874</v>
      </c>
      <c r="J8" s="16">
        <f t="shared" si="1"/>
        <v>8.2164310338101458</v>
      </c>
      <c r="K8" s="28"/>
      <c r="L8" s="1"/>
      <c r="M8" s="2"/>
      <c r="N8" s="16"/>
      <c r="O8" s="26"/>
    </row>
    <row r="9" spans="1:15" x14ac:dyDescent="0.25">
      <c r="A9" t="s">
        <v>9</v>
      </c>
      <c r="B9" s="1"/>
      <c r="C9" s="1"/>
      <c r="D9" s="16">
        <v>26.234995711834983</v>
      </c>
      <c r="E9" s="3"/>
      <c r="F9" s="22"/>
      <c r="G9" t="s">
        <v>9</v>
      </c>
      <c r="H9" s="2">
        <v>26.234995711834983</v>
      </c>
      <c r="I9" s="16">
        <v>18.775609936675544</v>
      </c>
      <c r="J9" s="16">
        <f t="shared" si="1"/>
        <v>7.4593857751594399</v>
      </c>
      <c r="K9" s="28"/>
      <c r="L9" s="1"/>
      <c r="M9" s="2"/>
      <c r="N9" s="16"/>
      <c r="O9" s="26"/>
    </row>
    <row r="10" spans="1:15" x14ac:dyDescent="0.25">
      <c r="A10" s="1" t="s">
        <v>10</v>
      </c>
      <c r="B10" s="1"/>
      <c r="C10" s="1"/>
      <c r="D10" s="16">
        <v>25.054887746705234</v>
      </c>
      <c r="E10" s="3"/>
      <c r="F10" s="22"/>
      <c r="G10" s="1" t="s">
        <v>10</v>
      </c>
      <c r="H10" s="2">
        <f t="shared" si="0"/>
        <v>25.054887746705234</v>
      </c>
      <c r="I10" s="16">
        <v>18.178976239119599</v>
      </c>
      <c r="J10" s="16">
        <f t="shared" si="1"/>
        <v>6.8759115075856343</v>
      </c>
      <c r="K10" s="28"/>
      <c r="N10" s="23" t="s">
        <v>26</v>
      </c>
      <c r="O10" s="3">
        <f>GEOMEAN(O4:O6)</f>
        <v>7.439754821093981</v>
      </c>
    </row>
    <row r="11" spans="1:15" x14ac:dyDescent="0.25">
      <c r="A11" s="1" t="s">
        <v>11</v>
      </c>
      <c r="B11" s="1"/>
      <c r="C11" s="1"/>
      <c r="D11" s="16">
        <v>25.554995597730006</v>
      </c>
      <c r="E11" s="3"/>
      <c r="F11" s="22"/>
      <c r="G11" s="1" t="s">
        <v>11</v>
      </c>
      <c r="H11" s="2">
        <f t="shared" si="0"/>
        <v>25.554995597730006</v>
      </c>
      <c r="I11" s="16">
        <v>18.323714723133822</v>
      </c>
      <c r="J11" s="16">
        <f t="shared" si="1"/>
        <v>7.2312808745961838</v>
      </c>
      <c r="K11" s="28"/>
      <c r="O11" s="3"/>
    </row>
    <row r="12" spans="1:15" x14ac:dyDescent="0.25">
      <c r="A12" s="1" t="s">
        <v>12</v>
      </c>
      <c r="B12" s="1"/>
      <c r="C12" s="1"/>
      <c r="D12" s="16">
        <v>25.639764039475871</v>
      </c>
      <c r="E12" s="3"/>
      <c r="F12" s="22"/>
      <c r="G12" s="1" t="s">
        <v>12</v>
      </c>
      <c r="H12" s="2">
        <f t="shared" si="0"/>
        <v>25.639764039475871</v>
      </c>
      <c r="I12" s="16">
        <v>18.531992430331449</v>
      </c>
      <c r="J12" s="16">
        <f t="shared" si="1"/>
        <v>7.1077716091444216</v>
      </c>
      <c r="K12" s="28"/>
      <c r="O12" s="3"/>
    </row>
    <row r="13" spans="1:15" x14ac:dyDescent="0.25">
      <c r="A13" s="1" t="s">
        <v>13</v>
      </c>
      <c r="B13" s="1"/>
      <c r="C13" s="1"/>
      <c r="D13" s="16">
        <v>25.454975937918306</v>
      </c>
      <c r="E13" s="3"/>
      <c r="F13" s="22"/>
      <c r="G13" t="s">
        <v>13</v>
      </c>
      <c r="H13" s="2">
        <f t="shared" si="0"/>
        <v>25.454975937918306</v>
      </c>
      <c r="I13" s="16">
        <v>18.663102782982897</v>
      </c>
      <c r="J13" s="16">
        <f t="shared" si="1"/>
        <v>6.7918731549354092</v>
      </c>
      <c r="K13" s="28"/>
      <c r="O13" s="3"/>
    </row>
    <row r="14" spans="1:15" x14ac:dyDescent="0.25">
      <c r="A14" s="1" t="s">
        <v>14</v>
      </c>
      <c r="B14" s="1"/>
      <c r="C14" s="1"/>
      <c r="D14" s="16">
        <v>26.494705131403144</v>
      </c>
      <c r="E14" s="3"/>
      <c r="F14" s="22"/>
      <c r="G14" t="s">
        <v>14</v>
      </c>
      <c r="H14" s="2">
        <f t="shared" si="0"/>
        <v>26.494705131403144</v>
      </c>
      <c r="I14" s="16">
        <v>18.356229339814174</v>
      </c>
      <c r="J14" s="16">
        <f t="shared" si="1"/>
        <v>8.1384757915889701</v>
      </c>
      <c r="K14" s="28"/>
      <c r="O14" s="3"/>
    </row>
    <row r="15" spans="1:15" ht="15.75" thickBot="1" x14ac:dyDescent="0.3">
      <c r="A15" s="4" t="s">
        <v>15</v>
      </c>
      <c r="B15" s="4"/>
      <c r="C15" s="4"/>
      <c r="D15" s="16">
        <v>25.753834665928878</v>
      </c>
      <c r="E15" s="5"/>
      <c r="F15" s="27"/>
      <c r="G15" s="4" t="s">
        <v>15</v>
      </c>
      <c r="H15" s="2">
        <f t="shared" si="0"/>
        <v>25.753834665928878</v>
      </c>
      <c r="I15" s="17">
        <v>18.304058433863599</v>
      </c>
      <c r="J15" s="16">
        <f t="shared" si="1"/>
        <v>7.4497762320652789</v>
      </c>
      <c r="K15" s="29"/>
      <c r="L15" s="4"/>
      <c r="M15" s="4"/>
      <c r="N15" s="4"/>
      <c r="O15" s="5"/>
    </row>
    <row r="16" spans="1:15" ht="15.75" thickTop="1" x14ac:dyDescent="0.25">
      <c r="A16" s="1"/>
      <c r="B16" s="1"/>
      <c r="C16" s="1"/>
      <c r="D16" s="1"/>
      <c r="E16" s="1"/>
      <c r="F16" s="22"/>
      <c r="G16" s="1"/>
      <c r="H16" s="1"/>
      <c r="I16" s="1"/>
      <c r="J16" s="1"/>
      <c r="K16" s="22"/>
      <c r="L16" s="1"/>
      <c r="M16" s="1"/>
      <c r="N16" s="1"/>
      <c r="O16" s="1"/>
    </row>
    <row r="17" spans="1:18" x14ac:dyDescent="0.25">
      <c r="C17" s="25" t="s">
        <v>31</v>
      </c>
      <c r="H17" s="25" t="s">
        <v>32</v>
      </c>
      <c r="O17" s="25" t="s">
        <v>35</v>
      </c>
    </row>
    <row r="18" spans="1:18" x14ac:dyDescent="0.25">
      <c r="B18" s="23" t="s">
        <v>24</v>
      </c>
      <c r="C18" s="30" t="s">
        <v>26</v>
      </c>
      <c r="D18" s="23" t="s">
        <v>30</v>
      </c>
      <c r="H18" s="23" t="s">
        <v>30</v>
      </c>
      <c r="I18" s="23" t="s">
        <v>34</v>
      </c>
      <c r="J18" s="23" t="s">
        <v>33</v>
      </c>
      <c r="N18" t="s">
        <v>34</v>
      </c>
      <c r="O18" t="s">
        <v>33</v>
      </c>
      <c r="P18" t="s">
        <v>36</v>
      </c>
      <c r="Q18" t="s">
        <v>37</v>
      </c>
      <c r="R18" t="s">
        <v>38</v>
      </c>
    </row>
    <row r="19" spans="1:18" x14ac:dyDescent="0.25">
      <c r="A19" s="1" t="s">
        <v>0</v>
      </c>
      <c r="B19">
        <v>7.8424223346300046</v>
      </c>
      <c r="C19" s="3">
        <v>7.439754821093981</v>
      </c>
      <c r="D19">
        <f>B19-C19</f>
        <v>0.40266751353602359</v>
      </c>
      <c r="G19" s="1" t="s">
        <v>0</v>
      </c>
      <c r="H19">
        <f>D19</f>
        <v>0.40266751353602359</v>
      </c>
      <c r="I19" s="1">
        <v>-1</v>
      </c>
      <c r="J19">
        <f>H19*I19</f>
        <v>-0.40266751353602359</v>
      </c>
      <c r="M19" s="37" t="s">
        <v>0</v>
      </c>
      <c r="N19" s="38">
        <v>2</v>
      </c>
      <c r="O19" s="38">
        <f>J19</f>
        <v>-0.40266751353602359</v>
      </c>
      <c r="P19" s="38">
        <f>N19^O19</f>
        <v>0.75645831349223946</v>
      </c>
      <c r="Q19" s="38">
        <f>LOG(P19,2)</f>
        <v>-0.4026675135360237</v>
      </c>
    </row>
    <row r="20" spans="1:18" x14ac:dyDescent="0.25">
      <c r="A20" s="1" t="s">
        <v>1</v>
      </c>
      <c r="B20">
        <v>8.6599472234227299</v>
      </c>
      <c r="C20" s="3">
        <v>7.439754821093981</v>
      </c>
      <c r="D20">
        <f t="shared" ref="D20:D30" si="3">B20-C20</f>
        <v>1.2201924023287489</v>
      </c>
      <c r="G20" s="1" t="s">
        <v>1</v>
      </c>
      <c r="H20">
        <f t="shared" ref="H20:H30" si="4">D20</f>
        <v>1.2201924023287489</v>
      </c>
      <c r="I20" s="1">
        <v>-1</v>
      </c>
      <c r="J20">
        <f t="shared" ref="J20:J30" si="5">H20*I20</f>
        <v>-1.2201924023287489</v>
      </c>
      <c r="M20" s="1" t="s">
        <v>1</v>
      </c>
      <c r="N20">
        <v>2</v>
      </c>
      <c r="O20" s="38">
        <f t="shared" ref="O20:O30" si="6">J20</f>
        <v>-1.2201924023287489</v>
      </c>
      <c r="P20">
        <f t="shared" ref="P20:P30" si="7">N20^O20</f>
        <v>0.42922547154857066</v>
      </c>
      <c r="Q20">
        <f t="shared" ref="Q20:Q30" si="8">LOG(P20,2)</f>
        <v>-1.2201924023287489</v>
      </c>
      <c r="R20">
        <f>AVERAGE(Q19:Q21)</f>
        <v>-0.88339031679083035</v>
      </c>
    </row>
    <row r="21" spans="1:18" x14ac:dyDescent="0.25">
      <c r="A21" s="1" t="s">
        <v>2</v>
      </c>
      <c r="B21">
        <v>8.4670658556016996</v>
      </c>
      <c r="C21" s="3">
        <v>7.439754821093981</v>
      </c>
      <c r="D21">
        <f t="shared" si="3"/>
        <v>1.0273110345077185</v>
      </c>
      <c r="G21" s="1" t="s">
        <v>2</v>
      </c>
      <c r="H21">
        <f t="shared" si="4"/>
        <v>1.0273110345077185</v>
      </c>
      <c r="I21" s="1">
        <v>-1</v>
      </c>
      <c r="J21">
        <f t="shared" si="5"/>
        <v>-1.0273110345077185</v>
      </c>
      <c r="M21" s="1" t="s">
        <v>2</v>
      </c>
      <c r="N21">
        <v>2</v>
      </c>
      <c r="O21" s="38">
        <f t="shared" si="6"/>
        <v>-1.0273110345077185</v>
      </c>
      <c r="P21">
        <f t="shared" si="7"/>
        <v>0.49062374562965344</v>
      </c>
      <c r="Q21">
        <f t="shared" si="8"/>
        <v>-1.0273110345077188</v>
      </c>
    </row>
    <row r="22" spans="1:18" x14ac:dyDescent="0.25">
      <c r="A22" t="s">
        <v>7</v>
      </c>
      <c r="B22">
        <v>8.2380784038358854</v>
      </c>
      <c r="C22" s="3">
        <v>7.439754821093981</v>
      </c>
      <c r="D22">
        <f t="shared" si="3"/>
        <v>0.7983235827419044</v>
      </c>
      <c r="G22" t="s">
        <v>7</v>
      </c>
      <c r="H22">
        <f t="shared" si="4"/>
        <v>0.7983235827419044</v>
      </c>
      <c r="I22" s="1">
        <v>-1</v>
      </c>
      <c r="J22">
        <f t="shared" si="5"/>
        <v>-0.7983235827419044</v>
      </c>
      <c r="M22" t="s">
        <v>7</v>
      </c>
      <c r="N22">
        <v>2</v>
      </c>
      <c r="O22" s="38">
        <f t="shared" si="6"/>
        <v>-0.7983235827419044</v>
      </c>
      <c r="P22">
        <f t="shared" si="7"/>
        <v>0.57501696138897396</v>
      </c>
      <c r="Q22">
        <f>LOG(P22,2)</f>
        <v>-0.7983235827419044</v>
      </c>
    </row>
    <row r="23" spans="1:18" x14ac:dyDescent="0.25">
      <c r="A23" t="s">
        <v>8</v>
      </c>
      <c r="B23">
        <v>8.2164310338101458</v>
      </c>
      <c r="C23" s="3">
        <v>7.439754821093981</v>
      </c>
      <c r="D23">
        <f t="shared" si="3"/>
        <v>0.77667621271616483</v>
      </c>
      <c r="G23" t="s">
        <v>8</v>
      </c>
      <c r="H23">
        <f t="shared" si="4"/>
        <v>0.77667621271616483</v>
      </c>
      <c r="I23" s="1">
        <v>-1</v>
      </c>
      <c r="J23">
        <f t="shared" si="5"/>
        <v>-0.77667621271616483</v>
      </c>
      <c r="M23" t="s">
        <v>8</v>
      </c>
      <c r="N23">
        <v>2</v>
      </c>
      <c r="O23" s="38">
        <f t="shared" si="6"/>
        <v>-0.77667621271616483</v>
      </c>
      <c r="P23">
        <f t="shared" si="7"/>
        <v>0.5837100395630227</v>
      </c>
      <c r="Q23">
        <f t="shared" si="8"/>
        <v>-0.77667621271616472</v>
      </c>
      <c r="R23">
        <f t="shared" ref="R23" si="9">AVERAGE(Q22:Q24)</f>
        <v>-0.53154358317450934</v>
      </c>
    </row>
    <row r="24" spans="1:18" x14ac:dyDescent="0.25">
      <c r="A24" t="s">
        <v>9</v>
      </c>
      <c r="B24">
        <v>7.4593857751594399</v>
      </c>
      <c r="C24" s="3">
        <v>7.439754821093981</v>
      </c>
      <c r="D24">
        <f t="shared" si="3"/>
        <v>1.9630954065458894E-2</v>
      </c>
      <c r="G24" t="s">
        <v>9</v>
      </c>
      <c r="H24">
        <f t="shared" si="4"/>
        <v>1.9630954065458894E-2</v>
      </c>
      <c r="I24" s="1">
        <v>-1</v>
      </c>
      <c r="J24">
        <f t="shared" si="5"/>
        <v>-1.9630954065458894E-2</v>
      </c>
      <c r="M24" t="s">
        <v>9</v>
      </c>
      <c r="N24">
        <v>2</v>
      </c>
      <c r="O24" s="38">
        <f t="shared" si="6"/>
        <v>-1.9630954065458894E-2</v>
      </c>
      <c r="P24">
        <f t="shared" si="7"/>
        <v>0.98648501819478307</v>
      </c>
      <c r="Q24">
        <f t="shared" si="8"/>
        <v>-1.9630954065458991E-2</v>
      </c>
    </row>
    <row r="25" spans="1:18" x14ac:dyDescent="0.25">
      <c r="A25" s="1" t="s">
        <v>10</v>
      </c>
      <c r="B25">
        <v>6.8759115075856343</v>
      </c>
      <c r="C25" s="3">
        <v>7.439754821093981</v>
      </c>
      <c r="D25">
        <f t="shared" si="3"/>
        <v>-0.56384331350834671</v>
      </c>
      <c r="G25" s="1" t="s">
        <v>10</v>
      </c>
      <c r="H25">
        <f t="shared" si="4"/>
        <v>-0.56384331350834671</v>
      </c>
      <c r="I25" s="1">
        <v>-1</v>
      </c>
      <c r="J25">
        <f t="shared" si="5"/>
        <v>0.56384331350834671</v>
      </c>
      <c r="M25" s="1" t="s">
        <v>10</v>
      </c>
      <c r="N25">
        <v>2</v>
      </c>
      <c r="O25" s="38">
        <f t="shared" si="6"/>
        <v>0.56384331350834671</v>
      </c>
      <c r="P25">
        <f t="shared" si="7"/>
        <v>1.4782018797797072</v>
      </c>
      <c r="Q25">
        <f t="shared" si="8"/>
        <v>0.56384331350834671</v>
      </c>
    </row>
    <row r="26" spans="1:18" x14ac:dyDescent="0.25">
      <c r="A26" s="1" t="s">
        <v>11</v>
      </c>
      <c r="B26">
        <v>7.2312808745961838</v>
      </c>
      <c r="C26" s="3">
        <v>7.439754821093981</v>
      </c>
      <c r="D26">
        <f t="shared" si="3"/>
        <v>-0.20847394649779716</v>
      </c>
      <c r="G26" s="1" t="s">
        <v>11</v>
      </c>
      <c r="H26">
        <f t="shared" si="4"/>
        <v>-0.20847394649779716</v>
      </c>
      <c r="I26" s="1">
        <v>-1</v>
      </c>
      <c r="J26">
        <f t="shared" si="5"/>
        <v>0.20847394649779716</v>
      </c>
      <c r="M26" s="1" t="s">
        <v>11</v>
      </c>
      <c r="N26">
        <v>2</v>
      </c>
      <c r="O26" s="38">
        <f t="shared" si="6"/>
        <v>0.20847394649779716</v>
      </c>
      <c r="P26">
        <f t="shared" si="7"/>
        <v>1.1554653095252985</v>
      </c>
      <c r="Q26">
        <f t="shared" si="8"/>
        <v>0.20847394649779716</v>
      </c>
      <c r="R26">
        <f t="shared" ref="R26" si="10">AVERAGE(Q25:Q27)</f>
        <v>0.36810015731856777</v>
      </c>
    </row>
    <row r="27" spans="1:18" x14ac:dyDescent="0.25">
      <c r="A27" s="1" t="s">
        <v>12</v>
      </c>
      <c r="B27">
        <v>7.1077716091444216</v>
      </c>
      <c r="C27" s="3">
        <v>7.439754821093981</v>
      </c>
      <c r="D27">
        <f t="shared" si="3"/>
        <v>-0.33198321194955938</v>
      </c>
      <c r="G27" s="1" t="s">
        <v>12</v>
      </c>
      <c r="H27">
        <f t="shared" si="4"/>
        <v>-0.33198321194955938</v>
      </c>
      <c r="I27" s="1">
        <v>-1</v>
      </c>
      <c r="J27">
        <f t="shared" si="5"/>
        <v>0.33198321194955938</v>
      </c>
      <c r="M27" s="1" t="s">
        <v>12</v>
      </c>
      <c r="N27">
        <v>2</v>
      </c>
      <c r="O27" s="38">
        <f t="shared" si="6"/>
        <v>0.33198321194955938</v>
      </c>
      <c r="P27">
        <f t="shared" si="7"/>
        <v>1.258742525949158</v>
      </c>
      <c r="Q27">
        <f t="shared" si="8"/>
        <v>0.33198321194955949</v>
      </c>
    </row>
    <row r="28" spans="1:18" x14ac:dyDescent="0.25">
      <c r="A28" t="s">
        <v>13</v>
      </c>
      <c r="B28">
        <v>6.7918731549354092</v>
      </c>
      <c r="C28">
        <v>7.439754821093981</v>
      </c>
      <c r="D28">
        <f t="shared" si="3"/>
        <v>-0.64788166615857179</v>
      </c>
      <c r="G28" t="s">
        <v>13</v>
      </c>
      <c r="H28">
        <f t="shared" si="4"/>
        <v>-0.64788166615857179</v>
      </c>
      <c r="I28" s="1">
        <v>-1</v>
      </c>
      <c r="J28">
        <f>H28*I28</f>
        <v>0.64788166615857179</v>
      </c>
      <c r="M28" t="s">
        <v>13</v>
      </c>
      <c r="N28">
        <v>2</v>
      </c>
      <c r="O28" s="38">
        <f t="shared" si="6"/>
        <v>0.64788166615857179</v>
      </c>
      <c r="P28">
        <f t="shared" si="7"/>
        <v>1.5668658499528476</v>
      </c>
      <c r="Q28">
        <f t="shared" si="8"/>
        <v>0.64788166615857168</v>
      </c>
    </row>
    <row r="29" spans="1:18" x14ac:dyDescent="0.25">
      <c r="A29" t="s">
        <v>14</v>
      </c>
      <c r="B29">
        <v>8.1384757915889701</v>
      </c>
      <c r="C29">
        <v>7.439754821093981</v>
      </c>
      <c r="D29">
        <f t="shared" si="3"/>
        <v>0.69872097049498905</v>
      </c>
      <c r="G29" t="s">
        <v>14</v>
      </c>
      <c r="H29">
        <f t="shared" si="4"/>
        <v>0.69872097049498905</v>
      </c>
      <c r="I29" s="1">
        <v>-1</v>
      </c>
      <c r="J29">
        <f t="shared" si="5"/>
        <v>-0.69872097049498905</v>
      </c>
      <c r="M29" t="s">
        <v>14</v>
      </c>
      <c r="N29">
        <v>2</v>
      </c>
      <c r="O29" s="38">
        <f t="shared" si="6"/>
        <v>-0.69872097049498905</v>
      </c>
      <c r="P29">
        <f t="shared" si="7"/>
        <v>0.61611818770365756</v>
      </c>
      <c r="Q29">
        <f t="shared" si="8"/>
        <v>-0.69872097049498894</v>
      </c>
      <c r="R29">
        <f t="shared" ref="R29" si="11">AVERAGE(Q28:Q30)</f>
        <v>-2.0286905102571726E-2</v>
      </c>
    </row>
    <row r="30" spans="1:18" x14ac:dyDescent="0.25">
      <c r="A30" t="s">
        <v>15</v>
      </c>
      <c r="B30">
        <v>7.4497762320652789</v>
      </c>
      <c r="C30">
        <v>7.439754821093981</v>
      </c>
      <c r="D30">
        <f t="shared" si="3"/>
        <v>1.0021410971297939E-2</v>
      </c>
      <c r="G30" t="s">
        <v>15</v>
      </c>
      <c r="H30">
        <f t="shared" si="4"/>
        <v>1.0021410971297939E-2</v>
      </c>
      <c r="I30" s="1">
        <v>-1</v>
      </c>
      <c r="J30">
        <f t="shared" si="5"/>
        <v>-1.0021410971297939E-2</v>
      </c>
      <c r="M30" t="s">
        <v>15</v>
      </c>
      <c r="N30">
        <v>2</v>
      </c>
      <c r="O30" s="38">
        <f t="shared" si="6"/>
        <v>-1.0021410971297939E-2</v>
      </c>
      <c r="P30">
        <f t="shared" si="7"/>
        <v>0.99307775710597357</v>
      </c>
      <c r="Q30">
        <f t="shared" si="8"/>
        <v>-1.0021410971297927E-2</v>
      </c>
    </row>
    <row r="35" spans="13:14" x14ac:dyDescent="0.25">
      <c r="M35" s="1" t="s">
        <v>39</v>
      </c>
      <c r="N35" s="39">
        <f>R20</f>
        <v>-0.88339031679083035</v>
      </c>
    </row>
    <row r="36" spans="13:14" x14ac:dyDescent="0.25">
      <c r="M36" s="1" t="s">
        <v>40</v>
      </c>
      <c r="N36" s="39">
        <f>R23</f>
        <v>-0.53154358317450934</v>
      </c>
    </row>
    <row r="37" spans="13:14" x14ac:dyDescent="0.25">
      <c r="M37" s="1" t="s">
        <v>41</v>
      </c>
      <c r="N37" s="39">
        <f>R26</f>
        <v>0.36810015731856777</v>
      </c>
    </row>
  </sheetData>
  <mergeCells count="1">
    <mergeCell ref="C2:E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6"/>
  <sheetViews>
    <sheetView workbookViewId="0">
      <selection activeCell="Q26" sqref="Q26"/>
    </sheetView>
  </sheetViews>
  <sheetFormatPr defaultRowHeight="15" x14ac:dyDescent="0.25"/>
  <sheetData>
    <row r="1" spans="1:30" x14ac:dyDescent="0.25">
      <c r="B1" s="25" t="s">
        <v>27</v>
      </c>
      <c r="H1" s="25" t="s">
        <v>28</v>
      </c>
      <c r="N1" s="25" t="s">
        <v>29</v>
      </c>
    </row>
    <row r="2" spans="1:30" ht="15.75" thickBot="1" x14ac:dyDescent="0.3">
      <c r="A2" s="4"/>
      <c r="B2" s="69" t="s">
        <v>61</v>
      </c>
      <c r="C2" s="69"/>
      <c r="D2" s="70"/>
    </row>
    <row r="3" spans="1:30" ht="15.75" thickTop="1" x14ac:dyDescent="0.25">
      <c r="B3" s="23" t="s">
        <v>22</v>
      </c>
      <c r="C3" s="23"/>
      <c r="D3" s="31"/>
      <c r="G3" s="34" t="s">
        <v>20</v>
      </c>
      <c r="H3" s="35" t="s">
        <v>22</v>
      </c>
      <c r="I3" s="35" t="s">
        <v>19</v>
      </c>
      <c r="J3" s="33" t="s">
        <v>24</v>
      </c>
      <c r="L3" s="34" t="s">
        <v>21</v>
      </c>
      <c r="M3" s="35" t="s">
        <v>23</v>
      </c>
      <c r="N3" s="35" t="s">
        <v>19</v>
      </c>
      <c r="O3" s="33" t="s">
        <v>25</v>
      </c>
      <c r="P3" s="36"/>
    </row>
    <row r="4" spans="1:30" x14ac:dyDescent="0.25">
      <c r="A4" t="s">
        <v>0</v>
      </c>
      <c r="B4" s="16">
        <v>23.344266962147259</v>
      </c>
      <c r="D4" s="3"/>
      <c r="G4" s="6" t="s">
        <v>0</v>
      </c>
      <c r="H4" s="16">
        <v>23.344266962147259</v>
      </c>
      <c r="I4" s="2">
        <v>18.097546824950737</v>
      </c>
      <c r="J4" s="26">
        <f>H4-I4</f>
        <v>5.2467201371965224</v>
      </c>
      <c r="L4" s="6" t="s">
        <v>13</v>
      </c>
      <c r="M4" s="16">
        <v>27.004962506917131</v>
      </c>
      <c r="N4" s="2">
        <v>18.663102782982897</v>
      </c>
      <c r="O4" s="2">
        <f>M4-N4</f>
        <v>8.3418597239342347</v>
      </c>
      <c r="P4" s="3"/>
      <c r="AD4">
        <v>27.05</v>
      </c>
    </row>
    <row r="5" spans="1:30" x14ac:dyDescent="0.25">
      <c r="A5" t="s">
        <v>1</v>
      </c>
      <c r="B5" s="2">
        <v>26.30967882738214</v>
      </c>
      <c r="D5" s="3"/>
      <c r="G5" s="6" t="s">
        <v>1</v>
      </c>
      <c r="H5" s="2">
        <v>26.30967882738214</v>
      </c>
      <c r="I5" s="2">
        <v>18.509934999362116</v>
      </c>
      <c r="J5" s="26">
        <f t="shared" ref="J5:J12" si="0">H5-I5</f>
        <v>7.7997438280200235</v>
      </c>
      <c r="L5" s="6" t="s">
        <v>14</v>
      </c>
      <c r="M5" s="16">
        <v>27.379910518480518</v>
      </c>
      <c r="N5" s="2">
        <v>18.356229339814174</v>
      </c>
      <c r="O5" s="2">
        <f>M5-N5</f>
        <v>9.0236811786663438</v>
      </c>
      <c r="P5" s="3"/>
      <c r="AD5">
        <v>27.31</v>
      </c>
    </row>
    <row r="6" spans="1:30" x14ac:dyDescent="0.25">
      <c r="A6" t="s">
        <v>2</v>
      </c>
      <c r="B6" s="16">
        <v>26.883883648014844</v>
      </c>
      <c r="D6" s="3"/>
      <c r="E6" s="1"/>
      <c r="G6" s="6" t="s">
        <v>2</v>
      </c>
      <c r="H6" s="16">
        <v>26.883883648014844</v>
      </c>
      <c r="I6" s="2">
        <v>18.652668656373152</v>
      </c>
      <c r="J6" s="26">
        <f t="shared" si="0"/>
        <v>8.2312149916416928</v>
      </c>
      <c r="L6" s="6" t="s">
        <v>15</v>
      </c>
      <c r="M6" s="16">
        <v>28.124963999976959</v>
      </c>
      <c r="N6" s="16">
        <v>18.304058433863599</v>
      </c>
      <c r="O6" s="2">
        <f>M6-N6</f>
        <v>9.8209055661133604</v>
      </c>
      <c r="P6" s="26"/>
      <c r="AD6">
        <v>28.08</v>
      </c>
    </row>
    <row r="7" spans="1:30" x14ac:dyDescent="0.25">
      <c r="A7" t="s">
        <v>7</v>
      </c>
      <c r="B7" s="16">
        <v>24.544975045821495</v>
      </c>
      <c r="D7" s="3"/>
      <c r="G7" s="6" t="s">
        <v>7</v>
      </c>
      <c r="H7" s="16">
        <v>24.544975045821495</v>
      </c>
      <c r="I7" s="2">
        <v>18.556921129659166</v>
      </c>
      <c r="J7" s="26">
        <f t="shared" si="0"/>
        <v>5.988053916162329</v>
      </c>
      <c r="L7" s="6"/>
      <c r="M7" s="1"/>
      <c r="N7" s="30" t="s">
        <v>26</v>
      </c>
      <c r="O7" s="1"/>
      <c r="P7" s="26">
        <f>GEOMEAN(O4:O6)</f>
        <v>9.0420322852810866</v>
      </c>
    </row>
    <row r="8" spans="1:30" x14ac:dyDescent="0.25">
      <c r="A8" t="s">
        <v>8</v>
      </c>
      <c r="B8" s="2">
        <v>26.409998106777667</v>
      </c>
      <c r="D8" s="3"/>
      <c r="G8" s="6" t="s">
        <v>8</v>
      </c>
      <c r="H8" s="2">
        <v>26.409998106777667</v>
      </c>
      <c r="I8" s="2">
        <v>18.39355205524874</v>
      </c>
      <c r="J8" s="26">
        <f t="shared" si="0"/>
        <v>8.0164460515289271</v>
      </c>
      <c r="L8" s="6"/>
      <c r="M8" s="1"/>
      <c r="N8" s="1"/>
      <c r="O8" s="1"/>
      <c r="P8" s="3"/>
    </row>
    <row r="9" spans="1:30" x14ac:dyDescent="0.25">
      <c r="A9" t="s">
        <v>9</v>
      </c>
      <c r="B9" s="16">
        <v>25.289839857144212</v>
      </c>
      <c r="D9" s="3"/>
      <c r="G9" s="6" t="s">
        <v>9</v>
      </c>
      <c r="H9" s="16">
        <v>25.289839857144212</v>
      </c>
      <c r="I9" s="2">
        <v>18.775609936675544</v>
      </c>
      <c r="J9" s="26">
        <f t="shared" si="0"/>
        <v>6.5142299204686687</v>
      </c>
      <c r="L9" s="6"/>
      <c r="M9" s="1"/>
      <c r="N9" s="1"/>
      <c r="O9" s="1"/>
      <c r="P9" s="3"/>
    </row>
    <row r="10" spans="1:30" x14ac:dyDescent="0.25">
      <c r="A10" t="s">
        <v>10</v>
      </c>
      <c r="B10" s="16">
        <v>24.959901842755713</v>
      </c>
      <c r="D10" s="3"/>
      <c r="G10" s="6" t="s">
        <v>10</v>
      </c>
      <c r="H10" s="16">
        <v>24.959901842755713</v>
      </c>
      <c r="I10" s="2">
        <v>18.178976239119599</v>
      </c>
      <c r="J10" s="26">
        <f t="shared" si="0"/>
        <v>6.7809256036361134</v>
      </c>
      <c r="L10" s="6"/>
      <c r="M10" s="1"/>
      <c r="N10" s="1"/>
      <c r="O10" s="1"/>
      <c r="P10" s="3"/>
    </row>
    <row r="11" spans="1:30" x14ac:dyDescent="0.25">
      <c r="A11" t="s">
        <v>11</v>
      </c>
      <c r="B11" s="16">
        <v>26.097233569863302</v>
      </c>
      <c r="D11" s="3"/>
      <c r="G11" s="6" t="s">
        <v>11</v>
      </c>
      <c r="H11" s="16">
        <v>26.097233569863302</v>
      </c>
      <c r="I11" s="2">
        <v>18.323714723133822</v>
      </c>
      <c r="J11" s="26">
        <f t="shared" si="0"/>
        <v>7.7735188467294805</v>
      </c>
      <c r="L11" s="6"/>
      <c r="M11" s="1"/>
      <c r="N11" s="1"/>
      <c r="O11" s="1"/>
      <c r="P11" s="3"/>
    </row>
    <row r="12" spans="1:30" x14ac:dyDescent="0.25">
      <c r="A12" t="s">
        <v>12</v>
      </c>
      <c r="B12" s="16">
        <v>26.549630882556542</v>
      </c>
      <c r="D12" s="3"/>
      <c r="G12" s="6" t="s">
        <v>12</v>
      </c>
      <c r="H12" s="16">
        <v>26.549630882556542</v>
      </c>
      <c r="I12" s="2">
        <v>18.531992430331449</v>
      </c>
      <c r="J12" s="26">
        <f t="shared" si="0"/>
        <v>8.0176384522250927</v>
      </c>
      <c r="L12" s="6"/>
      <c r="M12" s="1"/>
      <c r="N12" s="1"/>
      <c r="O12" s="1"/>
      <c r="P12" s="3"/>
    </row>
    <row r="13" spans="1:30" x14ac:dyDescent="0.25">
      <c r="D13" s="3"/>
      <c r="G13" s="6"/>
      <c r="H13" s="1"/>
      <c r="I13" s="1"/>
      <c r="J13" s="3"/>
      <c r="L13" s="6"/>
      <c r="M13" s="1"/>
      <c r="N13" s="1"/>
      <c r="O13" s="1"/>
      <c r="P13" s="3"/>
    </row>
    <row r="14" spans="1:30" ht="15.75" thickBot="1" x14ac:dyDescent="0.3">
      <c r="A14" s="4"/>
      <c r="B14" s="4"/>
      <c r="C14" s="4"/>
      <c r="D14" s="5"/>
      <c r="E14" s="4"/>
      <c r="F14" s="4"/>
      <c r="G14" s="7"/>
      <c r="H14" s="4"/>
      <c r="I14" s="4"/>
      <c r="J14" s="5"/>
      <c r="K14" s="4"/>
      <c r="L14" s="7"/>
      <c r="M14" s="4"/>
      <c r="N14" s="4"/>
      <c r="O14" s="4"/>
      <c r="P14" s="5"/>
    </row>
    <row r="15" spans="1:30" ht="15.75" thickTop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30" x14ac:dyDescent="0.25">
      <c r="I16" s="16"/>
    </row>
    <row r="17" spans="1:18" x14ac:dyDescent="0.25">
      <c r="B17" s="23" t="s">
        <v>24</v>
      </c>
      <c r="C17" s="30" t="s">
        <v>26</v>
      </c>
      <c r="D17" s="23" t="s">
        <v>30</v>
      </c>
      <c r="H17" s="23" t="s">
        <v>30</v>
      </c>
      <c r="I17" s="23" t="s">
        <v>34</v>
      </c>
      <c r="J17" s="23" t="s">
        <v>33</v>
      </c>
      <c r="N17" s="23" t="s">
        <v>34</v>
      </c>
      <c r="O17" s="23" t="s">
        <v>33</v>
      </c>
      <c r="P17" t="s">
        <v>36</v>
      </c>
      <c r="Q17" t="s">
        <v>37</v>
      </c>
      <c r="R17" t="s">
        <v>38</v>
      </c>
    </row>
    <row r="18" spans="1:18" x14ac:dyDescent="0.25">
      <c r="A18" s="6" t="s">
        <v>0</v>
      </c>
      <c r="B18">
        <v>5.2467201371965224</v>
      </c>
      <c r="C18" s="26">
        <v>9.0420322852810866</v>
      </c>
      <c r="D18">
        <f>B18-C18</f>
        <v>-3.7953121480845642</v>
      </c>
      <c r="G18" t="s">
        <v>0</v>
      </c>
      <c r="H18">
        <v>-3.7953121480845642</v>
      </c>
      <c r="I18">
        <v>-1</v>
      </c>
      <c r="J18">
        <f>H18*I18</f>
        <v>3.7953121480845642</v>
      </c>
      <c r="M18" t="s">
        <v>0</v>
      </c>
      <c r="N18">
        <v>2</v>
      </c>
      <c r="O18">
        <v>3.7953121480845642</v>
      </c>
      <c r="P18">
        <f>N18^O18</f>
        <v>13.883622593444519</v>
      </c>
      <c r="Q18">
        <f>LOG(P18,2)</f>
        <v>3.7953121480845642</v>
      </c>
    </row>
    <row r="19" spans="1:18" x14ac:dyDescent="0.25">
      <c r="A19" s="6" t="s">
        <v>1</v>
      </c>
      <c r="B19">
        <v>7.7997438280200235</v>
      </c>
      <c r="C19" s="26">
        <v>9.0420322852810866</v>
      </c>
      <c r="D19">
        <f t="shared" ref="D19:D29" si="1">B19-C19</f>
        <v>-1.2422884572610631</v>
      </c>
      <c r="G19" t="s">
        <v>1</v>
      </c>
      <c r="H19">
        <v>-1.2422884572610631</v>
      </c>
      <c r="I19">
        <v>-1</v>
      </c>
      <c r="J19">
        <f t="shared" ref="J19:J29" si="2">H19*I19</f>
        <v>1.2422884572610631</v>
      </c>
      <c r="M19" t="s">
        <v>1</v>
      </c>
      <c r="N19">
        <v>2</v>
      </c>
      <c r="O19">
        <v>1.2422884572610631</v>
      </c>
      <c r="P19">
        <f t="shared" ref="P19:P26" si="3">N19^O19</f>
        <v>2.3657349661476479</v>
      </c>
      <c r="Q19">
        <f t="shared" ref="Q19:Q26" si="4">LOG(P19,2)</f>
        <v>1.2422884572610631</v>
      </c>
      <c r="R19">
        <f>AVERAGE(Q18:Q20)</f>
        <v>1.9494726329950069</v>
      </c>
    </row>
    <row r="20" spans="1:18" x14ac:dyDescent="0.25">
      <c r="A20" s="6" t="s">
        <v>2</v>
      </c>
      <c r="B20">
        <v>8.2312149916416928</v>
      </c>
      <c r="C20" s="26">
        <v>9.0420322852810866</v>
      </c>
      <c r="D20">
        <f t="shared" si="1"/>
        <v>-0.81081729363939381</v>
      </c>
      <c r="G20" t="s">
        <v>2</v>
      </c>
      <c r="H20">
        <v>-0.81081729363939381</v>
      </c>
      <c r="I20">
        <v>-1</v>
      </c>
      <c r="J20">
        <f t="shared" si="2"/>
        <v>0.81081729363939381</v>
      </c>
      <c r="M20" t="s">
        <v>2</v>
      </c>
      <c r="N20">
        <v>2</v>
      </c>
      <c r="O20">
        <v>0.81081729363939381</v>
      </c>
      <c r="P20">
        <f t="shared" si="3"/>
        <v>1.7542049266780515</v>
      </c>
      <c r="Q20">
        <f t="shared" si="4"/>
        <v>0.81081729363939381</v>
      </c>
    </row>
    <row r="21" spans="1:18" x14ac:dyDescent="0.25">
      <c r="A21" s="6" t="s">
        <v>7</v>
      </c>
      <c r="B21">
        <v>5.988053916162329</v>
      </c>
      <c r="C21" s="26">
        <v>9.0420322852810866</v>
      </c>
      <c r="D21">
        <f t="shared" si="1"/>
        <v>-3.0539783691187576</v>
      </c>
      <c r="G21" t="s">
        <v>7</v>
      </c>
      <c r="H21">
        <v>-3.0539783691187576</v>
      </c>
      <c r="I21">
        <v>-1</v>
      </c>
      <c r="J21">
        <f t="shared" si="2"/>
        <v>3.0539783691187576</v>
      </c>
      <c r="M21" t="s">
        <v>7</v>
      </c>
      <c r="N21">
        <v>2</v>
      </c>
      <c r="O21">
        <v>3.0539783691187576</v>
      </c>
      <c r="P21">
        <f t="shared" si="3"/>
        <v>8.3049896435092467</v>
      </c>
      <c r="Q21">
        <f t="shared" si="4"/>
        <v>3.0539783691187572</v>
      </c>
    </row>
    <row r="22" spans="1:18" x14ac:dyDescent="0.25">
      <c r="A22" s="6" t="s">
        <v>8</v>
      </c>
      <c r="B22">
        <v>8.0164460515289271</v>
      </c>
      <c r="C22" s="26">
        <v>9.0420322852810866</v>
      </c>
      <c r="D22">
        <f t="shared" si="1"/>
        <v>-1.0255862337521595</v>
      </c>
      <c r="G22" t="s">
        <v>8</v>
      </c>
      <c r="H22">
        <v>-1.0255862337521595</v>
      </c>
      <c r="I22">
        <v>-1</v>
      </c>
      <c r="J22">
        <f t="shared" si="2"/>
        <v>1.0255862337521595</v>
      </c>
      <c r="M22" t="s">
        <v>8</v>
      </c>
      <c r="N22">
        <v>2</v>
      </c>
      <c r="O22">
        <v>1.0255862337521595</v>
      </c>
      <c r="P22">
        <f t="shared" si="3"/>
        <v>2.0357864503919996</v>
      </c>
      <c r="Q22">
        <f t="shared" si="4"/>
        <v>1.0255862337521595</v>
      </c>
      <c r="R22">
        <f>AVERAGE(Q21:Q23)</f>
        <v>2.202455655894445</v>
      </c>
    </row>
    <row r="23" spans="1:18" x14ac:dyDescent="0.25">
      <c r="A23" s="6" t="s">
        <v>9</v>
      </c>
      <c r="B23">
        <v>6.5142299204686687</v>
      </c>
      <c r="C23" s="26">
        <v>9.0420322852810866</v>
      </c>
      <c r="D23">
        <f t="shared" si="1"/>
        <v>-2.5278023648124179</v>
      </c>
      <c r="G23" t="s">
        <v>9</v>
      </c>
      <c r="H23">
        <v>-2.5278023648124179</v>
      </c>
      <c r="I23">
        <v>-1</v>
      </c>
      <c r="J23">
        <f t="shared" si="2"/>
        <v>2.5278023648124179</v>
      </c>
      <c r="M23" t="s">
        <v>9</v>
      </c>
      <c r="N23">
        <v>2</v>
      </c>
      <c r="O23">
        <v>2.5278023648124179</v>
      </c>
      <c r="P23">
        <f t="shared" si="3"/>
        <v>5.7669254190385768</v>
      </c>
      <c r="Q23">
        <f t="shared" si="4"/>
        <v>2.5278023648124179</v>
      </c>
    </row>
    <row r="24" spans="1:18" x14ac:dyDescent="0.25">
      <c r="A24" s="6" t="s">
        <v>10</v>
      </c>
      <c r="B24">
        <v>6.7809256036361134</v>
      </c>
      <c r="C24" s="26">
        <v>9.0420322852810866</v>
      </c>
      <c r="D24">
        <f t="shared" si="1"/>
        <v>-2.2611066816449732</v>
      </c>
      <c r="G24" t="s">
        <v>10</v>
      </c>
      <c r="H24">
        <v>-2.2611066816449732</v>
      </c>
      <c r="I24">
        <v>-1</v>
      </c>
      <c r="J24">
        <f t="shared" si="2"/>
        <v>2.2611066816449732</v>
      </c>
      <c r="M24" t="s">
        <v>10</v>
      </c>
      <c r="N24">
        <v>2</v>
      </c>
      <c r="O24">
        <v>2.2611066816449732</v>
      </c>
      <c r="P24">
        <f t="shared" si="3"/>
        <v>4.793590539488644</v>
      </c>
      <c r="Q24">
        <f t="shared" si="4"/>
        <v>2.2611066816449732</v>
      </c>
    </row>
    <row r="25" spans="1:18" x14ac:dyDescent="0.25">
      <c r="A25" s="6" t="s">
        <v>11</v>
      </c>
      <c r="B25">
        <v>7.7735188467294805</v>
      </c>
      <c r="C25" s="26">
        <v>9.0420322852810866</v>
      </c>
      <c r="D25">
        <f t="shared" si="1"/>
        <v>-1.2685134385516061</v>
      </c>
      <c r="G25" t="s">
        <v>11</v>
      </c>
      <c r="H25">
        <v>-1.2685134385516061</v>
      </c>
      <c r="I25">
        <v>-1</v>
      </c>
      <c r="J25">
        <f t="shared" si="2"/>
        <v>1.2685134385516061</v>
      </c>
      <c r="M25" t="s">
        <v>11</v>
      </c>
      <c r="N25">
        <v>2</v>
      </c>
      <c r="O25">
        <v>1.2685134385516061</v>
      </c>
      <c r="P25">
        <f t="shared" si="3"/>
        <v>2.409131992248208</v>
      </c>
      <c r="Q25">
        <f t="shared" si="4"/>
        <v>1.2685134385516064</v>
      </c>
      <c r="R25">
        <f>AVERAGE(Q24:Q26)</f>
        <v>1.5180046510841911</v>
      </c>
    </row>
    <row r="26" spans="1:18" x14ac:dyDescent="0.25">
      <c r="A26" s="6" t="s">
        <v>12</v>
      </c>
      <c r="B26">
        <v>8.0176384522250927</v>
      </c>
      <c r="C26" s="26">
        <v>9.0420322852810866</v>
      </c>
      <c r="D26">
        <f t="shared" si="1"/>
        <v>-1.0243938330559939</v>
      </c>
      <c r="G26" t="s">
        <v>12</v>
      </c>
      <c r="H26">
        <v>-1.0243938330559939</v>
      </c>
      <c r="I26">
        <v>-1</v>
      </c>
      <c r="J26">
        <f t="shared" si="2"/>
        <v>1.0243938330559939</v>
      </c>
      <c r="M26" t="s">
        <v>12</v>
      </c>
      <c r="N26">
        <v>2</v>
      </c>
      <c r="O26">
        <v>1.0243938330559939</v>
      </c>
      <c r="P26">
        <f t="shared" si="3"/>
        <v>2.0341045493499887</v>
      </c>
      <c r="Q26">
        <f t="shared" si="4"/>
        <v>1.0243938330559936</v>
      </c>
    </row>
    <row r="27" spans="1:18" x14ac:dyDescent="0.25">
      <c r="A27" t="s">
        <v>13</v>
      </c>
      <c r="B27">
        <v>8.3418597239342347</v>
      </c>
      <c r="C27" s="26">
        <v>9.0420322852810902</v>
      </c>
      <c r="D27">
        <f t="shared" si="1"/>
        <v>-0.70017256134685546</v>
      </c>
      <c r="H27">
        <v>-0.70017256134685546</v>
      </c>
      <c r="I27">
        <v>-1</v>
      </c>
      <c r="J27">
        <f t="shared" si="2"/>
        <v>0.70017256134685546</v>
      </c>
    </row>
    <row r="28" spans="1:18" x14ac:dyDescent="0.25">
      <c r="A28" t="s">
        <v>14</v>
      </c>
      <c r="B28">
        <v>9.0236811786663438</v>
      </c>
      <c r="C28" s="26">
        <v>9.0420322852810902</v>
      </c>
      <c r="D28">
        <f t="shared" si="1"/>
        <v>-1.8351106614746371E-2</v>
      </c>
      <c r="H28">
        <v>-1.8351106614746371E-2</v>
      </c>
      <c r="I28">
        <v>-1</v>
      </c>
      <c r="J28">
        <f t="shared" si="2"/>
        <v>1.8351106614746371E-2</v>
      </c>
    </row>
    <row r="29" spans="1:18" x14ac:dyDescent="0.25">
      <c r="A29" t="s">
        <v>15</v>
      </c>
      <c r="B29">
        <v>9.8209055661133604</v>
      </c>
      <c r="C29" s="26">
        <v>9.0420322852810902</v>
      </c>
      <c r="D29">
        <f t="shared" si="1"/>
        <v>0.77887328083227025</v>
      </c>
      <c r="H29">
        <v>0.77887328083227025</v>
      </c>
      <c r="I29">
        <v>-1</v>
      </c>
      <c r="J29">
        <f t="shared" si="2"/>
        <v>-0.77887328083227025</v>
      </c>
    </row>
    <row r="34" spans="12:13" x14ac:dyDescent="0.25">
      <c r="L34" t="s">
        <v>39</v>
      </c>
      <c r="M34" s="39">
        <v>1.9494726329950069</v>
      </c>
    </row>
    <row r="35" spans="12:13" x14ac:dyDescent="0.25">
      <c r="L35" t="s">
        <v>40</v>
      </c>
      <c r="M35" s="39">
        <v>2.202455655894445</v>
      </c>
    </row>
    <row r="36" spans="12:13" x14ac:dyDescent="0.25">
      <c r="L36" t="s">
        <v>41</v>
      </c>
      <c r="M36" s="39">
        <v>1.5180046510841911</v>
      </c>
    </row>
  </sheetData>
  <mergeCells count="1">
    <mergeCell ref="B2:D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workbookViewId="0">
      <selection activeCell="S22" sqref="S22"/>
    </sheetView>
  </sheetViews>
  <sheetFormatPr defaultRowHeight="15" x14ac:dyDescent="0.25"/>
  <sheetData>
    <row r="1" spans="1:15" ht="16.5" thickTop="1" thickBot="1" x14ac:dyDescent="0.3">
      <c r="A1" s="8"/>
      <c r="B1" s="72" t="s">
        <v>47</v>
      </c>
      <c r="C1" s="72"/>
      <c r="D1" s="73"/>
    </row>
    <row r="2" spans="1:15" ht="15.75" thickTop="1" x14ac:dyDescent="0.25">
      <c r="A2" s="6"/>
      <c r="B2" s="30"/>
      <c r="C2" s="30" t="s">
        <v>42</v>
      </c>
      <c r="D2" s="31"/>
      <c r="G2" s="23" t="s">
        <v>20</v>
      </c>
      <c r="H2" s="23" t="s">
        <v>22</v>
      </c>
      <c r="I2" s="23" t="s">
        <v>19</v>
      </c>
      <c r="J2" s="23" t="s">
        <v>24</v>
      </c>
      <c r="L2" s="23" t="s">
        <v>21</v>
      </c>
      <c r="M2" s="23" t="s">
        <v>23</v>
      </c>
      <c r="N2" s="23" t="s">
        <v>19</v>
      </c>
      <c r="O2" s="30" t="s">
        <v>25</v>
      </c>
    </row>
    <row r="3" spans="1:15" x14ac:dyDescent="0.25">
      <c r="A3" s="1" t="s">
        <v>0</v>
      </c>
      <c r="B3" s="30"/>
      <c r="C3" s="56">
        <v>28.15995561076047</v>
      </c>
      <c r="D3" s="31"/>
      <c r="G3" s="1" t="s">
        <v>0</v>
      </c>
      <c r="H3" s="57">
        <f>C3</f>
        <v>28.15995561076047</v>
      </c>
      <c r="I3" s="16">
        <v>18.097546824950737</v>
      </c>
      <c r="J3" s="16">
        <f t="shared" ref="J3:J8" si="0">H3-I3</f>
        <v>10.062408785809733</v>
      </c>
      <c r="L3" s="1" t="s">
        <v>13</v>
      </c>
      <c r="M3" s="16">
        <v>31.81949088216215</v>
      </c>
      <c r="N3" s="16">
        <v>18.663102782982897</v>
      </c>
      <c r="O3" s="16">
        <f>M3-N3</f>
        <v>13.156388099179253</v>
      </c>
    </row>
    <row r="4" spans="1:15" x14ac:dyDescent="0.25">
      <c r="A4" s="1" t="s">
        <v>1</v>
      </c>
      <c r="B4" s="30"/>
      <c r="C4" s="56">
        <v>33.224021430284445</v>
      </c>
      <c r="D4" s="31"/>
      <c r="G4" s="1" t="s">
        <v>1</v>
      </c>
      <c r="H4" s="57">
        <f t="shared" ref="H4:H11" si="1">C4</f>
        <v>33.224021430284445</v>
      </c>
      <c r="I4" s="16">
        <v>18.509934999362116</v>
      </c>
      <c r="J4" s="16">
        <f t="shared" si="0"/>
        <v>14.714086430922329</v>
      </c>
      <c r="L4" s="1" t="s">
        <v>14</v>
      </c>
      <c r="M4" s="16">
        <v>31.781450564755534</v>
      </c>
      <c r="N4" s="16">
        <v>18.356229339814174</v>
      </c>
      <c r="O4" s="16">
        <f t="shared" ref="O4" si="2">M4-N4</f>
        <v>13.42522122494136</v>
      </c>
    </row>
    <row r="5" spans="1:15" x14ac:dyDescent="0.25">
      <c r="A5" s="1" t="s">
        <v>2</v>
      </c>
      <c r="B5" s="30"/>
      <c r="C5" s="56">
        <v>32.224757563091146</v>
      </c>
      <c r="D5" s="31"/>
      <c r="G5" s="1" t="s">
        <v>2</v>
      </c>
      <c r="H5" s="57">
        <f t="shared" si="1"/>
        <v>32.224757563091146</v>
      </c>
      <c r="I5" s="16">
        <v>18.652668656373152</v>
      </c>
      <c r="J5" s="16">
        <f t="shared" si="0"/>
        <v>13.572088906717994</v>
      </c>
      <c r="L5" s="1" t="s">
        <v>15</v>
      </c>
      <c r="M5" s="16">
        <v>31.982560873075816</v>
      </c>
      <c r="N5" s="16">
        <v>18.304058433863599</v>
      </c>
      <c r="O5" s="16">
        <f>M5-N5</f>
        <v>13.678502439212217</v>
      </c>
    </row>
    <row r="6" spans="1:15" x14ac:dyDescent="0.25">
      <c r="A6" s="1" t="s">
        <v>7</v>
      </c>
      <c r="B6" s="30"/>
      <c r="C6" s="56">
        <v>32.28977701997956</v>
      </c>
      <c r="D6" s="31"/>
      <c r="G6" s="1" t="s">
        <v>7</v>
      </c>
      <c r="H6" s="57">
        <f t="shared" si="1"/>
        <v>32.28977701997956</v>
      </c>
      <c r="I6" s="16">
        <v>18.556921129659166</v>
      </c>
      <c r="J6" s="16">
        <f t="shared" si="0"/>
        <v>13.732855890320394</v>
      </c>
      <c r="L6" s="1"/>
      <c r="M6" s="1"/>
      <c r="N6" s="23" t="s">
        <v>26</v>
      </c>
      <c r="O6" s="16">
        <f>GEOMEAN(O3:O5)</f>
        <v>13.418343122679868</v>
      </c>
    </row>
    <row r="7" spans="1:15" x14ac:dyDescent="0.25">
      <c r="A7" s="1" t="s">
        <v>8</v>
      </c>
      <c r="B7" s="30"/>
      <c r="C7" s="56">
        <v>33.35347058403368</v>
      </c>
      <c r="D7" s="31"/>
      <c r="G7" s="1" t="s">
        <v>8</v>
      </c>
      <c r="H7" s="57">
        <f t="shared" si="1"/>
        <v>33.35347058403368</v>
      </c>
      <c r="I7" s="16">
        <v>18.39355205524874</v>
      </c>
      <c r="J7" s="16">
        <f t="shared" si="0"/>
        <v>14.959918528784939</v>
      </c>
      <c r="L7" s="23"/>
      <c r="M7" s="23"/>
      <c r="N7" s="23"/>
      <c r="O7" s="30"/>
    </row>
    <row r="8" spans="1:15" x14ac:dyDescent="0.25">
      <c r="A8" s="1" t="s">
        <v>9</v>
      </c>
      <c r="B8" s="30"/>
      <c r="C8" s="56">
        <v>32.054210331873719</v>
      </c>
      <c r="D8" s="31"/>
      <c r="G8" s="1" t="s">
        <v>9</v>
      </c>
      <c r="H8" s="57">
        <f t="shared" si="1"/>
        <v>32.054210331873719</v>
      </c>
      <c r="I8" s="16">
        <v>18.775609936675544</v>
      </c>
      <c r="J8" s="16">
        <f t="shared" si="0"/>
        <v>13.278600395198175</v>
      </c>
      <c r="L8" s="23"/>
      <c r="M8" s="23"/>
      <c r="N8" s="23"/>
      <c r="O8" s="30"/>
    </row>
    <row r="9" spans="1:15" x14ac:dyDescent="0.25">
      <c r="A9" s="1" t="s">
        <v>10</v>
      </c>
      <c r="B9" s="10"/>
      <c r="C9" s="16">
        <v>31.816989172453138</v>
      </c>
      <c r="D9" s="9"/>
      <c r="F9" s="15"/>
      <c r="G9" s="1" t="s">
        <v>10</v>
      </c>
      <c r="H9" s="57">
        <f t="shared" si="1"/>
        <v>31.816989172453138</v>
      </c>
      <c r="I9" s="16">
        <v>18.178976239119599</v>
      </c>
      <c r="J9" s="16">
        <f>H9-I9</f>
        <v>13.638012933333538</v>
      </c>
    </row>
    <row r="10" spans="1:15" x14ac:dyDescent="0.25">
      <c r="A10" s="1" t="s">
        <v>11</v>
      </c>
      <c r="B10" s="11"/>
      <c r="C10" s="16">
        <v>26.638631721618136</v>
      </c>
      <c r="D10" s="12"/>
      <c r="G10" s="1" t="s">
        <v>11</v>
      </c>
      <c r="H10" s="57">
        <f t="shared" si="1"/>
        <v>26.638631721618136</v>
      </c>
      <c r="I10" s="16">
        <v>18.323714723133822</v>
      </c>
      <c r="J10" s="16">
        <f t="shared" ref="J10:J11" si="3">H10-I10</f>
        <v>8.3149169984843141</v>
      </c>
    </row>
    <row r="11" spans="1:15" x14ac:dyDescent="0.25">
      <c r="A11" s="1" t="s">
        <v>12</v>
      </c>
      <c r="B11" s="11"/>
      <c r="C11" s="16">
        <v>26.528626048101323</v>
      </c>
      <c r="D11" s="12"/>
      <c r="F11" s="15"/>
      <c r="G11" s="1" t="s">
        <v>12</v>
      </c>
      <c r="H11" s="57">
        <f t="shared" si="1"/>
        <v>26.528626048101323</v>
      </c>
      <c r="I11" s="16">
        <v>18.531992430331449</v>
      </c>
      <c r="J11" s="16">
        <f t="shared" si="3"/>
        <v>7.9966336177698736</v>
      </c>
    </row>
    <row r="12" spans="1:15" x14ac:dyDescent="0.25">
      <c r="A12" s="6"/>
      <c r="B12" s="10"/>
      <c r="C12" s="16"/>
      <c r="D12" s="9"/>
    </row>
    <row r="13" spans="1:15" x14ac:dyDescent="0.25">
      <c r="A13" s="6"/>
      <c r="B13" s="11"/>
      <c r="C13" s="16"/>
      <c r="D13" s="12"/>
    </row>
    <row r="14" spans="1:15" ht="15.75" thickBot="1" x14ac:dyDescent="0.3">
      <c r="A14" s="7"/>
      <c r="B14" s="13"/>
      <c r="C14" s="13"/>
      <c r="D14" s="14"/>
    </row>
    <row r="15" spans="1:15" ht="15.75" thickTop="1" x14ac:dyDescent="0.25">
      <c r="D15" s="1"/>
      <c r="E15" s="1"/>
    </row>
    <row r="16" spans="1:15" x14ac:dyDescent="0.25">
      <c r="H16" s="25" t="s">
        <v>32</v>
      </c>
      <c r="N16" s="25" t="s">
        <v>35</v>
      </c>
    </row>
    <row r="17" spans="1:17" x14ac:dyDescent="0.25">
      <c r="B17" s="23" t="s">
        <v>24</v>
      </c>
      <c r="C17" s="23" t="s">
        <v>26</v>
      </c>
      <c r="D17" s="23" t="s">
        <v>30</v>
      </c>
      <c r="H17" s="23" t="s">
        <v>30</v>
      </c>
      <c r="I17" s="23" t="s">
        <v>34</v>
      </c>
      <c r="J17" s="23" t="s">
        <v>33</v>
      </c>
      <c r="K17" s="23"/>
      <c r="M17" s="23" t="s">
        <v>34</v>
      </c>
      <c r="N17" s="23" t="s">
        <v>33</v>
      </c>
      <c r="O17" s="23" t="s">
        <v>36</v>
      </c>
      <c r="P17" s="23" t="s">
        <v>37</v>
      </c>
      <c r="Q17" s="23" t="s">
        <v>38</v>
      </c>
    </row>
    <row r="18" spans="1:17" x14ac:dyDescent="0.25">
      <c r="A18" s="1" t="s">
        <v>0</v>
      </c>
      <c r="B18" s="57">
        <v>10.062408785809733</v>
      </c>
      <c r="C18">
        <v>13.418343122679868</v>
      </c>
      <c r="D18">
        <f t="shared" ref="D18:D23" si="4">B18-C18</f>
        <v>-3.3559343368701349</v>
      </c>
      <c r="G18" s="1" t="s">
        <v>0</v>
      </c>
      <c r="H18" s="10">
        <f>D18</f>
        <v>-3.3559343368701349</v>
      </c>
      <c r="I18" s="1">
        <v>-1</v>
      </c>
      <c r="J18">
        <f>H18*I18</f>
        <v>3.3559343368701349</v>
      </c>
      <c r="K18" s="23"/>
      <c r="L18" s="1" t="s">
        <v>0</v>
      </c>
      <c r="M18" s="23">
        <v>2</v>
      </c>
      <c r="N18" s="10">
        <f>J18</f>
        <v>3.3559343368701349</v>
      </c>
      <c r="O18">
        <f t="shared" ref="O18:O23" si="5">M18^N18</f>
        <v>10.238513302270887</v>
      </c>
      <c r="P18">
        <f>LOG(O18,2)</f>
        <v>3.3559343368701344</v>
      </c>
      <c r="Q18" s="23"/>
    </row>
    <row r="19" spans="1:17" x14ac:dyDescent="0.25">
      <c r="A19" s="1" t="s">
        <v>1</v>
      </c>
      <c r="B19" s="57">
        <v>14.714086430922329</v>
      </c>
      <c r="C19">
        <v>13.418343122679868</v>
      </c>
      <c r="D19">
        <f t="shared" si="4"/>
        <v>1.2957433082424608</v>
      </c>
      <c r="G19" s="1" t="s">
        <v>1</v>
      </c>
      <c r="H19" s="10">
        <f t="shared" ref="H19:H29" si="6">D19</f>
        <v>1.2957433082424608</v>
      </c>
      <c r="I19" s="1">
        <v>-1</v>
      </c>
      <c r="J19">
        <f t="shared" ref="J19:J29" si="7">H19*I19</f>
        <v>-1.2957433082424608</v>
      </c>
      <c r="K19" s="23"/>
      <c r="L19" s="1" t="s">
        <v>1</v>
      </c>
      <c r="M19" s="23">
        <v>2</v>
      </c>
      <c r="N19" s="10">
        <f t="shared" ref="N19:N29" si="8">J19</f>
        <v>-1.2957433082424608</v>
      </c>
      <c r="O19">
        <f t="shared" si="5"/>
        <v>0.40732624867928385</v>
      </c>
      <c r="P19">
        <f t="shared" ref="P19:P23" si="9">LOG(O19,2)</f>
        <v>-1.2957433082424605</v>
      </c>
      <c r="Q19" s="23">
        <f>AVERAGE(P18:P20)</f>
        <v>0.63548174819651615</v>
      </c>
    </row>
    <row r="20" spans="1:17" x14ac:dyDescent="0.25">
      <c r="A20" s="1" t="s">
        <v>2</v>
      </c>
      <c r="B20" s="57">
        <v>13.572088906717994</v>
      </c>
      <c r="C20">
        <v>13.418343122679868</v>
      </c>
      <c r="D20">
        <f t="shared" si="4"/>
        <v>0.15374578403812578</v>
      </c>
      <c r="G20" s="1" t="s">
        <v>2</v>
      </c>
      <c r="H20" s="10">
        <f t="shared" si="6"/>
        <v>0.15374578403812578</v>
      </c>
      <c r="I20" s="1">
        <v>-1</v>
      </c>
      <c r="J20">
        <f t="shared" si="7"/>
        <v>-0.15374578403812578</v>
      </c>
      <c r="K20" s="23"/>
      <c r="L20" s="1" t="s">
        <v>2</v>
      </c>
      <c r="M20" s="23">
        <v>2</v>
      </c>
      <c r="N20" s="10">
        <f t="shared" si="8"/>
        <v>-0.15374578403812578</v>
      </c>
      <c r="O20">
        <f t="shared" si="5"/>
        <v>0.89891350937637304</v>
      </c>
      <c r="P20">
        <f t="shared" si="9"/>
        <v>-0.15374578403812583</v>
      </c>
      <c r="Q20" s="23"/>
    </row>
    <row r="21" spans="1:17" x14ac:dyDescent="0.25">
      <c r="A21" s="1" t="s">
        <v>7</v>
      </c>
      <c r="B21" s="57">
        <v>13.732855890320394</v>
      </c>
      <c r="C21">
        <v>13.418343122679868</v>
      </c>
      <c r="D21">
        <f t="shared" si="4"/>
        <v>0.31451276764052594</v>
      </c>
      <c r="G21" s="1" t="s">
        <v>7</v>
      </c>
      <c r="H21" s="10">
        <f t="shared" si="6"/>
        <v>0.31451276764052594</v>
      </c>
      <c r="I21" s="1">
        <v>-1</v>
      </c>
      <c r="J21">
        <f t="shared" si="7"/>
        <v>-0.31451276764052594</v>
      </c>
      <c r="K21" s="23"/>
      <c r="L21" s="1" t="s">
        <v>7</v>
      </c>
      <c r="M21" s="23">
        <v>2</v>
      </c>
      <c r="N21" s="10">
        <f t="shared" si="8"/>
        <v>-0.31451276764052594</v>
      </c>
      <c r="O21">
        <f t="shared" si="5"/>
        <v>0.80412251615083796</v>
      </c>
      <c r="P21">
        <f t="shared" si="9"/>
        <v>-0.31451276764052577</v>
      </c>
      <c r="Q21" s="23"/>
    </row>
    <row r="22" spans="1:17" x14ac:dyDescent="0.25">
      <c r="A22" s="1" t="s">
        <v>8</v>
      </c>
      <c r="B22" s="57">
        <v>14.959918528784939</v>
      </c>
      <c r="C22">
        <v>13.418343122679868</v>
      </c>
      <c r="D22">
        <f t="shared" si="4"/>
        <v>1.5415754061050713</v>
      </c>
      <c r="G22" s="1" t="s">
        <v>8</v>
      </c>
      <c r="H22" s="10">
        <f t="shared" si="6"/>
        <v>1.5415754061050713</v>
      </c>
      <c r="I22" s="1">
        <v>-1</v>
      </c>
      <c r="J22">
        <f t="shared" si="7"/>
        <v>-1.5415754061050713</v>
      </c>
      <c r="K22" s="23"/>
      <c r="L22" s="1" t="s">
        <v>8</v>
      </c>
      <c r="M22" s="23">
        <v>2</v>
      </c>
      <c r="N22" s="10">
        <f t="shared" si="8"/>
        <v>-1.5415754061050713</v>
      </c>
      <c r="O22">
        <f t="shared" si="5"/>
        <v>0.3435101405985635</v>
      </c>
      <c r="P22">
        <f t="shared" si="9"/>
        <v>-1.5415754061050713</v>
      </c>
      <c r="Q22" s="23">
        <f t="shared" ref="Q22" si="10">AVERAGE(P21:P23)</f>
        <v>-0.57211514875463476</v>
      </c>
    </row>
    <row r="23" spans="1:17" x14ac:dyDescent="0.25">
      <c r="A23" s="1" t="s">
        <v>9</v>
      </c>
      <c r="B23" s="57">
        <v>13.278600395198175</v>
      </c>
      <c r="C23">
        <v>13.418343122679868</v>
      </c>
      <c r="D23">
        <f t="shared" si="4"/>
        <v>-0.1397427274816927</v>
      </c>
      <c r="G23" s="1" t="s">
        <v>9</v>
      </c>
      <c r="H23" s="10">
        <f t="shared" si="6"/>
        <v>-0.1397427274816927</v>
      </c>
      <c r="I23" s="1">
        <v>-1</v>
      </c>
      <c r="J23">
        <f t="shared" si="7"/>
        <v>0.1397427274816927</v>
      </c>
      <c r="K23" s="23"/>
      <c r="L23" s="1" t="s">
        <v>9</v>
      </c>
      <c r="M23" s="23">
        <v>2</v>
      </c>
      <c r="N23" s="10">
        <f t="shared" si="8"/>
        <v>0.1397427274816927</v>
      </c>
      <c r="O23">
        <f t="shared" si="5"/>
        <v>1.1017086331685459</v>
      </c>
      <c r="P23">
        <f t="shared" si="9"/>
        <v>0.13974272748169278</v>
      </c>
      <c r="Q23" s="23"/>
    </row>
    <row r="24" spans="1:17" x14ac:dyDescent="0.25">
      <c r="A24" s="1" t="s">
        <v>10</v>
      </c>
      <c r="B24" s="57">
        <v>13.638012933333538</v>
      </c>
      <c r="C24">
        <v>13.418343122679868</v>
      </c>
      <c r="D24">
        <f>B24-C24</f>
        <v>0.21966981065367008</v>
      </c>
      <c r="G24" s="1" t="s">
        <v>10</v>
      </c>
      <c r="H24" s="10">
        <f t="shared" si="6"/>
        <v>0.21966981065367008</v>
      </c>
      <c r="I24" s="1">
        <v>-1</v>
      </c>
      <c r="J24">
        <f t="shared" si="7"/>
        <v>-0.21966981065367008</v>
      </c>
      <c r="L24" s="1" t="s">
        <v>10</v>
      </c>
      <c r="M24">
        <v>2</v>
      </c>
      <c r="N24" s="10">
        <f t="shared" si="8"/>
        <v>-0.21966981065367008</v>
      </c>
      <c r="O24">
        <f>M24^N24</f>
        <v>0.85876195863803451</v>
      </c>
      <c r="P24">
        <f>LOG(O24,2)</f>
        <v>-0.21966981065367017</v>
      </c>
      <c r="Q24" s="23"/>
    </row>
    <row r="25" spans="1:17" x14ac:dyDescent="0.25">
      <c r="A25" s="1" t="s">
        <v>11</v>
      </c>
      <c r="B25" s="57">
        <v>8.3149169984843141</v>
      </c>
      <c r="C25">
        <v>13.418343122679868</v>
      </c>
      <c r="D25">
        <f t="shared" ref="D25:D29" si="11">B25-C25</f>
        <v>-5.1034261241955541</v>
      </c>
      <c r="G25" s="1" t="s">
        <v>11</v>
      </c>
      <c r="H25" s="10">
        <f t="shared" si="6"/>
        <v>-5.1034261241955541</v>
      </c>
      <c r="I25" s="1">
        <v>-1</v>
      </c>
      <c r="J25">
        <f t="shared" si="7"/>
        <v>5.1034261241955541</v>
      </c>
      <c r="L25" s="1" t="s">
        <v>11</v>
      </c>
      <c r="M25">
        <v>2</v>
      </c>
      <c r="N25" s="10">
        <f t="shared" si="8"/>
        <v>5.1034261241955541</v>
      </c>
      <c r="O25">
        <f t="shared" ref="O25:O29" si="12">M25^N25</f>
        <v>34.378295799078138</v>
      </c>
      <c r="P25">
        <f t="shared" ref="P25:P29" si="13">LOG(O25,2)</f>
        <v>5.1034261241955541</v>
      </c>
      <c r="Q25" s="23">
        <f t="shared" ref="Q25" si="14">AVERAGE(P24:P26)</f>
        <v>3.4351552728172927</v>
      </c>
    </row>
    <row r="26" spans="1:17" x14ac:dyDescent="0.25">
      <c r="A26" s="1" t="s">
        <v>12</v>
      </c>
      <c r="B26" s="57">
        <v>7.9966336177698736</v>
      </c>
      <c r="C26">
        <v>13.418343122679868</v>
      </c>
      <c r="D26">
        <f t="shared" si="11"/>
        <v>-5.4217095049099946</v>
      </c>
      <c r="G26" s="1" t="s">
        <v>12</v>
      </c>
      <c r="H26" s="10">
        <f t="shared" si="6"/>
        <v>-5.4217095049099946</v>
      </c>
      <c r="I26" s="1">
        <v>-1</v>
      </c>
      <c r="J26">
        <f t="shared" si="7"/>
        <v>5.4217095049099946</v>
      </c>
      <c r="L26" s="1" t="s">
        <v>12</v>
      </c>
      <c r="M26">
        <v>2</v>
      </c>
      <c r="N26" s="10">
        <f t="shared" si="8"/>
        <v>5.4217095049099946</v>
      </c>
      <c r="O26">
        <f t="shared" si="12"/>
        <v>42.864443402133126</v>
      </c>
      <c r="P26">
        <f t="shared" si="13"/>
        <v>5.4217095049099946</v>
      </c>
      <c r="Q26" s="23"/>
    </row>
    <row r="27" spans="1:17" x14ac:dyDescent="0.25">
      <c r="A27" t="s">
        <v>13</v>
      </c>
      <c r="B27" s="16">
        <v>13.156388099179253</v>
      </c>
      <c r="C27">
        <v>13.418343122679868</v>
      </c>
      <c r="D27">
        <f t="shared" si="11"/>
        <v>-0.26195502350061517</v>
      </c>
      <c r="G27" t="s">
        <v>13</v>
      </c>
      <c r="H27" s="10">
        <f t="shared" si="6"/>
        <v>-0.26195502350061517</v>
      </c>
      <c r="I27" s="1">
        <v>-1</v>
      </c>
      <c r="J27">
        <f t="shared" si="7"/>
        <v>0.26195502350061517</v>
      </c>
      <c r="L27" t="s">
        <v>13</v>
      </c>
      <c r="M27">
        <v>2</v>
      </c>
      <c r="N27" s="10">
        <f t="shared" si="8"/>
        <v>0.26195502350061517</v>
      </c>
      <c r="O27">
        <f t="shared" si="12"/>
        <v>1.1991025307868162</v>
      </c>
      <c r="P27">
        <f t="shared" si="13"/>
        <v>0.26195502350061523</v>
      </c>
      <c r="Q27" s="23"/>
    </row>
    <row r="28" spans="1:17" x14ac:dyDescent="0.25">
      <c r="A28" t="s">
        <v>14</v>
      </c>
      <c r="B28" s="16">
        <v>13.42522122494136</v>
      </c>
      <c r="C28">
        <v>13.418343122679868</v>
      </c>
      <c r="D28">
        <f t="shared" si="11"/>
        <v>6.8781022614921028E-3</v>
      </c>
      <c r="G28" t="s">
        <v>14</v>
      </c>
      <c r="H28" s="10">
        <f t="shared" si="6"/>
        <v>6.8781022614921028E-3</v>
      </c>
      <c r="I28" s="1">
        <v>-1</v>
      </c>
      <c r="J28">
        <f t="shared" si="7"/>
        <v>-6.8781022614921028E-3</v>
      </c>
      <c r="L28" t="s">
        <v>14</v>
      </c>
      <c r="M28">
        <v>2</v>
      </c>
      <c r="N28" s="10">
        <f t="shared" si="8"/>
        <v>-6.8781022614921028E-3</v>
      </c>
      <c r="O28">
        <f t="shared" si="12"/>
        <v>0.99524380947622704</v>
      </c>
      <c r="P28">
        <f t="shared" si="13"/>
        <v>-6.878102261492304E-3</v>
      </c>
      <c r="Q28" s="23">
        <f t="shared" ref="Q28" si="15">AVERAGE(P27:P29)</f>
        <v>-1.6941317644085612E-3</v>
      </c>
    </row>
    <row r="29" spans="1:17" x14ac:dyDescent="0.25">
      <c r="A29" t="s">
        <v>15</v>
      </c>
      <c r="B29" s="16">
        <v>13.678502439212217</v>
      </c>
      <c r="C29">
        <v>13.418343122679868</v>
      </c>
      <c r="D29">
        <f t="shared" si="11"/>
        <v>0.26015931653234858</v>
      </c>
      <c r="G29" t="s">
        <v>15</v>
      </c>
      <c r="H29" s="10">
        <f t="shared" si="6"/>
        <v>0.26015931653234858</v>
      </c>
      <c r="I29" s="1">
        <v>-1</v>
      </c>
      <c r="J29">
        <f t="shared" si="7"/>
        <v>-0.26015931653234858</v>
      </c>
      <c r="L29" t="s">
        <v>15</v>
      </c>
      <c r="M29">
        <v>2</v>
      </c>
      <c r="N29" s="10">
        <f t="shared" si="8"/>
        <v>-0.26015931653234858</v>
      </c>
      <c r="O29">
        <f t="shared" si="12"/>
        <v>0.83499570592374373</v>
      </c>
      <c r="P29">
        <f t="shared" si="13"/>
        <v>-0.26015931653234858</v>
      </c>
      <c r="Q29" s="23"/>
    </row>
    <row r="31" spans="1:17" x14ac:dyDescent="0.25">
      <c r="K31" t="s">
        <v>39</v>
      </c>
      <c r="L31">
        <f>Q19</f>
        <v>0.63548174819651615</v>
      </c>
    </row>
    <row r="32" spans="1:17" x14ac:dyDescent="0.25">
      <c r="K32" t="s">
        <v>40</v>
      </c>
      <c r="L32">
        <f>Q22</f>
        <v>-0.57211514875463476</v>
      </c>
    </row>
    <row r="33" spans="11:12" x14ac:dyDescent="0.25">
      <c r="K33" t="s">
        <v>41</v>
      </c>
      <c r="L33" s="16">
        <f>AVERAGE(P24:P26)</f>
        <v>3.4351552728172927</v>
      </c>
    </row>
  </sheetData>
  <mergeCells count="1">
    <mergeCell ref="B1:D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workbookViewId="0">
      <selection activeCell="V17" sqref="V17"/>
    </sheetView>
  </sheetViews>
  <sheetFormatPr defaultRowHeight="15" x14ac:dyDescent="0.25"/>
  <sheetData>
    <row r="1" spans="1:22" x14ac:dyDescent="0.25">
      <c r="B1" s="24" t="s">
        <v>27</v>
      </c>
      <c r="H1" s="25" t="s">
        <v>28</v>
      </c>
      <c r="K1" s="22"/>
      <c r="N1" s="25" t="s">
        <v>29</v>
      </c>
    </row>
    <row r="2" spans="1:22" ht="15.75" thickBot="1" x14ac:dyDescent="0.3">
      <c r="A2" s="4"/>
      <c r="B2" s="4"/>
      <c r="C2" s="69" t="s">
        <v>49</v>
      </c>
      <c r="D2" s="69"/>
      <c r="E2" s="70"/>
      <c r="F2" s="7"/>
      <c r="G2" s="4"/>
      <c r="H2" s="4"/>
      <c r="I2" s="4"/>
      <c r="J2" s="4"/>
      <c r="K2" s="22"/>
      <c r="L2" s="4"/>
      <c r="M2" s="4"/>
      <c r="N2" s="4"/>
      <c r="O2" s="4"/>
    </row>
    <row r="3" spans="1:22" ht="15.75" thickTop="1" x14ac:dyDescent="0.25">
      <c r="A3" s="1"/>
      <c r="B3" s="1"/>
      <c r="C3" s="30"/>
      <c r="D3" s="30" t="s">
        <v>4</v>
      </c>
      <c r="E3" s="31"/>
      <c r="F3" s="23"/>
      <c r="G3" s="23" t="s">
        <v>20</v>
      </c>
      <c r="H3" s="23" t="s">
        <v>22</v>
      </c>
      <c r="I3" s="23" t="s">
        <v>19</v>
      </c>
      <c r="J3" s="23" t="s">
        <v>24</v>
      </c>
      <c r="K3" s="32"/>
      <c r="L3" s="23" t="s">
        <v>21</v>
      </c>
      <c r="M3" s="23" t="s">
        <v>23</v>
      </c>
      <c r="N3" s="23" t="s">
        <v>19</v>
      </c>
      <c r="O3" s="33" t="s">
        <v>25</v>
      </c>
    </row>
    <row r="4" spans="1:22" x14ac:dyDescent="0.25">
      <c r="A4" s="1" t="s">
        <v>0</v>
      </c>
      <c r="B4" s="1"/>
      <c r="C4" s="1"/>
      <c r="D4" s="16">
        <v>26.464942848984201</v>
      </c>
      <c r="E4" s="3"/>
      <c r="F4" s="22"/>
      <c r="G4" s="1" t="s">
        <v>0</v>
      </c>
      <c r="H4" s="2">
        <f>D4</f>
        <v>26.464942848984201</v>
      </c>
      <c r="I4" s="16">
        <v>18.097546824950737</v>
      </c>
      <c r="J4" s="16">
        <f>H4-I4</f>
        <v>8.3673960240334644</v>
      </c>
      <c r="K4" s="28"/>
      <c r="L4" s="1" t="s">
        <v>13</v>
      </c>
      <c r="M4" s="16">
        <f>D13</f>
        <v>28.654901849421854</v>
      </c>
      <c r="N4" s="16">
        <v>18.663102782982897</v>
      </c>
      <c r="O4" s="26">
        <f>M4-N4</f>
        <v>9.9917990664389578</v>
      </c>
    </row>
    <row r="5" spans="1:22" x14ac:dyDescent="0.25">
      <c r="A5" s="1" t="s">
        <v>1</v>
      </c>
      <c r="B5" s="1"/>
      <c r="C5" s="1"/>
      <c r="D5" s="2">
        <v>28.104978206716332</v>
      </c>
      <c r="E5" s="3"/>
      <c r="F5" s="22"/>
      <c r="G5" s="1" t="s">
        <v>1</v>
      </c>
      <c r="H5" s="2">
        <f t="shared" ref="H5:H12" si="0">D5</f>
        <v>28.104978206716332</v>
      </c>
      <c r="I5" s="16">
        <v>18.509934999362116</v>
      </c>
      <c r="J5" s="16">
        <f t="shared" ref="J5:J12" si="1">H5-I5</f>
        <v>9.595043207354216</v>
      </c>
      <c r="K5" s="28"/>
      <c r="L5" s="1" t="s">
        <v>14</v>
      </c>
      <c r="M5" s="16">
        <f>D14</f>
        <v>28.474978489895303</v>
      </c>
      <c r="N5" s="16">
        <v>18.356229339814174</v>
      </c>
      <c r="O5" s="26">
        <f t="shared" ref="O5:O6" si="2">M5-N5</f>
        <v>10.118749150081129</v>
      </c>
    </row>
    <row r="6" spans="1:22" x14ac:dyDescent="0.25">
      <c r="A6" s="1" t="s">
        <v>2</v>
      </c>
      <c r="B6" s="1"/>
      <c r="C6" s="1"/>
      <c r="D6" s="16">
        <v>27.909971336423833</v>
      </c>
      <c r="E6" s="3"/>
      <c r="F6" s="22"/>
      <c r="G6" s="1" t="s">
        <v>2</v>
      </c>
      <c r="H6" s="2">
        <f t="shared" si="0"/>
        <v>27.909971336423833</v>
      </c>
      <c r="I6" s="16">
        <v>18.652668656373152</v>
      </c>
      <c r="J6" s="16">
        <f t="shared" si="1"/>
        <v>9.2573026800506817</v>
      </c>
      <c r="K6" s="28"/>
      <c r="L6" s="1" t="s">
        <v>15</v>
      </c>
      <c r="M6" s="16">
        <f>D15</f>
        <v>29.36998467823911</v>
      </c>
      <c r="N6" s="16">
        <v>18.304058433863599</v>
      </c>
      <c r="O6" s="26">
        <f t="shared" si="2"/>
        <v>11.065926244375511</v>
      </c>
      <c r="T6">
        <v>27.08</v>
      </c>
      <c r="U6">
        <v>27.55</v>
      </c>
      <c r="V6">
        <f>GEOMEAN(T6:U6)</f>
        <v>27.313989089841858</v>
      </c>
    </row>
    <row r="7" spans="1:22" x14ac:dyDescent="0.25">
      <c r="A7" s="1" t="s">
        <v>7</v>
      </c>
      <c r="B7" s="1"/>
      <c r="C7" s="1"/>
      <c r="D7" s="16">
        <v>26.2498457138323</v>
      </c>
      <c r="E7" s="3"/>
      <c r="F7" s="22"/>
      <c r="G7" s="1" t="s">
        <v>7</v>
      </c>
      <c r="H7" s="2">
        <f t="shared" si="0"/>
        <v>26.2498457138323</v>
      </c>
      <c r="I7" s="16">
        <v>18.556921129659166</v>
      </c>
      <c r="J7" s="16">
        <f t="shared" si="1"/>
        <v>7.6929245841731344</v>
      </c>
      <c r="K7" s="28"/>
      <c r="N7" s="23" t="s">
        <v>26</v>
      </c>
      <c r="O7" s="3">
        <f>GEOMEAN(O4:O6)</f>
        <v>10.38132444724098</v>
      </c>
      <c r="T7">
        <v>25.43</v>
      </c>
      <c r="U7">
        <v>25.22</v>
      </c>
      <c r="V7">
        <f t="shared" ref="V7:V8" si="3">GEOMEAN(T7:U7)</f>
        <v>25.324782328778269</v>
      </c>
    </row>
    <row r="8" spans="1:22" x14ac:dyDescent="0.25">
      <c r="A8" s="1" t="s">
        <v>8</v>
      </c>
      <c r="B8" s="1"/>
      <c r="C8" s="1"/>
      <c r="D8" s="16">
        <v>27.979955325196645</v>
      </c>
      <c r="E8" s="3"/>
      <c r="F8" s="22"/>
      <c r="G8" s="1" t="s">
        <v>8</v>
      </c>
      <c r="H8" s="2">
        <f t="shared" si="0"/>
        <v>27.979955325196645</v>
      </c>
      <c r="I8" s="16">
        <v>18.39355205524874</v>
      </c>
      <c r="J8" s="16">
        <f t="shared" si="1"/>
        <v>9.5864032699479047</v>
      </c>
      <c r="K8" s="28"/>
      <c r="O8" s="3"/>
      <c r="T8">
        <v>26.51</v>
      </c>
      <c r="U8">
        <v>26.43</v>
      </c>
      <c r="V8">
        <f t="shared" si="3"/>
        <v>26.469969777088906</v>
      </c>
    </row>
    <row r="9" spans="1:22" x14ac:dyDescent="0.25">
      <c r="A9" s="1" t="s">
        <v>9</v>
      </c>
      <c r="B9" s="1"/>
      <c r="C9" s="1"/>
      <c r="D9" s="16">
        <v>26.629998122418261</v>
      </c>
      <c r="E9" s="3"/>
      <c r="F9" s="22"/>
      <c r="G9" s="1" t="s">
        <v>9</v>
      </c>
      <c r="H9" s="2">
        <f t="shared" si="0"/>
        <v>26.629998122418261</v>
      </c>
      <c r="I9" s="16">
        <v>18.775609936675544</v>
      </c>
      <c r="J9" s="16">
        <f t="shared" si="1"/>
        <v>7.8543881857427174</v>
      </c>
      <c r="K9" s="28"/>
      <c r="O9" s="3"/>
    </row>
    <row r="10" spans="1:22" x14ac:dyDescent="0.25">
      <c r="A10" s="1" t="s">
        <v>10</v>
      </c>
      <c r="B10" s="1"/>
      <c r="C10" s="1"/>
      <c r="D10" s="16">
        <v>27.313989089841858</v>
      </c>
      <c r="E10" s="3"/>
      <c r="F10" s="22"/>
      <c r="G10" s="1" t="s">
        <v>10</v>
      </c>
      <c r="H10" s="2">
        <f t="shared" si="0"/>
        <v>27.313989089841858</v>
      </c>
      <c r="I10" s="16">
        <v>18.178976239119599</v>
      </c>
      <c r="J10" s="16">
        <f t="shared" si="1"/>
        <v>9.1350128507222585</v>
      </c>
      <c r="K10" s="28"/>
      <c r="O10" s="3"/>
    </row>
    <row r="11" spans="1:22" x14ac:dyDescent="0.25">
      <c r="A11" s="1" t="s">
        <v>11</v>
      </c>
      <c r="B11" s="1"/>
      <c r="C11" s="1"/>
      <c r="D11" s="16">
        <v>25.324782328778269</v>
      </c>
      <c r="E11" s="3"/>
      <c r="F11" s="22"/>
      <c r="G11" s="1" t="s">
        <v>11</v>
      </c>
      <c r="H11" s="2">
        <f t="shared" si="0"/>
        <v>25.324782328778269</v>
      </c>
      <c r="I11" s="16">
        <v>18.323714723133822</v>
      </c>
      <c r="J11" s="16">
        <f t="shared" si="1"/>
        <v>7.0010676056444474</v>
      </c>
      <c r="K11" s="28"/>
      <c r="O11" s="3"/>
    </row>
    <row r="12" spans="1:22" x14ac:dyDescent="0.25">
      <c r="A12" s="1" t="s">
        <v>12</v>
      </c>
      <c r="B12" s="1"/>
      <c r="C12" s="1"/>
      <c r="D12" s="16">
        <v>26.469969777088906</v>
      </c>
      <c r="E12" s="3"/>
      <c r="F12" s="22"/>
      <c r="G12" s="1" t="s">
        <v>12</v>
      </c>
      <c r="H12" s="2">
        <f t="shared" si="0"/>
        <v>26.469969777088906</v>
      </c>
      <c r="I12" s="16">
        <v>18.531992430331449</v>
      </c>
      <c r="J12" s="16">
        <f t="shared" si="1"/>
        <v>7.9379773467574566</v>
      </c>
      <c r="K12" s="28"/>
      <c r="O12" s="3"/>
    </row>
    <row r="13" spans="1:22" x14ac:dyDescent="0.25">
      <c r="A13" s="1" t="s">
        <v>13</v>
      </c>
      <c r="B13" s="1"/>
      <c r="C13" s="1"/>
      <c r="D13" s="16">
        <v>28.654901849421854</v>
      </c>
      <c r="E13" s="3"/>
      <c r="F13" s="22"/>
      <c r="K13" s="28"/>
      <c r="O13" s="3"/>
    </row>
    <row r="14" spans="1:22" x14ac:dyDescent="0.25">
      <c r="A14" s="1" t="s">
        <v>14</v>
      </c>
      <c r="B14" s="1"/>
      <c r="C14" s="1"/>
      <c r="D14" s="16">
        <v>28.474978489895303</v>
      </c>
      <c r="E14" s="3"/>
      <c r="F14" s="22"/>
      <c r="K14" s="28"/>
      <c r="O14" s="3"/>
    </row>
    <row r="15" spans="1:22" ht="15.75" thickBot="1" x14ac:dyDescent="0.3">
      <c r="A15" s="4" t="s">
        <v>15</v>
      </c>
      <c r="B15" s="4"/>
      <c r="C15" s="4"/>
      <c r="D15" s="16">
        <v>29.36998467823911</v>
      </c>
      <c r="E15" s="5"/>
      <c r="F15" s="27"/>
      <c r="G15" s="4"/>
      <c r="H15" s="4"/>
      <c r="I15" s="4"/>
      <c r="J15" s="4"/>
      <c r="K15" s="29"/>
      <c r="L15" s="4"/>
      <c r="M15" s="4"/>
      <c r="N15" s="4"/>
      <c r="O15" s="5"/>
    </row>
    <row r="16" spans="1:22" ht="15.75" thickTop="1" x14ac:dyDescent="0.25">
      <c r="A16" s="1"/>
      <c r="B16" s="1"/>
      <c r="C16" s="1"/>
      <c r="D16" s="1"/>
      <c r="E16" s="1"/>
      <c r="F16" s="22"/>
      <c r="G16" s="1"/>
      <c r="H16" s="1"/>
      <c r="I16" s="1"/>
      <c r="J16" s="1"/>
      <c r="K16" s="22"/>
      <c r="L16" s="1"/>
      <c r="M16" s="1"/>
      <c r="N16" s="1"/>
      <c r="O16" s="1"/>
    </row>
    <row r="17" spans="1:18" x14ac:dyDescent="0.25">
      <c r="C17" s="25" t="s">
        <v>31</v>
      </c>
      <c r="H17" s="25" t="s">
        <v>32</v>
      </c>
      <c r="O17" s="25" t="s">
        <v>35</v>
      </c>
    </row>
    <row r="18" spans="1:18" x14ac:dyDescent="0.25">
      <c r="B18" s="23" t="s">
        <v>24</v>
      </c>
      <c r="C18" s="30" t="s">
        <v>26</v>
      </c>
      <c r="D18" s="23" t="s">
        <v>30</v>
      </c>
      <c r="H18" s="23" t="s">
        <v>30</v>
      </c>
      <c r="I18" s="23" t="s">
        <v>34</v>
      </c>
      <c r="J18" s="23" t="s">
        <v>33</v>
      </c>
      <c r="N18" t="s">
        <v>34</v>
      </c>
      <c r="O18" t="s">
        <v>33</v>
      </c>
      <c r="P18" t="s">
        <v>36</v>
      </c>
      <c r="Q18" s="23" t="s">
        <v>37</v>
      </c>
      <c r="R18" s="23" t="s">
        <v>38</v>
      </c>
    </row>
    <row r="19" spans="1:18" x14ac:dyDescent="0.25">
      <c r="A19" s="1" t="s">
        <v>0</v>
      </c>
      <c r="B19" s="16">
        <f t="shared" ref="B19:B24" si="4">J4</f>
        <v>8.3673960240334644</v>
      </c>
      <c r="C19" s="3">
        <v>10.38132444724098</v>
      </c>
      <c r="D19">
        <f>B19-C19</f>
        <v>-2.0139284232075152</v>
      </c>
      <c r="G19" s="1" t="s">
        <v>0</v>
      </c>
      <c r="H19">
        <f>D19</f>
        <v>-2.0139284232075152</v>
      </c>
      <c r="I19" s="1">
        <v>-1</v>
      </c>
      <c r="J19">
        <f>H19*I19</f>
        <v>2.0139284232075152</v>
      </c>
      <c r="M19" s="1" t="s">
        <v>0</v>
      </c>
      <c r="N19" s="38">
        <v>2</v>
      </c>
      <c r="O19" s="38">
        <f>J19</f>
        <v>2.0139284232075152</v>
      </c>
      <c r="P19" s="38">
        <f>N19^O19</f>
        <v>4.0388048071756613</v>
      </c>
      <c r="Q19">
        <f>LOG(P19,2)</f>
        <v>2.0139284232075152</v>
      </c>
      <c r="R19" s="23"/>
    </row>
    <row r="20" spans="1:18" x14ac:dyDescent="0.25">
      <c r="A20" s="1" t="s">
        <v>1</v>
      </c>
      <c r="B20" s="16">
        <f t="shared" si="4"/>
        <v>9.595043207354216</v>
      </c>
      <c r="C20" s="3">
        <v>10.38132444724098</v>
      </c>
      <c r="D20">
        <f t="shared" ref="D20:D30" si="5">B20-C20</f>
        <v>-0.78628123988676357</v>
      </c>
      <c r="G20" s="1" t="s">
        <v>1</v>
      </c>
      <c r="H20">
        <f t="shared" ref="H20:H30" si="6">D20</f>
        <v>-0.78628123988676357</v>
      </c>
      <c r="I20" s="1">
        <v>-1</v>
      </c>
      <c r="J20">
        <f t="shared" ref="J20:J30" si="7">H20*I20</f>
        <v>0.78628123988676357</v>
      </c>
      <c r="M20" s="1" t="s">
        <v>1</v>
      </c>
      <c r="N20">
        <v>2</v>
      </c>
      <c r="O20" s="38">
        <f t="shared" ref="O20:O30" si="8">J20</f>
        <v>0.78628123988676357</v>
      </c>
      <c r="P20">
        <f t="shared" ref="P20:P30" si="9">N20^O20</f>
        <v>1.7246232564198858</v>
      </c>
      <c r="Q20">
        <f t="shared" ref="Q20:Q24" si="10">LOG(P20,2)</f>
        <v>0.78628123988676357</v>
      </c>
      <c r="R20" s="23">
        <f>AVERAGE(Q19:Q21)</f>
        <v>1.3080771434281921</v>
      </c>
    </row>
    <row r="21" spans="1:18" x14ac:dyDescent="0.25">
      <c r="A21" s="1" t="s">
        <v>2</v>
      </c>
      <c r="B21" s="16">
        <f t="shared" si="4"/>
        <v>9.2573026800506817</v>
      </c>
      <c r="C21" s="3">
        <v>10.38132444724098</v>
      </c>
      <c r="D21">
        <f t="shared" si="5"/>
        <v>-1.1240217671902979</v>
      </c>
      <c r="G21" s="1" t="s">
        <v>2</v>
      </c>
      <c r="H21">
        <f t="shared" si="6"/>
        <v>-1.1240217671902979</v>
      </c>
      <c r="I21" s="1">
        <v>-1</v>
      </c>
      <c r="J21">
        <f t="shared" si="7"/>
        <v>1.1240217671902979</v>
      </c>
      <c r="M21" s="1" t="s">
        <v>2</v>
      </c>
      <c r="N21">
        <v>2</v>
      </c>
      <c r="O21" s="38">
        <f t="shared" si="8"/>
        <v>1.1240217671902979</v>
      </c>
      <c r="P21">
        <f t="shared" si="9"/>
        <v>2.1795371087436894</v>
      </c>
      <c r="Q21">
        <f t="shared" si="10"/>
        <v>1.1240217671902979</v>
      </c>
      <c r="R21" s="23"/>
    </row>
    <row r="22" spans="1:18" x14ac:dyDescent="0.25">
      <c r="A22" s="1" t="s">
        <v>7</v>
      </c>
      <c r="B22" s="16">
        <f t="shared" si="4"/>
        <v>7.6929245841731344</v>
      </c>
      <c r="C22" s="3">
        <v>10.38132444724098</v>
      </c>
      <c r="D22">
        <f t="shared" si="5"/>
        <v>-2.6883998630678452</v>
      </c>
      <c r="G22" s="1" t="s">
        <v>7</v>
      </c>
      <c r="H22">
        <f t="shared" si="6"/>
        <v>-2.6883998630678452</v>
      </c>
      <c r="I22" s="1">
        <v>-1</v>
      </c>
      <c r="J22">
        <f t="shared" si="7"/>
        <v>2.6883998630678452</v>
      </c>
      <c r="M22" s="1" t="s">
        <v>7</v>
      </c>
      <c r="N22">
        <v>2</v>
      </c>
      <c r="O22" s="38">
        <f t="shared" si="8"/>
        <v>2.6883998630678452</v>
      </c>
      <c r="P22">
        <f t="shared" si="9"/>
        <v>6.4459806743406602</v>
      </c>
      <c r="Q22">
        <f t="shared" si="10"/>
        <v>2.6883998630678452</v>
      </c>
      <c r="R22" s="23"/>
    </row>
    <row r="23" spans="1:18" x14ac:dyDescent="0.25">
      <c r="A23" s="1" t="s">
        <v>8</v>
      </c>
      <c r="B23" s="16">
        <f t="shared" si="4"/>
        <v>9.5864032699479047</v>
      </c>
      <c r="C23" s="3">
        <v>10.38132444724098</v>
      </c>
      <c r="D23">
        <f t="shared" si="5"/>
        <v>-0.79492117729307488</v>
      </c>
      <c r="G23" s="1" t="s">
        <v>8</v>
      </c>
      <c r="H23">
        <f t="shared" si="6"/>
        <v>-0.79492117729307488</v>
      </c>
      <c r="I23" s="1">
        <v>-1</v>
      </c>
      <c r="J23">
        <f t="shared" si="7"/>
        <v>0.79492117729307488</v>
      </c>
      <c r="M23" s="1" t="s">
        <v>8</v>
      </c>
      <c r="N23">
        <v>2</v>
      </c>
      <c r="O23" s="38">
        <f t="shared" si="8"/>
        <v>0.79492117729307488</v>
      </c>
      <c r="P23">
        <f t="shared" si="9"/>
        <v>1.7349825796625298</v>
      </c>
      <c r="Q23">
        <f t="shared" si="10"/>
        <v>0.79492117729307488</v>
      </c>
      <c r="R23" s="23">
        <f>AVERAGE(Q22:Q24)</f>
        <v>2.0034191006197273</v>
      </c>
    </row>
    <row r="24" spans="1:18" x14ac:dyDescent="0.25">
      <c r="A24" s="1" t="s">
        <v>9</v>
      </c>
      <c r="B24" s="16">
        <f t="shared" si="4"/>
        <v>7.8543881857427174</v>
      </c>
      <c r="C24" s="3">
        <v>10.38132444724098</v>
      </c>
      <c r="D24">
        <f t="shared" si="5"/>
        <v>-2.5269362614982622</v>
      </c>
      <c r="G24" s="1" t="s">
        <v>9</v>
      </c>
      <c r="H24">
        <f t="shared" si="6"/>
        <v>-2.5269362614982622</v>
      </c>
      <c r="I24" s="1">
        <v>-1</v>
      </c>
      <c r="J24">
        <f t="shared" si="7"/>
        <v>2.5269362614982622</v>
      </c>
      <c r="M24" s="1" t="s">
        <v>9</v>
      </c>
      <c r="N24">
        <v>2</v>
      </c>
      <c r="O24" s="38">
        <f t="shared" si="8"/>
        <v>2.5269362614982622</v>
      </c>
      <c r="P24">
        <f t="shared" si="9"/>
        <v>5.7634643589332741</v>
      </c>
      <c r="Q24">
        <f t="shared" si="10"/>
        <v>2.5269362614982622</v>
      </c>
      <c r="R24" s="23"/>
    </row>
    <row r="25" spans="1:18" x14ac:dyDescent="0.25">
      <c r="A25" s="1" t="s">
        <v>10</v>
      </c>
      <c r="B25" s="16">
        <f t="shared" ref="B25:B27" si="11">J10</f>
        <v>9.1350128507222585</v>
      </c>
      <c r="C25" s="3">
        <v>10.38132444724098</v>
      </c>
      <c r="D25">
        <f t="shared" si="5"/>
        <v>-1.246311596518721</v>
      </c>
      <c r="G25" s="1" t="s">
        <v>10</v>
      </c>
      <c r="H25">
        <f t="shared" si="6"/>
        <v>-1.246311596518721</v>
      </c>
      <c r="I25" s="1">
        <v>-1</v>
      </c>
      <c r="J25">
        <f t="shared" si="7"/>
        <v>1.246311596518721</v>
      </c>
      <c r="M25" s="1" t="s">
        <v>10</v>
      </c>
      <c r="N25">
        <v>2</v>
      </c>
      <c r="O25" s="38">
        <f t="shared" si="8"/>
        <v>1.246311596518721</v>
      </c>
      <c r="P25">
        <f t="shared" si="9"/>
        <v>2.3723413271068541</v>
      </c>
      <c r="Q25">
        <f>LOG(P25,2)</f>
        <v>1.2463115965187213</v>
      </c>
      <c r="R25" s="23"/>
    </row>
    <row r="26" spans="1:18" x14ac:dyDescent="0.25">
      <c r="A26" s="1" t="s">
        <v>11</v>
      </c>
      <c r="B26" s="16">
        <f t="shared" si="11"/>
        <v>7.0010676056444474</v>
      </c>
      <c r="C26" s="3">
        <v>10.38132444724098</v>
      </c>
      <c r="D26">
        <f t="shared" si="5"/>
        <v>-3.3802568415965322</v>
      </c>
      <c r="G26" s="1" t="s">
        <v>11</v>
      </c>
      <c r="H26">
        <f t="shared" si="6"/>
        <v>-3.3802568415965322</v>
      </c>
      <c r="I26" s="1">
        <v>-1</v>
      </c>
      <c r="J26">
        <f t="shared" si="7"/>
        <v>3.3802568415965322</v>
      </c>
      <c r="M26" s="1" t="s">
        <v>11</v>
      </c>
      <c r="N26">
        <v>2</v>
      </c>
      <c r="O26" s="38">
        <f t="shared" si="8"/>
        <v>3.3802568415965322</v>
      </c>
      <c r="P26">
        <f t="shared" si="9"/>
        <v>10.412588421535943</v>
      </c>
      <c r="Q26">
        <f t="shared" ref="Q26:Q30" si="12">LOG(P26,2)</f>
        <v>3.3802568415965317</v>
      </c>
      <c r="R26" s="23">
        <f>AVERAGE(Q25:Q27)</f>
        <v>2.3566385128662586</v>
      </c>
    </row>
    <row r="27" spans="1:18" x14ac:dyDescent="0.25">
      <c r="A27" s="1" t="s">
        <v>12</v>
      </c>
      <c r="B27" s="16">
        <f t="shared" si="11"/>
        <v>7.9379773467574566</v>
      </c>
      <c r="C27" s="3">
        <v>10.38132444724098</v>
      </c>
      <c r="D27">
        <f t="shared" si="5"/>
        <v>-2.443347100483523</v>
      </c>
      <c r="G27" s="1" t="s">
        <v>12</v>
      </c>
      <c r="H27">
        <f t="shared" si="6"/>
        <v>-2.443347100483523</v>
      </c>
      <c r="I27" s="1">
        <v>-1</v>
      </c>
      <c r="J27">
        <f t="shared" si="7"/>
        <v>2.443347100483523</v>
      </c>
      <c r="M27" s="1" t="s">
        <v>12</v>
      </c>
      <c r="N27">
        <v>2</v>
      </c>
      <c r="O27" s="38">
        <f t="shared" si="8"/>
        <v>2.443347100483523</v>
      </c>
      <c r="P27">
        <f t="shared" si="9"/>
        <v>5.4390213937429293</v>
      </c>
      <c r="Q27">
        <f t="shared" si="12"/>
        <v>2.443347100483523</v>
      </c>
      <c r="R27" s="23"/>
    </row>
    <row r="28" spans="1:18" x14ac:dyDescent="0.25">
      <c r="A28" t="s">
        <v>13</v>
      </c>
      <c r="B28">
        <v>9.9917990664389578</v>
      </c>
      <c r="C28" s="3">
        <v>10.38132444724098</v>
      </c>
      <c r="D28">
        <f t="shared" si="5"/>
        <v>-0.38952538080202181</v>
      </c>
      <c r="G28" t="s">
        <v>13</v>
      </c>
      <c r="H28">
        <f t="shared" si="6"/>
        <v>-0.38952538080202181</v>
      </c>
      <c r="I28" s="1">
        <v>-1</v>
      </c>
      <c r="J28">
        <f>H28*I28</f>
        <v>0.38952538080202181</v>
      </c>
      <c r="N28">
        <v>2</v>
      </c>
      <c r="O28" s="38">
        <f t="shared" si="8"/>
        <v>0.38952538080202181</v>
      </c>
      <c r="P28">
        <f t="shared" si="9"/>
        <v>1.3099623802829639</v>
      </c>
      <c r="Q28">
        <f t="shared" si="12"/>
        <v>0.38952538080202181</v>
      </c>
      <c r="R28" s="23"/>
    </row>
    <row r="29" spans="1:18" x14ac:dyDescent="0.25">
      <c r="A29" t="s">
        <v>14</v>
      </c>
      <c r="B29">
        <v>10.118749150081129</v>
      </c>
      <c r="C29" s="3">
        <v>10.38132444724098</v>
      </c>
      <c r="D29">
        <f t="shared" si="5"/>
        <v>-0.26257529715985051</v>
      </c>
      <c r="G29" t="s">
        <v>14</v>
      </c>
      <c r="H29">
        <f t="shared" si="6"/>
        <v>-0.26257529715985051</v>
      </c>
      <c r="I29" s="1">
        <v>-1</v>
      </c>
      <c r="J29">
        <f t="shared" si="7"/>
        <v>0.26257529715985051</v>
      </c>
      <c r="N29">
        <v>2</v>
      </c>
      <c r="O29" s="38">
        <f t="shared" si="8"/>
        <v>0.26257529715985051</v>
      </c>
      <c r="P29">
        <f t="shared" si="9"/>
        <v>1.1996181848962129</v>
      </c>
      <c r="Q29">
        <f t="shared" si="12"/>
        <v>0.26257529715985062</v>
      </c>
      <c r="R29" s="23">
        <f t="shared" ref="R29" si="13">AVERAGE(Q28:Q30)</f>
        <v>-1.0833706390886322E-2</v>
      </c>
    </row>
    <row r="30" spans="1:18" x14ac:dyDescent="0.25">
      <c r="A30" t="s">
        <v>15</v>
      </c>
      <c r="B30">
        <v>11.065926244375511</v>
      </c>
      <c r="C30" s="3">
        <v>10.38132444724098</v>
      </c>
      <c r="D30">
        <f t="shared" si="5"/>
        <v>0.68460179713453151</v>
      </c>
      <c r="G30" t="s">
        <v>15</v>
      </c>
      <c r="H30">
        <f t="shared" si="6"/>
        <v>0.68460179713453151</v>
      </c>
      <c r="I30" s="1">
        <v>-1</v>
      </c>
      <c r="J30">
        <f t="shared" si="7"/>
        <v>-0.68460179713453151</v>
      </c>
      <c r="N30">
        <v>2</v>
      </c>
      <c r="O30" s="38">
        <f t="shared" si="8"/>
        <v>-0.68460179713453151</v>
      </c>
      <c r="P30">
        <f t="shared" si="9"/>
        <v>0.62217753215922056</v>
      </c>
      <c r="Q30">
        <f t="shared" si="12"/>
        <v>-0.6846017971345314</v>
      </c>
      <c r="R30" s="23"/>
    </row>
    <row r="33" spans="13:14" x14ac:dyDescent="0.25">
      <c r="M33" s="1" t="s">
        <v>39</v>
      </c>
      <c r="N33" s="39">
        <f>R20</f>
        <v>1.3080771434281921</v>
      </c>
    </row>
    <row r="34" spans="13:14" x14ac:dyDescent="0.25">
      <c r="M34" s="1" t="s">
        <v>40</v>
      </c>
      <c r="N34" s="39">
        <f>R23</f>
        <v>2.0034191006197273</v>
      </c>
    </row>
    <row r="35" spans="13:14" x14ac:dyDescent="0.25">
      <c r="M35" s="1" t="s">
        <v>41</v>
      </c>
      <c r="N35" s="39">
        <f>R26</f>
        <v>2.3566385128662586</v>
      </c>
    </row>
  </sheetData>
  <mergeCells count="1">
    <mergeCell ref="C2:E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5"/>
  <sheetViews>
    <sheetView workbookViewId="0">
      <selection activeCell="W17" sqref="W17"/>
    </sheetView>
  </sheetViews>
  <sheetFormatPr defaultRowHeight="15" x14ac:dyDescent="0.25"/>
  <sheetData>
    <row r="2" spans="1:15" x14ac:dyDescent="0.25">
      <c r="B2" s="24" t="s">
        <v>27</v>
      </c>
      <c r="H2" s="25" t="s">
        <v>28</v>
      </c>
      <c r="K2" s="22"/>
      <c r="N2" s="25" t="s">
        <v>29</v>
      </c>
    </row>
    <row r="3" spans="1:15" ht="15.75" thickBot="1" x14ac:dyDescent="0.3">
      <c r="A3" s="4"/>
      <c r="B3" s="4"/>
      <c r="C3" s="69" t="s">
        <v>48</v>
      </c>
      <c r="D3" s="69"/>
      <c r="E3" s="70"/>
      <c r="F3" s="7"/>
      <c r="G3" s="4"/>
      <c r="H3" s="4"/>
      <c r="I3" s="4"/>
      <c r="J3" s="4"/>
      <c r="K3" s="22"/>
      <c r="L3" s="4"/>
      <c r="M3" s="4"/>
      <c r="N3" s="4"/>
      <c r="O3" s="4"/>
    </row>
    <row r="4" spans="1:15" ht="15.75" thickTop="1" x14ac:dyDescent="0.25">
      <c r="A4" s="1"/>
      <c r="B4" s="1"/>
      <c r="C4" s="30" t="s">
        <v>3</v>
      </c>
      <c r="D4" s="30" t="s">
        <v>4</v>
      </c>
      <c r="E4" s="31" t="s">
        <v>5</v>
      </c>
      <c r="F4" s="23"/>
      <c r="G4" s="23" t="s">
        <v>20</v>
      </c>
      <c r="H4" s="23" t="s">
        <v>22</v>
      </c>
      <c r="I4" s="23" t="s">
        <v>19</v>
      </c>
      <c r="J4" s="23" t="s">
        <v>24</v>
      </c>
      <c r="K4" s="32"/>
      <c r="L4" s="23" t="s">
        <v>21</v>
      </c>
      <c r="M4" s="23" t="s">
        <v>23</v>
      </c>
      <c r="N4" s="23" t="s">
        <v>19</v>
      </c>
      <c r="O4" s="33" t="s">
        <v>25</v>
      </c>
    </row>
    <row r="5" spans="1:15" x14ac:dyDescent="0.25">
      <c r="A5" s="1" t="s">
        <v>0</v>
      </c>
      <c r="B5" s="1"/>
      <c r="C5" s="30"/>
      <c r="D5" s="56">
        <v>22.669991177766256</v>
      </c>
      <c r="E5" s="31"/>
      <c r="F5" s="23"/>
      <c r="G5" s="10" t="s">
        <v>0</v>
      </c>
      <c r="H5" s="57">
        <v>22.669991177766256</v>
      </c>
      <c r="I5" s="57">
        <v>18.097546824950737</v>
      </c>
      <c r="J5" s="16">
        <f t="shared" ref="J5:J7" si="0">H5-I5</f>
        <v>4.5724443528155199</v>
      </c>
      <c r="K5" s="32"/>
      <c r="L5" s="1" t="s">
        <v>13</v>
      </c>
      <c r="M5" s="2">
        <v>24.484938227408293</v>
      </c>
      <c r="N5" s="16">
        <v>18.663102782982897</v>
      </c>
      <c r="O5" s="26">
        <f>M5-N5</f>
        <v>5.8218354444253961</v>
      </c>
    </row>
    <row r="6" spans="1:15" x14ac:dyDescent="0.25">
      <c r="A6" s="1" t="s">
        <v>1</v>
      </c>
      <c r="B6" s="1"/>
      <c r="C6" s="30"/>
      <c r="D6" s="56">
        <v>25.854995648810309</v>
      </c>
      <c r="E6" s="31"/>
      <c r="F6" s="23"/>
      <c r="G6" s="10" t="s">
        <v>1</v>
      </c>
      <c r="H6" s="57">
        <v>25.854995648810309</v>
      </c>
      <c r="I6" s="57">
        <v>18.509934999362116</v>
      </c>
      <c r="J6" s="16">
        <f t="shared" si="0"/>
        <v>7.3450606494481931</v>
      </c>
      <c r="K6" s="32"/>
      <c r="L6" s="1" t="s">
        <v>14</v>
      </c>
      <c r="M6" s="2">
        <v>22.894955776327677</v>
      </c>
      <c r="N6" s="16">
        <v>18.356229339814174</v>
      </c>
      <c r="O6" s="26">
        <f>M6-N6</f>
        <v>4.5387264365135032</v>
      </c>
    </row>
    <row r="7" spans="1:15" x14ac:dyDescent="0.25">
      <c r="A7" s="1" t="s">
        <v>2</v>
      </c>
      <c r="B7" s="1"/>
      <c r="C7" s="30"/>
      <c r="D7" s="56">
        <v>24.219948389705539</v>
      </c>
      <c r="E7" s="31"/>
      <c r="F7" s="23"/>
      <c r="G7" s="10" t="s">
        <v>2</v>
      </c>
      <c r="H7" s="57">
        <v>24.219948389705539</v>
      </c>
      <c r="I7" s="57">
        <v>18.652668656373152</v>
      </c>
      <c r="J7" s="16">
        <f t="shared" si="0"/>
        <v>5.5672797333323878</v>
      </c>
      <c r="K7" s="32"/>
      <c r="L7" s="1" t="s">
        <v>15</v>
      </c>
      <c r="M7" s="2">
        <v>24.254958255993763</v>
      </c>
      <c r="N7" s="16">
        <v>18.304058433863599</v>
      </c>
      <c r="O7" s="26">
        <f>M7-N7</f>
        <v>5.9508998221301646</v>
      </c>
    </row>
    <row r="8" spans="1:15" x14ac:dyDescent="0.25">
      <c r="A8" s="1" t="s">
        <v>7</v>
      </c>
      <c r="B8" s="1"/>
      <c r="C8" s="1"/>
      <c r="D8" s="2">
        <v>22.089889089807581</v>
      </c>
      <c r="E8" s="3"/>
      <c r="F8" s="22"/>
      <c r="G8" s="1" t="s">
        <v>7</v>
      </c>
      <c r="H8" s="2">
        <f>D8</f>
        <v>22.089889089807581</v>
      </c>
      <c r="I8" s="57">
        <v>18.556921129659166</v>
      </c>
      <c r="J8" s="16">
        <f>H8-I8</f>
        <v>3.5329679601484152</v>
      </c>
      <c r="K8" s="28"/>
      <c r="N8" t="s">
        <v>26</v>
      </c>
      <c r="O8" s="3">
        <f>GEOMEAN(O5:O7)</f>
        <v>5.3974942806399815</v>
      </c>
    </row>
    <row r="9" spans="1:15" x14ac:dyDescent="0.25">
      <c r="A9" s="1" t="s">
        <v>8</v>
      </c>
      <c r="B9" s="1"/>
      <c r="C9" s="1"/>
      <c r="D9" s="2">
        <v>22.98</v>
      </c>
      <c r="E9" s="3"/>
      <c r="F9" s="22"/>
      <c r="G9" s="1" t="s">
        <v>8</v>
      </c>
      <c r="H9" s="2">
        <v>21.604999421430218</v>
      </c>
      <c r="I9" s="57">
        <v>18.39355205524874</v>
      </c>
      <c r="J9" s="16">
        <f t="shared" ref="J9:J13" si="1">H9-I9</f>
        <v>3.2114473661814777</v>
      </c>
      <c r="K9" s="28"/>
    </row>
    <row r="10" spans="1:15" x14ac:dyDescent="0.25">
      <c r="A10" s="1" t="s">
        <v>9</v>
      </c>
      <c r="B10" s="1"/>
      <c r="C10" s="1"/>
      <c r="D10" s="2">
        <v>22.809629545435413</v>
      </c>
      <c r="E10" s="3"/>
      <c r="F10" s="22"/>
      <c r="G10" s="1" t="s">
        <v>9</v>
      </c>
      <c r="H10" s="2">
        <v>21.454440099895407</v>
      </c>
      <c r="I10" s="57">
        <v>18.775609936675544</v>
      </c>
      <c r="J10" s="16">
        <f t="shared" si="1"/>
        <v>2.6788301632198639</v>
      </c>
      <c r="K10" s="28"/>
    </row>
    <row r="11" spans="1:15" x14ac:dyDescent="0.25">
      <c r="A11" s="1" t="s">
        <v>10</v>
      </c>
      <c r="B11" s="1"/>
      <c r="C11" s="1"/>
      <c r="D11" s="2">
        <v>24.039991680531006</v>
      </c>
      <c r="E11" s="3"/>
      <c r="F11" s="22"/>
      <c r="G11" s="1" t="s">
        <v>10</v>
      </c>
      <c r="H11" s="2">
        <v>22.644995032015352</v>
      </c>
      <c r="I11" s="57">
        <v>18.178976239119599</v>
      </c>
      <c r="J11" s="16">
        <f t="shared" si="1"/>
        <v>4.4660187928957527</v>
      </c>
      <c r="K11" s="28"/>
    </row>
    <row r="12" spans="1:15" x14ac:dyDescent="0.25">
      <c r="A12" s="1" t="s">
        <v>11</v>
      </c>
      <c r="B12" s="1"/>
      <c r="C12" s="1"/>
      <c r="D12" s="2">
        <v>22.234972453322264</v>
      </c>
      <c r="E12" s="3"/>
      <c r="F12" s="22"/>
      <c r="G12" s="1" t="s">
        <v>11</v>
      </c>
      <c r="H12" s="2">
        <v>20.884970672711038</v>
      </c>
      <c r="I12" s="57">
        <v>18.323714723133822</v>
      </c>
      <c r="J12" s="16">
        <f t="shared" si="1"/>
        <v>2.561255949577216</v>
      </c>
      <c r="K12" s="28"/>
      <c r="O12" s="3"/>
    </row>
    <row r="13" spans="1:15" x14ac:dyDescent="0.25">
      <c r="A13" s="1" t="s">
        <v>12</v>
      </c>
      <c r="B13" s="1"/>
      <c r="C13" s="1"/>
      <c r="D13" s="2">
        <v>23.314973729343983</v>
      </c>
      <c r="E13" s="3"/>
      <c r="F13" s="22"/>
      <c r="G13" s="1" t="s">
        <v>12</v>
      </c>
      <c r="H13" s="2">
        <v>21.999963636333582</v>
      </c>
      <c r="I13" s="57">
        <v>18.531992430331449</v>
      </c>
      <c r="J13" s="16">
        <f t="shared" si="1"/>
        <v>3.467971206002133</v>
      </c>
      <c r="K13" s="28"/>
      <c r="O13" s="3"/>
    </row>
    <row r="14" spans="1:15" x14ac:dyDescent="0.25">
      <c r="A14" s="1" t="s">
        <v>13</v>
      </c>
      <c r="B14" s="1"/>
      <c r="C14" s="1"/>
      <c r="D14" s="2">
        <v>24.484938227408293</v>
      </c>
      <c r="E14" s="3"/>
      <c r="F14" s="22"/>
      <c r="K14" s="28"/>
      <c r="O14" s="3"/>
    </row>
    <row r="15" spans="1:15" x14ac:dyDescent="0.25">
      <c r="A15" s="1" t="s">
        <v>14</v>
      </c>
      <c r="B15" s="1"/>
      <c r="C15" s="1"/>
      <c r="D15" s="2">
        <v>22.894955776327677</v>
      </c>
      <c r="E15" s="3"/>
      <c r="F15" s="22"/>
      <c r="K15" s="28"/>
      <c r="O15" s="3"/>
    </row>
    <row r="16" spans="1:15" ht="15.75" thickBot="1" x14ac:dyDescent="0.3">
      <c r="A16" s="4" t="s">
        <v>15</v>
      </c>
      <c r="B16" s="4"/>
      <c r="C16" s="4"/>
      <c r="D16" s="17">
        <v>24.254958255993763</v>
      </c>
      <c r="E16" s="5"/>
      <c r="F16" s="27"/>
      <c r="G16" s="4"/>
      <c r="H16" s="4"/>
      <c r="I16" s="4"/>
      <c r="J16" s="4"/>
      <c r="K16" s="29"/>
      <c r="L16" s="4"/>
      <c r="M16" s="4"/>
      <c r="N16" s="4"/>
      <c r="O16" s="5"/>
    </row>
    <row r="17" spans="1:18" ht="15.75" thickTop="1" x14ac:dyDescent="0.25">
      <c r="A17" s="1"/>
      <c r="B17" s="1"/>
      <c r="C17" s="1"/>
      <c r="D17" s="1"/>
      <c r="E17" s="1"/>
      <c r="F17" s="22"/>
      <c r="G17" s="1"/>
      <c r="H17" s="1"/>
      <c r="I17" s="1"/>
      <c r="J17" s="1"/>
      <c r="K17" s="22"/>
      <c r="L17" s="1"/>
      <c r="M17" s="1"/>
      <c r="N17" s="1"/>
      <c r="O17" s="1"/>
    </row>
    <row r="18" spans="1:18" x14ac:dyDescent="0.25">
      <c r="C18" s="25" t="s">
        <v>31</v>
      </c>
      <c r="H18" s="25" t="s">
        <v>32</v>
      </c>
      <c r="O18" s="25" t="s">
        <v>35</v>
      </c>
    </row>
    <row r="19" spans="1:18" x14ac:dyDescent="0.25">
      <c r="B19" s="23" t="s">
        <v>24</v>
      </c>
      <c r="C19" s="30" t="s">
        <v>26</v>
      </c>
      <c r="D19" s="23" t="s">
        <v>30</v>
      </c>
      <c r="H19" s="23" t="s">
        <v>30</v>
      </c>
      <c r="I19" s="23" t="s">
        <v>34</v>
      </c>
      <c r="J19" s="23" t="s">
        <v>33</v>
      </c>
      <c r="N19" t="s">
        <v>34</v>
      </c>
      <c r="O19" t="s">
        <v>33</v>
      </c>
      <c r="P19" t="s">
        <v>36</v>
      </c>
      <c r="Q19" t="s">
        <v>37</v>
      </c>
      <c r="R19" t="s">
        <v>38</v>
      </c>
    </row>
    <row r="20" spans="1:18" x14ac:dyDescent="0.25">
      <c r="A20" t="s">
        <v>0</v>
      </c>
      <c r="B20" s="10">
        <v>4.5724443528155199</v>
      </c>
      <c r="C20">
        <v>5.3974942806399815</v>
      </c>
      <c r="D20">
        <f t="shared" ref="D20:D22" si="2">B20-C20</f>
        <v>-0.82504992782446163</v>
      </c>
      <c r="G20" t="s">
        <v>0</v>
      </c>
      <c r="H20">
        <f t="shared" ref="H20:H22" si="3">D20</f>
        <v>-0.82504992782446163</v>
      </c>
      <c r="I20" s="1">
        <v>-1</v>
      </c>
      <c r="J20">
        <f t="shared" ref="J20:J22" si="4">H20*I20</f>
        <v>0.82504992782446163</v>
      </c>
      <c r="M20" t="s">
        <v>0</v>
      </c>
      <c r="N20" s="38">
        <v>2</v>
      </c>
      <c r="O20" s="38">
        <f t="shared" ref="O20:O22" si="5">J20</f>
        <v>0.82504992782446163</v>
      </c>
      <c r="P20" s="38">
        <f t="shared" ref="P20:P22" si="6">N20^O20</f>
        <v>1.771596347364603</v>
      </c>
      <c r="Q20" s="38">
        <f t="shared" ref="Q20:Q22" si="7">LOG(P20,2)</f>
        <v>0.82504992782446152</v>
      </c>
    </row>
    <row r="21" spans="1:18" x14ac:dyDescent="0.25">
      <c r="A21" t="s">
        <v>1</v>
      </c>
      <c r="B21" s="10">
        <v>7.3450606494481931</v>
      </c>
      <c r="C21">
        <v>5.3974942806399815</v>
      </c>
      <c r="D21">
        <f t="shared" si="2"/>
        <v>1.9475663688082117</v>
      </c>
      <c r="G21" t="s">
        <v>1</v>
      </c>
      <c r="H21">
        <f t="shared" si="3"/>
        <v>1.9475663688082117</v>
      </c>
      <c r="I21" s="1">
        <v>-1</v>
      </c>
      <c r="J21">
        <f t="shared" si="4"/>
        <v>-1.9475663688082117</v>
      </c>
      <c r="M21" t="s">
        <v>1</v>
      </c>
      <c r="N21" s="38">
        <v>2</v>
      </c>
      <c r="O21" s="38">
        <f t="shared" si="5"/>
        <v>-1.9475663688082117</v>
      </c>
      <c r="P21" s="38">
        <f t="shared" si="6"/>
        <v>0.259253187337535</v>
      </c>
      <c r="Q21" s="38">
        <f t="shared" si="7"/>
        <v>-1.9475663688082117</v>
      </c>
      <c r="R21">
        <f>AVERAGE(Q20:Q22)</f>
        <v>-0.43076729789205209</v>
      </c>
    </row>
    <row r="22" spans="1:18" x14ac:dyDescent="0.25">
      <c r="A22" t="s">
        <v>2</v>
      </c>
      <c r="B22" s="10">
        <v>5.5672797333323878</v>
      </c>
      <c r="C22">
        <v>5.3974942806399815</v>
      </c>
      <c r="D22">
        <f t="shared" si="2"/>
        <v>0.1697854526924063</v>
      </c>
      <c r="G22" t="s">
        <v>2</v>
      </c>
      <c r="H22">
        <f t="shared" si="3"/>
        <v>0.1697854526924063</v>
      </c>
      <c r="I22" s="1">
        <v>-1</v>
      </c>
      <c r="J22">
        <f t="shared" si="4"/>
        <v>-0.1697854526924063</v>
      </c>
      <c r="M22" t="s">
        <v>2</v>
      </c>
      <c r="N22" s="38">
        <v>2</v>
      </c>
      <c r="O22" s="38">
        <f t="shared" si="5"/>
        <v>-0.1697854526924063</v>
      </c>
      <c r="P22" s="38">
        <f t="shared" si="6"/>
        <v>0.88897487333407532</v>
      </c>
      <c r="Q22" s="38">
        <f t="shared" si="7"/>
        <v>-0.16978545269240627</v>
      </c>
    </row>
    <row r="23" spans="1:18" x14ac:dyDescent="0.25">
      <c r="A23" s="1" t="s">
        <v>7</v>
      </c>
      <c r="B23">
        <v>3.9923422648568447</v>
      </c>
      <c r="C23">
        <v>5.3974942806399815</v>
      </c>
      <c r="D23">
        <f>B23-C23</f>
        <v>-1.4051520157831368</v>
      </c>
      <c r="G23" s="1" t="s">
        <v>7</v>
      </c>
      <c r="H23">
        <f>D23</f>
        <v>-1.4051520157831368</v>
      </c>
      <c r="I23" s="1">
        <v>-1</v>
      </c>
      <c r="J23">
        <f>H23*I23</f>
        <v>1.4051520157831368</v>
      </c>
      <c r="M23" s="37" t="s">
        <v>7</v>
      </c>
      <c r="N23" s="38">
        <v>2</v>
      </c>
      <c r="O23" s="38">
        <f>J23</f>
        <v>1.4051520157831368</v>
      </c>
      <c r="P23" s="38">
        <f>N23^O23</f>
        <v>2.6484568721659199</v>
      </c>
      <c r="Q23" s="38">
        <f>LOG(P23,2)</f>
        <v>1.4051520157831368</v>
      </c>
    </row>
    <row r="24" spans="1:18" x14ac:dyDescent="0.25">
      <c r="A24" s="1" t="s">
        <v>8</v>
      </c>
      <c r="B24">
        <v>3.0950644220681021</v>
      </c>
      <c r="C24">
        <v>5.3974942806399815</v>
      </c>
      <c r="D24">
        <f t="shared" ref="D24:D31" si="8">B24-C24</f>
        <v>-2.3024298585718794</v>
      </c>
      <c r="G24" s="1" t="s">
        <v>8</v>
      </c>
      <c r="H24">
        <f t="shared" ref="H24:H31" si="9">D24</f>
        <v>-2.3024298585718794</v>
      </c>
      <c r="I24" s="1">
        <v>-1</v>
      </c>
      <c r="J24">
        <f t="shared" ref="J24:J31" si="10">H24*I24</f>
        <v>2.3024298585718794</v>
      </c>
      <c r="M24" s="1" t="s">
        <v>8</v>
      </c>
      <c r="N24">
        <v>2</v>
      </c>
      <c r="O24" s="38">
        <f t="shared" ref="O24:O30" si="11">J24</f>
        <v>2.3024298585718794</v>
      </c>
      <c r="P24">
        <f t="shared" ref="P24:P28" si="12">N24^O24</f>
        <v>4.9328788601022424</v>
      </c>
      <c r="Q24">
        <f t="shared" ref="Q24:Q28" si="13">LOG(P24,2)</f>
        <v>2.3024298585718794</v>
      </c>
      <c r="R24">
        <f>AVERAGE(Q23:Q25)</f>
        <v>2.101101570490914</v>
      </c>
    </row>
    <row r="25" spans="1:18" x14ac:dyDescent="0.25">
      <c r="A25" s="1" t="s">
        <v>9</v>
      </c>
      <c r="B25">
        <v>2.8017714435222558</v>
      </c>
      <c r="C25">
        <v>5.3974942806399815</v>
      </c>
      <c r="D25">
        <f t="shared" si="8"/>
        <v>-2.5957228371177257</v>
      </c>
      <c r="G25" s="1" t="s">
        <v>9</v>
      </c>
      <c r="H25">
        <f t="shared" si="9"/>
        <v>-2.5957228371177257</v>
      </c>
      <c r="I25" s="1">
        <v>-1</v>
      </c>
      <c r="J25">
        <f t="shared" si="10"/>
        <v>2.5957228371177257</v>
      </c>
      <c r="M25" s="1" t="s">
        <v>9</v>
      </c>
      <c r="N25">
        <v>2</v>
      </c>
      <c r="O25" s="38">
        <f t="shared" si="11"/>
        <v>2.5957228371177257</v>
      </c>
      <c r="P25">
        <f t="shared" si="12"/>
        <v>6.0449182842209055</v>
      </c>
      <c r="Q25">
        <f t="shared" si="13"/>
        <v>2.5957228371177257</v>
      </c>
    </row>
    <row r="26" spans="1:18" x14ac:dyDescent="0.25">
      <c r="A26" s="1" t="s">
        <v>10</v>
      </c>
      <c r="B26">
        <v>4.4660187928957527</v>
      </c>
      <c r="C26">
        <v>5.3974942806399815</v>
      </c>
      <c r="D26">
        <f t="shared" si="8"/>
        <v>-0.93147548774422884</v>
      </c>
      <c r="G26" s="1" t="s">
        <v>10</v>
      </c>
      <c r="H26">
        <f t="shared" si="9"/>
        <v>-0.93147548774422884</v>
      </c>
      <c r="I26" s="1">
        <v>-1</v>
      </c>
      <c r="J26">
        <f t="shared" si="10"/>
        <v>0.93147548774422884</v>
      </c>
      <c r="M26" s="1" t="s">
        <v>10</v>
      </c>
      <c r="N26">
        <v>2</v>
      </c>
      <c r="O26" s="38">
        <f t="shared" si="11"/>
        <v>0.93147548774422884</v>
      </c>
      <c r="P26">
        <f t="shared" si="12"/>
        <v>1.9072255761082075</v>
      </c>
      <c r="Q26">
        <f t="shared" si="13"/>
        <v>0.93147548774422884</v>
      </c>
    </row>
    <row r="27" spans="1:18" x14ac:dyDescent="0.25">
      <c r="A27" s="1" t="s">
        <v>11</v>
      </c>
      <c r="B27">
        <v>2.561255949577216</v>
      </c>
      <c r="C27">
        <v>5.3974942806399815</v>
      </c>
      <c r="D27">
        <f t="shared" si="8"/>
        <v>-2.8362383310627655</v>
      </c>
      <c r="G27" s="1" t="s">
        <v>11</v>
      </c>
      <c r="H27">
        <f t="shared" si="9"/>
        <v>-2.8362383310627655</v>
      </c>
      <c r="I27" s="1">
        <v>-1</v>
      </c>
      <c r="J27">
        <f t="shared" si="10"/>
        <v>2.8362383310627655</v>
      </c>
      <c r="M27" s="1" t="s">
        <v>11</v>
      </c>
      <c r="N27">
        <v>2</v>
      </c>
      <c r="O27" s="38">
        <f t="shared" si="11"/>
        <v>2.8362383310627655</v>
      </c>
      <c r="P27">
        <f t="shared" si="12"/>
        <v>7.1415554486184485</v>
      </c>
      <c r="Q27">
        <f t="shared" si="13"/>
        <v>2.8362383310627655</v>
      </c>
      <c r="R27">
        <f>AVERAGE(Q26:Q28)</f>
        <v>1.8990789644816142</v>
      </c>
    </row>
    <row r="28" spans="1:18" x14ac:dyDescent="0.25">
      <c r="A28" s="1" t="s">
        <v>12</v>
      </c>
      <c r="B28">
        <v>3.467971206002133</v>
      </c>
      <c r="C28">
        <v>5.3974942806399815</v>
      </c>
      <c r="D28">
        <f t="shared" si="8"/>
        <v>-1.9295230746378484</v>
      </c>
      <c r="G28" s="1" t="s">
        <v>12</v>
      </c>
      <c r="H28">
        <f t="shared" si="9"/>
        <v>-1.9295230746378484</v>
      </c>
      <c r="I28" s="1">
        <v>-1</v>
      </c>
      <c r="J28">
        <f t="shared" si="10"/>
        <v>1.9295230746378484</v>
      </c>
      <c r="M28" s="1" t="s">
        <v>12</v>
      </c>
      <c r="N28">
        <v>2</v>
      </c>
      <c r="O28" s="38">
        <f t="shared" si="11"/>
        <v>1.9295230746378484</v>
      </c>
      <c r="P28">
        <f t="shared" si="12"/>
        <v>3.809292510108266</v>
      </c>
      <c r="Q28">
        <f t="shared" si="13"/>
        <v>1.9295230746378484</v>
      </c>
    </row>
    <row r="29" spans="1:18" x14ac:dyDescent="0.25">
      <c r="A29" t="s">
        <v>13</v>
      </c>
      <c r="B29">
        <v>5.8218354444253961</v>
      </c>
      <c r="C29">
        <v>5.3974942806399815</v>
      </c>
      <c r="D29">
        <f t="shared" si="8"/>
        <v>0.42434116378541464</v>
      </c>
      <c r="H29">
        <f t="shared" si="9"/>
        <v>0.42434116378541464</v>
      </c>
      <c r="I29" s="1">
        <v>-1</v>
      </c>
      <c r="J29">
        <f t="shared" si="10"/>
        <v>-0.42434116378541464</v>
      </c>
      <c r="O29" s="38">
        <f t="shared" si="11"/>
        <v>-0.42434116378541464</v>
      </c>
    </row>
    <row r="30" spans="1:18" x14ac:dyDescent="0.25">
      <c r="A30" t="s">
        <v>14</v>
      </c>
      <c r="B30">
        <v>4.5387264365135032</v>
      </c>
      <c r="C30">
        <v>5.3974942806399815</v>
      </c>
      <c r="D30">
        <f t="shared" si="8"/>
        <v>-0.85876784412647833</v>
      </c>
      <c r="H30">
        <f t="shared" si="9"/>
        <v>-0.85876784412647833</v>
      </c>
      <c r="I30" s="1">
        <v>-1</v>
      </c>
      <c r="J30">
        <f t="shared" si="10"/>
        <v>0.85876784412647833</v>
      </c>
      <c r="O30" s="38">
        <f t="shared" si="11"/>
        <v>0.85876784412647833</v>
      </c>
    </row>
    <row r="31" spans="1:18" x14ac:dyDescent="0.25">
      <c r="A31" t="s">
        <v>15</v>
      </c>
      <c r="B31">
        <v>5.9508998221301646</v>
      </c>
      <c r="C31">
        <v>5.3974942806399815</v>
      </c>
      <c r="D31">
        <f t="shared" si="8"/>
        <v>0.55340554149018306</v>
      </c>
      <c r="H31">
        <f t="shared" si="9"/>
        <v>0.55340554149018306</v>
      </c>
      <c r="I31" s="1">
        <v>-1</v>
      </c>
      <c r="J31">
        <f t="shared" si="10"/>
        <v>-0.55340554149018306</v>
      </c>
    </row>
    <row r="33" spans="13:14" x14ac:dyDescent="0.25">
      <c r="M33" s="1" t="s">
        <v>39</v>
      </c>
      <c r="N33" s="16">
        <f>R21</f>
        <v>-0.43076729789205209</v>
      </c>
    </row>
    <row r="34" spans="13:14" x14ac:dyDescent="0.25">
      <c r="M34" s="1" t="s">
        <v>40</v>
      </c>
      <c r="N34" s="16">
        <f>R24</f>
        <v>2.101101570490914</v>
      </c>
    </row>
    <row r="35" spans="13:14" x14ac:dyDescent="0.25">
      <c r="M35" s="1" t="s">
        <v>41</v>
      </c>
      <c r="N35" s="16">
        <f>R27</f>
        <v>1.8990789644816142</v>
      </c>
    </row>
  </sheetData>
  <mergeCells count="1">
    <mergeCell ref="C3:E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workbookViewId="0">
      <selection activeCell="T22" sqref="T22"/>
    </sheetView>
  </sheetViews>
  <sheetFormatPr defaultRowHeight="15" x14ac:dyDescent="0.25"/>
  <sheetData>
    <row r="1" spans="1:18" x14ac:dyDescent="0.25">
      <c r="B1" s="24" t="s">
        <v>27</v>
      </c>
      <c r="H1" s="25" t="s">
        <v>28</v>
      </c>
      <c r="K1" s="22"/>
      <c r="N1" s="25" t="s">
        <v>29</v>
      </c>
    </row>
    <row r="2" spans="1:18" ht="15.75" thickBot="1" x14ac:dyDescent="0.3">
      <c r="A2" s="4"/>
      <c r="B2" s="4"/>
      <c r="C2" s="69" t="s">
        <v>58</v>
      </c>
      <c r="D2" s="69"/>
      <c r="E2" s="70"/>
      <c r="F2" s="7"/>
      <c r="G2" s="4"/>
      <c r="H2" s="4"/>
      <c r="I2" s="4"/>
      <c r="J2" s="4"/>
      <c r="K2" s="22"/>
      <c r="L2" s="4"/>
      <c r="M2" s="4"/>
      <c r="N2" s="4"/>
      <c r="O2" s="4"/>
    </row>
    <row r="3" spans="1:18" ht="15.75" thickTop="1" x14ac:dyDescent="0.25">
      <c r="A3" s="1"/>
      <c r="B3" s="1"/>
      <c r="C3" s="30"/>
      <c r="D3" s="30" t="s">
        <v>4</v>
      </c>
      <c r="E3" s="31"/>
      <c r="F3" s="23"/>
      <c r="G3" s="23" t="s">
        <v>20</v>
      </c>
      <c r="H3" s="23" t="s">
        <v>22</v>
      </c>
      <c r="I3" s="23" t="s">
        <v>19</v>
      </c>
      <c r="J3" s="23" t="s">
        <v>24</v>
      </c>
      <c r="K3" s="32"/>
      <c r="L3" s="23" t="s">
        <v>21</v>
      </c>
      <c r="M3" s="23" t="s">
        <v>23</v>
      </c>
      <c r="N3" s="23" t="s">
        <v>19</v>
      </c>
      <c r="O3" s="33" t="s">
        <v>25</v>
      </c>
    </row>
    <row r="4" spans="1:18" x14ac:dyDescent="0.25">
      <c r="A4" s="1" t="s">
        <v>0</v>
      </c>
      <c r="B4" s="1"/>
      <c r="C4" s="1"/>
      <c r="D4" s="16">
        <v>32.149986003107372</v>
      </c>
      <c r="E4" s="3"/>
      <c r="F4" s="22"/>
      <c r="G4" s="1" t="s">
        <v>0</v>
      </c>
      <c r="H4" s="2">
        <f>D4</f>
        <v>32.149986003107372</v>
      </c>
      <c r="I4" s="16">
        <v>18.097546824950737</v>
      </c>
      <c r="J4" s="16">
        <f>H4-I4</f>
        <v>14.052439178156636</v>
      </c>
      <c r="K4" s="28"/>
      <c r="L4" s="1" t="s">
        <v>13</v>
      </c>
      <c r="M4" s="2">
        <v>28.684989105802359</v>
      </c>
      <c r="N4" s="16">
        <v>18.663102782982897</v>
      </c>
      <c r="O4" s="26">
        <f>M4-N4</f>
        <v>10.021886322819462</v>
      </c>
    </row>
    <row r="5" spans="1:18" x14ac:dyDescent="0.25">
      <c r="A5" s="1" t="s">
        <v>1</v>
      </c>
      <c r="B5" s="1"/>
      <c r="C5" s="1"/>
      <c r="D5" s="16">
        <v>30.279973579909214</v>
      </c>
      <c r="E5" s="3"/>
      <c r="F5" s="22"/>
      <c r="G5" s="1" t="s">
        <v>1</v>
      </c>
      <c r="H5" s="2">
        <f t="shared" ref="H5:H12" si="0">D5</f>
        <v>30.279973579909214</v>
      </c>
      <c r="I5" s="16">
        <v>18.509934999362116</v>
      </c>
      <c r="J5" s="16">
        <f t="shared" ref="J5:J12" si="1">H5-I5</f>
        <v>11.770038580547098</v>
      </c>
      <c r="K5" s="28"/>
      <c r="L5" s="1" t="s">
        <v>14</v>
      </c>
      <c r="M5" s="2">
        <v>29.514813229969796</v>
      </c>
      <c r="N5" s="16">
        <v>18.356229339814174</v>
      </c>
      <c r="O5" s="26">
        <f t="shared" ref="O5:O6" si="2">M5-N5</f>
        <v>11.158583890155622</v>
      </c>
    </row>
    <row r="6" spans="1:18" x14ac:dyDescent="0.25">
      <c r="A6" s="1" t="s">
        <v>2</v>
      </c>
      <c r="B6" s="1"/>
      <c r="C6" s="1"/>
      <c r="D6" s="16">
        <v>30.529580737376659</v>
      </c>
      <c r="E6" s="3"/>
      <c r="F6" s="22"/>
      <c r="G6" s="1" t="s">
        <v>2</v>
      </c>
      <c r="H6" s="2">
        <f t="shared" si="0"/>
        <v>30.529580737376659</v>
      </c>
      <c r="I6" s="16">
        <v>18.652668656373152</v>
      </c>
      <c r="J6" s="16">
        <f t="shared" si="1"/>
        <v>11.876912081003507</v>
      </c>
      <c r="K6" s="28"/>
      <c r="L6" s="1" t="s">
        <v>15</v>
      </c>
      <c r="M6" s="2">
        <v>28.969889540693799</v>
      </c>
      <c r="N6" s="16">
        <v>18.304058433863599</v>
      </c>
      <c r="O6" s="26">
        <f t="shared" si="2"/>
        <v>10.665831106830201</v>
      </c>
    </row>
    <row r="7" spans="1:18" x14ac:dyDescent="0.25">
      <c r="A7" s="1" t="s">
        <v>62</v>
      </c>
      <c r="B7" s="1"/>
      <c r="C7" s="1"/>
      <c r="D7" s="16">
        <v>29.939832998866244</v>
      </c>
      <c r="E7" s="3"/>
      <c r="F7" s="22"/>
      <c r="G7" s="1" t="s">
        <v>62</v>
      </c>
      <c r="H7" s="2">
        <v>29.939832998866244</v>
      </c>
      <c r="I7" s="16">
        <v>18.556921129659166</v>
      </c>
      <c r="J7" s="16">
        <f t="shared" si="1"/>
        <v>11.382911869207078</v>
      </c>
      <c r="K7" s="28"/>
      <c r="L7" s="1"/>
      <c r="M7" s="2"/>
      <c r="N7" s="16"/>
      <c r="O7" s="26"/>
    </row>
    <row r="8" spans="1:18" x14ac:dyDescent="0.25">
      <c r="A8" s="1" t="s">
        <v>63</v>
      </c>
      <c r="B8" s="1"/>
      <c r="C8" s="1"/>
      <c r="D8" s="16">
        <v>28.239984065151315</v>
      </c>
      <c r="E8" s="3"/>
      <c r="F8" s="22"/>
      <c r="G8" s="1" t="s">
        <v>63</v>
      </c>
      <c r="H8" s="2">
        <v>28.239984065151315</v>
      </c>
      <c r="I8" s="16">
        <v>18.39355205524874</v>
      </c>
      <c r="J8" s="16">
        <f t="shared" si="1"/>
        <v>9.8464320099025748</v>
      </c>
      <c r="K8" s="28"/>
      <c r="L8" s="1"/>
      <c r="M8" s="2"/>
      <c r="N8" s="16"/>
      <c r="O8" s="26"/>
    </row>
    <row r="9" spans="1:18" x14ac:dyDescent="0.25">
      <c r="A9" s="1" t="s">
        <v>64</v>
      </c>
      <c r="B9" s="1"/>
      <c r="C9" s="1"/>
      <c r="D9" s="16">
        <v>29.294845963070024</v>
      </c>
      <c r="E9" s="3"/>
      <c r="F9" s="22"/>
      <c r="G9" s="1" t="s">
        <v>64</v>
      </c>
      <c r="H9" s="2">
        <v>29.294845963070024</v>
      </c>
      <c r="I9" s="16">
        <v>18.775609936675544</v>
      </c>
      <c r="J9" s="16">
        <f t="shared" si="1"/>
        <v>10.519236026394481</v>
      </c>
      <c r="K9" s="28"/>
      <c r="L9" s="1"/>
      <c r="M9" s="2"/>
      <c r="N9" s="16"/>
      <c r="O9" s="26"/>
    </row>
    <row r="10" spans="1:18" x14ac:dyDescent="0.25">
      <c r="A10" s="1" t="s">
        <v>10</v>
      </c>
      <c r="B10" s="1"/>
      <c r="C10" s="1"/>
      <c r="D10" s="16">
        <v>30.56995911021145</v>
      </c>
      <c r="E10" s="3"/>
      <c r="F10" s="22"/>
      <c r="G10" s="1" t="s">
        <v>10</v>
      </c>
      <c r="H10" s="2">
        <f t="shared" si="0"/>
        <v>30.56995911021145</v>
      </c>
      <c r="I10" s="16">
        <v>18.178976239119599</v>
      </c>
      <c r="J10" s="16">
        <f t="shared" si="1"/>
        <v>12.39098287109185</v>
      </c>
      <c r="K10" s="28"/>
      <c r="N10" s="23" t="s">
        <v>26</v>
      </c>
      <c r="O10" s="3">
        <f>GEOMEAN(O4:O6)</f>
        <v>10.605172878203705</v>
      </c>
    </row>
    <row r="11" spans="1:18" x14ac:dyDescent="0.25">
      <c r="A11" s="1" t="s">
        <v>11</v>
      </c>
      <c r="B11" s="1"/>
      <c r="C11" s="1"/>
      <c r="D11" s="16">
        <v>30.064966322948042</v>
      </c>
      <c r="E11" s="3"/>
      <c r="F11" s="22"/>
      <c r="G11" s="1" t="s">
        <v>11</v>
      </c>
      <c r="H11" s="2">
        <f t="shared" si="0"/>
        <v>30.064966322948042</v>
      </c>
      <c r="I11" s="16">
        <v>18.323714723133822</v>
      </c>
      <c r="J11" s="16">
        <f t="shared" si="1"/>
        <v>11.74125159981422</v>
      </c>
      <c r="K11" s="28"/>
      <c r="O11" s="3"/>
    </row>
    <row r="12" spans="1:18" x14ac:dyDescent="0.25">
      <c r="A12" s="1" t="s">
        <v>12</v>
      </c>
      <c r="B12" s="1"/>
      <c r="C12" s="1"/>
      <c r="D12" s="16">
        <v>30.104966367694217</v>
      </c>
      <c r="E12" s="3"/>
      <c r="F12" s="22"/>
      <c r="G12" s="1" t="s">
        <v>12</v>
      </c>
      <c r="H12" s="2">
        <f t="shared" si="0"/>
        <v>30.104966367694217</v>
      </c>
      <c r="I12" s="16">
        <v>18.531992430331449</v>
      </c>
      <c r="J12" s="16">
        <f t="shared" si="1"/>
        <v>11.572973937362768</v>
      </c>
      <c r="K12" s="28"/>
      <c r="O12" s="3"/>
    </row>
    <row r="13" spans="1:18" x14ac:dyDescent="0.25">
      <c r="A13" s="1"/>
      <c r="B13" s="1"/>
      <c r="C13" s="1"/>
      <c r="D13" s="1"/>
      <c r="E13" s="1"/>
      <c r="F13" s="22"/>
      <c r="G13" s="1"/>
      <c r="H13" s="1"/>
      <c r="I13" s="1"/>
      <c r="J13" s="1"/>
      <c r="K13" s="22"/>
      <c r="L13" s="1"/>
      <c r="M13" s="1"/>
      <c r="N13" s="1"/>
      <c r="O13" s="1"/>
    </row>
    <row r="14" spans="1:18" x14ac:dyDescent="0.25">
      <c r="C14" s="25" t="s">
        <v>31</v>
      </c>
      <c r="H14" s="25" t="s">
        <v>32</v>
      </c>
      <c r="O14" s="25" t="s">
        <v>35</v>
      </c>
    </row>
    <row r="15" spans="1:18" x14ac:dyDescent="0.25">
      <c r="B15" s="23" t="s">
        <v>24</v>
      </c>
      <c r="C15" s="30" t="s">
        <v>26</v>
      </c>
      <c r="D15" s="23" t="s">
        <v>30</v>
      </c>
      <c r="H15" s="23" t="s">
        <v>30</v>
      </c>
      <c r="I15" s="23" t="s">
        <v>34</v>
      </c>
      <c r="J15" s="23" t="s">
        <v>33</v>
      </c>
      <c r="N15" t="s">
        <v>34</v>
      </c>
      <c r="O15" t="s">
        <v>33</v>
      </c>
      <c r="P15" t="s">
        <v>36</v>
      </c>
      <c r="Q15" t="s">
        <v>37</v>
      </c>
      <c r="R15" t="s">
        <v>38</v>
      </c>
    </row>
    <row r="16" spans="1:18" x14ac:dyDescent="0.25">
      <c r="A16" s="1" t="s">
        <v>0</v>
      </c>
      <c r="B16">
        <v>13.327449595096791</v>
      </c>
      <c r="C16" s="3">
        <v>10.605172878203705</v>
      </c>
      <c r="D16">
        <f>B16-C16</f>
        <v>2.7222767168930861</v>
      </c>
      <c r="G16" s="1" t="s">
        <v>0</v>
      </c>
      <c r="H16">
        <f>D16</f>
        <v>2.7222767168930861</v>
      </c>
      <c r="I16" s="1">
        <v>-1</v>
      </c>
      <c r="J16">
        <f>H16*I16</f>
        <v>-2.7222767168930861</v>
      </c>
      <c r="M16" s="37" t="s">
        <v>0</v>
      </c>
      <c r="N16" s="38">
        <v>2</v>
      </c>
      <c r="O16" s="38">
        <f>J16</f>
        <v>-2.7222767168930861</v>
      </c>
      <c r="P16" s="38">
        <f>N16^O16</f>
        <v>0.15153503433688079</v>
      </c>
      <c r="Q16" s="38">
        <f>LOG(P16,2)</f>
        <v>-2.7222767168930857</v>
      </c>
    </row>
    <row r="17" spans="1:18" x14ac:dyDescent="0.25">
      <c r="A17" s="1" t="s">
        <v>1</v>
      </c>
      <c r="B17">
        <v>11.080037964464669</v>
      </c>
      <c r="C17" s="3">
        <v>10.605172878203705</v>
      </c>
      <c r="D17">
        <f t="shared" ref="D17:D27" si="3">B17-C17</f>
        <v>0.47486508626096402</v>
      </c>
      <c r="G17" s="1" t="s">
        <v>1</v>
      </c>
      <c r="H17">
        <f t="shared" ref="H17:H27" si="4">D17</f>
        <v>0.47486508626096402</v>
      </c>
      <c r="I17" s="1">
        <v>-1</v>
      </c>
      <c r="J17">
        <f t="shared" ref="J17:J27" si="5">H17*I17</f>
        <v>-0.47486508626096402</v>
      </c>
      <c r="M17" s="1" t="s">
        <v>1</v>
      </c>
      <c r="N17">
        <v>2</v>
      </c>
      <c r="O17" s="38">
        <f t="shared" ref="O17:O27" si="6">J17</f>
        <v>-0.47486508626096402</v>
      </c>
      <c r="P17">
        <f t="shared" ref="P17:P24" si="7">N17^O17</f>
        <v>0.71953407414426629</v>
      </c>
      <c r="Q17">
        <f t="shared" ref="Q17:Q24" si="8">LOG(P17,2)</f>
        <v>-0.47486508626096413</v>
      </c>
      <c r="R17">
        <f>AVERAGE(Q16:Q18)</f>
        <v>-1.2662525772777617</v>
      </c>
    </row>
    <row r="18" spans="1:18" x14ac:dyDescent="0.25">
      <c r="A18" s="1" t="s">
        <v>2</v>
      </c>
      <c r="B18">
        <v>11.20678880688294</v>
      </c>
      <c r="C18" s="3">
        <v>10.605172878203705</v>
      </c>
      <c r="D18">
        <f t="shared" si="3"/>
        <v>0.60161592867923552</v>
      </c>
      <c r="G18" s="1" t="s">
        <v>2</v>
      </c>
      <c r="H18">
        <f t="shared" si="4"/>
        <v>0.60161592867923552</v>
      </c>
      <c r="I18" s="1">
        <v>-1</v>
      </c>
      <c r="J18">
        <f t="shared" si="5"/>
        <v>-0.60161592867923552</v>
      </c>
      <c r="M18" s="1" t="s">
        <v>2</v>
      </c>
      <c r="N18">
        <v>2</v>
      </c>
      <c r="O18" s="38">
        <f t="shared" si="6"/>
        <v>-0.60161592867923552</v>
      </c>
      <c r="P18">
        <f t="shared" si="7"/>
        <v>0.65901539424560507</v>
      </c>
      <c r="Q18">
        <f t="shared" si="8"/>
        <v>-0.60161592867923541</v>
      </c>
    </row>
    <row r="19" spans="1:18" x14ac:dyDescent="0.25">
      <c r="A19" s="1" t="s">
        <v>62</v>
      </c>
      <c r="B19">
        <v>11.382911869207078</v>
      </c>
      <c r="C19" s="3">
        <v>10.6051728782037</v>
      </c>
      <c r="D19">
        <f t="shared" si="3"/>
        <v>0.77773899100337829</v>
      </c>
      <c r="G19" s="1" t="s">
        <v>62</v>
      </c>
      <c r="H19">
        <f t="shared" si="4"/>
        <v>0.77773899100337829</v>
      </c>
      <c r="I19" s="1">
        <v>-1</v>
      </c>
      <c r="J19">
        <f t="shared" si="5"/>
        <v>-0.77773899100337829</v>
      </c>
      <c r="M19" s="1" t="s">
        <v>62</v>
      </c>
      <c r="N19">
        <v>2</v>
      </c>
      <c r="O19" s="38">
        <f t="shared" si="6"/>
        <v>-0.77773899100337829</v>
      </c>
      <c r="P19">
        <f t="shared" si="7"/>
        <v>0.58328020103240596</v>
      </c>
      <c r="Q19">
        <f t="shared" si="8"/>
        <v>-0.77773899100337829</v>
      </c>
    </row>
    <row r="20" spans="1:18" x14ac:dyDescent="0.25">
      <c r="A20" s="1" t="s">
        <v>63</v>
      </c>
      <c r="B20">
        <v>9.8464320099025748</v>
      </c>
      <c r="C20" s="3">
        <v>10.6051728782037</v>
      </c>
      <c r="D20">
        <f t="shared" si="3"/>
        <v>-0.75874086830112475</v>
      </c>
      <c r="G20" s="1" t="s">
        <v>63</v>
      </c>
      <c r="H20">
        <f t="shared" si="4"/>
        <v>-0.75874086830112475</v>
      </c>
      <c r="I20" s="1">
        <v>-1</v>
      </c>
      <c r="J20">
        <f t="shared" si="5"/>
        <v>0.75874086830112475</v>
      </c>
      <c r="M20" s="1" t="s">
        <v>63</v>
      </c>
      <c r="N20">
        <v>2</v>
      </c>
      <c r="O20" s="38">
        <f t="shared" si="6"/>
        <v>0.75874086830112475</v>
      </c>
      <c r="P20">
        <f t="shared" si="7"/>
        <v>1.6920132525649103</v>
      </c>
      <c r="Q20">
        <f t="shared" si="8"/>
        <v>0.75874086830112475</v>
      </c>
      <c r="R20">
        <f t="shared" ref="R20" si="9">AVERAGE(Q19:Q21)</f>
        <v>2.2312909702321828E-2</v>
      </c>
    </row>
    <row r="21" spans="1:18" x14ac:dyDescent="0.25">
      <c r="A21" s="1" t="s">
        <v>64</v>
      </c>
      <c r="B21">
        <v>10.519236026394481</v>
      </c>
      <c r="C21" s="3">
        <v>10.6051728782037</v>
      </c>
      <c r="D21">
        <f t="shared" si="3"/>
        <v>-8.593685180921895E-2</v>
      </c>
      <c r="G21" s="1" t="s">
        <v>64</v>
      </c>
      <c r="H21">
        <f t="shared" si="4"/>
        <v>-8.593685180921895E-2</v>
      </c>
      <c r="I21" s="1">
        <v>-1</v>
      </c>
      <c r="J21">
        <f t="shared" si="5"/>
        <v>8.593685180921895E-2</v>
      </c>
      <c r="M21" s="1" t="s">
        <v>64</v>
      </c>
      <c r="N21">
        <v>2</v>
      </c>
      <c r="O21" s="38">
        <f t="shared" si="6"/>
        <v>8.593685180921895E-2</v>
      </c>
      <c r="P21">
        <f t="shared" si="7"/>
        <v>1.0613767504214835</v>
      </c>
      <c r="Q21">
        <f t="shared" si="8"/>
        <v>8.593685180921902E-2</v>
      </c>
    </row>
    <row r="22" spans="1:18" x14ac:dyDescent="0.25">
      <c r="A22" s="1" t="s">
        <v>10</v>
      </c>
      <c r="B22">
        <v>11.730981968808408</v>
      </c>
      <c r="C22" s="3">
        <v>10.605172878203705</v>
      </c>
      <c r="D22">
        <f t="shared" si="3"/>
        <v>1.1258090906047027</v>
      </c>
      <c r="G22" s="1" t="s">
        <v>10</v>
      </c>
      <c r="H22">
        <f t="shared" si="4"/>
        <v>1.1258090906047027</v>
      </c>
      <c r="I22" s="1">
        <v>-1</v>
      </c>
      <c r="J22">
        <f t="shared" si="5"/>
        <v>-1.1258090906047027</v>
      </c>
      <c r="M22" s="1" t="s">
        <v>10</v>
      </c>
      <c r="N22">
        <v>2</v>
      </c>
      <c r="O22" s="38">
        <f t="shared" si="6"/>
        <v>-1.1258090906047027</v>
      </c>
      <c r="P22">
        <f t="shared" si="7"/>
        <v>0.45824495710606311</v>
      </c>
      <c r="Q22">
        <f t="shared" si="8"/>
        <v>-1.1258090906047027</v>
      </c>
    </row>
    <row r="23" spans="1:18" x14ac:dyDescent="0.25">
      <c r="A23" s="1" t="s">
        <v>11</v>
      </c>
      <c r="B23">
        <v>10.991250738213733</v>
      </c>
      <c r="C23" s="3">
        <v>10.605172878203705</v>
      </c>
      <c r="D23">
        <f t="shared" si="3"/>
        <v>0.38607786001002786</v>
      </c>
      <c r="G23" s="1" t="s">
        <v>11</v>
      </c>
      <c r="H23">
        <f t="shared" si="4"/>
        <v>0.38607786001002786</v>
      </c>
      <c r="I23" s="1">
        <v>-1</v>
      </c>
      <c r="J23">
        <f t="shared" si="5"/>
        <v>-0.38607786001002786</v>
      </c>
      <c r="M23" s="1" t="s">
        <v>11</v>
      </c>
      <c r="N23">
        <v>2</v>
      </c>
      <c r="O23" s="38">
        <f t="shared" si="6"/>
        <v>-0.38607786001002786</v>
      </c>
      <c r="P23">
        <f t="shared" si="7"/>
        <v>0.76520708675927629</v>
      </c>
      <c r="Q23">
        <f t="shared" si="8"/>
        <v>-0.38607786001002786</v>
      </c>
      <c r="R23">
        <f t="shared" ref="R23" si="10">AVERAGE(Q22:Q24)</f>
        <v>-0.58655672339837461</v>
      </c>
    </row>
    <row r="24" spans="1:18" x14ac:dyDescent="0.25">
      <c r="A24" s="1" t="s">
        <v>12</v>
      </c>
      <c r="B24">
        <v>10.852956097784098</v>
      </c>
      <c r="C24" s="3">
        <v>10.605172878203705</v>
      </c>
      <c r="D24">
        <f t="shared" si="3"/>
        <v>0.24778321958039307</v>
      </c>
      <c r="G24" s="1" t="s">
        <v>12</v>
      </c>
      <c r="H24">
        <f t="shared" si="4"/>
        <v>0.24778321958039307</v>
      </c>
      <c r="I24" s="1">
        <v>-1</v>
      </c>
      <c r="J24">
        <f t="shared" si="5"/>
        <v>-0.24778321958039307</v>
      </c>
      <c r="M24" s="1" t="s">
        <v>12</v>
      </c>
      <c r="N24">
        <v>2</v>
      </c>
      <c r="O24" s="38">
        <f t="shared" si="6"/>
        <v>-0.24778321958039307</v>
      </c>
      <c r="P24">
        <f t="shared" si="7"/>
        <v>0.84218949211477823</v>
      </c>
      <c r="Q24">
        <f t="shared" si="8"/>
        <v>-0.24778321958039326</v>
      </c>
    </row>
    <row r="25" spans="1:18" x14ac:dyDescent="0.25">
      <c r="A25" t="s">
        <v>13</v>
      </c>
      <c r="B25">
        <v>10.021886322819462</v>
      </c>
      <c r="C25">
        <v>10.605172878203705</v>
      </c>
      <c r="D25">
        <f t="shared" si="3"/>
        <v>-0.58328655538424279</v>
      </c>
      <c r="G25" t="s">
        <v>13</v>
      </c>
      <c r="H25">
        <f t="shared" si="4"/>
        <v>-0.58328655538424279</v>
      </c>
      <c r="I25" s="1">
        <v>-1</v>
      </c>
      <c r="J25">
        <f t="shared" si="5"/>
        <v>0.58328655538424279</v>
      </c>
      <c r="M25" t="s">
        <v>13</v>
      </c>
      <c r="N25">
        <v>2</v>
      </c>
      <c r="O25" s="38">
        <f t="shared" si="6"/>
        <v>0.58328655538424279</v>
      </c>
    </row>
    <row r="26" spans="1:18" x14ac:dyDescent="0.25">
      <c r="A26" t="s">
        <v>14</v>
      </c>
      <c r="B26">
        <v>11.158583890155622</v>
      </c>
      <c r="C26">
        <v>10.605172878203705</v>
      </c>
      <c r="D26">
        <f t="shared" si="3"/>
        <v>0.55341101195191733</v>
      </c>
      <c r="G26" t="s">
        <v>14</v>
      </c>
      <c r="H26">
        <f t="shared" si="4"/>
        <v>0.55341101195191733</v>
      </c>
      <c r="I26" s="1">
        <v>-1</v>
      </c>
      <c r="J26">
        <f t="shared" si="5"/>
        <v>-0.55341101195191733</v>
      </c>
      <c r="M26" t="s">
        <v>14</v>
      </c>
      <c r="N26">
        <v>2</v>
      </c>
      <c r="O26" s="38">
        <f t="shared" si="6"/>
        <v>-0.55341101195191733</v>
      </c>
    </row>
    <row r="27" spans="1:18" x14ac:dyDescent="0.25">
      <c r="A27" t="s">
        <v>15</v>
      </c>
      <c r="B27">
        <v>10.665831106830201</v>
      </c>
      <c r="C27">
        <v>10.605172878203705</v>
      </c>
      <c r="D27">
        <f t="shared" si="3"/>
        <v>6.0658228626495614E-2</v>
      </c>
      <c r="G27" t="s">
        <v>15</v>
      </c>
      <c r="H27">
        <f t="shared" si="4"/>
        <v>6.0658228626495614E-2</v>
      </c>
      <c r="I27" s="1">
        <v>-1</v>
      </c>
      <c r="J27">
        <f t="shared" si="5"/>
        <v>-6.0658228626495614E-2</v>
      </c>
      <c r="M27" t="s">
        <v>15</v>
      </c>
      <c r="N27">
        <v>2</v>
      </c>
      <c r="O27" s="38">
        <f t="shared" si="6"/>
        <v>-6.0658228626495614E-2</v>
      </c>
    </row>
    <row r="32" spans="1:18" x14ac:dyDescent="0.25">
      <c r="M32" s="1" t="s">
        <v>39</v>
      </c>
      <c r="N32" s="39">
        <f>R17</f>
        <v>-1.2662525772777617</v>
      </c>
    </row>
    <row r="33" spans="13:14" x14ac:dyDescent="0.25">
      <c r="M33" s="1" t="s">
        <v>40</v>
      </c>
      <c r="N33" s="39">
        <f>R20</f>
        <v>2.2312909702321828E-2</v>
      </c>
    </row>
    <row r="34" spans="13:14" x14ac:dyDescent="0.25">
      <c r="M34" s="1" t="s">
        <v>41</v>
      </c>
      <c r="N34" s="39">
        <f>R23</f>
        <v>-0.58655672339837461</v>
      </c>
    </row>
  </sheetData>
  <mergeCells count="1">
    <mergeCell ref="C2:E2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activeCell="R4" sqref="R4"/>
    </sheetView>
  </sheetViews>
  <sheetFormatPr defaultRowHeight="15" x14ac:dyDescent="0.25"/>
  <cols>
    <col min="7" max="7" width="10.42578125" customWidth="1"/>
  </cols>
  <sheetData>
    <row r="1" spans="1:18" x14ac:dyDescent="0.25">
      <c r="B1" s="24" t="s">
        <v>27</v>
      </c>
      <c r="H1" s="25" t="s">
        <v>28</v>
      </c>
      <c r="K1" s="22"/>
      <c r="N1" s="25" t="s">
        <v>29</v>
      </c>
    </row>
    <row r="2" spans="1:18" ht="15.75" thickBot="1" x14ac:dyDescent="0.3">
      <c r="A2" s="4"/>
      <c r="B2" s="4"/>
      <c r="C2" s="69" t="s">
        <v>59</v>
      </c>
      <c r="D2" s="69"/>
      <c r="E2" s="70"/>
      <c r="F2" s="7"/>
      <c r="G2" s="4"/>
      <c r="H2" s="4"/>
      <c r="I2" s="4"/>
      <c r="J2" s="4"/>
      <c r="K2" s="22"/>
      <c r="L2" s="4"/>
      <c r="M2" s="4"/>
      <c r="N2" s="4"/>
      <c r="O2" s="4"/>
    </row>
    <row r="3" spans="1:18" ht="15.75" thickTop="1" x14ac:dyDescent="0.25">
      <c r="A3" s="1"/>
      <c r="B3" s="1"/>
      <c r="C3" s="30"/>
      <c r="D3" s="30" t="s">
        <v>4</v>
      </c>
      <c r="E3" s="31"/>
      <c r="F3" s="23"/>
      <c r="G3" s="23" t="s">
        <v>20</v>
      </c>
      <c r="H3" s="23" t="s">
        <v>22</v>
      </c>
      <c r="I3" s="23" t="s">
        <v>19</v>
      </c>
      <c r="J3" s="23" t="s">
        <v>24</v>
      </c>
      <c r="K3" s="32"/>
      <c r="L3" s="23" t="s">
        <v>21</v>
      </c>
      <c r="M3" s="23" t="s">
        <v>23</v>
      </c>
      <c r="N3" s="23" t="s">
        <v>19</v>
      </c>
      <c r="O3" s="33" t="s">
        <v>25</v>
      </c>
    </row>
    <row r="4" spans="1:18" x14ac:dyDescent="0.25">
      <c r="A4" s="1" t="s">
        <v>0</v>
      </c>
      <c r="B4" s="1"/>
      <c r="C4" s="1"/>
      <c r="D4" s="2">
        <v>32.293993249519325</v>
      </c>
      <c r="E4" s="3"/>
      <c r="F4" s="22"/>
      <c r="G4" s="1" t="s">
        <v>0</v>
      </c>
      <c r="H4" s="2">
        <f>D4</f>
        <v>32.293993249519325</v>
      </c>
      <c r="I4" s="16">
        <v>18.097546824950737</v>
      </c>
      <c r="J4" s="16">
        <f>H4-I4</f>
        <v>14.196446424568588</v>
      </c>
      <c r="K4" s="28"/>
      <c r="L4" s="1" t="s">
        <v>13</v>
      </c>
      <c r="M4" s="2">
        <v>28.55</v>
      </c>
      <c r="N4" s="16">
        <v>18.663102782982897</v>
      </c>
      <c r="O4" s="26">
        <f>M4-N4</f>
        <v>9.8868972170171041</v>
      </c>
      <c r="R4" s="23" t="s">
        <v>60</v>
      </c>
    </row>
    <row r="5" spans="1:18" x14ac:dyDescent="0.25">
      <c r="A5" s="1" t="s">
        <v>1</v>
      </c>
      <c r="B5" s="1"/>
      <c r="C5" s="1"/>
      <c r="D5" s="16">
        <v>33.950000000000003</v>
      </c>
      <c r="E5" s="3"/>
      <c r="F5" s="22"/>
      <c r="G5" s="1" t="s">
        <v>1</v>
      </c>
      <c r="H5" s="2">
        <f t="shared" ref="H5:H12" si="0">D5</f>
        <v>33.950000000000003</v>
      </c>
      <c r="I5" s="16">
        <v>18.509934999362116</v>
      </c>
      <c r="J5" s="16">
        <f t="shared" ref="J5:J12" si="1">H5-I5</f>
        <v>15.440065000637887</v>
      </c>
      <c r="K5" s="28"/>
      <c r="L5" s="1" t="s">
        <v>14</v>
      </c>
      <c r="M5" s="2">
        <v>31.55</v>
      </c>
      <c r="N5" s="16">
        <v>18.356229339814174</v>
      </c>
      <c r="O5" s="26">
        <f t="shared" ref="O5:O6" si="2">M5-N5</f>
        <v>13.193770660185827</v>
      </c>
    </row>
    <row r="6" spans="1:18" x14ac:dyDescent="0.25">
      <c r="A6" s="1" t="s">
        <v>2</v>
      </c>
      <c r="B6" s="1"/>
      <c r="C6" s="1"/>
      <c r="D6" s="16">
        <v>33.384915755472562</v>
      </c>
      <c r="E6" s="3"/>
      <c r="F6" s="22"/>
      <c r="G6" s="1" t="s">
        <v>2</v>
      </c>
      <c r="H6" s="2">
        <f t="shared" si="0"/>
        <v>33.384915755472562</v>
      </c>
      <c r="I6" s="16">
        <v>18.652668656373152</v>
      </c>
      <c r="J6" s="16">
        <f t="shared" si="1"/>
        <v>14.732247099099411</v>
      </c>
      <c r="K6" s="28"/>
      <c r="L6" s="51" t="s">
        <v>15</v>
      </c>
      <c r="M6" s="53">
        <v>30.01253904620534</v>
      </c>
      <c r="N6" s="52">
        <v>18.3</v>
      </c>
      <c r="O6" s="54">
        <f t="shared" si="2"/>
        <v>11.71253904620534</v>
      </c>
    </row>
    <row r="7" spans="1:18" x14ac:dyDescent="0.25">
      <c r="A7" s="1" t="s">
        <v>51</v>
      </c>
      <c r="B7" s="1"/>
      <c r="C7" s="1"/>
      <c r="D7" s="16">
        <v>29.859993302075605</v>
      </c>
      <c r="E7" s="3"/>
      <c r="F7" s="22"/>
      <c r="G7" s="1" t="s">
        <v>51</v>
      </c>
      <c r="H7" s="2">
        <f t="shared" si="0"/>
        <v>29.859993302075605</v>
      </c>
      <c r="I7" s="16">
        <v>18.556921129659166</v>
      </c>
      <c r="J7" s="16">
        <f t="shared" si="1"/>
        <v>11.303072172416439</v>
      </c>
      <c r="K7" s="28"/>
      <c r="L7" s="22"/>
      <c r="M7" s="55"/>
      <c r="N7" s="46"/>
      <c r="O7" s="60"/>
    </row>
    <row r="8" spans="1:18" x14ac:dyDescent="0.25">
      <c r="A8" s="1" t="s">
        <v>52</v>
      </c>
      <c r="B8" s="1"/>
      <c r="C8" s="1"/>
      <c r="D8" s="16">
        <v>30.399940789416021</v>
      </c>
      <c r="E8" s="3"/>
      <c r="F8" s="22"/>
      <c r="G8" s="1" t="s">
        <v>52</v>
      </c>
      <c r="H8" s="2">
        <f t="shared" si="0"/>
        <v>30.399940789416021</v>
      </c>
      <c r="I8" s="16">
        <v>18.39355205524874</v>
      </c>
      <c r="J8" s="16">
        <f t="shared" si="1"/>
        <v>12.006388734167281</v>
      </c>
      <c r="K8" s="28"/>
      <c r="L8" s="22"/>
      <c r="M8" s="55"/>
      <c r="N8" s="46"/>
      <c r="O8" s="60"/>
    </row>
    <row r="9" spans="1:18" x14ac:dyDescent="0.25">
      <c r="A9" s="1" t="s">
        <v>53</v>
      </c>
      <c r="B9" s="1"/>
      <c r="C9" s="1"/>
      <c r="D9" s="16">
        <v>30.669867948851689</v>
      </c>
      <c r="E9" s="3"/>
      <c r="F9" s="22"/>
      <c r="G9" s="1" t="s">
        <v>53</v>
      </c>
      <c r="H9" s="2">
        <f t="shared" si="0"/>
        <v>30.669867948851689</v>
      </c>
      <c r="I9" s="16">
        <v>18.775609936675544</v>
      </c>
      <c r="J9" s="16">
        <f t="shared" si="1"/>
        <v>11.894258012176145</v>
      </c>
      <c r="K9" s="28"/>
      <c r="L9" s="22"/>
      <c r="M9" s="55"/>
      <c r="N9" s="46"/>
      <c r="O9" s="60"/>
    </row>
    <row r="10" spans="1:18" x14ac:dyDescent="0.25">
      <c r="A10" s="1" t="s">
        <v>10</v>
      </c>
      <c r="B10" s="1"/>
      <c r="C10" s="1"/>
      <c r="D10" s="2">
        <v>34.604696213086456</v>
      </c>
      <c r="E10" s="3"/>
      <c r="F10" s="22"/>
      <c r="G10" s="1" t="s">
        <v>10</v>
      </c>
      <c r="H10" s="2">
        <f t="shared" si="0"/>
        <v>34.604696213086456</v>
      </c>
      <c r="I10" s="16">
        <v>18.178976239119599</v>
      </c>
      <c r="J10" s="16">
        <f t="shared" si="1"/>
        <v>16.425719973966856</v>
      </c>
      <c r="K10" s="28"/>
      <c r="N10" s="23" t="s">
        <v>26</v>
      </c>
      <c r="O10" s="3">
        <f>GEOMEAN(O4:O6)</f>
        <v>11.517547196534215</v>
      </c>
    </row>
    <row r="11" spans="1:18" x14ac:dyDescent="0.25">
      <c r="A11" s="1" t="s">
        <v>11</v>
      </c>
      <c r="B11" s="1"/>
      <c r="C11" s="1"/>
      <c r="D11" s="16">
        <v>32.649258797099819</v>
      </c>
      <c r="E11" s="3"/>
      <c r="F11" s="22"/>
      <c r="G11" s="1" t="s">
        <v>11</v>
      </c>
      <c r="H11" s="2">
        <f t="shared" si="0"/>
        <v>32.649258797099819</v>
      </c>
      <c r="I11" s="16">
        <v>18.323714723133822</v>
      </c>
      <c r="J11" s="16">
        <f t="shared" si="1"/>
        <v>14.325544073965997</v>
      </c>
      <c r="K11" s="28"/>
      <c r="O11" s="3"/>
    </row>
    <row r="12" spans="1:18" x14ac:dyDescent="0.25">
      <c r="A12" s="51" t="s">
        <v>12</v>
      </c>
      <c r="B12" s="51"/>
      <c r="C12" s="51"/>
      <c r="D12" s="52">
        <v>33.612760705661763</v>
      </c>
      <c r="E12" s="3"/>
      <c r="F12" s="22"/>
      <c r="G12" s="1" t="s">
        <v>12</v>
      </c>
      <c r="H12" s="2">
        <f t="shared" si="0"/>
        <v>33.612760705661763</v>
      </c>
      <c r="I12" s="16">
        <v>18.531992430331449</v>
      </c>
      <c r="J12" s="16">
        <f t="shared" si="1"/>
        <v>15.080768275330314</v>
      </c>
      <c r="K12" s="28"/>
      <c r="O12" s="3"/>
    </row>
    <row r="13" spans="1:18" x14ac:dyDescent="0.25">
      <c r="A13" s="1"/>
      <c r="B13" s="1"/>
      <c r="C13" s="1"/>
      <c r="D13" s="1"/>
      <c r="E13" s="1"/>
      <c r="F13" s="22"/>
      <c r="G13" s="1"/>
      <c r="H13" s="1"/>
      <c r="I13" s="1"/>
      <c r="J13" s="1"/>
      <c r="K13" s="22"/>
      <c r="L13" s="1"/>
      <c r="M13" s="1"/>
      <c r="N13" s="1"/>
      <c r="O13" s="1"/>
    </row>
    <row r="14" spans="1:18" x14ac:dyDescent="0.25">
      <c r="C14" s="25" t="s">
        <v>31</v>
      </c>
      <c r="H14" s="25" t="s">
        <v>32</v>
      </c>
      <c r="O14" s="25" t="s">
        <v>35</v>
      </c>
    </row>
    <row r="15" spans="1:18" x14ac:dyDescent="0.25">
      <c r="B15" s="23" t="s">
        <v>24</v>
      </c>
      <c r="C15" s="30" t="s">
        <v>26</v>
      </c>
      <c r="D15" s="23" t="s">
        <v>30</v>
      </c>
      <c r="H15" s="23" t="s">
        <v>30</v>
      </c>
      <c r="I15" s="23" t="s">
        <v>34</v>
      </c>
      <c r="J15" s="23" t="s">
        <v>33</v>
      </c>
      <c r="N15" t="s">
        <v>34</v>
      </c>
      <c r="O15" t="s">
        <v>33</v>
      </c>
      <c r="P15" t="s">
        <v>36</v>
      </c>
      <c r="Q15" t="s">
        <v>37</v>
      </c>
      <c r="R15" t="s">
        <v>38</v>
      </c>
    </row>
    <row r="16" spans="1:18" x14ac:dyDescent="0.25">
      <c r="A16" s="1" t="s">
        <v>0</v>
      </c>
      <c r="B16">
        <v>14.196446424568588</v>
      </c>
      <c r="C16" s="3">
        <v>11.517547196534215</v>
      </c>
      <c r="D16">
        <f>B16-C16</f>
        <v>2.6788992280343731</v>
      </c>
      <c r="G16" s="1" t="s">
        <v>0</v>
      </c>
      <c r="H16">
        <f>D16</f>
        <v>2.6788992280343731</v>
      </c>
      <c r="I16" s="1">
        <v>-1</v>
      </c>
      <c r="J16">
        <f>H16*I16</f>
        <v>-2.6788992280343731</v>
      </c>
      <c r="M16" s="37" t="s">
        <v>0</v>
      </c>
      <c r="N16" s="38">
        <v>2</v>
      </c>
      <c r="O16" s="38">
        <f>J16</f>
        <v>-2.6788992280343731</v>
      </c>
      <c r="P16" s="38">
        <f>N16^O16</f>
        <v>0.15616042310065129</v>
      </c>
      <c r="Q16" s="38">
        <f>LOG(P16,2)</f>
        <v>-2.6788992280343731</v>
      </c>
    </row>
    <row r="17" spans="1:18" x14ac:dyDescent="0.25">
      <c r="A17" s="1" t="s">
        <v>1</v>
      </c>
      <c r="B17">
        <v>15.440065000637887</v>
      </c>
      <c r="C17" s="3">
        <v>11.517547196534215</v>
      </c>
      <c r="D17">
        <f t="shared" ref="D17:D27" si="3">B17-C17</f>
        <v>3.9225178041036717</v>
      </c>
      <c r="G17" s="1" t="s">
        <v>1</v>
      </c>
      <c r="H17">
        <f t="shared" ref="H17:H27" si="4">D17</f>
        <v>3.9225178041036717</v>
      </c>
      <c r="I17" s="1">
        <v>-1</v>
      </c>
      <c r="J17">
        <f t="shared" ref="J17:J27" si="5">H17*I17</f>
        <v>-3.9225178041036717</v>
      </c>
      <c r="M17" s="1" t="s">
        <v>1</v>
      </c>
      <c r="N17">
        <v>2</v>
      </c>
      <c r="O17" s="38">
        <f t="shared" ref="O17:O26" si="6">J17</f>
        <v>-3.9225178041036717</v>
      </c>
      <c r="P17">
        <f t="shared" ref="P17:P26" si="7">N17^O17</f>
        <v>6.5948433258188985E-2</v>
      </c>
      <c r="Q17">
        <f t="shared" ref="Q17:Q26" si="8">LOG(P17,2)</f>
        <v>-3.9225178041036717</v>
      </c>
      <c r="R17">
        <f>AVERAGE(Q16:Q18)</f>
        <v>-3.2720389782344133</v>
      </c>
    </row>
    <row r="18" spans="1:18" x14ac:dyDescent="0.25">
      <c r="A18" s="1" t="s">
        <v>2</v>
      </c>
      <c r="B18">
        <v>14.732247099099411</v>
      </c>
      <c r="C18" s="3">
        <v>11.517547196534215</v>
      </c>
      <c r="D18">
        <f t="shared" si="3"/>
        <v>3.2146999025651954</v>
      </c>
      <c r="G18" s="1" t="s">
        <v>2</v>
      </c>
      <c r="H18">
        <f t="shared" si="4"/>
        <v>3.2146999025651954</v>
      </c>
      <c r="I18" s="1">
        <v>-1</v>
      </c>
      <c r="J18">
        <f t="shared" si="5"/>
        <v>-3.2146999025651954</v>
      </c>
      <c r="M18" s="1" t="s">
        <v>2</v>
      </c>
      <c r="N18">
        <v>2</v>
      </c>
      <c r="O18" s="38">
        <f t="shared" si="6"/>
        <v>-3.2146999025651954</v>
      </c>
      <c r="P18">
        <f t="shared" si="7"/>
        <v>0.10771567375322244</v>
      </c>
      <c r="Q18">
        <f t="shared" si="8"/>
        <v>-3.2146999025651954</v>
      </c>
    </row>
    <row r="19" spans="1:18" x14ac:dyDescent="0.25">
      <c r="A19" s="1" t="s">
        <v>51</v>
      </c>
      <c r="B19">
        <v>11.303072172416439</v>
      </c>
      <c r="C19" s="3">
        <v>11.517547196534215</v>
      </c>
      <c r="D19">
        <f t="shared" si="3"/>
        <v>-0.21447502411777641</v>
      </c>
      <c r="G19" s="1" t="s">
        <v>51</v>
      </c>
      <c r="H19">
        <f t="shared" si="4"/>
        <v>-0.21447502411777641</v>
      </c>
      <c r="I19" s="1">
        <v>-1</v>
      </c>
      <c r="J19">
        <f t="shared" si="5"/>
        <v>0.21447502411777641</v>
      </c>
      <c r="M19" s="1" t="s">
        <v>65</v>
      </c>
      <c r="N19">
        <v>2</v>
      </c>
      <c r="O19" s="38">
        <f t="shared" si="6"/>
        <v>0.21447502411777641</v>
      </c>
      <c r="P19">
        <f t="shared" si="7"/>
        <v>1.160281627835047</v>
      </c>
      <c r="Q19">
        <f t="shared" si="8"/>
        <v>0.21447502411777633</v>
      </c>
    </row>
    <row r="20" spans="1:18" x14ac:dyDescent="0.25">
      <c r="A20" s="1" t="s">
        <v>52</v>
      </c>
      <c r="B20">
        <v>12.006388734167281</v>
      </c>
      <c r="C20" s="3">
        <v>11.517547196534215</v>
      </c>
      <c r="D20">
        <f t="shared" si="3"/>
        <v>0.48884153763306593</v>
      </c>
      <c r="G20" s="1" t="s">
        <v>52</v>
      </c>
      <c r="H20">
        <f t="shared" si="4"/>
        <v>0.48884153763306593</v>
      </c>
      <c r="I20" s="1">
        <v>-1</v>
      </c>
      <c r="J20">
        <f t="shared" si="5"/>
        <v>-0.48884153763306593</v>
      </c>
      <c r="M20" s="1" t="s">
        <v>66</v>
      </c>
      <c r="N20">
        <v>2</v>
      </c>
      <c r="O20" s="38">
        <f t="shared" si="6"/>
        <v>-0.48884153763306593</v>
      </c>
      <c r="P20">
        <f t="shared" si="7"/>
        <v>0.71259707283009854</v>
      </c>
      <c r="Q20">
        <f t="shared" si="8"/>
        <v>-0.48884153763306581</v>
      </c>
      <c r="R20">
        <f t="shared" ref="R20" si="9">AVERAGE(Q19:Q21)</f>
        <v>-0.21702577638573994</v>
      </c>
    </row>
    <row r="21" spans="1:18" x14ac:dyDescent="0.25">
      <c r="A21" s="1" t="s">
        <v>53</v>
      </c>
      <c r="B21">
        <v>11.894258012176145</v>
      </c>
      <c r="C21" s="3">
        <v>11.517547196534215</v>
      </c>
      <c r="D21">
        <f t="shared" si="3"/>
        <v>0.3767108156419301</v>
      </c>
      <c r="G21" s="1" t="s">
        <v>53</v>
      </c>
      <c r="H21">
        <f t="shared" si="4"/>
        <v>0.3767108156419301</v>
      </c>
      <c r="I21" s="1">
        <v>-1</v>
      </c>
      <c r="J21">
        <f t="shared" si="5"/>
        <v>-0.3767108156419301</v>
      </c>
      <c r="M21" s="1" t="s">
        <v>67</v>
      </c>
      <c r="N21">
        <v>2</v>
      </c>
      <c r="O21" s="38">
        <f t="shared" si="6"/>
        <v>-0.3767108156419301</v>
      </c>
      <c r="P21">
        <f t="shared" si="7"/>
        <v>0.77019154159658554</v>
      </c>
      <c r="Q21">
        <f t="shared" si="8"/>
        <v>-0.37671081564193026</v>
      </c>
    </row>
    <row r="22" spans="1:18" x14ac:dyDescent="0.25">
      <c r="A22" s="1" t="s">
        <v>10</v>
      </c>
      <c r="B22">
        <v>16.425719973966856</v>
      </c>
      <c r="C22" s="3">
        <v>11.517547196534215</v>
      </c>
      <c r="D22">
        <f t="shared" si="3"/>
        <v>4.9081727774326414</v>
      </c>
      <c r="G22" s="1" t="s">
        <v>10</v>
      </c>
      <c r="H22">
        <f t="shared" si="4"/>
        <v>4.9081727774326414</v>
      </c>
      <c r="I22" s="1">
        <v>-1</v>
      </c>
      <c r="J22">
        <f t="shared" si="5"/>
        <v>-4.9081727774326414</v>
      </c>
      <c r="M22" s="1" t="s">
        <v>10</v>
      </c>
      <c r="N22">
        <v>2</v>
      </c>
      <c r="O22" s="38">
        <f t="shared" si="6"/>
        <v>-4.9081727774326414</v>
      </c>
      <c r="P22">
        <f t="shared" si="7"/>
        <v>3.3303721803223468E-2</v>
      </c>
      <c r="Q22">
        <f t="shared" si="8"/>
        <v>-4.9081727774326414</v>
      </c>
    </row>
    <row r="23" spans="1:18" x14ac:dyDescent="0.25">
      <c r="A23" s="1" t="s">
        <v>11</v>
      </c>
      <c r="B23">
        <v>14.325544073965997</v>
      </c>
      <c r="C23" s="3">
        <v>11.517547196534215</v>
      </c>
      <c r="D23">
        <f t="shared" si="3"/>
        <v>2.8079968774317816</v>
      </c>
      <c r="G23" s="1" t="s">
        <v>11</v>
      </c>
      <c r="H23">
        <f t="shared" si="4"/>
        <v>2.8079968774317816</v>
      </c>
      <c r="I23" s="1">
        <v>-1</v>
      </c>
      <c r="J23">
        <f t="shared" si="5"/>
        <v>-2.8079968774317816</v>
      </c>
      <c r="M23" s="1" t="s">
        <v>11</v>
      </c>
      <c r="N23">
        <v>2</v>
      </c>
      <c r="O23" s="38">
        <f t="shared" si="6"/>
        <v>-2.8079968774317816</v>
      </c>
      <c r="P23">
        <f t="shared" si="7"/>
        <v>0.14279358991808785</v>
      </c>
      <c r="Q23">
        <f t="shared" si="8"/>
        <v>-2.8079968774317816</v>
      </c>
      <c r="R23">
        <f t="shared" ref="R23" si="10">AVERAGE(Q22:Q24)</f>
        <v>-3.7597969112201741</v>
      </c>
    </row>
    <row r="24" spans="1:18" x14ac:dyDescent="0.25">
      <c r="A24" s="1" t="s">
        <v>12</v>
      </c>
      <c r="B24">
        <v>15.080768275330314</v>
      </c>
      <c r="C24" s="3">
        <v>11.517547196534215</v>
      </c>
      <c r="D24">
        <f t="shared" si="3"/>
        <v>3.563221078796099</v>
      </c>
      <c r="G24" s="1" t="s">
        <v>12</v>
      </c>
      <c r="H24">
        <f t="shared" si="4"/>
        <v>3.563221078796099</v>
      </c>
      <c r="I24" s="1">
        <v>-1</v>
      </c>
      <c r="J24">
        <f t="shared" si="5"/>
        <v>-3.563221078796099</v>
      </c>
      <c r="M24" s="1" t="s">
        <v>12</v>
      </c>
      <c r="N24">
        <v>2</v>
      </c>
      <c r="O24" s="38">
        <f t="shared" si="6"/>
        <v>-3.563221078796099</v>
      </c>
      <c r="P24">
        <f t="shared" si="7"/>
        <v>8.4598677533887737E-2</v>
      </c>
      <c r="Q24">
        <f t="shared" si="8"/>
        <v>-3.563221078796099</v>
      </c>
    </row>
    <row r="25" spans="1:18" x14ac:dyDescent="0.25">
      <c r="A25" t="s">
        <v>13</v>
      </c>
      <c r="B25" s="2">
        <v>9.8868972170171041</v>
      </c>
      <c r="C25">
        <v>11.517547196534215</v>
      </c>
      <c r="D25">
        <f t="shared" si="3"/>
        <v>-1.630649979517111</v>
      </c>
      <c r="G25" t="s">
        <v>13</v>
      </c>
      <c r="H25">
        <f t="shared" si="4"/>
        <v>-1.630649979517111</v>
      </c>
      <c r="I25" s="1">
        <v>-1</v>
      </c>
      <c r="J25">
        <f t="shared" si="5"/>
        <v>1.630649979517111</v>
      </c>
      <c r="M25" t="s">
        <v>13</v>
      </c>
      <c r="N25">
        <v>2</v>
      </c>
      <c r="O25" s="38">
        <f t="shared" si="6"/>
        <v>1.630649979517111</v>
      </c>
      <c r="P25">
        <f t="shared" si="7"/>
        <v>3.0965247547165591</v>
      </c>
      <c r="Q25">
        <f t="shared" si="8"/>
        <v>1.6306499795171112</v>
      </c>
    </row>
    <row r="26" spans="1:18" x14ac:dyDescent="0.25">
      <c r="A26" t="s">
        <v>14</v>
      </c>
      <c r="B26" s="2">
        <v>13.193770660185827</v>
      </c>
      <c r="C26">
        <v>11.517547196534215</v>
      </c>
      <c r="D26">
        <f t="shared" si="3"/>
        <v>1.6762234636516116</v>
      </c>
      <c r="G26" t="s">
        <v>14</v>
      </c>
      <c r="H26">
        <f t="shared" si="4"/>
        <v>1.6762234636516116</v>
      </c>
      <c r="I26" s="1">
        <v>-1</v>
      </c>
      <c r="J26">
        <f t="shared" si="5"/>
        <v>-1.6762234636516116</v>
      </c>
      <c r="M26" t="s">
        <v>14</v>
      </c>
      <c r="N26">
        <v>2</v>
      </c>
      <c r="O26" s="38">
        <f t="shared" si="6"/>
        <v>-1.6762234636516116</v>
      </c>
      <c r="P26">
        <f t="shared" si="7"/>
        <v>0.31290064472759727</v>
      </c>
      <c r="Q26">
        <f t="shared" si="8"/>
        <v>-1.6762234636516116</v>
      </c>
      <c r="R26">
        <f t="shared" ref="R26" si="11">AVERAGE(Q25:Q27)</f>
        <v>-2.2786742067250176E-2</v>
      </c>
    </row>
    <row r="27" spans="1:18" x14ac:dyDescent="0.25">
      <c r="B27">
        <v>11.71253904620534</v>
      </c>
      <c r="C27">
        <v>11.517547196534215</v>
      </c>
      <c r="D27">
        <f t="shared" si="3"/>
        <v>0.19499184967112448</v>
      </c>
      <c r="H27">
        <f t="shared" si="4"/>
        <v>0.19499184967112448</v>
      </c>
      <c r="I27" s="1">
        <v>-1</v>
      </c>
      <c r="J27">
        <f t="shared" si="5"/>
        <v>-0.19499184967112448</v>
      </c>
    </row>
    <row r="30" spans="1:18" x14ac:dyDescent="0.25">
      <c r="L30" s="1" t="s">
        <v>39</v>
      </c>
      <c r="M30" s="39">
        <f>AVERAGE(Q16:Q18)</f>
        <v>-3.2720389782344133</v>
      </c>
    </row>
    <row r="31" spans="1:18" x14ac:dyDescent="0.25">
      <c r="L31" s="1" t="s">
        <v>40</v>
      </c>
      <c r="M31" s="39">
        <f>R20</f>
        <v>-0.21702577638573994</v>
      </c>
    </row>
    <row r="32" spans="1:18" x14ac:dyDescent="0.25">
      <c r="L32" s="1" t="s">
        <v>41</v>
      </c>
      <c r="M32" s="39">
        <f>AVERAGE(Q22:Q24)</f>
        <v>-3.7597969112201741</v>
      </c>
    </row>
  </sheetData>
  <mergeCells count="1">
    <mergeCell ref="C2:E2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G30" sqref="G30"/>
    </sheetView>
  </sheetViews>
  <sheetFormatPr defaultRowHeight="15" x14ac:dyDescent="0.25"/>
  <cols>
    <col min="1" max="1" width="14.7109375" customWidth="1"/>
    <col min="2" max="2" width="9.28515625" bestFit="1" customWidth="1"/>
  </cols>
  <sheetData>
    <row r="1" spans="1:4" ht="40.5" customHeight="1" x14ac:dyDescent="0.45">
      <c r="A1" s="63" t="s">
        <v>75</v>
      </c>
    </row>
    <row r="2" spans="1:4" ht="40.5" customHeight="1" x14ac:dyDescent="0.45">
      <c r="A2" s="63"/>
    </row>
    <row r="3" spans="1:4" ht="15.75" thickBot="1" x14ac:dyDescent="0.3">
      <c r="A3" s="4"/>
      <c r="B3" s="69" t="s">
        <v>73</v>
      </c>
      <c r="C3" s="69"/>
      <c r="D3" s="70"/>
    </row>
    <row r="4" spans="1:4" ht="15.75" thickTop="1" x14ac:dyDescent="0.25">
      <c r="B4" t="s">
        <v>3</v>
      </c>
      <c r="C4" t="s">
        <v>4</v>
      </c>
      <c r="D4" s="3" t="s">
        <v>5</v>
      </c>
    </row>
    <row r="5" spans="1:4" x14ac:dyDescent="0.25">
      <c r="A5" t="s">
        <v>0</v>
      </c>
      <c r="B5" s="16">
        <v>16.57</v>
      </c>
      <c r="C5">
        <v>16.52</v>
      </c>
      <c r="D5" s="3">
        <v>7.0999999999999994E-2</v>
      </c>
    </row>
    <row r="6" spans="1:4" x14ac:dyDescent="0.25">
      <c r="A6" t="s">
        <v>0</v>
      </c>
      <c r="B6" s="16">
        <v>16.47</v>
      </c>
      <c r="C6">
        <v>16.52</v>
      </c>
      <c r="D6" s="3">
        <v>7.0999999999999994E-2</v>
      </c>
    </row>
    <row r="7" spans="1:4" x14ac:dyDescent="0.25">
      <c r="A7" t="s">
        <v>1</v>
      </c>
      <c r="B7" s="16">
        <v>16.87</v>
      </c>
      <c r="C7">
        <v>16.940000000000001</v>
      </c>
      <c r="D7" s="3">
        <v>9.9000000000000005E-2</v>
      </c>
    </row>
    <row r="8" spans="1:4" x14ac:dyDescent="0.25">
      <c r="A8" t="s">
        <v>1</v>
      </c>
      <c r="B8" s="16">
        <v>17.010000000000002</v>
      </c>
      <c r="C8">
        <v>16.940000000000001</v>
      </c>
      <c r="D8" s="3">
        <v>9.9000000000000005E-2</v>
      </c>
    </row>
    <row r="9" spans="1:4" x14ac:dyDescent="0.25">
      <c r="A9" t="s">
        <v>2</v>
      </c>
      <c r="B9" s="16">
        <v>16.670000000000002</v>
      </c>
      <c r="C9">
        <v>16.75</v>
      </c>
      <c r="D9" s="3">
        <v>0.127</v>
      </c>
    </row>
    <row r="10" spans="1:4" x14ac:dyDescent="0.25">
      <c r="A10" t="s">
        <v>2</v>
      </c>
      <c r="B10" s="16">
        <v>16.84</v>
      </c>
      <c r="C10">
        <v>16.75</v>
      </c>
      <c r="D10" s="3">
        <v>0.127</v>
      </c>
    </row>
    <row r="11" spans="1:4" x14ac:dyDescent="0.25">
      <c r="A11" t="s">
        <v>7</v>
      </c>
      <c r="B11" s="16">
        <v>17.119907337180202</v>
      </c>
      <c r="C11" s="16">
        <v>17.0890531244921</v>
      </c>
      <c r="D11" s="18">
        <v>4.3634446039947601E-2</v>
      </c>
    </row>
    <row r="12" spans="1:4" x14ac:dyDescent="0.25">
      <c r="A12" t="s">
        <v>7</v>
      </c>
      <c r="B12" s="16">
        <v>17.058198911803899</v>
      </c>
      <c r="C12" s="16">
        <v>17.0890531244921</v>
      </c>
      <c r="D12" s="18">
        <v>4.3634446039947601E-2</v>
      </c>
    </row>
    <row r="13" spans="1:4" x14ac:dyDescent="0.25">
      <c r="A13" t="s">
        <v>8</v>
      </c>
      <c r="B13" s="16">
        <v>16.878835206255999</v>
      </c>
      <c r="C13" s="16">
        <v>16.863947119890899</v>
      </c>
      <c r="D13" s="18">
        <v>2.10549336553277E-2</v>
      </c>
    </row>
    <row r="14" spans="1:4" x14ac:dyDescent="0.25">
      <c r="A14" t="s">
        <v>8</v>
      </c>
      <c r="B14" s="16">
        <v>16.849059033525801</v>
      </c>
      <c r="C14" s="16">
        <v>16.863947119890899</v>
      </c>
      <c r="D14" s="18">
        <v>2.10549336553277E-2</v>
      </c>
    </row>
    <row r="15" spans="1:4" x14ac:dyDescent="0.25">
      <c r="A15" t="s">
        <v>9</v>
      </c>
      <c r="B15" s="16">
        <v>17.127283695623898</v>
      </c>
      <c r="C15" s="16">
        <v>17.1738329233545</v>
      </c>
      <c r="D15" s="18">
        <v>6.5830549174587402E-2</v>
      </c>
    </row>
    <row r="16" spans="1:4" x14ac:dyDescent="0.25">
      <c r="A16" t="s">
        <v>9</v>
      </c>
      <c r="B16" s="16">
        <v>17.220382151085101</v>
      </c>
      <c r="C16" s="16">
        <v>17.1738329233545</v>
      </c>
      <c r="D16" s="18">
        <v>6.5830549174587402E-2</v>
      </c>
    </row>
    <row r="17" spans="1:4" x14ac:dyDescent="0.25">
      <c r="A17" t="s">
        <v>10</v>
      </c>
      <c r="B17" s="16">
        <v>16.408824563192098</v>
      </c>
      <c r="C17" s="16">
        <v>16.456594150985101</v>
      </c>
      <c r="D17" s="18">
        <v>6.7556398925831304E-2</v>
      </c>
    </row>
    <row r="18" spans="1:4" x14ac:dyDescent="0.25">
      <c r="A18" t="s">
        <v>10</v>
      </c>
      <c r="B18" s="16">
        <v>16.5043637387781</v>
      </c>
      <c r="C18" s="16">
        <v>16.456594150985101</v>
      </c>
      <c r="D18" s="18">
        <v>6.7556398925831304E-2</v>
      </c>
    </row>
    <row r="19" spans="1:4" x14ac:dyDescent="0.25">
      <c r="A19" t="s">
        <v>11</v>
      </c>
      <c r="B19" s="16">
        <v>16.905540273941298</v>
      </c>
      <c r="C19" s="16">
        <v>16.742541904531599</v>
      </c>
      <c r="D19" s="18">
        <v>0.23051450466392401</v>
      </c>
    </row>
    <row r="20" spans="1:4" x14ac:dyDescent="0.25">
      <c r="A20" t="s">
        <v>11</v>
      </c>
      <c r="B20" s="16">
        <v>16.5795435351219</v>
      </c>
      <c r="C20" s="16">
        <v>16.742541904531599</v>
      </c>
      <c r="D20" s="18">
        <v>0.23051450466392401</v>
      </c>
    </row>
    <row r="21" spans="1:4" x14ac:dyDescent="0.25">
      <c r="A21" t="s">
        <v>12</v>
      </c>
      <c r="B21" s="16">
        <v>17.003837243651901</v>
      </c>
      <c r="C21" s="16">
        <v>16.962163955223598</v>
      </c>
      <c r="D21" s="18">
        <v>5.8934929684021801E-2</v>
      </c>
    </row>
    <row r="22" spans="1:4" x14ac:dyDescent="0.25">
      <c r="A22" t="s">
        <v>12</v>
      </c>
      <c r="B22" s="16">
        <v>16.9204906667952</v>
      </c>
      <c r="C22" s="16">
        <v>16.962163955223598</v>
      </c>
      <c r="D22" s="18">
        <v>5.8934929684021801E-2</v>
      </c>
    </row>
    <row r="23" spans="1:4" x14ac:dyDescent="0.25">
      <c r="A23" t="s">
        <v>13</v>
      </c>
      <c r="B23" s="16">
        <v>17.019941003755601</v>
      </c>
      <c r="C23" s="16">
        <v>16.880274616402801</v>
      </c>
      <c r="D23" s="18">
        <v>0.19751809920192201</v>
      </c>
    </row>
    <row r="24" spans="1:4" x14ac:dyDescent="0.25">
      <c r="A24" t="s">
        <v>13</v>
      </c>
      <c r="B24" s="16">
        <v>16.7406082290501</v>
      </c>
      <c r="C24" s="16">
        <v>16.880274616402801</v>
      </c>
      <c r="D24" s="18">
        <v>0.19751809920192201</v>
      </c>
    </row>
    <row r="25" spans="1:4" x14ac:dyDescent="0.25">
      <c r="A25" t="s">
        <v>14</v>
      </c>
      <c r="B25" s="16">
        <v>16.590217124876499</v>
      </c>
      <c r="C25" s="16">
        <v>16.574871855038801</v>
      </c>
      <c r="D25" s="18">
        <v>2.1701488722728299E-2</v>
      </c>
    </row>
    <row r="26" spans="1:4" x14ac:dyDescent="0.25">
      <c r="A26" t="s">
        <v>14</v>
      </c>
      <c r="B26" s="16">
        <v>16.559526585201201</v>
      </c>
      <c r="C26" s="16">
        <v>16.574871855038801</v>
      </c>
      <c r="D26" s="18">
        <v>2.1701488722728299E-2</v>
      </c>
    </row>
    <row r="27" spans="1:4" x14ac:dyDescent="0.25">
      <c r="A27" t="s">
        <v>15</v>
      </c>
      <c r="B27" s="16">
        <v>16.5916106526814</v>
      </c>
      <c r="C27" s="16">
        <v>16.4847379249242</v>
      </c>
      <c r="D27" s="18">
        <v>0.15114086104205399</v>
      </c>
    </row>
    <row r="28" spans="1:4" ht="15.75" thickBot="1" x14ac:dyDescent="0.3">
      <c r="A28" s="4" t="s">
        <v>15</v>
      </c>
      <c r="B28" s="17">
        <v>16.377865197167001</v>
      </c>
      <c r="C28" s="17">
        <v>16.4847379249242</v>
      </c>
      <c r="D28" s="19">
        <v>0.15114086104205399</v>
      </c>
    </row>
    <row r="29" spans="1:4" ht="15.75" thickTop="1" x14ac:dyDescent="0.25"/>
  </sheetData>
  <mergeCells count="1">
    <mergeCell ref="B3: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workbookViewId="0">
      <selection activeCell="Q1" sqref="Q1:V15"/>
    </sheetView>
  </sheetViews>
  <sheetFormatPr defaultRowHeight="15" x14ac:dyDescent="0.25"/>
  <cols>
    <col min="1" max="1" width="11.140625" customWidth="1"/>
    <col min="2" max="2" width="9.85546875" customWidth="1"/>
    <col min="3" max="3" width="15.140625" customWidth="1"/>
    <col min="4" max="4" width="14.140625" customWidth="1"/>
    <col min="7" max="7" width="10.42578125" customWidth="1"/>
    <col min="8" max="8" width="11.140625" customWidth="1"/>
    <col min="9" max="9" width="10.85546875" customWidth="1"/>
    <col min="10" max="10" width="14.140625" customWidth="1"/>
    <col min="11" max="11" width="5.28515625" customWidth="1"/>
    <col min="13" max="13" width="11.42578125" customWidth="1"/>
    <col min="14" max="14" width="17.140625" customWidth="1"/>
    <col min="15" max="15" width="14.85546875" customWidth="1"/>
    <col min="16" max="16" width="9.140625" customWidth="1"/>
  </cols>
  <sheetData>
    <row r="1" spans="1:22" x14ac:dyDescent="0.25">
      <c r="B1" s="24" t="s">
        <v>27</v>
      </c>
      <c r="H1" s="25" t="s">
        <v>28</v>
      </c>
      <c r="K1" s="22"/>
      <c r="N1" s="25" t="s">
        <v>29</v>
      </c>
      <c r="Q1" s="1"/>
      <c r="R1" s="1"/>
      <c r="S1" s="1"/>
      <c r="T1" s="1"/>
      <c r="U1" s="1"/>
      <c r="V1" s="1"/>
    </row>
    <row r="2" spans="1:22" ht="15.75" thickBot="1" x14ac:dyDescent="0.3">
      <c r="A2" s="4"/>
      <c r="B2" s="4"/>
      <c r="C2" s="69" t="s">
        <v>16</v>
      </c>
      <c r="D2" s="69"/>
      <c r="E2" s="70"/>
      <c r="F2" s="7"/>
      <c r="G2" s="4"/>
      <c r="H2" s="4"/>
      <c r="I2" s="4"/>
      <c r="J2" s="4"/>
      <c r="K2" s="22"/>
      <c r="L2" s="4"/>
      <c r="M2" s="4"/>
      <c r="N2" s="4"/>
      <c r="O2" s="4"/>
      <c r="Q2" s="1"/>
      <c r="R2" s="1"/>
      <c r="S2" s="1"/>
      <c r="T2" s="1"/>
      <c r="U2" s="1"/>
      <c r="V2" s="1"/>
    </row>
    <row r="3" spans="1:22" ht="15.75" thickTop="1" x14ac:dyDescent="0.25">
      <c r="A3" s="1"/>
      <c r="B3" s="1"/>
      <c r="C3" s="30" t="s">
        <v>4</v>
      </c>
      <c r="D3" s="31" t="s">
        <v>5</v>
      </c>
      <c r="E3" s="23"/>
      <c r="F3" s="23" t="s">
        <v>20</v>
      </c>
      <c r="G3" s="23" t="s">
        <v>22</v>
      </c>
      <c r="H3" s="23" t="s">
        <v>19</v>
      </c>
      <c r="I3" s="23" t="s">
        <v>24</v>
      </c>
      <c r="J3" s="32"/>
      <c r="K3" s="23" t="s">
        <v>21</v>
      </c>
      <c r="L3" s="23" t="s">
        <v>23</v>
      </c>
      <c r="M3" s="23" t="s">
        <v>19</v>
      </c>
      <c r="N3" s="33" t="s">
        <v>25</v>
      </c>
      <c r="Q3" s="1"/>
      <c r="R3" s="1"/>
      <c r="S3" s="1"/>
      <c r="T3" s="1"/>
      <c r="U3" s="1"/>
      <c r="V3" s="1"/>
    </row>
    <row r="4" spans="1:22" x14ac:dyDescent="0.25">
      <c r="A4" s="1" t="s">
        <v>0</v>
      </c>
      <c r="B4" s="1"/>
      <c r="C4" s="1">
        <v>27.13</v>
      </c>
      <c r="D4" s="3">
        <v>4.0000000000000001E-3</v>
      </c>
      <c r="E4" s="22"/>
      <c r="F4" s="1" t="s">
        <v>0</v>
      </c>
      <c r="G4" s="1">
        <v>27.13</v>
      </c>
      <c r="H4" s="16">
        <v>18.097546824950737</v>
      </c>
      <c r="I4" s="16">
        <f>G4-H4</f>
        <v>9.0324531750492625</v>
      </c>
      <c r="J4" s="28"/>
      <c r="K4" s="1" t="s">
        <v>13</v>
      </c>
      <c r="L4" s="2">
        <v>25</v>
      </c>
      <c r="M4" s="16">
        <v>18.663102782982897</v>
      </c>
      <c r="N4" s="26">
        <f>L4-M4</f>
        <v>6.3368972170171034</v>
      </c>
      <c r="Q4" s="1"/>
      <c r="R4" s="1"/>
      <c r="S4" s="1"/>
      <c r="T4" s="1"/>
      <c r="U4" s="1"/>
      <c r="V4" s="1"/>
    </row>
    <row r="5" spans="1:22" x14ac:dyDescent="0.25">
      <c r="A5" s="1" t="s">
        <v>1</v>
      </c>
      <c r="B5" s="1"/>
      <c r="C5" s="1">
        <v>25.44</v>
      </c>
      <c r="D5" s="3">
        <v>9.6000000000000002E-2</v>
      </c>
      <c r="E5" s="22"/>
      <c r="F5" s="1" t="s">
        <v>1</v>
      </c>
      <c r="G5" s="1">
        <v>25.44</v>
      </c>
      <c r="H5" s="16">
        <v>18.509934999362116</v>
      </c>
      <c r="I5" s="16">
        <f t="shared" ref="I5:I12" si="0">G5-H5</f>
        <v>6.9300650006378852</v>
      </c>
      <c r="J5" s="28"/>
      <c r="K5" s="1" t="s">
        <v>14</v>
      </c>
      <c r="L5" s="1">
        <v>24.6</v>
      </c>
      <c r="M5" s="16">
        <v>18.356229339814174</v>
      </c>
      <c r="N5" s="26">
        <f t="shared" ref="N5:N6" si="1">L5-M5</f>
        <v>6.2437706601858274</v>
      </c>
      <c r="Q5" s="1"/>
      <c r="R5" s="1"/>
      <c r="S5" s="1"/>
      <c r="T5" s="1"/>
      <c r="U5" s="1"/>
      <c r="V5" s="1"/>
    </row>
    <row r="6" spans="1:22" x14ac:dyDescent="0.25">
      <c r="A6" s="1" t="s">
        <v>2</v>
      </c>
      <c r="B6" s="1"/>
      <c r="C6" s="1">
        <v>26.07</v>
      </c>
      <c r="D6" s="3">
        <v>4.2000000000000003E-2</v>
      </c>
      <c r="E6" s="22"/>
      <c r="F6" s="1" t="s">
        <v>2</v>
      </c>
      <c r="G6" s="1">
        <v>26.07</v>
      </c>
      <c r="H6" s="16">
        <v>18.652668656373152</v>
      </c>
      <c r="I6" s="16">
        <f t="shared" si="0"/>
        <v>7.4173313436268486</v>
      </c>
      <c r="J6" s="28"/>
      <c r="K6" s="1" t="s">
        <v>15</v>
      </c>
      <c r="L6" s="1">
        <v>24.83</v>
      </c>
      <c r="M6" s="16">
        <v>18.304058433863599</v>
      </c>
      <c r="N6" s="26">
        <f t="shared" si="1"/>
        <v>6.5259415661363995</v>
      </c>
      <c r="Q6" s="1"/>
      <c r="R6" s="1"/>
      <c r="S6" s="1"/>
      <c r="T6" s="1"/>
      <c r="U6" s="1"/>
      <c r="V6" s="1"/>
    </row>
    <row r="7" spans="1:22" x14ac:dyDescent="0.25">
      <c r="A7" s="22" t="s">
        <v>62</v>
      </c>
      <c r="B7" s="1"/>
      <c r="C7" s="2">
        <v>26.94492159944059</v>
      </c>
      <c r="D7" s="3"/>
      <c r="E7" s="22"/>
      <c r="F7" s="1" t="s">
        <v>62</v>
      </c>
      <c r="G7" s="2">
        <v>26.94492159944059</v>
      </c>
      <c r="H7" s="16">
        <v>18.556921129659166</v>
      </c>
      <c r="I7" s="16">
        <f>G7-H7</f>
        <v>8.3880004697814243</v>
      </c>
      <c r="J7" s="28"/>
      <c r="K7" s="1"/>
      <c r="L7" s="1"/>
      <c r="M7" s="16"/>
      <c r="N7" s="26"/>
      <c r="Q7" s="1"/>
      <c r="R7" s="1"/>
      <c r="S7" s="1"/>
      <c r="T7" s="1"/>
      <c r="U7" s="1"/>
      <c r="V7" s="1"/>
    </row>
    <row r="8" spans="1:22" x14ac:dyDescent="0.25">
      <c r="A8" s="1" t="s">
        <v>63</v>
      </c>
      <c r="B8" s="1"/>
      <c r="C8" s="2">
        <v>25.374739407528896</v>
      </c>
      <c r="D8" s="3"/>
      <c r="E8" s="22"/>
      <c r="F8" s="1" t="s">
        <v>63</v>
      </c>
      <c r="G8" s="2">
        <v>25.374739407528896</v>
      </c>
      <c r="H8" s="16">
        <v>18.39355205524874</v>
      </c>
      <c r="I8" s="16">
        <f t="shared" ref="I8:I9" si="2">G8-H8</f>
        <v>6.9811873522801555</v>
      </c>
      <c r="J8" s="28"/>
      <c r="K8" s="1"/>
      <c r="L8" s="1"/>
      <c r="M8" s="16"/>
      <c r="N8" s="26"/>
      <c r="Q8" s="1"/>
      <c r="R8" s="1"/>
      <c r="S8" s="1"/>
      <c r="T8" s="1"/>
      <c r="U8" s="1"/>
      <c r="V8" s="1"/>
    </row>
    <row r="9" spans="1:22" x14ac:dyDescent="0.25">
      <c r="A9" s="1" t="s">
        <v>64</v>
      </c>
      <c r="B9" s="1"/>
      <c r="C9" s="2">
        <v>25.584976060180317</v>
      </c>
      <c r="D9" s="3"/>
      <c r="E9" s="22"/>
      <c r="F9" s="1" t="s">
        <v>64</v>
      </c>
      <c r="G9" s="2">
        <v>25.584976060180317</v>
      </c>
      <c r="H9" s="16">
        <v>18.775609936675544</v>
      </c>
      <c r="I9" s="16">
        <f t="shared" si="2"/>
        <v>6.8093661235047733</v>
      </c>
      <c r="J9" s="28"/>
      <c r="K9" s="1"/>
      <c r="L9" s="1"/>
      <c r="M9" s="16"/>
      <c r="N9" s="26"/>
      <c r="Q9" s="1"/>
      <c r="R9" s="1"/>
      <c r="S9" s="1"/>
      <c r="T9" s="1"/>
      <c r="U9" s="1"/>
      <c r="V9" s="1"/>
    </row>
    <row r="10" spans="1:22" x14ac:dyDescent="0.25">
      <c r="A10" s="1" t="s">
        <v>10</v>
      </c>
      <c r="B10" s="1"/>
      <c r="C10" s="1">
        <v>26.07</v>
      </c>
      <c r="D10" s="3">
        <v>4.1000000000000002E-2</v>
      </c>
      <c r="E10" s="22"/>
      <c r="F10" s="1" t="s">
        <v>10</v>
      </c>
      <c r="G10" s="1">
        <v>26.07</v>
      </c>
      <c r="H10" s="16">
        <v>18.178976239119599</v>
      </c>
      <c r="I10" s="16">
        <f t="shared" si="0"/>
        <v>7.891023760880401</v>
      </c>
      <c r="J10" s="28"/>
      <c r="M10" t="s">
        <v>26</v>
      </c>
      <c r="N10" s="3">
        <f>GEOMEAN(N4:N6)</f>
        <v>6.3677928768487373</v>
      </c>
      <c r="Q10" s="1"/>
      <c r="R10" s="1"/>
      <c r="S10" s="1"/>
      <c r="T10" s="1"/>
      <c r="U10" s="1"/>
      <c r="V10" s="1"/>
    </row>
    <row r="11" spans="1:22" x14ac:dyDescent="0.25">
      <c r="A11" s="1" t="s">
        <v>11</v>
      </c>
      <c r="B11" s="1"/>
      <c r="C11" s="1">
        <v>26.31</v>
      </c>
      <c r="D11" s="3">
        <v>3.6999999999999998E-2</v>
      </c>
      <c r="E11" s="22"/>
      <c r="F11" s="1" t="s">
        <v>11</v>
      </c>
      <c r="G11" s="1">
        <v>26.31</v>
      </c>
      <c r="H11" s="16">
        <v>18.323714723133822</v>
      </c>
      <c r="I11" s="16">
        <f t="shared" si="0"/>
        <v>7.9862852768661767</v>
      </c>
      <c r="J11" s="28"/>
      <c r="N11" s="3"/>
      <c r="Q11" s="1"/>
      <c r="R11" s="1"/>
      <c r="S11" s="1"/>
      <c r="T11" s="1"/>
      <c r="U11" s="1"/>
      <c r="V11" s="1"/>
    </row>
    <row r="12" spans="1:22" x14ac:dyDescent="0.25">
      <c r="A12" s="1" t="s">
        <v>12</v>
      </c>
      <c r="B12" s="1"/>
      <c r="C12" s="1">
        <v>25.99</v>
      </c>
      <c r="D12" s="3">
        <v>0.02</v>
      </c>
      <c r="E12" s="22"/>
      <c r="F12" s="1" t="s">
        <v>12</v>
      </c>
      <c r="G12" s="1">
        <v>25.99</v>
      </c>
      <c r="H12" s="16">
        <v>18.531992430331449</v>
      </c>
      <c r="I12" s="16">
        <f t="shared" si="0"/>
        <v>7.4580075696685491</v>
      </c>
      <c r="J12" s="28"/>
      <c r="N12" s="3"/>
      <c r="Q12" s="1"/>
      <c r="R12" s="1"/>
      <c r="S12" s="1"/>
      <c r="T12" s="1"/>
      <c r="U12" s="1"/>
      <c r="V12" s="1"/>
    </row>
    <row r="13" spans="1:22" x14ac:dyDescent="0.25">
      <c r="A13" s="1" t="s">
        <v>13</v>
      </c>
      <c r="B13" s="1"/>
      <c r="C13" s="2">
        <v>25</v>
      </c>
      <c r="D13" s="3">
        <v>3.4000000000000002E-2</v>
      </c>
      <c r="E13" s="22"/>
      <c r="J13" s="28"/>
      <c r="N13" s="3"/>
      <c r="Q13" s="1"/>
      <c r="R13" s="1"/>
      <c r="S13" s="1"/>
      <c r="T13" s="1"/>
      <c r="U13" s="1"/>
      <c r="V13" s="1"/>
    </row>
    <row r="14" spans="1:22" x14ac:dyDescent="0.25">
      <c r="A14" s="1" t="s">
        <v>14</v>
      </c>
      <c r="B14" s="1"/>
      <c r="C14" s="1">
        <v>24.6</v>
      </c>
      <c r="D14" s="3">
        <v>2E-3</v>
      </c>
      <c r="E14" s="22"/>
      <c r="J14" s="28"/>
      <c r="N14" s="3"/>
      <c r="Q14" s="1"/>
      <c r="R14" s="1"/>
      <c r="S14" s="1"/>
      <c r="T14" s="1"/>
      <c r="U14" s="1"/>
      <c r="V14" s="1"/>
    </row>
    <row r="15" spans="1:22" ht="15.75" thickBot="1" x14ac:dyDescent="0.3">
      <c r="A15" s="4" t="s">
        <v>15</v>
      </c>
      <c r="B15" s="4"/>
      <c r="C15" s="4">
        <v>24.83</v>
      </c>
      <c r="D15" s="5">
        <v>2.3E-2</v>
      </c>
      <c r="E15" s="27"/>
      <c r="F15" s="4"/>
      <c r="G15" s="4"/>
      <c r="H15" s="4"/>
      <c r="I15" s="4"/>
      <c r="J15" s="29"/>
      <c r="K15" s="4"/>
      <c r="L15" s="4"/>
      <c r="M15" s="4"/>
      <c r="N15" s="5"/>
      <c r="O15" t="s">
        <v>36</v>
      </c>
      <c r="Q15" s="1"/>
      <c r="R15" s="1"/>
      <c r="S15" s="1"/>
      <c r="T15" s="1"/>
      <c r="U15" s="1"/>
      <c r="V15" s="1"/>
    </row>
    <row r="16" spans="1:22" ht="15.75" thickTop="1" x14ac:dyDescent="0.25">
      <c r="A16" s="1"/>
      <c r="B16" s="1"/>
      <c r="C16" s="1"/>
      <c r="D16" s="1"/>
      <c r="E16" s="1"/>
      <c r="F16" s="22"/>
      <c r="G16" s="1"/>
      <c r="H16" s="1"/>
      <c r="I16" s="1"/>
      <c r="J16" s="1"/>
      <c r="K16" s="22"/>
      <c r="L16" s="1"/>
      <c r="M16" s="1"/>
      <c r="N16" s="1"/>
      <c r="O16" s="1"/>
    </row>
    <row r="17" spans="1:18" x14ac:dyDescent="0.25">
      <c r="C17" s="25" t="s">
        <v>31</v>
      </c>
      <c r="H17" s="25" t="s">
        <v>32</v>
      </c>
      <c r="O17" s="25" t="s">
        <v>35</v>
      </c>
    </row>
    <row r="18" spans="1:18" x14ac:dyDescent="0.25">
      <c r="B18" s="23" t="s">
        <v>24</v>
      </c>
      <c r="C18" s="30" t="s">
        <v>26</v>
      </c>
      <c r="D18" s="23" t="s">
        <v>30</v>
      </c>
      <c r="H18" s="23" t="s">
        <v>30</v>
      </c>
      <c r="I18" s="23" t="s">
        <v>34</v>
      </c>
      <c r="J18" s="23" t="s">
        <v>33</v>
      </c>
      <c r="N18" t="s">
        <v>34</v>
      </c>
      <c r="O18" t="s">
        <v>33</v>
      </c>
      <c r="P18" t="s">
        <v>36</v>
      </c>
      <c r="Q18" t="s">
        <v>37</v>
      </c>
      <c r="R18" t="s">
        <v>38</v>
      </c>
    </row>
    <row r="19" spans="1:18" x14ac:dyDescent="0.25">
      <c r="A19" s="1" t="s">
        <v>0</v>
      </c>
      <c r="B19">
        <v>9.0324531750492625</v>
      </c>
      <c r="C19">
        <v>6.3677928768487373</v>
      </c>
      <c r="D19">
        <f>B19-C19</f>
        <v>2.6646602982005252</v>
      </c>
      <c r="G19" s="1" t="s">
        <v>0</v>
      </c>
      <c r="H19">
        <f>D19</f>
        <v>2.6646602982005252</v>
      </c>
      <c r="I19" s="1">
        <v>-1</v>
      </c>
      <c r="J19">
        <f>H19*I19</f>
        <v>-2.6646602982005252</v>
      </c>
      <c r="M19" s="37" t="s">
        <v>0</v>
      </c>
      <c r="N19" s="38">
        <v>2</v>
      </c>
      <c r="O19" s="38">
        <f>J19</f>
        <v>-2.6646602982005252</v>
      </c>
      <c r="P19" s="38">
        <f>N19^O19</f>
        <v>0.15770930649308332</v>
      </c>
      <c r="Q19" s="38">
        <f>LOG(P19,2)</f>
        <v>-2.6646602982005256</v>
      </c>
    </row>
    <row r="20" spans="1:18" x14ac:dyDescent="0.25">
      <c r="A20" s="1" t="s">
        <v>1</v>
      </c>
      <c r="B20">
        <v>6.9300650006378852</v>
      </c>
      <c r="C20">
        <v>6.3677928768487373</v>
      </c>
      <c r="D20">
        <f t="shared" ref="D20:D30" si="3">B20-C20</f>
        <v>0.56227212378914793</v>
      </c>
      <c r="G20" s="1" t="s">
        <v>1</v>
      </c>
      <c r="H20">
        <f t="shared" ref="H20:H30" si="4">D20</f>
        <v>0.56227212378914793</v>
      </c>
      <c r="I20" s="1">
        <v>-1</v>
      </c>
      <c r="J20">
        <f t="shared" ref="J20:J30" si="5">H20*I20</f>
        <v>-0.56227212378914793</v>
      </c>
      <c r="M20" s="1" t="s">
        <v>1</v>
      </c>
      <c r="N20">
        <v>2</v>
      </c>
      <c r="O20" s="38">
        <f t="shared" ref="O20:O30" si="6">J20</f>
        <v>-0.56227212378914793</v>
      </c>
      <c r="P20" s="38">
        <f>N20^O20</f>
        <v>0.67723473543450996</v>
      </c>
      <c r="Q20">
        <f t="shared" ref="Q20:Q30" si="7">LOG(P20,2)</f>
        <v>-0.56227212378914782</v>
      </c>
      <c r="R20">
        <f>AVERAGE(Q19:Q21)</f>
        <v>-1.4254902962559284</v>
      </c>
    </row>
    <row r="21" spans="1:18" x14ac:dyDescent="0.25">
      <c r="A21" s="1" t="s">
        <v>2</v>
      </c>
      <c r="B21">
        <v>7.4173313436268486</v>
      </c>
      <c r="C21">
        <v>6.3677928768487373</v>
      </c>
      <c r="D21">
        <f t="shared" si="3"/>
        <v>1.0495384667781114</v>
      </c>
      <c r="G21" s="1" t="s">
        <v>2</v>
      </c>
      <c r="H21">
        <f t="shared" si="4"/>
        <v>1.0495384667781114</v>
      </c>
      <c r="I21" s="1">
        <v>-1</v>
      </c>
      <c r="J21">
        <f t="shared" si="5"/>
        <v>-1.0495384667781114</v>
      </c>
      <c r="M21" s="1" t="s">
        <v>2</v>
      </c>
      <c r="N21">
        <v>2</v>
      </c>
      <c r="O21" s="38">
        <f t="shared" si="6"/>
        <v>-1.0495384667781114</v>
      </c>
      <c r="P21" s="38">
        <f t="shared" ref="P21:P30" si="8">N21^O21</f>
        <v>0.48312269574273758</v>
      </c>
      <c r="Q21">
        <f t="shared" si="7"/>
        <v>-1.0495384667781116</v>
      </c>
    </row>
    <row r="22" spans="1:18" x14ac:dyDescent="0.25">
      <c r="A22" s="1" t="s">
        <v>62</v>
      </c>
      <c r="B22">
        <v>8.8473747744898539</v>
      </c>
      <c r="C22">
        <v>6.3677928768487373</v>
      </c>
      <c r="D22">
        <f t="shared" si="3"/>
        <v>2.4795818976411166</v>
      </c>
      <c r="G22" s="1" t="s">
        <v>62</v>
      </c>
      <c r="H22">
        <f t="shared" si="4"/>
        <v>2.4795818976411166</v>
      </c>
      <c r="I22" s="1">
        <v>-1</v>
      </c>
      <c r="J22">
        <f t="shared" si="5"/>
        <v>-2.4795818976411166</v>
      </c>
      <c r="M22" s="1" t="s">
        <v>62</v>
      </c>
      <c r="N22">
        <v>2</v>
      </c>
      <c r="O22" s="38">
        <f t="shared" si="6"/>
        <v>-2.4795818976411166</v>
      </c>
      <c r="P22" s="38">
        <f t="shared" si="8"/>
        <v>0.17929635971867042</v>
      </c>
      <c r="Q22">
        <f t="shared" si="7"/>
        <v>-2.4795818976411166</v>
      </c>
    </row>
    <row r="23" spans="1:18" x14ac:dyDescent="0.25">
      <c r="A23" s="1" t="s">
        <v>63</v>
      </c>
      <c r="B23">
        <v>6.8648044081667798</v>
      </c>
      <c r="C23">
        <v>6.3677928768487373</v>
      </c>
      <c r="D23">
        <f t="shared" si="3"/>
        <v>0.49701153131804254</v>
      </c>
      <c r="G23" s="1" t="s">
        <v>63</v>
      </c>
      <c r="H23">
        <f t="shared" si="4"/>
        <v>0.49701153131804254</v>
      </c>
      <c r="I23" s="1">
        <v>-1</v>
      </c>
      <c r="J23">
        <f t="shared" si="5"/>
        <v>-0.49701153131804254</v>
      </c>
      <c r="M23" s="1" t="s">
        <v>63</v>
      </c>
      <c r="N23">
        <v>2</v>
      </c>
      <c r="O23" s="38">
        <f t="shared" si="6"/>
        <v>-0.49701153131804254</v>
      </c>
      <c r="P23" s="38">
        <f t="shared" si="8"/>
        <v>0.70857303467764754</v>
      </c>
      <c r="Q23">
        <f t="shared" si="7"/>
        <v>-0.49701153131804271</v>
      </c>
      <c r="R23">
        <f>AVERAGE(Q22:Q24)</f>
        <v>-1.1803693186391957</v>
      </c>
    </row>
    <row r="24" spans="1:18" x14ac:dyDescent="0.25">
      <c r="A24" s="1" t="s">
        <v>64</v>
      </c>
      <c r="B24">
        <v>6.9323074038071653</v>
      </c>
      <c r="C24">
        <v>6.3677928768487373</v>
      </c>
      <c r="D24">
        <f t="shared" si="3"/>
        <v>0.56451452695842796</v>
      </c>
      <c r="G24" s="1" t="s">
        <v>64</v>
      </c>
      <c r="H24">
        <f t="shared" si="4"/>
        <v>0.56451452695842796</v>
      </c>
      <c r="I24" s="1">
        <v>-1</v>
      </c>
      <c r="J24">
        <f t="shared" si="5"/>
        <v>-0.56451452695842796</v>
      </c>
      <c r="M24" s="1" t="s">
        <v>64</v>
      </c>
      <c r="N24">
        <v>2</v>
      </c>
      <c r="O24" s="38">
        <f t="shared" si="6"/>
        <v>-0.56451452695842796</v>
      </c>
      <c r="P24" s="38">
        <f t="shared" si="8"/>
        <v>0.67618291667329267</v>
      </c>
      <c r="Q24">
        <f t="shared" si="7"/>
        <v>-0.56451452695842796</v>
      </c>
    </row>
    <row r="25" spans="1:18" x14ac:dyDescent="0.25">
      <c r="A25" s="1" t="s">
        <v>10</v>
      </c>
      <c r="B25">
        <v>7.891023760880401</v>
      </c>
      <c r="C25">
        <v>6.3677928768487373</v>
      </c>
      <c r="D25">
        <f t="shared" si="3"/>
        <v>1.5232308840316637</v>
      </c>
      <c r="G25" s="1" t="s">
        <v>10</v>
      </c>
      <c r="H25">
        <f t="shared" si="4"/>
        <v>1.5232308840316637</v>
      </c>
      <c r="I25" s="1">
        <v>-1</v>
      </c>
      <c r="J25">
        <f t="shared" si="5"/>
        <v>-1.5232308840316637</v>
      </c>
      <c r="M25" s="1" t="s">
        <v>10</v>
      </c>
      <c r="N25">
        <v>2</v>
      </c>
      <c r="O25" s="38">
        <f t="shared" si="6"/>
        <v>-1.5232308840316637</v>
      </c>
      <c r="P25" s="38">
        <f t="shared" si="8"/>
        <v>0.34790591581699443</v>
      </c>
      <c r="Q25">
        <f t="shared" si="7"/>
        <v>-1.5232308840316637</v>
      </c>
    </row>
    <row r="26" spans="1:18" x14ac:dyDescent="0.25">
      <c r="A26" s="1" t="s">
        <v>11</v>
      </c>
      <c r="B26">
        <v>7.9862852768661767</v>
      </c>
      <c r="C26">
        <v>6.3677928768487373</v>
      </c>
      <c r="D26">
        <f t="shared" si="3"/>
        <v>1.6184924000174394</v>
      </c>
      <c r="G26" s="1" t="s">
        <v>11</v>
      </c>
      <c r="H26">
        <f t="shared" si="4"/>
        <v>1.6184924000174394</v>
      </c>
      <c r="I26" s="1">
        <v>-1</v>
      </c>
      <c r="J26">
        <f t="shared" si="5"/>
        <v>-1.6184924000174394</v>
      </c>
      <c r="M26" s="1" t="s">
        <v>11</v>
      </c>
      <c r="N26">
        <v>2</v>
      </c>
      <c r="O26" s="38">
        <f t="shared" si="6"/>
        <v>-1.6184924000174394</v>
      </c>
      <c r="P26" s="38">
        <f t="shared" si="8"/>
        <v>0.32567561343182122</v>
      </c>
      <c r="Q26">
        <f t="shared" si="7"/>
        <v>-1.6184924000174394</v>
      </c>
      <c r="R26">
        <f>AVERAGE(Q25:Q27)</f>
        <v>-1.4106459922896384</v>
      </c>
    </row>
    <row r="27" spans="1:18" x14ac:dyDescent="0.25">
      <c r="A27" s="1" t="s">
        <v>12</v>
      </c>
      <c r="B27">
        <v>7.4580075696685491</v>
      </c>
      <c r="C27">
        <v>6.3677928768487373</v>
      </c>
      <c r="D27">
        <f t="shared" si="3"/>
        <v>1.0902146928198118</v>
      </c>
      <c r="G27" s="1" t="s">
        <v>12</v>
      </c>
      <c r="H27">
        <f t="shared" si="4"/>
        <v>1.0902146928198118</v>
      </c>
      <c r="I27" s="1">
        <v>-1</v>
      </c>
      <c r="J27">
        <f t="shared" si="5"/>
        <v>-1.0902146928198118</v>
      </c>
      <c r="M27" s="1" t="s">
        <v>12</v>
      </c>
      <c r="N27">
        <v>2</v>
      </c>
      <c r="O27" s="38">
        <f t="shared" si="6"/>
        <v>-1.0902146928198118</v>
      </c>
      <c r="P27" s="38">
        <f t="shared" si="8"/>
        <v>0.46969147286934954</v>
      </c>
      <c r="Q27">
        <f t="shared" si="7"/>
        <v>-1.0902146928198118</v>
      </c>
    </row>
    <row r="28" spans="1:18" x14ac:dyDescent="0.25">
      <c r="A28" s="1" t="s">
        <v>13</v>
      </c>
      <c r="B28" s="26">
        <v>6.3368972170171034</v>
      </c>
      <c r="C28" s="3">
        <f>GEOMEAN(C25:C27)</f>
        <v>6.3677928768487373</v>
      </c>
      <c r="D28">
        <f t="shared" si="3"/>
        <v>-3.0895659831633893E-2</v>
      </c>
      <c r="G28" s="1" t="s">
        <v>13</v>
      </c>
      <c r="H28">
        <f t="shared" si="4"/>
        <v>-3.0895659831633893E-2</v>
      </c>
      <c r="I28" s="1">
        <v>-1</v>
      </c>
      <c r="J28">
        <f t="shared" si="5"/>
        <v>3.0895659831633893E-2</v>
      </c>
      <c r="M28" s="1" t="s">
        <v>13</v>
      </c>
      <c r="N28">
        <v>2</v>
      </c>
      <c r="O28" s="38">
        <f t="shared" si="6"/>
        <v>3.0895659831633893E-2</v>
      </c>
      <c r="P28" s="38">
        <f t="shared" si="8"/>
        <v>1.0216461914292612</v>
      </c>
      <c r="Q28">
        <f t="shared" si="7"/>
        <v>3.0895659831633823E-2</v>
      </c>
    </row>
    <row r="29" spans="1:18" x14ac:dyDescent="0.25">
      <c r="A29" s="1" t="s">
        <v>14</v>
      </c>
      <c r="B29" s="26">
        <v>6.2437706601858274</v>
      </c>
      <c r="C29" s="3">
        <f t="shared" ref="C29:C30" si="9">GEOMEAN(C26:C28)</f>
        <v>6.3677928768487373</v>
      </c>
      <c r="D29">
        <f t="shared" si="3"/>
        <v>-0.12402221666290991</v>
      </c>
      <c r="G29" s="1" t="s">
        <v>14</v>
      </c>
      <c r="H29">
        <f t="shared" si="4"/>
        <v>-0.12402221666290991</v>
      </c>
      <c r="I29" s="1">
        <v>-1</v>
      </c>
      <c r="J29">
        <f t="shared" si="5"/>
        <v>0.12402221666290991</v>
      </c>
      <c r="M29" s="1" t="s">
        <v>14</v>
      </c>
      <c r="N29">
        <v>2</v>
      </c>
      <c r="O29" s="38">
        <f t="shared" si="6"/>
        <v>0.12402221666290991</v>
      </c>
      <c r="P29" s="38">
        <f t="shared" si="8"/>
        <v>1.089768893890025</v>
      </c>
      <c r="Q29">
        <f t="shared" si="7"/>
        <v>0.12402221666290981</v>
      </c>
    </row>
    <row r="30" spans="1:18" x14ac:dyDescent="0.25">
      <c r="A30" s="1" t="s">
        <v>15</v>
      </c>
      <c r="B30" s="26">
        <v>6.5259415661363995</v>
      </c>
      <c r="C30" s="3">
        <f t="shared" si="9"/>
        <v>6.3677928768487373</v>
      </c>
      <c r="D30">
        <f t="shared" si="3"/>
        <v>0.15814868928766224</v>
      </c>
      <c r="G30" s="1" t="s">
        <v>15</v>
      </c>
      <c r="H30">
        <f t="shared" si="4"/>
        <v>0.15814868928766224</v>
      </c>
      <c r="I30" s="1">
        <v>-1</v>
      </c>
      <c r="J30">
        <f t="shared" si="5"/>
        <v>-0.15814868928766224</v>
      </c>
      <c r="M30" s="1" t="s">
        <v>15</v>
      </c>
      <c r="N30">
        <v>2</v>
      </c>
      <c r="O30" s="38">
        <f t="shared" si="6"/>
        <v>-0.15814868928766224</v>
      </c>
      <c r="P30" s="38">
        <f t="shared" si="8"/>
        <v>0.89617433189212203</v>
      </c>
      <c r="Q30">
        <f t="shared" si="7"/>
        <v>-0.15814868928766226</v>
      </c>
    </row>
    <row r="31" spans="1:18" x14ac:dyDescent="0.25">
      <c r="O31" s="38"/>
      <c r="P31" s="38"/>
    </row>
    <row r="35" spans="3:14" x14ac:dyDescent="0.25">
      <c r="C35" s="1"/>
      <c r="D35" s="1"/>
      <c r="E35" s="1"/>
      <c r="M35" s="1" t="s">
        <v>39</v>
      </c>
      <c r="N35" s="16">
        <v>-1.4254902962559299</v>
      </c>
    </row>
    <row r="36" spans="3:14" x14ac:dyDescent="0.25">
      <c r="C36" s="1"/>
      <c r="D36" s="1"/>
      <c r="E36" s="1"/>
      <c r="M36" s="1" t="s">
        <v>40</v>
      </c>
      <c r="N36" s="16">
        <v>-1.1803693186391957</v>
      </c>
    </row>
    <row r="37" spans="3:14" x14ac:dyDescent="0.25">
      <c r="M37" s="1" t="s">
        <v>41</v>
      </c>
      <c r="N37" s="16">
        <v>-1.4106459922896384</v>
      </c>
    </row>
  </sheetData>
  <mergeCells count="1">
    <mergeCell ref="C2:E2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workbookViewId="0">
      <selection activeCell="T30" sqref="T30"/>
    </sheetView>
  </sheetViews>
  <sheetFormatPr defaultRowHeight="15" x14ac:dyDescent="0.25"/>
  <cols>
    <col min="2" max="2" width="14.28515625" customWidth="1"/>
    <col min="3" max="3" width="20" customWidth="1"/>
    <col min="9" max="9" width="16.42578125" customWidth="1"/>
  </cols>
  <sheetData>
    <row r="1" spans="1:15" x14ac:dyDescent="0.25">
      <c r="B1" s="24" t="s">
        <v>27</v>
      </c>
      <c r="H1" s="25" t="s">
        <v>28</v>
      </c>
      <c r="K1" s="22"/>
      <c r="N1" s="25" t="s">
        <v>29</v>
      </c>
    </row>
    <row r="2" spans="1:15" ht="15.75" thickBot="1" x14ac:dyDescent="0.3">
      <c r="A2" s="4"/>
      <c r="B2" s="4"/>
      <c r="C2" s="69" t="s">
        <v>44</v>
      </c>
      <c r="D2" s="69"/>
      <c r="E2" s="70"/>
      <c r="F2" s="7"/>
      <c r="G2" s="4"/>
      <c r="H2" s="4"/>
      <c r="I2" s="4"/>
      <c r="J2" s="4"/>
      <c r="K2" s="22"/>
      <c r="L2" s="4"/>
      <c r="M2" s="4"/>
      <c r="N2" s="4"/>
      <c r="O2" s="4"/>
    </row>
    <row r="3" spans="1:15" ht="15.75" thickTop="1" x14ac:dyDescent="0.25">
      <c r="A3" s="1"/>
      <c r="B3" s="1"/>
      <c r="C3" s="30"/>
      <c r="D3" s="30" t="s">
        <v>4</v>
      </c>
      <c r="E3" s="31"/>
      <c r="F3" s="23"/>
      <c r="G3" s="23" t="s">
        <v>20</v>
      </c>
      <c r="H3" s="23" t="s">
        <v>22</v>
      </c>
      <c r="I3" s="23" t="s">
        <v>19</v>
      </c>
      <c r="J3" s="23" t="s">
        <v>24</v>
      </c>
      <c r="K3" s="32"/>
      <c r="L3" s="23" t="s">
        <v>21</v>
      </c>
      <c r="M3" s="23" t="s">
        <v>23</v>
      </c>
      <c r="N3" s="23" t="s">
        <v>19</v>
      </c>
      <c r="O3" s="33" t="s">
        <v>25</v>
      </c>
    </row>
    <row r="4" spans="1:15" x14ac:dyDescent="0.25">
      <c r="A4" s="1" t="s">
        <v>0</v>
      </c>
      <c r="B4" s="1"/>
      <c r="C4" s="1"/>
      <c r="D4" s="16">
        <v>23.63</v>
      </c>
      <c r="E4" s="3"/>
      <c r="F4" s="22"/>
      <c r="G4" s="1" t="s">
        <v>0</v>
      </c>
      <c r="H4" s="2">
        <f>D4</f>
        <v>23.63</v>
      </c>
      <c r="I4" s="16">
        <v>18.097546824950737</v>
      </c>
      <c r="J4" s="16">
        <f>H4-I4</f>
        <v>5.5324531750492625</v>
      </c>
      <c r="K4" s="28"/>
      <c r="L4" s="1" t="s">
        <v>13</v>
      </c>
      <c r="M4" s="2">
        <v>25.914941636052358</v>
      </c>
      <c r="N4" s="16">
        <v>18.663102782982897</v>
      </c>
      <c r="O4" s="26">
        <f>M4-N4</f>
        <v>7.2518388530694615</v>
      </c>
    </row>
    <row r="5" spans="1:15" x14ac:dyDescent="0.25">
      <c r="A5" s="1" t="s">
        <v>1</v>
      </c>
      <c r="B5" s="1"/>
      <c r="C5" s="1"/>
      <c r="D5" s="16">
        <v>25.38999803072068</v>
      </c>
      <c r="E5" s="3"/>
      <c r="F5" s="22"/>
      <c r="G5" s="1" t="s">
        <v>1</v>
      </c>
      <c r="H5" s="2">
        <f t="shared" ref="H5:H15" si="0">D5</f>
        <v>25.38999803072068</v>
      </c>
      <c r="I5" s="16">
        <v>18.509934999362116</v>
      </c>
      <c r="J5" s="16">
        <f t="shared" ref="J5:J15" si="1">H5-I5</f>
        <v>6.8800630313585636</v>
      </c>
      <c r="K5" s="28"/>
      <c r="L5" s="1" t="s">
        <v>14</v>
      </c>
      <c r="M5" s="1">
        <v>26.539681610750346</v>
      </c>
      <c r="N5" s="16">
        <v>18.356229339814174</v>
      </c>
      <c r="O5" s="26">
        <f t="shared" ref="O5:O6" si="2">M5-N5</f>
        <v>8.1834522709361721</v>
      </c>
    </row>
    <row r="6" spans="1:15" x14ac:dyDescent="0.25">
      <c r="A6" s="1" t="s">
        <v>2</v>
      </c>
      <c r="B6" s="1"/>
      <c r="C6" s="1"/>
      <c r="D6" s="16">
        <v>23.954936860697423</v>
      </c>
      <c r="E6" s="3"/>
      <c r="F6" s="22"/>
      <c r="G6" s="1" t="s">
        <v>2</v>
      </c>
      <c r="H6" s="2">
        <f t="shared" si="0"/>
        <v>23.954936860697423</v>
      </c>
      <c r="I6" s="16">
        <v>18.652668656373152</v>
      </c>
      <c r="J6" s="16">
        <f t="shared" si="1"/>
        <v>5.302268204324271</v>
      </c>
      <c r="K6" s="28"/>
      <c r="L6" s="1" t="s">
        <v>15</v>
      </c>
      <c r="M6" s="1">
        <v>26.544976925964733</v>
      </c>
      <c r="N6" s="16">
        <v>18.304058433863599</v>
      </c>
      <c r="O6" s="26">
        <f t="shared" si="2"/>
        <v>8.2409184921011338</v>
      </c>
    </row>
    <row r="7" spans="1:15" x14ac:dyDescent="0.25">
      <c r="A7" s="1" t="s">
        <v>62</v>
      </c>
      <c r="B7" s="1"/>
      <c r="C7" s="1"/>
      <c r="D7" s="16">
        <v>27.229992655158757</v>
      </c>
      <c r="E7" s="3"/>
      <c r="F7" s="22"/>
      <c r="G7" s="1" t="s">
        <v>62</v>
      </c>
      <c r="H7" s="2">
        <f t="shared" si="0"/>
        <v>27.229992655158757</v>
      </c>
      <c r="I7" s="16">
        <v>18.097546824950737</v>
      </c>
      <c r="J7" s="16">
        <f t="shared" si="1"/>
        <v>9.1324458302080203</v>
      </c>
      <c r="K7" s="28"/>
      <c r="L7" s="1"/>
      <c r="M7" s="1"/>
      <c r="N7" s="16"/>
      <c r="O7" s="26"/>
    </row>
    <row r="8" spans="1:15" x14ac:dyDescent="0.25">
      <c r="A8" s="1" t="s">
        <v>63</v>
      </c>
      <c r="B8" s="1"/>
      <c r="C8" s="1"/>
      <c r="D8" s="16">
        <v>28.074963935862858</v>
      </c>
      <c r="E8" s="3"/>
      <c r="F8" s="22"/>
      <c r="G8" s="1" t="s">
        <v>63</v>
      </c>
      <c r="H8" s="2">
        <f t="shared" si="0"/>
        <v>28.074963935862858</v>
      </c>
      <c r="I8" s="16">
        <v>18.509934999362116</v>
      </c>
      <c r="J8" s="16">
        <f t="shared" si="1"/>
        <v>9.5650289365007417</v>
      </c>
      <c r="K8" s="28"/>
      <c r="L8" s="1"/>
      <c r="M8" s="1"/>
      <c r="N8" s="16"/>
      <c r="O8" s="26"/>
    </row>
    <row r="9" spans="1:15" x14ac:dyDescent="0.25">
      <c r="A9" s="1" t="s">
        <v>64</v>
      </c>
      <c r="B9" s="1"/>
      <c r="C9" s="1"/>
      <c r="D9" s="16">
        <v>27.844898994250276</v>
      </c>
      <c r="E9" s="3"/>
      <c r="F9" s="22"/>
      <c r="G9" s="1" t="s">
        <v>64</v>
      </c>
      <c r="H9" s="2">
        <f t="shared" si="0"/>
        <v>27.844898994250276</v>
      </c>
      <c r="I9" s="16">
        <v>18.652668656373152</v>
      </c>
      <c r="J9" s="16">
        <f t="shared" si="1"/>
        <v>9.192230337877124</v>
      </c>
      <c r="K9" s="28"/>
      <c r="L9" s="1"/>
      <c r="M9" s="1"/>
      <c r="N9" s="16"/>
      <c r="O9" s="26"/>
    </row>
    <row r="10" spans="1:15" x14ac:dyDescent="0.25">
      <c r="A10" s="1" t="s">
        <v>10</v>
      </c>
      <c r="B10" s="1"/>
      <c r="C10" s="1"/>
      <c r="D10" s="16">
        <v>25.9145943437284</v>
      </c>
      <c r="E10" s="3"/>
      <c r="F10" s="22"/>
      <c r="G10" s="1" t="s">
        <v>10</v>
      </c>
      <c r="H10" s="2">
        <f t="shared" si="0"/>
        <v>25.9145943437284</v>
      </c>
      <c r="I10" s="16">
        <v>18.178976239119599</v>
      </c>
      <c r="J10" s="16">
        <f t="shared" si="1"/>
        <v>7.7356181046088004</v>
      </c>
      <c r="K10" s="28"/>
      <c r="N10" s="23" t="s">
        <v>26</v>
      </c>
      <c r="O10" s="3">
        <f>GEOMEAN(O4:O6)</f>
        <v>7.8786795928317721</v>
      </c>
    </row>
    <row r="11" spans="1:15" x14ac:dyDescent="0.25">
      <c r="A11" s="1" t="s">
        <v>11</v>
      </c>
      <c r="B11" s="1"/>
      <c r="C11" s="1"/>
      <c r="D11" s="16">
        <v>25.154959749520568</v>
      </c>
      <c r="E11" s="3"/>
      <c r="F11" s="22"/>
      <c r="G11" s="1" t="s">
        <v>11</v>
      </c>
      <c r="H11" s="2">
        <f t="shared" si="0"/>
        <v>25.154959749520568</v>
      </c>
      <c r="I11" s="16">
        <v>18.323714723133822</v>
      </c>
      <c r="J11" s="16">
        <f t="shared" si="1"/>
        <v>6.8312450263867461</v>
      </c>
      <c r="K11" s="28"/>
      <c r="O11" s="3"/>
    </row>
    <row r="12" spans="1:15" x14ac:dyDescent="0.25">
      <c r="A12" s="1" t="s">
        <v>12</v>
      </c>
      <c r="B12" s="1"/>
      <c r="C12" s="1"/>
      <c r="D12" s="16">
        <v>24.579949145594259</v>
      </c>
      <c r="E12" s="3"/>
      <c r="F12" s="22"/>
      <c r="G12" s="1" t="s">
        <v>12</v>
      </c>
      <c r="H12" s="2">
        <f t="shared" si="0"/>
        <v>24.579949145594259</v>
      </c>
      <c r="I12" s="16">
        <v>18.531992430331449</v>
      </c>
      <c r="J12" s="16">
        <f t="shared" si="1"/>
        <v>6.04795671526281</v>
      </c>
      <c r="K12" s="28"/>
      <c r="O12" s="3"/>
    </row>
    <row r="13" spans="1:15" x14ac:dyDescent="0.25">
      <c r="A13" s="1" t="s">
        <v>13</v>
      </c>
      <c r="B13" s="1"/>
      <c r="C13" s="1"/>
      <c r="D13" s="16">
        <v>25.914941636052358</v>
      </c>
      <c r="E13" s="3"/>
      <c r="F13" s="22"/>
      <c r="G13" t="s">
        <v>13</v>
      </c>
      <c r="H13" s="2">
        <f t="shared" si="0"/>
        <v>25.914941636052358</v>
      </c>
      <c r="I13" s="16">
        <v>18.663102782982897</v>
      </c>
      <c r="J13" s="16">
        <f t="shared" si="1"/>
        <v>7.2518388530694615</v>
      </c>
      <c r="K13" s="28"/>
      <c r="O13" s="3"/>
    </row>
    <row r="14" spans="1:15" x14ac:dyDescent="0.25">
      <c r="A14" s="1" t="s">
        <v>14</v>
      </c>
      <c r="B14" s="1"/>
      <c r="C14" s="1"/>
      <c r="D14" s="16">
        <v>26.539681610750346</v>
      </c>
      <c r="E14" s="3"/>
      <c r="F14" s="22"/>
      <c r="G14" t="s">
        <v>14</v>
      </c>
      <c r="H14" s="2">
        <f t="shared" si="0"/>
        <v>26.539681610750346</v>
      </c>
      <c r="I14" s="16">
        <v>18.356229339814174</v>
      </c>
      <c r="J14" s="16">
        <f t="shared" si="1"/>
        <v>8.1834522709361721</v>
      </c>
      <c r="K14" s="28"/>
      <c r="O14" s="3"/>
    </row>
    <row r="15" spans="1:15" ht="15.75" thickBot="1" x14ac:dyDescent="0.3">
      <c r="A15" s="4" t="s">
        <v>15</v>
      </c>
      <c r="B15" s="4"/>
      <c r="C15" s="4"/>
      <c r="D15" s="16">
        <v>26.544976925964733</v>
      </c>
      <c r="E15" s="5"/>
      <c r="F15" s="27"/>
      <c r="G15" s="4" t="s">
        <v>15</v>
      </c>
      <c r="H15" s="2">
        <f t="shared" si="0"/>
        <v>26.544976925964733</v>
      </c>
      <c r="I15" s="17">
        <v>18.304058433863599</v>
      </c>
      <c r="J15" s="16">
        <f t="shared" si="1"/>
        <v>8.2409184921011338</v>
      </c>
      <c r="K15" s="29"/>
      <c r="L15" s="4"/>
      <c r="M15" s="4"/>
      <c r="N15" s="4"/>
      <c r="O15" s="5"/>
    </row>
    <row r="16" spans="1:15" ht="15.75" thickTop="1" x14ac:dyDescent="0.25">
      <c r="A16" s="1"/>
      <c r="B16" s="1"/>
      <c r="C16" s="1"/>
      <c r="D16" s="1"/>
      <c r="E16" s="1"/>
      <c r="F16" s="22"/>
      <c r="G16" s="1"/>
      <c r="H16" s="1"/>
      <c r="I16" s="1"/>
      <c r="J16" s="1"/>
      <c r="K16" s="22"/>
      <c r="L16" s="1"/>
      <c r="M16" s="1"/>
      <c r="N16" s="1"/>
      <c r="O16" s="1"/>
    </row>
    <row r="17" spans="1:18" x14ac:dyDescent="0.25">
      <c r="C17" s="25" t="s">
        <v>31</v>
      </c>
      <c r="H17" s="25" t="s">
        <v>32</v>
      </c>
      <c r="O17" s="25" t="s">
        <v>35</v>
      </c>
    </row>
    <row r="18" spans="1:18" x14ac:dyDescent="0.25">
      <c r="B18" s="23" t="s">
        <v>24</v>
      </c>
      <c r="C18" s="30" t="s">
        <v>26</v>
      </c>
      <c r="D18" s="23" t="s">
        <v>30</v>
      </c>
      <c r="H18" s="23" t="s">
        <v>30</v>
      </c>
      <c r="I18" s="23" t="s">
        <v>34</v>
      </c>
      <c r="J18" s="23" t="s">
        <v>33</v>
      </c>
      <c r="N18" t="s">
        <v>34</v>
      </c>
      <c r="O18" t="s">
        <v>33</v>
      </c>
      <c r="P18" t="s">
        <v>36</v>
      </c>
      <c r="Q18" t="s">
        <v>37</v>
      </c>
      <c r="R18" t="s">
        <v>38</v>
      </c>
    </row>
    <row r="19" spans="1:18" x14ac:dyDescent="0.25">
      <c r="A19" s="1" t="s">
        <v>0</v>
      </c>
      <c r="B19">
        <v>5.5324531750492625</v>
      </c>
      <c r="C19" s="3">
        <v>7.8786795928317721</v>
      </c>
      <c r="D19">
        <f>B19-C19</f>
        <v>-2.3462264177825096</v>
      </c>
      <c r="G19" s="1" t="s">
        <v>0</v>
      </c>
      <c r="H19">
        <f>D19</f>
        <v>-2.3462264177825096</v>
      </c>
      <c r="I19" s="1">
        <v>-1</v>
      </c>
      <c r="J19">
        <f>H19*I19</f>
        <v>2.3462264177825096</v>
      </c>
      <c r="M19" s="37" t="s">
        <v>0</v>
      </c>
      <c r="N19" s="38">
        <v>2</v>
      </c>
      <c r="O19" s="38">
        <f>J19</f>
        <v>2.3462264177825096</v>
      </c>
      <c r="P19" s="38">
        <f>N19^O19</f>
        <v>5.0849247270005122</v>
      </c>
      <c r="Q19" s="38">
        <f>LOG(P19,2)</f>
        <v>2.3462264177825096</v>
      </c>
    </row>
    <row r="20" spans="1:18" x14ac:dyDescent="0.25">
      <c r="A20" s="1" t="s">
        <v>1</v>
      </c>
      <c r="B20">
        <v>6.8800630313585636</v>
      </c>
      <c r="C20" s="3">
        <v>7.8786795928317721</v>
      </c>
      <c r="D20">
        <f t="shared" ref="D20:D30" si="3">B20-C20</f>
        <v>-0.99861656147320854</v>
      </c>
      <c r="G20" s="1" t="s">
        <v>1</v>
      </c>
      <c r="H20">
        <f t="shared" ref="H20:H30" si="4">D20</f>
        <v>-0.99861656147320854</v>
      </c>
      <c r="I20" s="1">
        <v>-1</v>
      </c>
      <c r="J20">
        <f t="shared" ref="J20:J30" si="5">H20*I20</f>
        <v>0.99861656147320854</v>
      </c>
      <c r="M20" s="1" t="s">
        <v>1</v>
      </c>
      <c r="N20">
        <v>2</v>
      </c>
      <c r="O20" s="38">
        <f t="shared" ref="O20:O30" si="6">J20</f>
        <v>0.99861656147320854</v>
      </c>
      <c r="P20">
        <f t="shared" ref="P20:P30" si="7">N20^O20</f>
        <v>1.9980830662175595</v>
      </c>
      <c r="Q20">
        <f t="shared" ref="Q20:Q30" si="8">LOG(P20,2)</f>
        <v>0.99861656147320854</v>
      </c>
      <c r="R20">
        <f>AVERAGE(Q19:Q21)</f>
        <v>1.9737514559210732</v>
      </c>
    </row>
    <row r="21" spans="1:18" x14ac:dyDescent="0.25">
      <c r="A21" s="1" t="s">
        <v>2</v>
      </c>
      <c r="B21">
        <v>5.302268204324271</v>
      </c>
      <c r="C21" s="3">
        <v>7.8786795928317721</v>
      </c>
      <c r="D21">
        <f t="shared" si="3"/>
        <v>-2.5764113885075011</v>
      </c>
      <c r="G21" s="1" t="s">
        <v>2</v>
      </c>
      <c r="H21">
        <f t="shared" si="4"/>
        <v>-2.5764113885075011</v>
      </c>
      <c r="I21" s="1">
        <v>-1</v>
      </c>
      <c r="J21">
        <f t="shared" si="5"/>
        <v>2.5764113885075011</v>
      </c>
      <c r="M21" s="1" t="s">
        <v>2</v>
      </c>
      <c r="N21">
        <v>2</v>
      </c>
      <c r="O21" s="38">
        <f t="shared" si="6"/>
        <v>2.5764113885075011</v>
      </c>
      <c r="P21">
        <f t="shared" si="7"/>
        <v>5.964542110512606</v>
      </c>
      <c r="Q21">
        <f t="shared" si="8"/>
        <v>2.5764113885075011</v>
      </c>
    </row>
    <row r="22" spans="1:18" x14ac:dyDescent="0.25">
      <c r="A22" s="1" t="s">
        <v>62</v>
      </c>
      <c r="B22">
        <v>9.1324458302080203</v>
      </c>
      <c r="C22" s="3">
        <v>7.8786795928317703</v>
      </c>
      <c r="D22">
        <f t="shared" si="3"/>
        <v>1.2537662373762499</v>
      </c>
      <c r="G22" s="1" t="s">
        <v>62</v>
      </c>
      <c r="H22">
        <f t="shared" si="4"/>
        <v>1.2537662373762499</v>
      </c>
      <c r="I22" s="1">
        <v>-1</v>
      </c>
      <c r="J22">
        <f t="shared" si="5"/>
        <v>-1.2537662373762499</v>
      </c>
      <c r="M22" s="1" t="s">
        <v>62</v>
      </c>
      <c r="N22">
        <v>2</v>
      </c>
      <c r="O22" s="38">
        <f t="shared" si="6"/>
        <v>-1.2537662373762499</v>
      </c>
      <c r="P22">
        <f t="shared" si="7"/>
        <v>0.41935203512437624</v>
      </c>
      <c r="Q22">
        <f>LOG(P22,2)</f>
        <v>-1.2537662373762499</v>
      </c>
    </row>
    <row r="23" spans="1:18" x14ac:dyDescent="0.25">
      <c r="A23" s="1" t="s">
        <v>63</v>
      </c>
      <c r="B23">
        <v>9.5650289365007417</v>
      </c>
      <c r="C23" s="3">
        <v>7.8786795928317703</v>
      </c>
      <c r="D23">
        <f t="shared" si="3"/>
        <v>1.6863493436689714</v>
      </c>
      <c r="G23" s="1" t="s">
        <v>63</v>
      </c>
      <c r="H23">
        <f t="shared" si="4"/>
        <v>1.6863493436689714</v>
      </c>
      <c r="I23" s="1">
        <v>-1</v>
      </c>
      <c r="J23">
        <f t="shared" si="5"/>
        <v>-1.6863493436689714</v>
      </c>
      <c r="M23" s="1" t="s">
        <v>63</v>
      </c>
      <c r="N23">
        <v>2</v>
      </c>
      <c r="O23" s="38">
        <f t="shared" si="6"/>
        <v>-1.6863493436689714</v>
      </c>
      <c r="P23">
        <f t="shared" si="7"/>
        <v>0.31071217022681646</v>
      </c>
      <c r="Q23">
        <f t="shared" si="8"/>
        <v>-1.6863493436689714</v>
      </c>
      <c r="R23">
        <f t="shared" ref="R23" si="9">AVERAGE(Q22:Q24)</f>
        <v>-1.417888775363525</v>
      </c>
    </row>
    <row r="24" spans="1:18" x14ac:dyDescent="0.25">
      <c r="A24" s="1" t="s">
        <v>64</v>
      </c>
      <c r="B24">
        <v>9.192230337877124</v>
      </c>
      <c r="C24" s="3">
        <v>7.8786795928317703</v>
      </c>
      <c r="D24">
        <f t="shared" si="3"/>
        <v>1.3135507450453536</v>
      </c>
      <c r="G24" s="1" t="s">
        <v>64</v>
      </c>
      <c r="H24">
        <f t="shared" si="4"/>
        <v>1.3135507450453536</v>
      </c>
      <c r="I24" s="1">
        <v>-1</v>
      </c>
      <c r="J24">
        <f t="shared" si="5"/>
        <v>-1.3135507450453536</v>
      </c>
      <c r="M24" s="1" t="s">
        <v>64</v>
      </c>
      <c r="N24">
        <v>2</v>
      </c>
      <c r="O24" s="38">
        <f t="shared" si="6"/>
        <v>-1.3135507450453536</v>
      </c>
      <c r="P24">
        <f t="shared" si="7"/>
        <v>0.4023294512788122</v>
      </c>
      <c r="Q24">
        <f t="shared" si="8"/>
        <v>-1.3135507450453536</v>
      </c>
    </row>
    <row r="25" spans="1:18" x14ac:dyDescent="0.25">
      <c r="A25" s="1" t="s">
        <v>10</v>
      </c>
      <c r="B25">
        <v>7.7356181046088004</v>
      </c>
      <c r="C25" s="3">
        <v>7.8786795928317721</v>
      </c>
      <c r="D25">
        <f t="shared" si="3"/>
        <v>-0.14306148822297171</v>
      </c>
      <c r="G25" s="1" t="s">
        <v>10</v>
      </c>
      <c r="H25">
        <f t="shared" si="4"/>
        <v>-0.14306148822297171</v>
      </c>
      <c r="I25" s="1">
        <v>-1</v>
      </c>
      <c r="J25">
        <f t="shared" si="5"/>
        <v>0.14306148822297171</v>
      </c>
      <c r="M25" s="1" t="s">
        <v>10</v>
      </c>
      <c r="N25">
        <v>2</v>
      </c>
      <c r="O25" s="38">
        <f t="shared" si="6"/>
        <v>0.14306148822297171</v>
      </c>
      <c r="P25">
        <f t="shared" si="7"/>
        <v>1.1042459095497208</v>
      </c>
      <c r="Q25">
        <f t="shared" si="8"/>
        <v>0.14306148822297182</v>
      </c>
    </row>
    <row r="26" spans="1:18" x14ac:dyDescent="0.25">
      <c r="A26" s="1" t="s">
        <v>11</v>
      </c>
      <c r="B26">
        <v>6.8312450263867461</v>
      </c>
      <c r="C26" s="3">
        <v>7.8786795928317721</v>
      </c>
      <c r="D26">
        <f t="shared" si="3"/>
        <v>-1.047434566445026</v>
      </c>
      <c r="G26" s="1" t="s">
        <v>11</v>
      </c>
      <c r="H26">
        <f t="shared" si="4"/>
        <v>-1.047434566445026</v>
      </c>
      <c r="I26" s="1">
        <v>-1</v>
      </c>
      <c r="J26">
        <f t="shared" si="5"/>
        <v>1.047434566445026</v>
      </c>
      <c r="M26" s="1" t="s">
        <v>11</v>
      </c>
      <c r="N26">
        <v>2</v>
      </c>
      <c r="O26" s="38">
        <f t="shared" si="6"/>
        <v>1.047434566445026</v>
      </c>
      <c r="P26">
        <f t="shared" si="7"/>
        <v>2.0668512554598713</v>
      </c>
      <c r="Q26">
        <f t="shared" si="8"/>
        <v>1.0474345664450262</v>
      </c>
      <c r="R26">
        <f t="shared" ref="R26" si="10">AVERAGE(Q25:Q27)</f>
        <v>1.0070729774123202</v>
      </c>
    </row>
    <row r="27" spans="1:18" x14ac:dyDescent="0.25">
      <c r="A27" s="1" t="s">
        <v>12</v>
      </c>
      <c r="B27">
        <v>6.04795671526281</v>
      </c>
      <c r="C27" s="3">
        <v>7.8786795928317721</v>
      </c>
      <c r="D27">
        <f t="shared" si="3"/>
        <v>-1.8307228775689621</v>
      </c>
      <c r="G27" s="1" t="s">
        <v>12</v>
      </c>
      <c r="H27">
        <f t="shared" si="4"/>
        <v>-1.8307228775689621</v>
      </c>
      <c r="I27" s="1">
        <v>-1</v>
      </c>
      <c r="J27">
        <f t="shared" si="5"/>
        <v>1.8307228775689621</v>
      </c>
      <c r="M27" s="1" t="s">
        <v>12</v>
      </c>
      <c r="N27">
        <v>2</v>
      </c>
      <c r="O27" s="38">
        <f t="shared" si="6"/>
        <v>1.8307228775689621</v>
      </c>
      <c r="P27">
        <f t="shared" si="7"/>
        <v>3.5571526270560407</v>
      </c>
      <c r="Q27">
        <f t="shared" si="8"/>
        <v>1.8307228775689621</v>
      </c>
    </row>
    <row r="28" spans="1:18" x14ac:dyDescent="0.25">
      <c r="A28" t="s">
        <v>13</v>
      </c>
      <c r="B28">
        <v>7.2518388530694615</v>
      </c>
      <c r="C28">
        <v>7.8786795928317721</v>
      </c>
      <c r="D28">
        <f t="shared" si="3"/>
        <v>-0.62684073976231058</v>
      </c>
      <c r="H28">
        <f t="shared" si="4"/>
        <v>-0.62684073976231058</v>
      </c>
      <c r="I28" s="1">
        <v>-1</v>
      </c>
      <c r="J28">
        <f t="shared" si="5"/>
        <v>0.62684073976231058</v>
      </c>
      <c r="N28">
        <v>2</v>
      </c>
      <c r="O28" s="38">
        <f t="shared" si="6"/>
        <v>0.62684073976231058</v>
      </c>
      <c r="P28">
        <f t="shared" si="7"/>
        <v>1.544179793555265</v>
      </c>
      <c r="Q28">
        <f t="shared" si="8"/>
        <v>0.62684073976231058</v>
      </c>
    </row>
    <row r="29" spans="1:18" x14ac:dyDescent="0.25">
      <c r="A29" t="s">
        <v>14</v>
      </c>
      <c r="B29">
        <v>8.1834522709361721</v>
      </c>
      <c r="C29">
        <v>7.8786795928317721</v>
      </c>
      <c r="D29">
        <f t="shared" si="3"/>
        <v>0.30477267810440001</v>
      </c>
      <c r="H29">
        <f t="shared" si="4"/>
        <v>0.30477267810440001</v>
      </c>
      <c r="I29" s="1">
        <v>-1</v>
      </c>
      <c r="J29">
        <f t="shared" si="5"/>
        <v>-0.30477267810440001</v>
      </c>
      <c r="N29">
        <v>2</v>
      </c>
      <c r="O29" s="38">
        <f t="shared" si="6"/>
        <v>-0.30477267810440001</v>
      </c>
      <c r="P29">
        <f t="shared" si="7"/>
        <v>0.80956976840772077</v>
      </c>
      <c r="Q29">
        <f t="shared" si="8"/>
        <v>-0.30477267810440012</v>
      </c>
      <c r="R29">
        <f t="shared" ref="R29" si="11">AVERAGE(Q28:Q30)</f>
        <v>-1.3390279203817116E-2</v>
      </c>
    </row>
    <row r="30" spans="1:18" x14ac:dyDescent="0.25">
      <c r="A30" t="s">
        <v>15</v>
      </c>
      <c r="B30">
        <v>8.2409184921011338</v>
      </c>
      <c r="C30">
        <v>7.8786795928317721</v>
      </c>
      <c r="D30">
        <f t="shared" si="3"/>
        <v>0.3622388992693617</v>
      </c>
      <c r="H30">
        <f t="shared" si="4"/>
        <v>0.3622388992693617</v>
      </c>
      <c r="I30" s="1">
        <v>-1</v>
      </c>
      <c r="J30">
        <f t="shared" si="5"/>
        <v>-0.3622388992693617</v>
      </c>
      <c r="N30">
        <v>2</v>
      </c>
      <c r="O30" s="38">
        <f t="shared" si="6"/>
        <v>-0.3622388992693617</v>
      </c>
      <c r="P30">
        <f t="shared" si="7"/>
        <v>0.77795634226592647</v>
      </c>
      <c r="Q30">
        <f t="shared" si="8"/>
        <v>-0.36223889926936181</v>
      </c>
    </row>
    <row r="34" spans="13:14" x14ac:dyDescent="0.25">
      <c r="M34" s="1" t="s">
        <v>39</v>
      </c>
      <c r="N34" s="16">
        <f>R20</f>
        <v>1.9737514559210732</v>
      </c>
    </row>
    <row r="35" spans="13:14" x14ac:dyDescent="0.25">
      <c r="M35" s="1" t="s">
        <v>40</v>
      </c>
      <c r="N35" s="16">
        <f>R23</f>
        <v>-1.417888775363525</v>
      </c>
    </row>
    <row r="36" spans="13:14" x14ac:dyDescent="0.25">
      <c r="M36" s="1" t="s">
        <v>41</v>
      </c>
      <c r="N36" s="16">
        <f>R26</f>
        <v>1.0070729774123202</v>
      </c>
    </row>
  </sheetData>
  <mergeCells count="1">
    <mergeCell ref="C2:E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H26" sqref="H26"/>
    </sheetView>
  </sheetViews>
  <sheetFormatPr defaultRowHeight="15" x14ac:dyDescent="0.25"/>
  <cols>
    <col min="6" max="6" width="10.28515625" customWidth="1"/>
  </cols>
  <sheetData>
    <row r="1" spans="1:4" ht="28.5" x14ac:dyDescent="0.45">
      <c r="A1" s="63" t="s">
        <v>74</v>
      </c>
    </row>
    <row r="2" spans="1:4" ht="28.5" x14ac:dyDescent="0.45">
      <c r="A2" s="63"/>
    </row>
    <row r="3" spans="1:4" ht="15.75" thickBot="1" x14ac:dyDescent="0.3">
      <c r="A3" s="4"/>
      <c r="B3" s="69" t="s">
        <v>18</v>
      </c>
      <c r="C3" s="69"/>
      <c r="D3" s="70"/>
    </row>
    <row r="4" spans="1:4" ht="15.75" thickTop="1" x14ac:dyDescent="0.25">
      <c r="B4" t="s">
        <v>3</v>
      </c>
      <c r="C4" t="s">
        <v>4</v>
      </c>
      <c r="D4" s="3" t="s">
        <v>5</v>
      </c>
    </row>
    <row r="5" spans="1:4" ht="15.75" x14ac:dyDescent="0.25">
      <c r="A5" t="s">
        <v>0</v>
      </c>
      <c r="B5" s="20">
        <v>19.817140888793201</v>
      </c>
      <c r="C5" s="20">
        <v>19.8257385642424</v>
      </c>
      <c r="D5" s="21">
        <v>1.21589492252119E-2</v>
      </c>
    </row>
    <row r="6" spans="1:4" ht="15.75" x14ac:dyDescent="0.25">
      <c r="A6" t="s">
        <v>0</v>
      </c>
      <c r="B6" s="20">
        <v>19.834336239691702</v>
      </c>
      <c r="C6" s="20">
        <v>19.8257385642424</v>
      </c>
      <c r="D6" s="21">
        <v>1.21589492252119E-2</v>
      </c>
    </row>
    <row r="7" spans="1:4" ht="15.75" x14ac:dyDescent="0.25">
      <c r="A7" t="s">
        <v>1</v>
      </c>
      <c r="B7" s="20">
        <v>20.293552687730902</v>
      </c>
      <c r="C7" s="20">
        <v>20.225365624593302</v>
      </c>
      <c r="D7" s="21">
        <v>9.6431069467642294E-2</v>
      </c>
    </row>
    <row r="8" spans="1:4" ht="15.75" x14ac:dyDescent="0.25">
      <c r="A8" t="s">
        <v>1</v>
      </c>
      <c r="B8" s="20">
        <v>20.157178561455598</v>
      </c>
      <c r="C8" s="20">
        <v>20.225365624593302</v>
      </c>
      <c r="D8" s="21">
        <v>9.6431069467642294E-2</v>
      </c>
    </row>
    <row r="9" spans="1:4" ht="15.75" x14ac:dyDescent="0.25">
      <c r="A9" t="s">
        <v>2</v>
      </c>
      <c r="B9" s="20">
        <v>20.684434893885399</v>
      </c>
      <c r="C9" s="20">
        <v>20.7714655525042</v>
      </c>
      <c r="D9" s="21">
        <v>0.123079937760951</v>
      </c>
    </row>
    <row r="10" spans="1:4" ht="15.75" x14ac:dyDescent="0.25">
      <c r="A10" t="s">
        <v>2</v>
      </c>
      <c r="B10" s="20">
        <v>20.858496211123001</v>
      </c>
      <c r="C10" s="20">
        <v>20.7714655525042</v>
      </c>
      <c r="D10" s="21">
        <v>0.123079937760951</v>
      </c>
    </row>
    <row r="11" spans="1:4" x14ac:dyDescent="0.25">
      <c r="A11" t="s">
        <v>7</v>
      </c>
      <c r="B11" s="16">
        <v>20.1709384735241</v>
      </c>
      <c r="C11" s="16">
        <v>20.1508719824186</v>
      </c>
      <c r="D11" s="18">
        <v>2.8378303870638701E-2</v>
      </c>
    </row>
    <row r="12" spans="1:4" x14ac:dyDescent="0.25">
      <c r="A12" t="s">
        <v>7</v>
      </c>
      <c r="B12" s="16">
        <v>20.130805491313101</v>
      </c>
      <c r="C12" s="16">
        <v>20.1508719824186</v>
      </c>
      <c r="D12" s="18">
        <v>2.8378303870638701E-2</v>
      </c>
    </row>
    <row r="13" spans="1:4" x14ac:dyDescent="0.25">
      <c r="A13" t="s">
        <v>8</v>
      </c>
      <c r="B13" s="16">
        <v>20.0249511492012</v>
      </c>
      <c r="C13" s="16">
        <v>20.061896233657901</v>
      </c>
      <c r="D13" s="18">
        <v>5.2248239501640099E-2</v>
      </c>
    </row>
    <row r="14" spans="1:4" x14ac:dyDescent="0.25">
      <c r="A14" t="s">
        <v>8</v>
      </c>
      <c r="B14" s="16">
        <v>20.098841318114498</v>
      </c>
      <c r="C14" s="16">
        <v>20.061896233657901</v>
      </c>
      <c r="D14" s="18">
        <v>5.2248239501640099E-2</v>
      </c>
    </row>
    <row r="15" spans="1:4" x14ac:dyDescent="0.25">
      <c r="A15" t="s">
        <v>9</v>
      </c>
      <c r="B15" s="16">
        <v>20.550268425663099</v>
      </c>
      <c r="C15" s="16">
        <v>20.526782231286099</v>
      </c>
      <c r="D15" s="18">
        <v>3.3214494616544299E-2</v>
      </c>
    </row>
    <row r="16" spans="1:4" x14ac:dyDescent="0.25">
      <c r="A16" t="s">
        <v>9</v>
      </c>
      <c r="B16" s="16">
        <v>20.503296036908999</v>
      </c>
      <c r="C16" s="16">
        <v>20.526782231286099</v>
      </c>
      <c r="D16" s="18">
        <v>3.3214494616544299E-2</v>
      </c>
    </row>
    <row r="17" spans="1:4" x14ac:dyDescent="0.25">
      <c r="A17" t="s">
        <v>10</v>
      </c>
      <c r="B17" s="16">
        <v>20.154860625859701</v>
      </c>
      <c r="C17" s="16">
        <v>20.0816264939421</v>
      </c>
      <c r="D17" s="18">
        <v>0.10356870258651001</v>
      </c>
    </row>
    <row r="18" spans="1:4" x14ac:dyDescent="0.25">
      <c r="A18" t="s">
        <v>10</v>
      </c>
      <c r="B18" s="16">
        <v>20.008392362024502</v>
      </c>
      <c r="C18" s="16">
        <v>20.0816264939421</v>
      </c>
      <c r="D18" s="18">
        <v>0.10356870258651001</v>
      </c>
    </row>
    <row r="19" spans="1:4" x14ac:dyDescent="0.25">
      <c r="A19" t="s">
        <v>11</v>
      </c>
      <c r="B19" s="16">
        <v>20.106960637986401</v>
      </c>
      <c r="C19" s="16">
        <v>20.054214179025799</v>
      </c>
      <c r="D19" s="18">
        <v>7.4594757629201397E-2</v>
      </c>
    </row>
    <row r="20" spans="1:4" x14ac:dyDescent="0.25">
      <c r="A20" t="s">
        <v>11</v>
      </c>
      <c r="B20" s="16">
        <v>20.0014677200653</v>
      </c>
      <c r="C20" s="16">
        <v>20.054214179025799</v>
      </c>
      <c r="D20" s="18">
        <v>7.4594757629201397E-2</v>
      </c>
    </row>
    <row r="21" spans="1:4" x14ac:dyDescent="0.25">
      <c r="A21" t="s">
        <v>12</v>
      </c>
      <c r="B21" s="16">
        <v>20.2637882745185</v>
      </c>
      <c r="C21" s="16">
        <v>20.247106698441002</v>
      </c>
      <c r="D21" s="18">
        <v>2.3591311130502099E-2</v>
      </c>
    </row>
    <row r="22" spans="1:4" x14ac:dyDescent="0.25">
      <c r="A22" t="s">
        <v>12</v>
      </c>
      <c r="B22" s="16">
        <v>20.230425122363599</v>
      </c>
      <c r="C22" s="16">
        <v>20.247106698441002</v>
      </c>
      <c r="D22" s="18">
        <v>2.3591311130502099E-2</v>
      </c>
    </row>
    <row r="23" spans="1:4" x14ac:dyDescent="0.25">
      <c r="A23" t="s">
        <v>13</v>
      </c>
      <c r="B23" s="16">
        <v>20.7160346553373</v>
      </c>
      <c r="C23" s="16">
        <v>20.634226243554401</v>
      </c>
      <c r="D23" s="18">
        <v>0.115694565459487</v>
      </c>
    </row>
    <row r="24" spans="1:4" x14ac:dyDescent="0.25">
      <c r="A24" t="s">
        <v>13</v>
      </c>
      <c r="B24" s="16">
        <v>20.552417831771599</v>
      </c>
      <c r="C24" s="16">
        <v>20.634226243554401</v>
      </c>
      <c r="D24" s="18">
        <v>0.115694565459487</v>
      </c>
    </row>
    <row r="25" spans="1:4" x14ac:dyDescent="0.25">
      <c r="A25" t="s">
        <v>14</v>
      </c>
      <c r="B25" s="16">
        <v>20.2889132140869</v>
      </c>
      <c r="C25" s="16">
        <v>20.329035332687699</v>
      </c>
      <c r="D25" s="18">
        <v>5.6741244276401398E-2</v>
      </c>
    </row>
    <row r="26" spans="1:4" x14ac:dyDescent="0.25">
      <c r="A26" t="s">
        <v>14</v>
      </c>
      <c r="B26" s="16">
        <v>20.369157451288501</v>
      </c>
      <c r="C26" s="16">
        <v>20.329035332687699</v>
      </c>
      <c r="D26" s="18">
        <v>5.6741244276401398E-2</v>
      </c>
    </row>
    <row r="27" spans="1:4" x14ac:dyDescent="0.25">
      <c r="A27" t="s">
        <v>15</v>
      </c>
      <c r="B27" s="16">
        <v>20.322877075777999</v>
      </c>
      <c r="C27" s="16">
        <v>20.324166309233799</v>
      </c>
      <c r="D27" s="18">
        <v>1.82325143829817E-3</v>
      </c>
    </row>
    <row r="28" spans="1:4" ht="15.75" thickBot="1" x14ac:dyDescent="0.3">
      <c r="A28" s="4" t="s">
        <v>15</v>
      </c>
      <c r="B28" s="17">
        <v>20.3254555426896</v>
      </c>
      <c r="C28" s="17">
        <v>20.324166309233799</v>
      </c>
      <c r="D28" s="19">
        <v>1.82325143829817E-3</v>
      </c>
    </row>
    <row r="29" spans="1:4" ht="15.75" thickTop="1" x14ac:dyDescent="0.25"/>
  </sheetData>
  <mergeCells count="1">
    <mergeCell ref="B3:D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opLeftCell="E1" workbookViewId="0">
      <selection activeCell="M32" sqref="M32"/>
    </sheetView>
  </sheetViews>
  <sheetFormatPr defaultRowHeight="15" x14ac:dyDescent="0.25"/>
  <cols>
    <col min="4" max="4" width="14.28515625" customWidth="1"/>
    <col min="6" max="6" width="11.5703125" customWidth="1"/>
    <col min="7" max="7" width="14.5703125" customWidth="1"/>
    <col min="8" max="8" width="26.28515625" customWidth="1"/>
    <col min="9" max="9" width="37.42578125" customWidth="1"/>
    <col min="14" max="14" width="12.28515625" customWidth="1"/>
  </cols>
  <sheetData>
    <row r="1" spans="1:16" ht="31.5" customHeight="1" x14ac:dyDescent="0.3">
      <c r="E1" s="64" t="s">
        <v>76</v>
      </c>
      <c r="F1" s="64"/>
      <c r="G1" s="64"/>
      <c r="H1" s="64"/>
    </row>
    <row r="3" spans="1:16" x14ac:dyDescent="0.25">
      <c r="B3" t="s">
        <v>17</v>
      </c>
      <c r="C3" t="s">
        <v>18</v>
      </c>
      <c r="D3" t="s">
        <v>19</v>
      </c>
      <c r="F3" s="71" t="s">
        <v>70</v>
      </c>
      <c r="G3" s="71"/>
    </row>
    <row r="4" spans="1:16" ht="15.75" x14ac:dyDescent="0.25">
      <c r="A4" t="s">
        <v>0</v>
      </c>
      <c r="B4">
        <v>16.52</v>
      </c>
      <c r="C4" s="20">
        <v>19.8257385642424</v>
      </c>
      <c r="D4" s="16">
        <f>GEOMEAN(B4:C4)</f>
        <v>18.097546824950737</v>
      </c>
      <c r="F4" s="23" t="s">
        <v>17</v>
      </c>
      <c r="G4" s="23" t="s">
        <v>18</v>
      </c>
      <c r="H4" t="s">
        <v>71</v>
      </c>
      <c r="I4" t="s">
        <v>72</v>
      </c>
    </row>
    <row r="5" spans="1:16" ht="15.75" x14ac:dyDescent="0.25">
      <c r="A5" t="s">
        <v>1</v>
      </c>
      <c r="B5">
        <v>16.940000000000001</v>
      </c>
      <c r="C5" s="20">
        <v>20.225365624593302</v>
      </c>
      <c r="D5" s="16">
        <f t="shared" ref="D5:D15" si="0">GEOMEAN(B5:C5)</f>
        <v>18.509934999362116</v>
      </c>
      <c r="E5" t="s">
        <v>0</v>
      </c>
      <c r="F5">
        <v>16.52</v>
      </c>
      <c r="G5" s="20">
        <v>19.8257385642424</v>
      </c>
      <c r="H5">
        <f t="shared" ref="H5:H28" si="1">GEOMEAN(F5:G5)</f>
        <v>18.097546824950737</v>
      </c>
      <c r="I5" s="16">
        <f>GEOMEAN(H5:H6)</f>
        <v>18.097546824950737</v>
      </c>
    </row>
    <row r="6" spans="1:16" ht="15.75" x14ac:dyDescent="0.25">
      <c r="A6" t="s">
        <v>2</v>
      </c>
      <c r="B6">
        <v>16.75</v>
      </c>
      <c r="C6" s="20">
        <v>20.7714655525042</v>
      </c>
      <c r="D6" s="16">
        <f t="shared" si="0"/>
        <v>18.652668656373152</v>
      </c>
      <c r="E6" t="s">
        <v>0</v>
      </c>
      <c r="F6">
        <v>16.52</v>
      </c>
      <c r="G6" s="20">
        <v>19.8257385642424</v>
      </c>
      <c r="H6">
        <f t="shared" si="1"/>
        <v>18.097546824950737</v>
      </c>
      <c r="I6" s="16"/>
      <c r="L6" s="23"/>
      <c r="M6" s="23"/>
      <c r="N6" s="23" t="s">
        <v>19</v>
      </c>
      <c r="O6" s="23"/>
      <c r="P6" s="23"/>
    </row>
    <row r="7" spans="1:16" ht="15.75" x14ac:dyDescent="0.25">
      <c r="A7" t="s">
        <v>7</v>
      </c>
      <c r="B7" s="16">
        <v>17.0890531244921</v>
      </c>
      <c r="C7" s="16">
        <v>20.1508719824186</v>
      </c>
      <c r="D7" s="16">
        <f t="shared" si="0"/>
        <v>18.556921129659166</v>
      </c>
      <c r="E7" t="s">
        <v>1</v>
      </c>
      <c r="F7">
        <v>16.940000000000001</v>
      </c>
      <c r="G7" s="20">
        <v>20.225365624593302</v>
      </c>
      <c r="H7">
        <f t="shared" si="1"/>
        <v>18.509934999362116</v>
      </c>
      <c r="I7" s="16">
        <f>GEOMEAN(H7:H8)</f>
        <v>18.509934999362116</v>
      </c>
      <c r="L7" s="23"/>
      <c r="M7" s="23" t="s">
        <v>0</v>
      </c>
      <c r="N7" s="61">
        <v>18.097546824950737</v>
      </c>
      <c r="O7" s="61">
        <v>18.097546824950737</v>
      </c>
      <c r="P7" s="23"/>
    </row>
    <row r="8" spans="1:16" ht="15.75" x14ac:dyDescent="0.25">
      <c r="A8" t="s">
        <v>8</v>
      </c>
      <c r="B8" s="16">
        <v>16.863947119890899</v>
      </c>
      <c r="C8" s="16">
        <v>20.061896233657901</v>
      </c>
      <c r="D8" s="16">
        <f t="shared" si="0"/>
        <v>18.39355205524874</v>
      </c>
      <c r="E8" t="s">
        <v>1</v>
      </c>
      <c r="F8">
        <v>16.940000000000001</v>
      </c>
      <c r="G8" s="20">
        <v>20.225365624593302</v>
      </c>
      <c r="H8">
        <f t="shared" si="1"/>
        <v>18.509934999362116</v>
      </c>
      <c r="I8" s="16"/>
      <c r="L8" s="23"/>
      <c r="M8" s="23" t="s">
        <v>1</v>
      </c>
      <c r="N8" s="61">
        <v>18.509934999362116</v>
      </c>
      <c r="O8" s="61">
        <v>18.509934999362116</v>
      </c>
      <c r="P8" s="23"/>
    </row>
    <row r="9" spans="1:16" ht="15.75" x14ac:dyDescent="0.25">
      <c r="A9" t="s">
        <v>9</v>
      </c>
      <c r="B9" s="16">
        <v>17.1738329233545</v>
      </c>
      <c r="C9" s="16">
        <v>20.526782231286099</v>
      </c>
      <c r="D9" s="16">
        <f t="shared" si="0"/>
        <v>18.775609936675544</v>
      </c>
      <c r="E9" t="s">
        <v>2</v>
      </c>
      <c r="F9">
        <v>16.75</v>
      </c>
      <c r="G9" s="20">
        <v>20.7714655525042</v>
      </c>
      <c r="H9">
        <f t="shared" si="1"/>
        <v>18.652668656373152</v>
      </c>
      <c r="I9" s="16">
        <f>GEOMEAN(H9:H10)</f>
        <v>18.652668656373152</v>
      </c>
      <c r="L9" s="23"/>
      <c r="M9" s="23" t="s">
        <v>2</v>
      </c>
      <c r="N9" s="61">
        <v>18.652668656373152</v>
      </c>
      <c r="O9" s="61">
        <v>18.652668656373152</v>
      </c>
      <c r="P9" s="23"/>
    </row>
    <row r="10" spans="1:16" ht="15.75" x14ac:dyDescent="0.25">
      <c r="A10" t="s">
        <v>10</v>
      </c>
      <c r="B10" s="16">
        <v>16.456594150985101</v>
      </c>
      <c r="C10" s="16">
        <v>20.0816264939421</v>
      </c>
      <c r="D10" s="16">
        <f t="shared" si="0"/>
        <v>18.178976239119599</v>
      </c>
      <c r="E10" t="s">
        <v>2</v>
      </c>
      <c r="F10">
        <v>16.75</v>
      </c>
      <c r="G10" s="20">
        <v>20.7714655525042</v>
      </c>
      <c r="H10">
        <f t="shared" si="1"/>
        <v>18.652668656373152</v>
      </c>
      <c r="I10" s="16"/>
      <c r="L10" s="23"/>
      <c r="M10" s="23" t="s">
        <v>7</v>
      </c>
      <c r="N10" s="61">
        <v>18.556921129659166</v>
      </c>
      <c r="O10" s="61">
        <v>18.556921129659166</v>
      </c>
      <c r="P10" s="23"/>
    </row>
    <row r="11" spans="1:16" x14ac:dyDescent="0.25">
      <c r="A11" t="s">
        <v>11</v>
      </c>
      <c r="B11" s="16">
        <v>16.742541904531599</v>
      </c>
      <c r="C11" s="16">
        <v>20.054214179025799</v>
      </c>
      <c r="D11" s="16">
        <f t="shared" si="0"/>
        <v>18.323714723133822</v>
      </c>
      <c r="E11" t="s">
        <v>7</v>
      </c>
      <c r="F11" s="16">
        <v>17.0890531244921</v>
      </c>
      <c r="G11" s="16">
        <v>20.1508719824186</v>
      </c>
      <c r="H11">
        <f t="shared" si="1"/>
        <v>18.556921129659166</v>
      </c>
      <c r="I11" s="16">
        <f>GEOMEAN(H11:H12)</f>
        <v>18.556921129659166</v>
      </c>
      <c r="L11" s="23"/>
      <c r="M11" s="23" t="s">
        <v>8</v>
      </c>
      <c r="N11" s="61">
        <v>18.39355205524874</v>
      </c>
      <c r="O11" s="61">
        <v>18.39355205524874</v>
      </c>
      <c r="P11" s="23"/>
    </row>
    <row r="12" spans="1:16" x14ac:dyDescent="0.25">
      <c r="A12" t="s">
        <v>12</v>
      </c>
      <c r="B12" s="16">
        <v>16.962163955223598</v>
      </c>
      <c r="C12" s="16">
        <v>20.247106698441002</v>
      </c>
      <c r="D12" s="16">
        <f t="shared" si="0"/>
        <v>18.531992430331449</v>
      </c>
      <c r="E12" t="s">
        <v>7</v>
      </c>
      <c r="F12" s="16">
        <v>17.0890531244921</v>
      </c>
      <c r="G12" s="16">
        <v>20.1508719824186</v>
      </c>
      <c r="H12">
        <f t="shared" si="1"/>
        <v>18.556921129659166</v>
      </c>
      <c r="I12" s="16"/>
      <c r="L12" s="23"/>
      <c r="M12" s="23" t="s">
        <v>9</v>
      </c>
      <c r="N12" s="61">
        <v>18.775609936675544</v>
      </c>
      <c r="O12" s="61">
        <v>18.775609936675544</v>
      </c>
      <c r="P12" s="23"/>
    </row>
    <row r="13" spans="1:16" x14ac:dyDescent="0.25">
      <c r="A13" t="s">
        <v>13</v>
      </c>
      <c r="B13" s="16">
        <v>16.880274616402801</v>
      </c>
      <c r="C13" s="16">
        <v>20.634226243554401</v>
      </c>
      <c r="D13" s="16">
        <f t="shared" si="0"/>
        <v>18.663102782982897</v>
      </c>
      <c r="E13" t="s">
        <v>8</v>
      </c>
      <c r="F13" s="16">
        <v>16.863947119890899</v>
      </c>
      <c r="G13" s="16">
        <v>20.061896233657901</v>
      </c>
      <c r="H13">
        <f t="shared" si="1"/>
        <v>18.39355205524874</v>
      </c>
      <c r="I13" s="16">
        <f>GEOMEAN(H13:H14)</f>
        <v>18.39355205524874</v>
      </c>
      <c r="L13" s="23"/>
      <c r="M13" s="23" t="s">
        <v>10</v>
      </c>
      <c r="N13" s="61">
        <v>18.178976239119599</v>
      </c>
      <c r="O13" s="61">
        <v>18.178976239119599</v>
      </c>
      <c r="P13" s="23"/>
    </row>
    <row r="14" spans="1:16" x14ac:dyDescent="0.25">
      <c r="A14" t="s">
        <v>14</v>
      </c>
      <c r="B14" s="16">
        <v>16.574871855038801</v>
      </c>
      <c r="C14" s="16">
        <v>20.329035332687699</v>
      </c>
      <c r="D14" s="16">
        <f t="shared" si="0"/>
        <v>18.356229339814174</v>
      </c>
      <c r="E14" t="s">
        <v>8</v>
      </c>
      <c r="F14" s="16">
        <v>16.863947119890899</v>
      </c>
      <c r="G14" s="16">
        <v>20.061896233657901</v>
      </c>
      <c r="H14">
        <f t="shared" si="1"/>
        <v>18.39355205524874</v>
      </c>
      <c r="I14" s="16"/>
      <c r="L14" s="23"/>
      <c r="M14" s="23" t="s">
        <v>11</v>
      </c>
      <c r="N14" s="61">
        <v>18.323714723133822</v>
      </c>
      <c r="O14" s="61">
        <v>18.323714723133822</v>
      </c>
      <c r="P14" s="23"/>
    </row>
    <row r="15" spans="1:16" x14ac:dyDescent="0.25">
      <c r="A15" t="s">
        <v>15</v>
      </c>
      <c r="B15" s="16">
        <v>16.4847379249242</v>
      </c>
      <c r="C15" s="16">
        <v>20.324166309233799</v>
      </c>
      <c r="D15" s="16">
        <f t="shared" si="0"/>
        <v>18.304058433863599</v>
      </c>
      <c r="E15" t="s">
        <v>9</v>
      </c>
      <c r="F15" s="16">
        <v>17.1738329233545</v>
      </c>
      <c r="G15" s="16">
        <v>20.526782231286099</v>
      </c>
      <c r="H15">
        <f t="shared" si="1"/>
        <v>18.775609936675544</v>
      </c>
      <c r="I15" s="16">
        <f>GEOMEAN(H15:H16)</f>
        <v>18.775609936675544</v>
      </c>
      <c r="L15" s="23"/>
      <c r="M15" s="23" t="s">
        <v>12</v>
      </c>
      <c r="N15" s="61">
        <v>18.531992430331449</v>
      </c>
      <c r="O15" s="61">
        <v>18.531992430331449</v>
      </c>
      <c r="P15" s="23"/>
    </row>
    <row r="16" spans="1:16" x14ac:dyDescent="0.25">
      <c r="E16" t="s">
        <v>9</v>
      </c>
      <c r="F16" s="16">
        <v>17.1738329233545</v>
      </c>
      <c r="G16" s="16">
        <v>20.526782231286099</v>
      </c>
      <c r="H16">
        <f t="shared" si="1"/>
        <v>18.775609936675544</v>
      </c>
      <c r="I16" s="16"/>
      <c r="L16" s="23"/>
      <c r="M16" s="23" t="s">
        <v>13</v>
      </c>
      <c r="N16" s="61">
        <v>18.663102782982897</v>
      </c>
      <c r="O16" s="61">
        <v>18.663102782982897</v>
      </c>
      <c r="P16" s="23"/>
    </row>
    <row r="17" spans="5:16" x14ac:dyDescent="0.25">
      <c r="E17" t="s">
        <v>10</v>
      </c>
      <c r="F17" s="16">
        <v>16.456594150985101</v>
      </c>
      <c r="G17" s="16">
        <v>20.0816264939421</v>
      </c>
      <c r="H17">
        <f t="shared" si="1"/>
        <v>18.178976239119599</v>
      </c>
      <c r="I17" s="16">
        <f>GEOMEAN(H17:H18)</f>
        <v>18.178976239119599</v>
      </c>
      <c r="L17" s="23"/>
      <c r="M17" s="23" t="s">
        <v>14</v>
      </c>
      <c r="N17" s="61">
        <v>18.356229339814174</v>
      </c>
      <c r="O17" s="61">
        <v>18.356229339814174</v>
      </c>
      <c r="P17" s="23"/>
    </row>
    <row r="18" spans="5:16" x14ac:dyDescent="0.25">
      <c r="E18" t="s">
        <v>10</v>
      </c>
      <c r="F18" s="16">
        <v>16.456594150985101</v>
      </c>
      <c r="G18" s="16">
        <v>20.0816264939421</v>
      </c>
      <c r="H18">
        <f t="shared" si="1"/>
        <v>18.178976239119599</v>
      </c>
      <c r="I18" s="16"/>
      <c r="L18" s="23"/>
      <c r="M18" s="23" t="s">
        <v>15</v>
      </c>
      <c r="N18" s="61">
        <v>18.304058433863599</v>
      </c>
      <c r="O18" s="61">
        <v>18.304058433863599</v>
      </c>
      <c r="P18" s="23"/>
    </row>
    <row r="19" spans="5:16" x14ac:dyDescent="0.25">
      <c r="E19" t="s">
        <v>11</v>
      </c>
      <c r="F19" s="16">
        <v>16.742541904531599</v>
      </c>
      <c r="G19" s="16">
        <v>20.054214179025799</v>
      </c>
      <c r="H19">
        <f t="shared" si="1"/>
        <v>18.323714723133822</v>
      </c>
      <c r="I19" s="16">
        <f>GEOMEAN(H19:H20)</f>
        <v>18.323714723133822</v>
      </c>
      <c r="L19" s="23"/>
      <c r="M19" s="23"/>
      <c r="N19" s="23"/>
      <c r="O19" s="23"/>
      <c r="P19" s="23"/>
    </row>
    <row r="20" spans="5:16" x14ac:dyDescent="0.25">
      <c r="E20" t="s">
        <v>11</v>
      </c>
      <c r="F20" s="16">
        <v>16.742541904531599</v>
      </c>
      <c r="G20" s="16">
        <v>20.054214179025799</v>
      </c>
      <c r="H20">
        <f t="shared" si="1"/>
        <v>18.323714723133822</v>
      </c>
      <c r="I20" s="16"/>
    </row>
    <row r="21" spans="5:16" x14ac:dyDescent="0.25">
      <c r="E21" t="s">
        <v>12</v>
      </c>
      <c r="F21" s="16">
        <v>16.962163955223598</v>
      </c>
      <c r="G21" s="16">
        <v>20.247106698441002</v>
      </c>
      <c r="H21">
        <f t="shared" si="1"/>
        <v>18.531992430331449</v>
      </c>
      <c r="I21" s="16">
        <f>GEOMEAN(H21:H22)</f>
        <v>18.531992430331449</v>
      </c>
    </row>
    <row r="22" spans="5:16" x14ac:dyDescent="0.25">
      <c r="E22" t="s">
        <v>12</v>
      </c>
      <c r="F22" s="16">
        <v>16.962163955223598</v>
      </c>
      <c r="G22" s="16">
        <v>20.247106698441002</v>
      </c>
      <c r="H22">
        <f t="shared" si="1"/>
        <v>18.531992430331449</v>
      </c>
      <c r="I22" s="16"/>
    </row>
    <row r="23" spans="5:16" x14ac:dyDescent="0.25">
      <c r="E23" t="s">
        <v>13</v>
      </c>
      <c r="F23" s="16">
        <v>16.880274616402801</v>
      </c>
      <c r="G23" s="16">
        <v>20.634226243554401</v>
      </c>
      <c r="H23">
        <f t="shared" si="1"/>
        <v>18.663102782982897</v>
      </c>
      <c r="I23" s="16">
        <f>GEOMEAN(H23:H24)</f>
        <v>18.663102782982897</v>
      </c>
    </row>
    <row r="24" spans="5:16" x14ac:dyDescent="0.25">
      <c r="E24" t="s">
        <v>13</v>
      </c>
      <c r="F24" s="16">
        <v>16.880274616402801</v>
      </c>
      <c r="G24" s="16">
        <v>20.634226243554401</v>
      </c>
      <c r="H24">
        <f t="shared" si="1"/>
        <v>18.663102782982897</v>
      </c>
      <c r="I24" s="16"/>
    </row>
    <row r="25" spans="5:16" x14ac:dyDescent="0.25">
      <c r="E25" t="s">
        <v>14</v>
      </c>
      <c r="F25" s="16">
        <v>16.574871855038801</v>
      </c>
      <c r="G25" s="16">
        <v>20.329035332687699</v>
      </c>
      <c r="H25">
        <f t="shared" si="1"/>
        <v>18.356229339814174</v>
      </c>
      <c r="I25" s="16">
        <f>GEOMEAN(H25:H26)</f>
        <v>18.356229339814174</v>
      </c>
    </row>
    <row r="26" spans="5:16" x14ac:dyDescent="0.25">
      <c r="E26" t="s">
        <v>14</v>
      </c>
      <c r="F26" s="16">
        <v>16.574871855038801</v>
      </c>
      <c r="G26" s="16">
        <v>20.329035332687699</v>
      </c>
      <c r="H26">
        <f t="shared" si="1"/>
        <v>18.356229339814174</v>
      </c>
      <c r="I26" s="16"/>
    </row>
    <row r="27" spans="5:16" x14ac:dyDescent="0.25">
      <c r="E27" t="s">
        <v>15</v>
      </c>
      <c r="F27" s="16">
        <v>16.4847379249242</v>
      </c>
      <c r="G27" s="16">
        <v>20.324166309233799</v>
      </c>
      <c r="H27">
        <f t="shared" si="1"/>
        <v>18.304058433863599</v>
      </c>
      <c r="I27" s="16">
        <f>GEOMEAN(H27:H28)</f>
        <v>18.304058433863599</v>
      </c>
    </row>
    <row r="28" spans="5:16" x14ac:dyDescent="0.25">
      <c r="E28" s="1" t="s">
        <v>15</v>
      </c>
      <c r="F28" s="2">
        <v>16.4847379249242</v>
      </c>
      <c r="G28" s="2">
        <v>20.324166309233799</v>
      </c>
      <c r="H28" s="1">
        <f t="shared" si="1"/>
        <v>18.304058433863599</v>
      </c>
      <c r="I28" s="16"/>
    </row>
  </sheetData>
  <mergeCells count="1">
    <mergeCell ref="F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workbookViewId="0">
      <selection activeCell="T29" sqref="T29"/>
    </sheetView>
  </sheetViews>
  <sheetFormatPr defaultRowHeight="15" x14ac:dyDescent="0.25"/>
  <sheetData>
    <row r="1" spans="1:18" x14ac:dyDescent="0.25">
      <c r="B1" s="24" t="s">
        <v>27</v>
      </c>
      <c r="H1" s="25" t="s">
        <v>28</v>
      </c>
      <c r="K1" s="22"/>
      <c r="N1" s="25" t="s">
        <v>29</v>
      </c>
    </row>
    <row r="2" spans="1:18" ht="15.75" thickBot="1" x14ac:dyDescent="0.3">
      <c r="A2" s="4"/>
      <c r="B2" s="4"/>
      <c r="C2" s="69" t="s">
        <v>55</v>
      </c>
      <c r="D2" s="69"/>
      <c r="E2" s="70"/>
      <c r="F2" s="7"/>
      <c r="G2" s="4"/>
      <c r="H2" s="4"/>
      <c r="I2" s="4"/>
      <c r="J2" s="4"/>
      <c r="K2" s="22"/>
      <c r="L2" s="4"/>
      <c r="M2" s="4"/>
      <c r="N2" s="4"/>
      <c r="O2" s="4"/>
    </row>
    <row r="3" spans="1:18" ht="15.75" thickTop="1" x14ac:dyDescent="0.25">
      <c r="A3" s="1"/>
      <c r="B3" s="1"/>
      <c r="C3" s="30"/>
      <c r="D3" s="30" t="s">
        <v>4</v>
      </c>
      <c r="E3" s="31"/>
      <c r="F3" s="23"/>
      <c r="G3" s="23" t="s">
        <v>20</v>
      </c>
      <c r="H3" s="23" t="s">
        <v>22</v>
      </c>
      <c r="I3" s="23" t="s">
        <v>19</v>
      </c>
      <c r="J3" s="23" t="s">
        <v>24</v>
      </c>
      <c r="K3" s="32"/>
      <c r="L3" s="23" t="s">
        <v>21</v>
      </c>
      <c r="M3" s="23" t="s">
        <v>23</v>
      </c>
      <c r="N3" s="23" t="s">
        <v>19</v>
      </c>
      <c r="O3" s="33" t="s">
        <v>25</v>
      </c>
    </row>
    <row r="4" spans="1:18" x14ac:dyDescent="0.25">
      <c r="A4" s="1" t="s">
        <v>0</v>
      </c>
      <c r="B4" s="1"/>
      <c r="C4" s="1"/>
      <c r="D4" s="16">
        <v>24.059991687446612</v>
      </c>
      <c r="E4" s="3"/>
      <c r="F4" s="22"/>
      <c r="G4" s="1" t="s">
        <v>0</v>
      </c>
      <c r="H4" s="2">
        <f>D4</f>
        <v>24.059991687446612</v>
      </c>
      <c r="I4" s="16">
        <v>18.097546824950737</v>
      </c>
      <c r="J4" s="16">
        <f>H4-I4</f>
        <v>5.9624448624958752</v>
      </c>
      <c r="K4" s="28"/>
      <c r="L4" s="1" t="s">
        <v>13</v>
      </c>
      <c r="M4" s="2">
        <v>25.919930555462528</v>
      </c>
      <c r="N4" s="16">
        <v>18.663102782982897</v>
      </c>
      <c r="O4" s="26">
        <f>M4-N4</f>
        <v>7.2568277724796317</v>
      </c>
    </row>
    <row r="5" spans="1:18" x14ac:dyDescent="0.25">
      <c r="A5" s="1" t="s">
        <v>1</v>
      </c>
      <c r="B5" s="1"/>
      <c r="C5" s="1"/>
      <c r="D5" s="16">
        <v>32.264999612583296</v>
      </c>
      <c r="E5" s="3"/>
      <c r="F5" s="22"/>
      <c r="G5" s="1" t="s">
        <v>1</v>
      </c>
      <c r="H5" s="2">
        <f>D5</f>
        <v>32.264999612583296</v>
      </c>
      <c r="I5" s="16">
        <v>18.509934999362116</v>
      </c>
      <c r="J5" s="16">
        <f t="shared" ref="J5:J12" si="0">H5-I5</f>
        <v>13.75506461322118</v>
      </c>
      <c r="K5" s="28"/>
      <c r="L5" s="1" t="s">
        <v>14</v>
      </c>
      <c r="M5" s="2">
        <v>32.539502147390024</v>
      </c>
      <c r="N5" s="16">
        <v>18.356229339814174</v>
      </c>
      <c r="O5" s="26">
        <f t="shared" ref="O5:O6" si="1">M5-N5</f>
        <v>14.18327280757585</v>
      </c>
    </row>
    <row r="6" spans="1:18" x14ac:dyDescent="0.25">
      <c r="A6" s="1" t="s">
        <v>2</v>
      </c>
      <c r="B6" s="1"/>
      <c r="C6" s="1"/>
      <c r="D6" s="16">
        <v>26.364999525886589</v>
      </c>
      <c r="E6" s="3"/>
      <c r="F6" s="22"/>
      <c r="G6" s="1" t="s">
        <v>2</v>
      </c>
      <c r="H6" s="2">
        <f>D6</f>
        <v>26.364999525886589</v>
      </c>
      <c r="I6" s="16">
        <v>18.652668656373152</v>
      </c>
      <c r="J6" s="16">
        <f t="shared" si="0"/>
        <v>7.7123308695134369</v>
      </c>
      <c r="K6" s="28"/>
      <c r="L6" s="1" t="s">
        <v>15</v>
      </c>
      <c r="M6" s="2">
        <v>25.704987842829258</v>
      </c>
      <c r="N6" s="16">
        <v>18.304058433863599</v>
      </c>
      <c r="O6" s="26">
        <f t="shared" si="1"/>
        <v>7.4009294089656592</v>
      </c>
    </row>
    <row r="7" spans="1:18" x14ac:dyDescent="0.25">
      <c r="A7" s="1" t="s">
        <v>51</v>
      </c>
      <c r="B7" s="1"/>
      <c r="C7" s="1"/>
      <c r="D7" s="16">
        <v>31.61</v>
      </c>
      <c r="E7" s="3"/>
      <c r="F7" s="22"/>
      <c r="G7" s="1" t="s">
        <v>51</v>
      </c>
      <c r="H7" s="2">
        <f t="shared" ref="H7:H9" si="2">D7</f>
        <v>31.61</v>
      </c>
      <c r="I7" s="16">
        <v>18.556921129659166</v>
      </c>
      <c r="J7" s="16">
        <f t="shared" si="0"/>
        <v>13.053078870340833</v>
      </c>
      <c r="K7" s="28"/>
      <c r="L7" s="1"/>
      <c r="M7" s="2"/>
      <c r="N7" s="16"/>
      <c r="O7" s="26"/>
    </row>
    <row r="8" spans="1:18" x14ac:dyDescent="0.25">
      <c r="A8" s="1" t="s">
        <v>52</v>
      </c>
      <c r="B8" s="1"/>
      <c r="C8" s="1"/>
      <c r="D8" s="16">
        <v>25.87</v>
      </c>
      <c r="E8" s="3"/>
      <c r="F8" s="22"/>
      <c r="G8" s="1" t="s">
        <v>52</v>
      </c>
      <c r="H8" s="2">
        <f t="shared" si="2"/>
        <v>25.87</v>
      </c>
      <c r="I8" s="16">
        <v>18.39355205524874</v>
      </c>
      <c r="J8" s="16">
        <f t="shared" si="0"/>
        <v>7.4764479447512606</v>
      </c>
      <c r="K8" s="28"/>
      <c r="L8" s="1"/>
      <c r="M8" s="2"/>
      <c r="N8" s="16"/>
      <c r="O8" s="26"/>
    </row>
    <row r="9" spans="1:18" x14ac:dyDescent="0.25">
      <c r="A9" s="1" t="s">
        <v>53</v>
      </c>
      <c r="B9" s="1"/>
      <c r="C9" s="1"/>
      <c r="D9" s="16">
        <v>26.37</v>
      </c>
      <c r="E9" s="3"/>
      <c r="F9" s="22"/>
      <c r="G9" s="1" t="s">
        <v>53</v>
      </c>
      <c r="H9" s="2">
        <f t="shared" si="2"/>
        <v>26.37</v>
      </c>
      <c r="I9" s="16">
        <v>18.775609936675544</v>
      </c>
      <c r="J9" s="16">
        <f t="shared" si="0"/>
        <v>7.5943900633244574</v>
      </c>
      <c r="K9" s="28"/>
      <c r="L9" s="1"/>
      <c r="M9" s="2"/>
      <c r="N9" s="16"/>
      <c r="O9" s="26"/>
    </row>
    <row r="10" spans="1:18" x14ac:dyDescent="0.25">
      <c r="A10" s="1" t="s">
        <v>10</v>
      </c>
      <c r="B10" s="1"/>
      <c r="C10" s="1"/>
      <c r="D10" s="16">
        <v>25.474975956809068</v>
      </c>
      <c r="E10" s="3"/>
      <c r="F10" s="22"/>
      <c r="G10" s="1" t="s">
        <v>10</v>
      </c>
      <c r="H10" s="2">
        <f>D10</f>
        <v>25.474975956809068</v>
      </c>
      <c r="I10" s="16">
        <v>18.178976239119599</v>
      </c>
      <c r="J10" s="16">
        <f t="shared" si="0"/>
        <v>7.2959997176894689</v>
      </c>
      <c r="K10" s="28"/>
      <c r="N10" s="23" t="s">
        <v>26</v>
      </c>
      <c r="O10" s="3">
        <f>GEOMEAN(O4:O6)</f>
        <v>9.1327838286067671</v>
      </c>
    </row>
    <row r="11" spans="1:18" x14ac:dyDescent="0.25">
      <c r="A11" s="1" t="s">
        <v>11</v>
      </c>
      <c r="B11" s="1"/>
      <c r="C11" s="1"/>
      <c r="D11" s="16">
        <v>26.504942935233796</v>
      </c>
      <c r="E11" s="3"/>
      <c r="F11" s="22"/>
      <c r="G11" s="1" t="s">
        <v>11</v>
      </c>
      <c r="H11" s="2">
        <f t="shared" ref="H11:H12" si="3">D11</f>
        <v>26.504942935233796</v>
      </c>
      <c r="I11" s="16">
        <v>18.323714723133822</v>
      </c>
      <c r="J11" s="16">
        <f t="shared" si="0"/>
        <v>8.181228212099974</v>
      </c>
      <c r="K11" s="28"/>
      <c r="O11" s="3"/>
    </row>
    <row r="12" spans="1:18" x14ac:dyDescent="0.25">
      <c r="A12" s="1" t="s">
        <v>12</v>
      </c>
      <c r="B12" s="1"/>
      <c r="C12" s="1"/>
      <c r="D12" s="16">
        <v>26.339992406984479</v>
      </c>
      <c r="E12" s="3"/>
      <c r="F12" s="22"/>
      <c r="G12" s="1" t="s">
        <v>12</v>
      </c>
      <c r="H12" s="2">
        <f t="shared" si="3"/>
        <v>26.339992406984479</v>
      </c>
      <c r="I12" s="16">
        <v>18.531992430331449</v>
      </c>
      <c r="J12" s="16">
        <f t="shared" si="0"/>
        <v>7.8079999766530293</v>
      </c>
      <c r="K12" s="28"/>
      <c r="O12" s="3"/>
    </row>
    <row r="13" spans="1:18" x14ac:dyDescent="0.25">
      <c r="A13" s="1"/>
      <c r="B13" s="1"/>
      <c r="C13" s="1"/>
      <c r="D13" s="1"/>
      <c r="E13" s="1"/>
      <c r="F13" s="22"/>
      <c r="G13" s="1"/>
      <c r="H13" s="1"/>
      <c r="I13" s="1"/>
      <c r="J13" s="1"/>
      <c r="K13" s="22"/>
      <c r="L13" s="1"/>
      <c r="M13" s="1"/>
      <c r="N13" s="1"/>
      <c r="O13" s="1"/>
    </row>
    <row r="14" spans="1:18" x14ac:dyDescent="0.25">
      <c r="C14" s="25" t="s">
        <v>31</v>
      </c>
      <c r="H14" s="25" t="s">
        <v>32</v>
      </c>
      <c r="O14" s="25" t="s">
        <v>35</v>
      </c>
    </row>
    <row r="15" spans="1:18" x14ac:dyDescent="0.25">
      <c r="B15" s="23" t="s">
        <v>24</v>
      </c>
      <c r="C15" s="30" t="s">
        <v>26</v>
      </c>
      <c r="D15" s="23" t="s">
        <v>30</v>
      </c>
      <c r="H15" s="23" t="s">
        <v>30</v>
      </c>
      <c r="I15" s="23" t="s">
        <v>34</v>
      </c>
      <c r="J15" s="23" t="s">
        <v>33</v>
      </c>
      <c r="N15" t="s">
        <v>34</v>
      </c>
      <c r="O15" t="s">
        <v>33</v>
      </c>
      <c r="P15" t="s">
        <v>36</v>
      </c>
      <c r="Q15" t="s">
        <v>37</v>
      </c>
      <c r="R15" t="s">
        <v>38</v>
      </c>
    </row>
    <row r="16" spans="1:18" x14ac:dyDescent="0.25">
      <c r="A16" s="1" t="s">
        <v>0</v>
      </c>
      <c r="B16">
        <v>5.9624448624958752</v>
      </c>
      <c r="C16" s="3">
        <v>9.1327838286067671</v>
      </c>
      <c r="D16">
        <f>B16-C16</f>
        <v>-3.1703389661108918</v>
      </c>
      <c r="G16" s="1" t="s">
        <v>0</v>
      </c>
      <c r="H16">
        <f>D16</f>
        <v>-3.1703389661108918</v>
      </c>
      <c r="I16" s="1">
        <v>-1</v>
      </c>
      <c r="J16">
        <f>H16*I16</f>
        <v>3.1703389661108918</v>
      </c>
      <c r="M16" s="37" t="s">
        <v>0</v>
      </c>
      <c r="N16" s="38">
        <v>2</v>
      </c>
      <c r="O16" s="38">
        <f>J16</f>
        <v>3.1703389661108918</v>
      </c>
      <c r="P16" s="38">
        <f>N16^O16</f>
        <v>9.0025828165228514</v>
      </c>
      <c r="Q16" s="38">
        <f>LOG(P16,2)</f>
        <v>3.1703389661108923</v>
      </c>
    </row>
    <row r="17" spans="1:18" x14ac:dyDescent="0.25">
      <c r="A17" s="1" t="s">
        <v>1</v>
      </c>
      <c r="B17">
        <v>13.75506461322118</v>
      </c>
      <c r="C17" s="3">
        <v>9.1327838286067671</v>
      </c>
      <c r="D17">
        <f t="shared" ref="D17:D27" si="4">B17-C17</f>
        <v>4.6222807846144125</v>
      </c>
      <c r="G17" s="1" t="s">
        <v>1</v>
      </c>
      <c r="H17">
        <f t="shared" ref="H17:H27" si="5">D17</f>
        <v>4.6222807846144125</v>
      </c>
      <c r="I17" s="1">
        <v>-1</v>
      </c>
      <c r="J17">
        <f t="shared" ref="J17:J27" si="6">H17*I17</f>
        <v>-4.6222807846144125</v>
      </c>
      <c r="M17" s="1" t="s">
        <v>1</v>
      </c>
      <c r="N17">
        <v>2</v>
      </c>
      <c r="O17" s="38">
        <f t="shared" ref="O17:O27" si="7">J17</f>
        <v>-4.6222807846144125</v>
      </c>
      <c r="P17">
        <f t="shared" ref="P17:P27" si="8">N17^O17</f>
        <v>4.0602692631044865E-2</v>
      </c>
      <c r="Q17">
        <f t="shared" ref="Q17:Q27" si="9">LOG(P17,2)</f>
        <v>-4.6222807846144125</v>
      </c>
      <c r="R17">
        <f>AVERAGE(Q16:Q18)</f>
        <v>-1.0496286470063362E-2</v>
      </c>
    </row>
    <row r="18" spans="1:18" x14ac:dyDescent="0.25">
      <c r="A18" s="1" t="s">
        <v>2</v>
      </c>
      <c r="B18">
        <v>7.7123308695134369</v>
      </c>
      <c r="C18" s="3">
        <v>9.1327838286067671</v>
      </c>
      <c r="D18">
        <f t="shared" si="4"/>
        <v>-1.4204529590933301</v>
      </c>
      <c r="G18" s="1" t="s">
        <v>2</v>
      </c>
      <c r="H18">
        <f t="shared" si="5"/>
        <v>-1.4204529590933301</v>
      </c>
      <c r="I18" s="1">
        <v>-1</v>
      </c>
      <c r="J18">
        <f t="shared" si="6"/>
        <v>1.4204529590933301</v>
      </c>
      <c r="M18" s="1" t="s">
        <v>2</v>
      </c>
      <c r="N18">
        <v>2</v>
      </c>
      <c r="O18" s="38">
        <f t="shared" si="7"/>
        <v>1.4204529590933301</v>
      </c>
      <c r="P18">
        <f t="shared" si="8"/>
        <v>2.6766953725261899</v>
      </c>
      <c r="Q18">
        <f t="shared" si="9"/>
        <v>1.4204529590933301</v>
      </c>
    </row>
    <row r="19" spans="1:18" x14ac:dyDescent="0.25">
      <c r="A19" s="1" t="s">
        <v>51</v>
      </c>
      <c r="B19">
        <v>13.053078870340833</v>
      </c>
      <c r="C19" s="3">
        <v>9.1327838286067671</v>
      </c>
      <c r="D19">
        <f t="shared" si="4"/>
        <v>3.9202950417340663</v>
      </c>
      <c r="G19" s="1" t="s">
        <v>51</v>
      </c>
      <c r="H19">
        <f t="shared" si="5"/>
        <v>3.9202950417340663</v>
      </c>
      <c r="I19" s="1">
        <v>-1</v>
      </c>
      <c r="J19">
        <f t="shared" si="6"/>
        <v>-3.9202950417340663</v>
      </c>
      <c r="M19" s="1" t="s">
        <v>51</v>
      </c>
      <c r="N19">
        <v>2</v>
      </c>
      <c r="O19" s="38">
        <f t="shared" si="7"/>
        <v>-3.9202950417340663</v>
      </c>
      <c r="P19">
        <f t="shared" si="8"/>
        <v>6.6050118419348103E-2</v>
      </c>
      <c r="Q19">
        <f>LOG(P19,2)</f>
        <v>-3.9202950417340663</v>
      </c>
    </row>
    <row r="20" spans="1:18" x14ac:dyDescent="0.25">
      <c r="A20" s="1" t="s">
        <v>52</v>
      </c>
      <c r="B20">
        <v>7.4764479447512606</v>
      </c>
      <c r="C20" s="3">
        <v>9.1327838286067671</v>
      </c>
      <c r="D20">
        <f t="shared" si="4"/>
        <v>-1.6563358838555065</v>
      </c>
      <c r="G20" s="1" t="s">
        <v>52</v>
      </c>
      <c r="H20">
        <f t="shared" si="5"/>
        <v>-1.6563358838555065</v>
      </c>
      <c r="I20" s="1">
        <v>-1</v>
      </c>
      <c r="J20">
        <f t="shared" si="6"/>
        <v>1.6563358838555065</v>
      </c>
      <c r="M20" s="1" t="s">
        <v>52</v>
      </c>
      <c r="N20">
        <v>2</v>
      </c>
      <c r="O20" s="38">
        <f t="shared" si="7"/>
        <v>1.6563358838555065</v>
      </c>
      <c r="P20">
        <f t="shared" si="8"/>
        <v>3.1521493325603682</v>
      </c>
      <c r="Q20">
        <f t="shared" si="9"/>
        <v>1.6563358838555065</v>
      </c>
      <c r="R20">
        <f t="shared" ref="R20" si="10">AVERAGE(Q19:Q21)</f>
        <v>-0.2418551308654168</v>
      </c>
    </row>
    <row r="21" spans="1:18" x14ac:dyDescent="0.25">
      <c r="A21" s="1" t="s">
        <v>53</v>
      </c>
      <c r="B21">
        <v>7.5943900633244574</v>
      </c>
      <c r="C21" s="3">
        <v>9.1327838286067671</v>
      </c>
      <c r="D21">
        <f t="shared" si="4"/>
        <v>-1.5383937652823096</v>
      </c>
      <c r="G21" s="1" t="s">
        <v>53</v>
      </c>
      <c r="H21">
        <f t="shared" si="5"/>
        <v>-1.5383937652823096</v>
      </c>
      <c r="I21" s="1">
        <v>-1</v>
      </c>
      <c r="J21">
        <f t="shared" si="6"/>
        <v>1.5383937652823096</v>
      </c>
      <c r="M21" s="1" t="s">
        <v>53</v>
      </c>
      <c r="N21">
        <v>2</v>
      </c>
      <c r="O21" s="38">
        <f t="shared" si="7"/>
        <v>1.5383937652823096</v>
      </c>
      <c r="P21">
        <f t="shared" si="8"/>
        <v>2.9047092551123468</v>
      </c>
      <c r="Q21">
        <f t="shared" si="9"/>
        <v>1.5383937652823094</v>
      </c>
    </row>
    <row r="22" spans="1:18" x14ac:dyDescent="0.25">
      <c r="A22" s="1" t="s">
        <v>10</v>
      </c>
      <c r="B22">
        <v>7.2959997176894689</v>
      </c>
      <c r="C22" s="3">
        <v>9.1327838286067671</v>
      </c>
      <c r="D22">
        <f t="shared" si="4"/>
        <v>-1.8367841109172982</v>
      </c>
      <c r="G22" s="1" t="s">
        <v>10</v>
      </c>
      <c r="H22">
        <f t="shared" si="5"/>
        <v>-1.8367841109172982</v>
      </c>
      <c r="I22" s="1">
        <v>-1</v>
      </c>
      <c r="J22">
        <f t="shared" si="6"/>
        <v>1.8367841109172982</v>
      </c>
      <c r="M22" s="1" t="s">
        <v>10</v>
      </c>
      <c r="N22">
        <v>2</v>
      </c>
      <c r="O22" s="38">
        <f t="shared" si="7"/>
        <v>1.8367841109172982</v>
      </c>
      <c r="P22">
        <f t="shared" si="8"/>
        <v>3.5721288256649513</v>
      </c>
      <c r="Q22">
        <f>LOG(P22,2)</f>
        <v>1.836784110917298</v>
      </c>
    </row>
    <row r="23" spans="1:18" x14ac:dyDescent="0.25">
      <c r="A23" s="1" t="s">
        <v>11</v>
      </c>
      <c r="B23">
        <v>8.181228212099974</v>
      </c>
      <c r="C23" s="3">
        <v>9.1327838286067671</v>
      </c>
      <c r="D23">
        <f t="shared" si="4"/>
        <v>-0.9515556165067931</v>
      </c>
      <c r="G23" s="1" t="s">
        <v>11</v>
      </c>
      <c r="H23">
        <f t="shared" si="5"/>
        <v>-0.9515556165067931</v>
      </c>
      <c r="I23" s="1">
        <v>-1</v>
      </c>
      <c r="J23">
        <f t="shared" si="6"/>
        <v>0.9515556165067931</v>
      </c>
      <c r="M23" s="1" t="s">
        <v>11</v>
      </c>
      <c r="N23">
        <v>2</v>
      </c>
      <c r="O23" s="38">
        <f t="shared" si="7"/>
        <v>0.9515556165067931</v>
      </c>
      <c r="P23">
        <f t="shared" si="8"/>
        <v>1.9339568639582114</v>
      </c>
      <c r="Q23">
        <f t="shared" si="9"/>
        <v>0.95155561650679288</v>
      </c>
      <c r="R23">
        <f>AVERAGE(Q22:Q24)</f>
        <v>1.371041193125943</v>
      </c>
    </row>
    <row r="24" spans="1:18" x14ac:dyDescent="0.25">
      <c r="A24" s="1" t="s">
        <v>12</v>
      </c>
      <c r="B24">
        <v>7.8079999766530293</v>
      </c>
      <c r="C24" s="3">
        <v>9.1327838286067671</v>
      </c>
      <c r="D24">
        <f t="shared" si="4"/>
        <v>-1.3247838519537378</v>
      </c>
      <c r="G24" s="1" t="s">
        <v>12</v>
      </c>
      <c r="H24">
        <f t="shared" si="5"/>
        <v>-1.3247838519537378</v>
      </c>
      <c r="I24" s="1">
        <v>-1</v>
      </c>
      <c r="J24">
        <f t="shared" si="6"/>
        <v>1.3247838519537378</v>
      </c>
      <c r="M24" s="1" t="s">
        <v>12</v>
      </c>
      <c r="N24">
        <v>2</v>
      </c>
      <c r="O24" s="38">
        <f t="shared" si="7"/>
        <v>1.3247838519537378</v>
      </c>
      <c r="P24">
        <f t="shared" si="8"/>
        <v>2.504953550957751</v>
      </c>
      <c r="Q24">
        <f t="shared" si="9"/>
        <v>1.3247838519537378</v>
      </c>
    </row>
    <row r="25" spans="1:18" x14ac:dyDescent="0.25">
      <c r="A25" t="s">
        <v>13</v>
      </c>
      <c r="B25">
        <v>7.2568277724796317</v>
      </c>
      <c r="C25" s="3">
        <v>9.1327838286067671</v>
      </c>
      <c r="D25">
        <f t="shared" si="4"/>
        <v>-1.8759560561271353</v>
      </c>
      <c r="G25" t="s">
        <v>13</v>
      </c>
      <c r="H25">
        <f t="shared" si="5"/>
        <v>-1.8759560561271353</v>
      </c>
      <c r="I25" s="1">
        <v>-1</v>
      </c>
      <c r="J25">
        <f t="shared" si="6"/>
        <v>1.8759560561271353</v>
      </c>
      <c r="M25" t="s">
        <v>13</v>
      </c>
      <c r="N25">
        <v>2</v>
      </c>
      <c r="O25" s="38">
        <f t="shared" si="7"/>
        <v>1.8759560561271353</v>
      </c>
      <c r="P25">
        <f t="shared" si="8"/>
        <v>3.6704477272774731</v>
      </c>
      <c r="Q25">
        <f t="shared" si="9"/>
        <v>1.8759560561271356</v>
      </c>
    </row>
    <row r="26" spans="1:18" x14ac:dyDescent="0.25">
      <c r="A26" t="s">
        <v>14</v>
      </c>
      <c r="B26">
        <v>14.18327280757585</v>
      </c>
      <c r="C26" s="3">
        <v>9.1327838286067671</v>
      </c>
      <c r="D26">
        <f t="shared" si="4"/>
        <v>5.0504889789690832</v>
      </c>
      <c r="G26" t="s">
        <v>14</v>
      </c>
      <c r="H26">
        <f t="shared" si="5"/>
        <v>5.0504889789690832</v>
      </c>
      <c r="I26" s="1">
        <v>-1</v>
      </c>
      <c r="J26">
        <f t="shared" si="6"/>
        <v>-5.0504889789690832</v>
      </c>
      <c r="M26" t="s">
        <v>14</v>
      </c>
      <c r="N26">
        <v>2</v>
      </c>
      <c r="O26" s="38">
        <f t="shared" si="7"/>
        <v>-5.0504889789690832</v>
      </c>
      <c r="P26">
        <f t="shared" si="8"/>
        <v>3.0175281104881681E-2</v>
      </c>
      <c r="Q26">
        <f t="shared" si="9"/>
        <v>-5.0504889789690832</v>
      </c>
      <c r="R26">
        <f>AVERAGE(Q25:Q27)</f>
        <v>-0.48089283440028002</v>
      </c>
    </row>
    <row r="27" spans="1:18" x14ac:dyDescent="0.25">
      <c r="A27" t="s">
        <v>15</v>
      </c>
      <c r="B27">
        <v>7.4009294089656592</v>
      </c>
      <c r="C27" s="3">
        <v>9.1327838286067671</v>
      </c>
      <c r="D27">
        <f t="shared" si="4"/>
        <v>-1.7318544196411079</v>
      </c>
      <c r="G27" t="s">
        <v>15</v>
      </c>
      <c r="H27">
        <f t="shared" si="5"/>
        <v>-1.7318544196411079</v>
      </c>
      <c r="I27" s="1">
        <v>-1</v>
      </c>
      <c r="J27">
        <f t="shared" si="6"/>
        <v>1.7318544196411079</v>
      </c>
      <c r="M27" t="s">
        <v>15</v>
      </c>
      <c r="N27">
        <v>2</v>
      </c>
      <c r="O27" s="38">
        <f t="shared" si="7"/>
        <v>1.7318544196411079</v>
      </c>
      <c r="P27">
        <f t="shared" si="8"/>
        <v>3.3215449069548573</v>
      </c>
      <c r="Q27">
        <f t="shared" si="9"/>
        <v>1.7318544196411079</v>
      </c>
    </row>
    <row r="31" spans="1:18" x14ac:dyDescent="0.25">
      <c r="M31" s="1" t="s">
        <v>39</v>
      </c>
      <c r="N31" s="39">
        <v>-1.04962864700634E-2</v>
      </c>
    </row>
    <row r="32" spans="1:18" x14ac:dyDescent="0.25">
      <c r="M32" s="1" t="s">
        <v>40</v>
      </c>
      <c r="N32" s="39">
        <f>R20</f>
        <v>-0.2418551308654168</v>
      </c>
    </row>
    <row r="33" spans="13:14" x14ac:dyDescent="0.25">
      <c r="M33" s="1" t="s">
        <v>41</v>
      </c>
      <c r="N33" s="39">
        <f>R23</f>
        <v>1.371041193125943</v>
      </c>
    </row>
  </sheetData>
  <mergeCells count="1">
    <mergeCell ref="C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workbookViewId="0">
      <selection activeCell="S2" sqref="S2:W7"/>
    </sheetView>
  </sheetViews>
  <sheetFormatPr defaultRowHeight="15" x14ac:dyDescent="0.25"/>
  <cols>
    <col min="22" max="23" width="9.5703125" bestFit="1" customWidth="1"/>
  </cols>
  <sheetData>
    <row r="1" spans="1:22" x14ac:dyDescent="0.25">
      <c r="B1" s="24" t="s">
        <v>27</v>
      </c>
      <c r="H1" s="25" t="s">
        <v>28</v>
      </c>
      <c r="K1" s="22"/>
      <c r="N1" s="25" t="s">
        <v>29</v>
      </c>
    </row>
    <row r="2" spans="1:22" ht="15.75" thickBot="1" x14ac:dyDescent="0.3">
      <c r="A2" s="4"/>
      <c r="B2" s="4"/>
      <c r="C2" t="s">
        <v>56</v>
      </c>
      <c r="D2" s="42"/>
      <c r="E2" s="43"/>
      <c r="F2" s="7"/>
      <c r="G2" s="4"/>
      <c r="H2" s="4"/>
      <c r="I2" s="4"/>
      <c r="J2" s="4"/>
      <c r="K2" s="22"/>
      <c r="L2" s="4"/>
      <c r="M2" s="4"/>
      <c r="N2" s="4"/>
      <c r="O2" s="4"/>
    </row>
    <row r="3" spans="1:22" ht="15.75" thickTop="1" x14ac:dyDescent="0.25">
      <c r="A3" s="1"/>
      <c r="B3" s="1"/>
      <c r="C3" s="30"/>
      <c r="D3" s="30" t="s">
        <v>4</v>
      </c>
      <c r="E3" s="31"/>
      <c r="F3" s="23"/>
      <c r="G3" s="23" t="s">
        <v>20</v>
      </c>
      <c r="H3" s="23" t="s">
        <v>22</v>
      </c>
      <c r="I3" s="23" t="s">
        <v>19</v>
      </c>
      <c r="J3" s="23" t="s">
        <v>24</v>
      </c>
      <c r="K3" s="32"/>
      <c r="L3" s="23" t="s">
        <v>21</v>
      </c>
      <c r="M3" s="23" t="s">
        <v>23</v>
      </c>
      <c r="N3" s="23" t="s">
        <v>19</v>
      </c>
      <c r="O3" s="33" t="s">
        <v>25</v>
      </c>
    </row>
    <row r="4" spans="1:22" x14ac:dyDescent="0.25">
      <c r="A4" s="1" t="s">
        <v>0</v>
      </c>
      <c r="B4" s="1"/>
      <c r="C4" s="1"/>
      <c r="D4" s="16">
        <v>31.304510857063395</v>
      </c>
      <c r="E4" s="3"/>
      <c r="F4" s="22"/>
      <c r="G4" s="1" t="s">
        <v>0</v>
      </c>
      <c r="H4" s="2">
        <f>D4</f>
        <v>31.304510857063395</v>
      </c>
      <c r="I4" s="16">
        <v>18.097546824950737</v>
      </c>
      <c r="J4" s="16">
        <f>H4-I4</f>
        <v>13.206964032112658</v>
      </c>
      <c r="K4" s="28"/>
      <c r="L4" s="1" t="s">
        <v>13</v>
      </c>
      <c r="M4" s="2">
        <v>27.239910058588666</v>
      </c>
      <c r="N4" s="16">
        <v>18.663102782982897</v>
      </c>
      <c r="O4" s="26">
        <f>M4-N4</f>
        <v>8.5768072756057698</v>
      </c>
      <c r="V4" s="16"/>
    </row>
    <row r="5" spans="1:22" x14ac:dyDescent="0.25">
      <c r="A5" s="1" t="s">
        <v>1</v>
      </c>
      <c r="B5" s="1"/>
      <c r="C5" s="1"/>
      <c r="D5" s="16">
        <v>31.079768338904973</v>
      </c>
      <c r="E5" s="3"/>
      <c r="F5" s="22"/>
      <c r="G5" s="1" t="s">
        <v>1</v>
      </c>
      <c r="H5" s="2">
        <f t="shared" ref="H5:H12" si="0">D5</f>
        <v>31.079768338904973</v>
      </c>
      <c r="I5" s="16">
        <v>18.509934999362116</v>
      </c>
      <c r="J5" s="16">
        <f t="shared" ref="J5:J12" si="1">H5-I5</f>
        <v>12.569833339542857</v>
      </c>
      <c r="K5" s="28"/>
      <c r="L5" s="1" t="s">
        <v>14</v>
      </c>
      <c r="M5" s="2">
        <v>30.304164730280885</v>
      </c>
      <c r="N5" s="16">
        <v>18.356229339814174</v>
      </c>
      <c r="O5" s="26">
        <f t="shared" ref="O5:O6" si="2">M5-N5</f>
        <v>11.947935390466711</v>
      </c>
      <c r="V5" s="16"/>
    </row>
    <row r="6" spans="1:22" x14ac:dyDescent="0.25">
      <c r="A6" s="1" t="s">
        <v>2</v>
      </c>
      <c r="B6" s="1"/>
      <c r="C6" s="1"/>
      <c r="D6" s="16">
        <v>30.483267541390639</v>
      </c>
      <c r="E6" s="3"/>
      <c r="F6" s="22"/>
      <c r="G6" s="1" t="s">
        <v>2</v>
      </c>
      <c r="H6" s="2">
        <f t="shared" si="0"/>
        <v>30.483267541390639</v>
      </c>
      <c r="I6" s="16">
        <v>18.652668656373152</v>
      </c>
      <c r="J6" s="16">
        <f t="shared" si="1"/>
        <v>11.830598885017487</v>
      </c>
      <c r="K6" s="28"/>
      <c r="L6" s="1" t="s">
        <v>15</v>
      </c>
      <c r="M6" s="2">
        <v>28.344900775977326</v>
      </c>
      <c r="N6" s="16">
        <v>18.304058433863599</v>
      </c>
      <c r="O6" s="26">
        <f t="shared" si="2"/>
        <v>10.040842342113727</v>
      </c>
      <c r="V6" s="16"/>
    </row>
    <row r="7" spans="1:22" x14ac:dyDescent="0.25">
      <c r="A7" s="1" t="s">
        <v>51</v>
      </c>
      <c r="B7" s="1"/>
      <c r="C7" s="1"/>
      <c r="D7" s="16">
        <v>31.879019746535498</v>
      </c>
      <c r="E7" s="3"/>
      <c r="F7" s="22"/>
      <c r="G7" s="1" t="s">
        <v>51</v>
      </c>
      <c r="H7" s="2">
        <f t="shared" si="0"/>
        <v>31.879019746535498</v>
      </c>
      <c r="I7" s="16">
        <v>18.556921129659166</v>
      </c>
      <c r="J7" s="16">
        <f t="shared" si="1"/>
        <v>13.322098616876332</v>
      </c>
      <c r="K7" s="28"/>
      <c r="L7" s="1"/>
      <c r="M7" s="2"/>
      <c r="N7" s="16"/>
      <c r="O7" s="26"/>
      <c r="V7" s="16"/>
    </row>
    <row r="8" spans="1:22" x14ac:dyDescent="0.25">
      <c r="A8" s="1" t="s">
        <v>52</v>
      </c>
      <c r="B8" s="1"/>
      <c r="C8" s="1"/>
      <c r="D8" s="16">
        <v>28.829993062780989</v>
      </c>
      <c r="E8" s="3"/>
      <c r="F8" s="22"/>
      <c r="G8" s="1" t="s">
        <v>52</v>
      </c>
      <c r="H8" s="2">
        <f t="shared" si="0"/>
        <v>28.829993062780989</v>
      </c>
      <c r="I8" s="16">
        <v>18.39355205524874</v>
      </c>
      <c r="J8" s="16">
        <f t="shared" si="1"/>
        <v>10.436441007532249</v>
      </c>
      <c r="K8" s="28"/>
      <c r="L8" s="1"/>
      <c r="M8" s="2"/>
      <c r="N8" s="16"/>
      <c r="O8" s="26"/>
      <c r="V8" s="16"/>
    </row>
    <row r="9" spans="1:22" x14ac:dyDescent="0.25">
      <c r="A9" s="1" t="s">
        <v>53</v>
      </c>
      <c r="B9" s="1"/>
      <c r="C9" s="1"/>
      <c r="D9" s="16">
        <v>31.099869774646969</v>
      </c>
      <c r="E9" s="3"/>
      <c r="F9" s="22"/>
      <c r="G9" s="1" t="s">
        <v>53</v>
      </c>
      <c r="H9" s="2">
        <f t="shared" si="0"/>
        <v>31.099869774646969</v>
      </c>
      <c r="I9" s="16">
        <v>18.775609936675544</v>
      </c>
      <c r="J9" s="16">
        <f t="shared" si="1"/>
        <v>12.324259837971425</v>
      </c>
      <c r="K9" s="28"/>
      <c r="L9" s="1"/>
      <c r="M9" s="2"/>
      <c r="N9" s="16"/>
      <c r="O9" s="26"/>
      <c r="V9" s="16"/>
    </row>
    <row r="10" spans="1:22" x14ac:dyDescent="0.25">
      <c r="A10" s="1" t="s">
        <v>10</v>
      </c>
      <c r="B10" s="1"/>
      <c r="C10" s="1"/>
      <c r="D10" s="16">
        <v>30.70485303661296</v>
      </c>
      <c r="E10" s="3"/>
      <c r="F10" s="22"/>
      <c r="G10" s="1" t="s">
        <v>10</v>
      </c>
      <c r="H10" s="2">
        <f t="shared" si="0"/>
        <v>30.70485303661296</v>
      </c>
      <c r="I10" s="16">
        <v>18.178976239119599</v>
      </c>
      <c r="J10" s="16">
        <f t="shared" si="1"/>
        <v>12.52587679749336</v>
      </c>
      <c r="K10" s="28"/>
      <c r="N10" s="23" t="s">
        <v>26</v>
      </c>
      <c r="O10" s="3">
        <f>GEOMEAN(O4:O6)</f>
        <v>10.095540025249313</v>
      </c>
      <c r="V10" s="16"/>
    </row>
    <row r="11" spans="1:22" x14ac:dyDescent="0.25">
      <c r="A11" s="1" t="s">
        <v>11</v>
      </c>
      <c r="B11" s="1"/>
      <c r="C11" s="1"/>
      <c r="D11" s="16">
        <v>30.579919882171044</v>
      </c>
      <c r="E11" s="3"/>
      <c r="F11" s="22"/>
      <c r="G11" s="1" t="s">
        <v>11</v>
      </c>
      <c r="H11" s="2">
        <f t="shared" si="0"/>
        <v>30.579919882171044</v>
      </c>
      <c r="I11" s="16">
        <v>18.323714723133822</v>
      </c>
      <c r="J11" s="16">
        <f t="shared" si="1"/>
        <v>12.256205159037222</v>
      </c>
      <c r="K11" s="28"/>
      <c r="O11" s="3"/>
      <c r="V11" s="16"/>
    </row>
    <row r="12" spans="1:22" x14ac:dyDescent="0.25">
      <c r="A12" s="1" t="s">
        <v>12</v>
      </c>
      <c r="B12" s="1"/>
      <c r="C12" s="1"/>
      <c r="D12" s="16">
        <v>31.069419048318238</v>
      </c>
      <c r="E12" s="3"/>
      <c r="F12" s="22"/>
      <c r="G12" s="1" t="s">
        <v>12</v>
      </c>
      <c r="H12" s="2">
        <f t="shared" si="0"/>
        <v>31.069419048318238</v>
      </c>
      <c r="I12" s="16">
        <v>18.531992430331449</v>
      </c>
      <c r="J12" s="16">
        <f t="shared" si="1"/>
        <v>12.537426617986789</v>
      </c>
      <c r="K12" s="28"/>
      <c r="O12" s="3"/>
      <c r="V12" s="16"/>
    </row>
    <row r="13" spans="1:22" x14ac:dyDescent="0.25">
      <c r="A13" s="1"/>
      <c r="B13" s="1"/>
      <c r="C13" s="1"/>
      <c r="D13" s="1"/>
      <c r="E13" s="1"/>
      <c r="F13" s="22"/>
      <c r="G13" s="1"/>
      <c r="H13" s="1"/>
      <c r="I13" s="1"/>
      <c r="J13" s="1"/>
      <c r="K13" s="22"/>
      <c r="L13" s="1"/>
      <c r="M13" s="1"/>
      <c r="N13" s="1"/>
      <c r="O13" s="1"/>
      <c r="V13" s="16"/>
    </row>
    <row r="14" spans="1:22" x14ac:dyDescent="0.25">
      <c r="C14" s="25" t="s">
        <v>31</v>
      </c>
      <c r="H14" s="25" t="s">
        <v>32</v>
      </c>
      <c r="O14" s="25" t="s">
        <v>35</v>
      </c>
      <c r="V14" s="16"/>
    </row>
    <row r="15" spans="1:22" x14ac:dyDescent="0.25">
      <c r="B15" s="23" t="s">
        <v>24</v>
      </c>
      <c r="C15" s="30" t="s">
        <v>26</v>
      </c>
      <c r="D15" s="23" t="s">
        <v>30</v>
      </c>
      <c r="H15" s="23" t="s">
        <v>30</v>
      </c>
      <c r="I15" s="23" t="s">
        <v>34</v>
      </c>
      <c r="J15" s="23" t="s">
        <v>33</v>
      </c>
      <c r="N15" t="s">
        <v>34</v>
      </c>
      <c r="O15" t="s">
        <v>33</v>
      </c>
      <c r="P15" t="s">
        <v>36</v>
      </c>
      <c r="Q15" t="s">
        <v>37</v>
      </c>
      <c r="R15" t="s">
        <v>38</v>
      </c>
      <c r="V15" s="16"/>
    </row>
    <row r="16" spans="1:22" x14ac:dyDescent="0.25">
      <c r="A16" s="1" t="s">
        <v>0</v>
      </c>
      <c r="B16">
        <v>13.206964032112658</v>
      </c>
      <c r="C16" s="3">
        <v>10.095540025249313</v>
      </c>
      <c r="D16">
        <f>B16-C16</f>
        <v>3.111424006863345</v>
      </c>
      <c r="G16" s="1" t="s">
        <v>0</v>
      </c>
      <c r="H16">
        <f>D16</f>
        <v>3.111424006863345</v>
      </c>
      <c r="I16" s="1">
        <v>-1</v>
      </c>
      <c r="J16">
        <f t="shared" ref="J16:J27" si="3">H16*I16</f>
        <v>-3.111424006863345</v>
      </c>
      <c r="M16" s="37" t="s">
        <v>0</v>
      </c>
      <c r="N16" s="38">
        <v>2</v>
      </c>
      <c r="O16" s="38">
        <f>J16</f>
        <v>-3.111424006863345</v>
      </c>
      <c r="P16" s="38">
        <f>N16^O16</f>
        <v>0.11570924096919277</v>
      </c>
      <c r="Q16" s="38">
        <f>LOG(P16,2)</f>
        <v>-3.111424006863345</v>
      </c>
    </row>
    <row r="17" spans="1:18" x14ac:dyDescent="0.25">
      <c r="A17" s="1" t="s">
        <v>1</v>
      </c>
      <c r="B17">
        <v>12.569833339542857</v>
      </c>
      <c r="C17" s="3">
        <v>10.095540025249313</v>
      </c>
      <c r="D17">
        <f t="shared" ref="D17:D27" si="4">B17-C17</f>
        <v>2.4742933142935435</v>
      </c>
      <c r="G17" s="1" t="s">
        <v>1</v>
      </c>
      <c r="H17">
        <f t="shared" ref="H17:H22" si="5">D17</f>
        <v>2.4742933142935435</v>
      </c>
      <c r="I17" s="1">
        <v>-1</v>
      </c>
      <c r="J17">
        <f t="shared" si="3"/>
        <v>-2.4742933142935435</v>
      </c>
      <c r="M17" s="1" t="s">
        <v>1</v>
      </c>
      <c r="N17">
        <v>2</v>
      </c>
      <c r="O17" s="38">
        <f t="shared" ref="O17:O24" si="6">J17</f>
        <v>-2.4742933142935435</v>
      </c>
      <c r="P17">
        <f t="shared" ref="P17:P24" si="7">N17^O17</f>
        <v>0.17995482448389949</v>
      </c>
      <c r="Q17">
        <f t="shared" ref="Q17:Q24" si="8">LOG(P17,2)</f>
        <v>-2.4742933142935435</v>
      </c>
      <c r="R17">
        <f>AVERAGE(Q16:Q18)</f>
        <v>-2.4402587269750207</v>
      </c>
    </row>
    <row r="18" spans="1:18" x14ac:dyDescent="0.25">
      <c r="A18" s="1" t="s">
        <v>2</v>
      </c>
      <c r="B18">
        <v>11.830598885017487</v>
      </c>
      <c r="C18" s="3">
        <v>10.095540025249313</v>
      </c>
      <c r="D18">
        <f t="shared" si="4"/>
        <v>1.7350588597681735</v>
      </c>
      <c r="G18" s="1" t="s">
        <v>2</v>
      </c>
      <c r="H18">
        <f t="shared" si="5"/>
        <v>1.7350588597681735</v>
      </c>
      <c r="I18" s="1">
        <v>-1</v>
      </c>
      <c r="J18">
        <f t="shared" si="3"/>
        <v>-1.7350588597681735</v>
      </c>
      <c r="M18" s="1" t="s">
        <v>2</v>
      </c>
      <c r="N18">
        <v>2</v>
      </c>
      <c r="O18" s="38">
        <f t="shared" si="6"/>
        <v>-1.7350588597681735</v>
      </c>
      <c r="P18">
        <f t="shared" si="7"/>
        <v>0.30039675639993529</v>
      </c>
      <c r="Q18">
        <f t="shared" si="8"/>
        <v>-1.7350588597681738</v>
      </c>
    </row>
    <row r="19" spans="1:18" x14ac:dyDescent="0.25">
      <c r="A19" s="1" t="s">
        <v>51</v>
      </c>
      <c r="B19">
        <v>13.322098616876332</v>
      </c>
      <c r="C19" s="3">
        <v>10.095540025249313</v>
      </c>
      <c r="D19">
        <f t="shared" si="4"/>
        <v>3.2265585916270183</v>
      </c>
      <c r="G19" s="1" t="s">
        <v>51</v>
      </c>
      <c r="H19">
        <f t="shared" si="5"/>
        <v>3.2265585916270183</v>
      </c>
      <c r="I19" s="1">
        <v>-1</v>
      </c>
      <c r="J19">
        <f t="shared" si="3"/>
        <v>-3.2265585916270183</v>
      </c>
      <c r="M19" s="1" t="s">
        <v>51</v>
      </c>
      <c r="N19">
        <v>2</v>
      </c>
      <c r="O19" s="38">
        <f t="shared" si="6"/>
        <v>-3.2265585916270183</v>
      </c>
      <c r="P19">
        <f t="shared" si="7"/>
        <v>0.10683389961472332</v>
      </c>
      <c r="Q19">
        <f t="shared" si="8"/>
        <v>-3.2265585916270183</v>
      </c>
    </row>
    <row r="20" spans="1:18" x14ac:dyDescent="0.25">
      <c r="A20" s="1" t="s">
        <v>52</v>
      </c>
      <c r="B20">
        <v>10.436441007532249</v>
      </c>
      <c r="C20" s="3">
        <v>10.095540025249313</v>
      </c>
      <c r="D20">
        <f t="shared" si="4"/>
        <v>0.34090098228293542</v>
      </c>
      <c r="G20" s="1" t="s">
        <v>52</v>
      </c>
      <c r="H20">
        <f t="shared" si="5"/>
        <v>0.34090098228293542</v>
      </c>
      <c r="I20" s="1">
        <v>-1</v>
      </c>
      <c r="J20">
        <f t="shared" si="3"/>
        <v>-0.34090098228293542</v>
      </c>
      <c r="M20" s="1" t="s">
        <v>52</v>
      </c>
      <c r="N20">
        <v>2</v>
      </c>
      <c r="O20" s="38">
        <f t="shared" si="6"/>
        <v>-0.34090098228293542</v>
      </c>
      <c r="P20">
        <f t="shared" si="7"/>
        <v>0.78954807456620257</v>
      </c>
      <c r="Q20">
        <f t="shared" si="8"/>
        <v>-0.34090098228293542</v>
      </c>
    </row>
    <row r="21" spans="1:18" x14ac:dyDescent="0.25">
      <c r="A21" s="1" t="s">
        <v>53</v>
      </c>
      <c r="B21">
        <v>12.324259837971425</v>
      </c>
      <c r="C21" s="3">
        <v>10.095540025249313</v>
      </c>
      <c r="D21">
        <f t="shared" si="4"/>
        <v>2.2287198127221117</v>
      </c>
      <c r="G21" s="1" t="s">
        <v>53</v>
      </c>
      <c r="H21">
        <f t="shared" si="5"/>
        <v>2.2287198127221117</v>
      </c>
      <c r="I21" s="1">
        <v>-1</v>
      </c>
      <c r="J21">
        <f t="shared" si="3"/>
        <v>-2.2287198127221117</v>
      </c>
      <c r="M21" s="1" t="s">
        <v>53</v>
      </c>
      <c r="N21">
        <v>2</v>
      </c>
      <c r="O21" s="38">
        <f t="shared" si="6"/>
        <v>-2.2287198127221117</v>
      </c>
      <c r="P21">
        <f t="shared" si="7"/>
        <v>0.2133479550290798</v>
      </c>
      <c r="Q21">
        <f t="shared" si="8"/>
        <v>-2.2287198127221122</v>
      </c>
    </row>
    <row r="22" spans="1:18" x14ac:dyDescent="0.25">
      <c r="A22" s="1" t="s">
        <v>10</v>
      </c>
      <c r="B22">
        <v>12.52587679749336</v>
      </c>
      <c r="C22" s="3">
        <v>10.095540025249313</v>
      </c>
      <c r="D22">
        <f t="shared" si="4"/>
        <v>2.430336772244047</v>
      </c>
      <c r="G22" s="1" t="s">
        <v>10</v>
      </c>
      <c r="H22">
        <f t="shared" si="5"/>
        <v>2.430336772244047</v>
      </c>
      <c r="I22" s="1">
        <v>-1</v>
      </c>
      <c r="J22">
        <f t="shared" si="3"/>
        <v>-2.430336772244047</v>
      </c>
      <c r="M22" s="1" t="s">
        <v>10</v>
      </c>
      <c r="N22">
        <v>2</v>
      </c>
      <c r="O22" s="38">
        <f t="shared" si="6"/>
        <v>-2.430336772244047</v>
      </c>
      <c r="P22">
        <f t="shared" si="7"/>
        <v>0.18552213433504669</v>
      </c>
      <c r="Q22">
        <f t="shared" si="8"/>
        <v>-2.430336772244047</v>
      </c>
    </row>
    <row r="23" spans="1:18" x14ac:dyDescent="0.25">
      <c r="A23" s="1" t="s">
        <v>11</v>
      </c>
      <c r="B23">
        <v>12.256205159037222</v>
      </c>
      <c r="C23" s="3">
        <v>10.095540025249313</v>
      </c>
      <c r="D23">
        <f t="shared" si="4"/>
        <v>2.1606651337879086</v>
      </c>
      <c r="G23" s="1" t="s">
        <v>11</v>
      </c>
      <c r="H23">
        <f t="shared" ref="H23:H27" si="9">D23</f>
        <v>2.1606651337879086</v>
      </c>
      <c r="I23" s="1">
        <v>-1</v>
      </c>
      <c r="J23">
        <f t="shared" si="3"/>
        <v>-2.1606651337879086</v>
      </c>
      <c r="M23" s="1" t="s">
        <v>11</v>
      </c>
      <c r="N23">
        <v>2</v>
      </c>
      <c r="O23" s="38">
        <f t="shared" si="6"/>
        <v>-2.1606651337879086</v>
      </c>
      <c r="P23">
        <f t="shared" si="7"/>
        <v>0.22365313190112851</v>
      </c>
      <c r="Q23">
        <f t="shared" si="8"/>
        <v>-2.1606651337879086</v>
      </c>
      <c r="R23">
        <f>AVERAGE(Q22:Q24)</f>
        <v>-2.344296166256477</v>
      </c>
    </row>
    <row r="24" spans="1:18" x14ac:dyDescent="0.25">
      <c r="A24" s="1" t="s">
        <v>12</v>
      </c>
      <c r="B24">
        <v>12.537426617986789</v>
      </c>
      <c r="C24" s="3">
        <v>10.095540025249313</v>
      </c>
      <c r="D24">
        <f t="shared" si="4"/>
        <v>2.4418865927374753</v>
      </c>
      <c r="G24" s="1" t="s">
        <v>12</v>
      </c>
      <c r="H24">
        <f t="shared" si="9"/>
        <v>2.4418865927374753</v>
      </c>
      <c r="I24" s="1">
        <v>-1</v>
      </c>
      <c r="J24">
        <f t="shared" si="3"/>
        <v>-2.4418865927374753</v>
      </c>
      <c r="M24" s="1" t="s">
        <v>12</v>
      </c>
      <c r="N24">
        <v>2</v>
      </c>
      <c r="O24" s="38">
        <f t="shared" si="6"/>
        <v>-2.4418865927374753</v>
      </c>
      <c r="P24">
        <f t="shared" si="7"/>
        <v>0.18404282442682365</v>
      </c>
      <c r="Q24">
        <f t="shared" si="8"/>
        <v>-2.4418865927374753</v>
      </c>
    </row>
    <row r="25" spans="1:18" x14ac:dyDescent="0.25">
      <c r="A25" t="s">
        <v>13</v>
      </c>
      <c r="B25">
        <v>8.5768072756057698</v>
      </c>
      <c r="C25">
        <v>10.095540025249313</v>
      </c>
      <c r="D25">
        <f t="shared" si="4"/>
        <v>-1.5187327496435437</v>
      </c>
      <c r="G25" t="s">
        <v>13</v>
      </c>
      <c r="H25">
        <f t="shared" si="9"/>
        <v>-1.5187327496435437</v>
      </c>
      <c r="I25" s="1">
        <v>-1</v>
      </c>
      <c r="J25">
        <f t="shared" si="3"/>
        <v>1.5187327496435437</v>
      </c>
    </row>
    <row r="26" spans="1:18" x14ac:dyDescent="0.25">
      <c r="A26" t="s">
        <v>14</v>
      </c>
      <c r="B26">
        <v>11.947935390466711</v>
      </c>
      <c r="C26">
        <v>10.095540025249313</v>
      </c>
      <c r="D26">
        <f t="shared" si="4"/>
        <v>1.8523953652173972</v>
      </c>
      <c r="G26" t="s">
        <v>14</v>
      </c>
      <c r="H26">
        <f t="shared" si="9"/>
        <v>1.8523953652173972</v>
      </c>
      <c r="I26" s="1">
        <v>-1</v>
      </c>
      <c r="J26">
        <f t="shared" si="3"/>
        <v>-1.8523953652173972</v>
      </c>
    </row>
    <row r="27" spans="1:18" x14ac:dyDescent="0.25">
      <c r="A27" t="s">
        <v>15</v>
      </c>
      <c r="B27">
        <v>10.040842342113727</v>
      </c>
      <c r="C27">
        <v>10.095540025249313</v>
      </c>
      <c r="D27">
        <f t="shared" si="4"/>
        <v>-5.4697683135586317E-2</v>
      </c>
      <c r="G27" t="s">
        <v>15</v>
      </c>
      <c r="H27">
        <f t="shared" si="9"/>
        <v>-5.4697683135586317E-2</v>
      </c>
      <c r="I27" s="1">
        <v>-1</v>
      </c>
      <c r="J27">
        <f t="shared" si="3"/>
        <v>5.4697683135586317E-2</v>
      </c>
    </row>
    <row r="32" spans="1:18" x14ac:dyDescent="0.25">
      <c r="M32" s="1" t="s">
        <v>39</v>
      </c>
      <c r="N32" s="39">
        <f>AVERAGE(Q16:Q18)</f>
        <v>-2.4402587269750207</v>
      </c>
    </row>
    <row r="33" spans="13:14" x14ac:dyDescent="0.25">
      <c r="M33" s="1" t="s">
        <v>40</v>
      </c>
      <c r="N33" s="39">
        <f>AVERAGE(Q19:Q21)</f>
        <v>-1.9320597955440217</v>
      </c>
    </row>
    <row r="34" spans="13:14" x14ac:dyDescent="0.25">
      <c r="M34" s="1" t="s">
        <v>41</v>
      </c>
      <c r="N34" s="39">
        <f>AVERAGE(Q22:Q24)</f>
        <v>-2.344296166256477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workbookViewId="0">
      <selection activeCell="G33" sqref="G33"/>
    </sheetView>
  </sheetViews>
  <sheetFormatPr defaultRowHeight="15" x14ac:dyDescent="0.25"/>
  <cols>
    <col min="18" max="18" width="12.7109375" bestFit="1" customWidth="1"/>
  </cols>
  <sheetData>
    <row r="1" spans="1:16" x14ac:dyDescent="0.25">
      <c r="B1" s="25" t="s">
        <v>27</v>
      </c>
      <c r="H1" s="25" t="s">
        <v>28</v>
      </c>
      <c r="N1" s="25" t="s">
        <v>29</v>
      </c>
    </row>
    <row r="2" spans="1:16" ht="15.75" thickBot="1" x14ac:dyDescent="0.3">
      <c r="A2" s="4"/>
      <c r="B2" s="69" t="s">
        <v>43</v>
      </c>
      <c r="C2" s="69"/>
      <c r="D2" s="70"/>
    </row>
    <row r="3" spans="1:16" ht="15.75" thickTop="1" x14ac:dyDescent="0.25">
      <c r="B3" s="23" t="s">
        <v>42</v>
      </c>
      <c r="C3" s="23"/>
      <c r="D3" s="31"/>
      <c r="G3" s="34" t="s">
        <v>20</v>
      </c>
      <c r="H3" s="35" t="s">
        <v>22</v>
      </c>
      <c r="I3" s="35" t="s">
        <v>19</v>
      </c>
      <c r="J3" s="33" t="s">
        <v>24</v>
      </c>
      <c r="L3" s="34" t="s">
        <v>21</v>
      </c>
      <c r="M3" s="35" t="s">
        <v>23</v>
      </c>
      <c r="N3" s="35" t="s">
        <v>19</v>
      </c>
      <c r="O3" s="33" t="s">
        <v>25</v>
      </c>
      <c r="P3" s="36"/>
    </row>
    <row r="4" spans="1:16" x14ac:dyDescent="0.25">
      <c r="A4" t="s">
        <v>0</v>
      </c>
      <c r="B4">
        <v>23.499965957422152</v>
      </c>
      <c r="D4" s="3"/>
      <c r="G4" s="6" t="s">
        <v>0</v>
      </c>
      <c r="H4" s="2">
        <v>23.499965957422152</v>
      </c>
      <c r="I4" s="2">
        <v>18.097546824950737</v>
      </c>
      <c r="J4" s="26">
        <f>H4-I4</f>
        <v>5.4024191324714153</v>
      </c>
      <c r="L4" s="6" t="s">
        <v>13</v>
      </c>
      <c r="M4" s="2">
        <v>27.844999551086367</v>
      </c>
      <c r="N4" s="2">
        <v>18.663102782982897</v>
      </c>
      <c r="O4" s="2">
        <f>M4-N4</f>
        <v>9.1818967681034707</v>
      </c>
      <c r="P4" s="3"/>
    </row>
    <row r="5" spans="1:16" x14ac:dyDescent="0.25">
      <c r="A5" t="s">
        <v>1</v>
      </c>
      <c r="B5">
        <v>28.129998222538159</v>
      </c>
      <c r="D5" s="3"/>
      <c r="G5" s="6" t="s">
        <v>1</v>
      </c>
      <c r="H5" s="2">
        <v>28.129998222538159</v>
      </c>
      <c r="I5" s="2">
        <v>18.509934999362116</v>
      </c>
      <c r="J5" s="26">
        <f t="shared" ref="J5:J12" si="0">H5-I5</f>
        <v>9.620063223176043</v>
      </c>
      <c r="L5" s="6" t="s">
        <v>14</v>
      </c>
      <c r="M5" s="2">
        <v>25.664960549356003</v>
      </c>
      <c r="N5" s="2">
        <v>18.356229339814174</v>
      </c>
      <c r="O5" s="2">
        <f>M5-N5</f>
        <v>7.3087312095418291</v>
      </c>
      <c r="P5" s="3"/>
    </row>
    <row r="6" spans="1:16" x14ac:dyDescent="0.25">
      <c r="A6" t="s">
        <v>2</v>
      </c>
      <c r="B6">
        <v>28.044999554287749</v>
      </c>
      <c r="D6" s="3"/>
      <c r="E6" s="1"/>
      <c r="G6" s="6" t="s">
        <v>2</v>
      </c>
      <c r="H6" s="2">
        <v>28.044999554287749</v>
      </c>
      <c r="I6" s="2">
        <v>18.652668656373152</v>
      </c>
      <c r="J6" s="26">
        <f t="shared" si="0"/>
        <v>9.3923308979145972</v>
      </c>
      <c r="L6" s="6" t="s">
        <v>15</v>
      </c>
      <c r="M6" s="2">
        <v>27.509934569169737</v>
      </c>
      <c r="N6">
        <v>18.304058433863599</v>
      </c>
      <c r="O6" s="2">
        <f>M6-N6</f>
        <v>9.2058761353061378</v>
      </c>
      <c r="P6" s="26"/>
    </row>
    <row r="7" spans="1:16" x14ac:dyDescent="0.25">
      <c r="A7" t="s">
        <v>7</v>
      </c>
      <c r="B7">
        <v>24.954995491884986</v>
      </c>
      <c r="D7" s="3"/>
      <c r="G7" s="6" t="s">
        <v>7</v>
      </c>
      <c r="H7" s="2">
        <v>24.954995491884986</v>
      </c>
      <c r="I7" s="2">
        <v>18.556921129659166</v>
      </c>
      <c r="J7" s="26">
        <f t="shared" si="0"/>
        <v>6.3980743622258203</v>
      </c>
      <c r="L7" s="6"/>
      <c r="M7" s="1"/>
      <c r="N7" s="30" t="s">
        <v>26</v>
      </c>
      <c r="O7" s="1"/>
      <c r="P7" s="26">
        <f>AVERAGE(O4:O6)</f>
        <v>8.5655013709838119</v>
      </c>
    </row>
    <row r="8" spans="1:16" x14ac:dyDescent="0.25">
      <c r="A8" t="s">
        <v>8</v>
      </c>
      <c r="B8">
        <v>26.059930928534712</v>
      </c>
      <c r="D8" s="3"/>
      <c r="G8" s="6" t="s">
        <v>8</v>
      </c>
      <c r="H8" s="2">
        <v>26.059930928534712</v>
      </c>
      <c r="I8" s="2">
        <v>18.39355205524874</v>
      </c>
      <c r="J8" s="26">
        <f t="shared" si="0"/>
        <v>7.6663788732859715</v>
      </c>
      <c r="L8" s="6"/>
      <c r="M8" s="1"/>
      <c r="N8" s="1"/>
      <c r="O8" s="1"/>
      <c r="P8" s="3"/>
    </row>
    <row r="9" spans="1:16" x14ac:dyDescent="0.25">
      <c r="A9" t="s">
        <v>9</v>
      </c>
      <c r="B9">
        <v>26.089998083556846</v>
      </c>
      <c r="D9" s="3"/>
      <c r="G9" s="6" t="s">
        <v>9</v>
      </c>
      <c r="H9" s="2">
        <v>26.089998083556846</v>
      </c>
      <c r="I9" s="2">
        <v>18.775609936675544</v>
      </c>
      <c r="J9" s="26">
        <f t="shared" si="0"/>
        <v>7.3143881468813028</v>
      </c>
      <c r="L9" s="6"/>
      <c r="M9" s="1"/>
      <c r="N9" s="1"/>
      <c r="O9" s="1"/>
      <c r="P9" s="3"/>
    </row>
    <row r="10" spans="1:16" x14ac:dyDescent="0.25">
      <c r="A10" t="s">
        <v>10</v>
      </c>
      <c r="B10">
        <v>26.099768198204366</v>
      </c>
      <c r="D10" s="3"/>
      <c r="G10" s="6" t="s">
        <v>10</v>
      </c>
      <c r="H10" s="2">
        <v>26.099768198204366</v>
      </c>
      <c r="I10" s="2">
        <v>18.178976239119599</v>
      </c>
      <c r="J10" s="26">
        <f t="shared" si="0"/>
        <v>7.9207919590847666</v>
      </c>
      <c r="L10" s="6"/>
      <c r="M10" s="1"/>
      <c r="N10" s="1"/>
      <c r="O10" s="1"/>
      <c r="P10" s="3"/>
    </row>
    <row r="11" spans="1:16" x14ac:dyDescent="0.25">
      <c r="A11" t="s">
        <v>11</v>
      </c>
      <c r="B11">
        <v>25.424822516587994</v>
      </c>
      <c r="D11" s="3"/>
      <c r="G11" s="6" t="s">
        <v>11</v>
      </c>
      <c r="H11" s="2">
        <v>25.424822516587994</v>
      </c>
      <c r="I11" s="2">
        <v>18.323714723133822</v>
      </c>
      <c r="J11" s="26">
        <f t="shared" si="0"/>
        <v>7.1011077934541724</v>
      </c>
      <c r="L11" s="6"/>
      <c r="M11" s="1"/>
      <c r="N11" s="1"/>
      <c r="O11" s="1"/>
      <c r="P11" s="3"/>
    </row>
    <row r="12" spans="1:16" x14ac:dyDescent="0.25">
      <c r="A12" t="s">
        <v>12</v>
      </c>
      <c r="B12">
        <v>25.799030989554627</v>
      </c>
      <c r="D12" s="3"/>
      <c r="G12" s="6" t="s">
        <v>12</v>
      </c>
      <c r="H12" s="2">
        <v>25.799030989554627</v>
      </c>
      <c r="I12" s="2">
        <v>18.531992430331449</v>
      </c>
      <c r="J12" s="26">
        <f t="shared" si="0"/>
        <v>7.2670385592231774</v>
      </c>
      <c r="L12" s="6"/>
      <c r="M12" s="1"/>
      <c r="N12" s="1"/>
      <c r="O12" s="1"/>
      <c r="P12" s="3"/>
    </row>
    <row r="13" spans="1:16" x14ac:dyDescent="0.25">
      <c r="D13" s="3"/>
      <c r="G13" s="6"/>
      <c r="H13" s="1"/>
      <c r="I13" s="1"/>
      <c r="J13" s="3"/>
      <c r="L13" s="6"/>
      <c r="M13" s="1"/>
      <c r="N13" s="1"/>
      <c r="O13" s="1"/>
      <c r="P13" s="3"/>
    </row>
    <row r="14" spans="1:16" ht="15.75" thickBot="1" x14ac:dyDescent="0.3">
      <c r="A14" s="4"/>
      <c r="B14" s="4"/>
      <c r="C14" s="4"/>
      <c r="D14" s="5"/>
      <c r="E14" s="4"/>
      <c r="F14" s="4"/>
      <c r="G14" s="7"/>
      <c r="H14" s="4"/>
      <c r="I14" s="4"/>
      <c r="J14" s="5"/>
      <c r="K14" s="4"/>
      <c r="L14" s="7"/>
      <c r="M14" s="4"/>
      <c r="N14" s="4"/>
      <c r="O14" s="4"/>
      <c r="P14" s="5"/>
    </row>
    <row r="15" spans="1:16" ht="15.75" thickTop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25">
      <c r="I16" s="16"/>
    </row>
    <row r="17" spans="1:18" x14ac:dyDescent="0.25">
      <c r="B17" s="23" t="s">
        <v>24</v>
      </c>
      <c r="C17" s="30" t="s">
        <v>26</v>
      </c>
      <c r="D17" s="23" t="s">
        <v>30</v>
      </c>
      <c r="H17" s="23" t="s">
        <v>30</v>
      </c>
      <c r="I17" s="23" t="s">
        <v>34</v>
      </c>
      <c r="J17" s="23" t="s">
        <v>33</v>
      </c>
      <c r="N17" s="23" t="s">
        <v>34</v>
      </c>
      <c r="O17" s="23" t="s">
        <v>33</v>
      </c>
      <c r="P17" t="s">
        <v>36</v>
      </c>
      <c r="Q17" t="s">
        <v>37</v>
      </c>
      <c r="R17" t="s">
        <v>38</v>
      </c>
    </row>
    <row r="18" spans="1:18" x14ac:dyDescent="0.25">
      <c r="A18" s="6" t="s">
        <v>0</v>
      </c>
      <c r="B18" s="16">
        <v>5.4024191324714153</v>
      </c>
      <c r="C18" s="26">
        <v>8.5655013709838119</v>
      </c>
      <c r="D18">
        <f>B18-C18</f>
        <v>-3.1630822385123967</v>
      </c>
      <c r="G18" t="s">
        <v>0</v>
      </c>
      <c r="H18">
        <f>D18</f>
        <v>-3.1630822385123967</v>
      </c>
      <c r="I18">
        <v>-1</v>
      </c>
      <c r="J18">
        <f>H18*I18</f>
        <v>3.1630822385123967</v>
      </c>
      <c r="M18" t="s">
        <v>0</v>
      </c>
      <c r="N18">
        <v>2</v>
      </c>
      <c r="O18">
        <f>J18</f>
        <v>3.1630822385123967</v>
      </c>
      <c r="P18">
        <f>N18^O18</f>
        <v>8.9574136976544221</v>
      </c>
      <c r="Q18">
        <f>LOG(P18,2)</f>
        <v>3.1630822385123967</v>
      </c>
    </row>
    <row r="19" spans="1:18" x14ac:dyDescent="0.25">
      <c r="A19" s="6" t="s">
        <v>1</v>
      </c>
      <c r="B19" s="16">
        <v>9.620063223176043</v>
      </c>
      <c r="C19" s="26">
        <v>8.5655013709838119</v>
      </c>
      <c r="D19">
        <f t="shared" ref="D19:D29" si="1">B19-C19</f>
        <v>1.0545618521922311</v>
      </c>
      <c r="G19" t="s">
        <v>1</v>
      </c>
      <c r="H19">
        <f t="shared" ref="H19:H29" si="2">D19</f>
        <v>1.0545618521922311</v>
      </c>
      <c r="I19">
        <v>-1</v>
      </c>
      <c r="J19">
        <f t="shared" ref="J19:J29" si="3">H19*I19</f>
        <v>-1.0545618521922311</v>
      </c>
      <c r="M19" t="s">
        <v>1</v>
      </c>
      <c r="N19">
        <v>2</v>
      </c>
      <c r="O19">
        <f t="shared" ref="O19:O29" si="4">J19</f>
        <v>-1.0545618521922311</v>
      </c>
      <c r="P19">
        <f t="shared" ref="P19:P26" si="5">N19^O19</f>
        <v>0.48144341415700098</v>
      </c>
      <c r="Q19">
        <f t="shared" ref="Q19:Q26" si="6">LOG(P19,2)</f>
        <v>-1.0545618521922311</v>
      </c>
      <c r="R19">
        <f>AVERAGE(Q18:Q20)</f>
        <v>0.42723028646312677</v>
      </c>
    </row>
    <row r="20" spans="1:18" x14ac:dyDescent="0.25">
      <c r="A20" s="6" t="s">
        <v>2</v>
      </c>
      <c r="B20" s="16">
        <v>9.3923308979145972</v>
      </c>
      <c r="C20" s="26">
        <v>8.5655013709838119</v>
      </c>
      <c r="D20">
        <f t="shared" si="1"/>
        <v>0.82682952693078526</v>
      </c>
      <c r="G20" t="s">
        <v>2</v>
      </c>
      <c r="H20">
        <f t="shared" si="2"/>
        <v>0.82682952693078526</v>
      </c>
      <c r="I20">
        <v>-1</v>
      </c>
      <c r="J20">
        <f t="shared" si="3"/>
        <v>-0.82682952693078526</v>
      </c>
      <c r="M20" t="s">
        <v>2</v>
      </c>
      <c r="N20">
        <v>2</v>
      </c>
      <c r="O20">
        <f t="shared" si="4"/>
        <v>-0.82682952693078526</v>
      </c>
      <c r="P20">
        <f t="shared" si="5"/>
        <v>0.56376681847465371</v>
      </c>
      <c r="Q20">
        <f t="shared" si="6"/>
        <v>-0.82682952693078526</v>
      </c>
    </row>
    <row r="21" spans="1:18" x14ac:dyDescent="0.25">
      <c r="A21" s="6" t="s">
        <v>7</v>
      </c>
      <c r="B21" s="16">
        <v>6.3980743622258203</v>
      </c>
      <c r="C21" s="26">
        <v>8.5655013709838119</v>
      </c>
      <c r="D21">
        <f t="shared" si="1"/>
        <v>-2.1674270087579917</v>
      </c>
      <c r="G21" t="s">
        <v>7</v>
      </c>
      <c r="H21">
        <f t="shared" si="2"/>
        <v>-2.1674270087579917</v>
      </c>
      <c r="I21">
        <v>-1</v>
      </c>
      <c r="J21">
        <f t="shared" si="3"/>
        <v>2.1674270087579917</v>
      </c>
      <c r="M21" t="s">
        <v>7</v>
      </c>
      <c r="N21">
        <v>2</v>
      </c>
      <c r="O21">
        <f t="shared" si="4"/>
        <v>2.1674270087579917</v>
      </c>
      <c r="P21">
        <f t="shared" si="5"/>
        <v>4.4922150969956904</v>
      </c>
      <c r="Q21">
        <f t="shared" si="6"/>
        <v>2.1674270087579917</v>
      </c>
    </row>
    <row r="22" spans="1:18" x14ac:dyDescent="0.25">
      <c r="A22" s="6" t="s">
        <v>8</v>
      </c>
      <c r="B22" s="16">
        <v>7.6663788732859715</v>
      </c>
      <c r="C22" s="26">
        <v>8.5655013709838119</v>
      </c>
      <c r="D22">
        <f t="shared" si="1"/>
        <v>-0.89912249769784047</v>
      </c>
      <c r="G22" t="s">
        <v>8</v>
      </c>
      <c r="H22">
        <f t="shared" si="2"/>
        <v>-0.89912249769784047</v>
      </c>
      <c r="I22">
        <v>-1</v>
      </c>
      <c r="J22">
        <f t="shared" si="3"/>
        <v>0.89912249769784047</v>
      </c>
      <c r="M22" t="s">
        <v>8</v>
      </c>
      <c r="N22">
        <v>2</v>
      </c>
      <c r="O22">
        <f t="shared" si="4"/>
        <v>0.89912249769784047</v>
      </c>
      <c r="P22">
        <f t="shared" si="5"/>
        <v>1.8649313154809817</v>
      </c>
      <c r="Q22">
        <f t="shared" si="6"/>
        <v>0.89912249769784036</v>
      </c>
      <c r="R22">
        <f>AVERAGE(Q21:Q23)</f>
        <v>1.4392209101861138</v>
      </c>
    </row>
    <row r="23" spans="1:18" x14ac:dyDescent="0.25">
      <c r="A23" s="6" t="s">
        <v>9</v>
      </c>
      <c r="B23" s="16">
        <v>7.3143881468813028</v>
      </c>
      <c r="C23" s="26">
        <v>8.5655013709838119</v>
      </c>
      <c r="D23">
        <f t="shared" si="1"/>
        <v>-1.2511132241025091</v>
      </c>
      <c r="G23" t="s">
        <v>9</v>
      </c>
      <c r="H23">
        <f t="shared" si="2"/>
        <v>-1.2511132241025091</v>
      </c>
      <c r="I23">
        <v>-1</v>
      </c>
      <c r="J23">
        <f t="shared" si="3"/>
        <v>1.2511132241025091</v>
      </c>
      <c r="M23" t="s">
        <v>9</v>
      </c>
      <c r="N23">
        <v>2</v>
      </c>
      <c r="O23">
        <f t="shared" si="4"/>
        <v>1.2511132241025091</v>
      </c>
      <c r="P23">
        <f t="shared" si="5"/>
        <v>2.3802501896208468</v>
      </c>
      <c r="Q23">
        <f t="shared" si="6"/>
        <v>1.2511132241025091</v>
      </c>
    </row>
    <row r="24" spans="1:18" x14ac:dyDescent="0.25">
      <c r="A24" s="6" t="s">
        <v>10</v>
      </c>
      <c r="B24" s="16">
        <v>7.9207919590847666</v>
      </c>
      <c r="C24" s="26">
        <v>8.5655013709838119</v>
      </c>
      <c r="D24">
        <f t="shared" si="1"/>
        <v>-0.64470941189904529</v>
      </c>
      <c r="G24" t="s">
        <v>10</v>
      </c>
      <c r="H24">
        <f t="shared" si="2"/>
        <v>-0.64470941189904529</v>
      </c>
      <c r="I24">
        <v>-1</v>
      </c>
      <c r="J24">
        <f t="shared" si="3"/>
        <v>0.64470941189904529</v>
      </c>
      <c r="M24" t="s">
        <v>10</v>
      </c>
      <c r="N24">
        <v>2</v>
      </c>
      <c r="O24">
        <f t="shared" si="4"/>
        <v>0.64470941189904529</v>
      </c>
      <c r="P24">
        <f t="shared" si="5"/>
        <v>1.5634243491036839</v>
      </c>
      <c r="Q24">
        <f t="shared" si="6"/>
        <v>0.6447094118990454</v>
      </c>
    </row>
    <row r="25" spans="1:18" x14ac:dyDescent="0.25">
      <c r="A25" s="6" t="s">
        <v>11</v>
      </c>
      <c r="B25" s="16">
        <v>7.1011077934541724</v>
      </c>
      <c r="C25" s="26">
        <v>8.5655013709838119</v>
      </c>
      <c r="D25">
        <f t="shared" si="1"/>
        <v>-1.4643935775296395</v>
      </c>
      <c r="G25" t="s">
        <v>11</v>
      </c>
      <c r="H25">
        <f t="shared" si="2"/>
        <v>-1.4643935775296395</v>
      </c>
      <c r="I25">
        <v>-1</v>
      </c>
      <c r="J25">
        <f t="shared" si="3"/>
        <v>1.4643935775296395</v>
      </c>
      <c r="M25" t="s">
        <v>11</v>
      </c>
      <c r="N25">
        <v>2</v>
      </c>
      <c r="O25">
        <f t="shared" si="4"/>
        <v>1.4643935775296395</v>
      </c>
      <c r="P25">
        <f t="shared" si="5"/>
        <v>2.7594745453782683</v>
      </c>
      <c r="Q25">
        <f t="shared" si="6"/>
        <v>1.4643935775296395</v>
      </c>
      <c r="R25">
        <f>AVERAGE(Q24:Q26)</f>
        <v>1.1358552670631064</v>
      </c>
    </row>
    <row r="26" spans="1:18" x14ac:dyDescent="0.25">
      <c r="A26" s="6" t="s">
        <v>12</v>
      </c>
      <c r="B26" s="16">
        <v>7.2670385592231774</v>
      </c>
      <c r="C26" s="26">
        <v>8.5655013709838119</v>
      </c>
      <c r="D26">
        <f t="shared" si="1"/>
        <v>-1.2984628117606345</v>
      </c>
      <c r="G26" t="s">
        <v>12</v>
      </c>
      <c r="H26">
        <f t="shared" si="2"/>
        <v>-1.2984628117606345</v>
      </c>
      <c r="I26">
        <v>-1</v>
      </c>
      <c r="J26">
        <f t="shared" si="3"/>
        <v>1.2984628117606345</v>
      </c>
      <c r="M26" t="s">
        <v>12</v>
      </c>
      <c r="N26">
        <v>2</v>
      </c>
      <c r="O26">
        <f t="shared" si="4"/>
        <v>1.2984628117606345</v>
      </c>
      <c r="P26">
        <f t="shared" si="5"/>
        <v>2.4596666608266871</v>
      </c>
      <c r="Q26">
        <f t="shared" si="6"/>
        <v>1.2984628117606345</v>
      </c>
    </row>
    <row r="27" spans="1:18" x14ac:dyDescent="0.25">
      <c r="A27" t="s">
        <v>13</v>
      </c>
      <c r="B27" s="16">
        <v>9.1818967681034707</v>
      </c>
      <c r="C27" s="16">
        <v>8.5655013709838119</v>
      </c>
      <c r="D27">
        <f t="shared" si="1"/>
        <v>0.61639539711965874</v>
      </c>
      <c r="G27" t="s">
        <v>13</v>
      </c>
      <c r="H27">
        <f t="shared" si="2"/>
        <v>0.61639539711965874</v>
      </c>
      <c r="I27">
        <v>-1</v>
      </c>
      <c r="J27">
        <f t="shared" si="3"/>
        <v>-0.61639539711965874</v>
      </c>
      <c r="M27" t="s">
        <v>13</v>
      </c>
      <c r="N27">
        <v>2</v>
      </c>
      <c r="O27">
        <f t="shared" si="4"/>
        <v>-0.61639539711965874</v>
      </c>
      <c r="P27">
        <f t="shared" ref="P27:P29" si="7">N27^O27</f>
        <v>0.65229867489072968</v>
      </c>
      <c r="Q27">
        <f t="shared" ref="Q27:Q29" si="8">LOG(P27,2)</f>
        <v>-0.61639539711965874</v>
      </c>
    </row>
    <row r="28" spans="1:18" x14ac:dyDescent="0.25">
      <c r="A28" t="s">
        <v>14</v>
      </c>
      <c r="B28" s="16">
        <v>7.3087312095418291</v>
      </c>
      <c r="C28" s="16">
        <v>8.5655013709838119</v>
      </c>
      <c r="D28">
        <f t="shared" si="1"/>
        <v>-1.2567701614419828</v>
      </c>
      <c r="G28" t="s">
        <v>14</v>
      </c>
      <c r="H28">
        <f t="shared" si="2"/>
        <v>-1.2567701614419828</v>
      </c>
      <c r="I28">
        <v>-1</v>
      </c>
      <c r="J28">
        <f t="shared" si="3"/>
        <v>1.2567701614419828</v>
      </c>
      <c r="M28" t="s">
        <v>14</v>
      </c>
      <c r="N28">
        <v>2</v>
      </c>
      <c r="O28">
        <f t="shared" si="4"/>
        <v>1.2567701614419828</v>
      </c>
      <c r="P28">
        <f t="shared" si="7"/>
        <v>2.3896016872866768</v>
      </c>
      <c r="Q28">
        <f t="shared" si="8"/>
        <v>1.2567701614419831</v>
      </c>
      <c r="R28">
        <f>AVERAGE(Q27:Q29)</f>
        <v>-5.1810407815840642E-16</v>
      </c>
    </row>
    <row r="29" spans="1:18" x14ac:dyDescent="0.25">
      <c r="A29" t="s">
        <v>15</v>
      </c>
      <c r="B29" s="16">
        <v>9.2058761353061378</v>
      </c>
      <c r="C29" s="16">
        <v>8.5655013709838119</v>
      </c>
      <c r="D29">
        <f t="shared" si="1"/>
        <v>0.64037476432232587</v>
      </c>
      <c r="G29" t="s">
        <v>15</v>
      </c>
      <c r="H29">
        <f t="shared" si="2"/>
        <v>0.64037476432232587</v>
      </c>
      <c r="I29">
        <v>-1</v>
      </c>
      <c r="J29">
        <f t="shared" si="3"/>
        <v>-0.64037476432232587</v>
      </c>
      <c r="M29" t="s">
        <v>15</v>
      </c>
      <c r="N29">
        <v>2</v>
      </c>
      <c r="O29">
        <f t="shared" si="4"/>
        <v>-0.64037476432232587</v>
      </c>
      <c r="P29">
        <f t="shared" si="7"/>
        <v>0.64154627468993652</v>
      </c>
      <c r="Q29">
        <f t="shared" si="8"/>
        <v>-0.64037476432232587</v>
      </c>
    </row>
    <row r="33" spans="13:14" x14ac:dyDescent="0.25">
      <c r="M33" t="s">
        <v>39</v>
      </c>
      <c r="N33" s="16">
        <v>0.42223605583340501</v>
      </c>
    </row>
    <row r="34" spans="13:14" x14ac:dyDescent="0.25">
      <c r="M34" t="s">
        <v>40</v>
      </c>
      <c r="N34" s="16">
        <v>1.4275618340354688</v>
      </c>
    </row>
    <row r="35" spans="13:14" x14ac:dyDescent="0.25">
      <c r="M35" t="s">
        <v>41</v>
      </c>
      <c r="N35" s="16">
        <v>1.1423409834673028</v>
      </c>
    </row>
  </sheetData>
  <mergeCells count="1">
    <mergeCell ref="B2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workbookViewId="0">
      <selection activeCell="U19" sqref="U19"/>
    </sheetView>
  </sheetViews>
  <sheetFormatPr defaultRowHeight="15" x14ac:dyDescent="0.25"/>
  <cols>
    <col min="10" max="10" width="10.5703125" customWidth="1"/>
  </cols>
  <sheetData>
    <row r="1" spans="1:15" x14ac:dyDescent="0.25">
      <c r="B1" s="24" t="s">
        <v>27</v>
      </c>
      <c r="H1" s="25" t="s">
        <v>28</v>
      </c>
      <c r="K1" s="22"/>
      <c r="N1" s="25" t="s">
        <v>29</v>
      </c>
    </row>
    <row r="2" spans="1:15" ht="15.75" thickBot="1" x14ac:dyDescent="0.3">
      <c r="A2" s="4"/>
      <c r="B2" s="4"/>
      <c r="C2" s="69" t="s">
        <v>54</v>
      </c>
      <c r="D2" s="69"/>
      <c r="E2" s="70"/>
      <c r="F2" s="7"/>
      <c r="G2" s="4"/>
      <c r="H2" s="4"/>
      <c r="I2" s="4"/>
      <c r="J2" s="4"/>
      <c r="K2" s="22"/>
      <c r="L2" s="4"/>
      <c r="M2" s="4"/>
      <c r="N2" s="4"/>
      <c r="O2" s="4"/>
    </row>
    <row r="3" spans="1:15" ht="15.75" thickTop="1" x14ac:dyDescent="0.25">
      <c r="A3" s="1"/>
      <c r="B3" s="1"/>
      <c r="C3" s="30"/>
      <c r="D3" s="30" t="s">
        <v>4</v>
      </c>
      <c r="E3" s="31"/>
      <c r="F3" s="23"/>
      <c r="G3" s="23" t="s">
        <v>20</v>
      </c>
      <c r="H3" s="23" t="s">
        <v>22</v>
      </c>
      <c r="I3" s="23" t="s">
        <v>19</v>
      </c>
      <c r="J3" s="23" t="s">
        <v>24</v>
      </c>
      <c r="K3" s="32"/>
      <c r="L3" s="23" t="s">
        <v>21</v>
      </c>
      <c r="M3" s="23" t="s">
        <v>23</v>
      </c>
      <c r="N3" s="23" t="s">
        <v>19</v>
      </c>
      <c r="O3" s="33" t="s">
        <v>25</v>
      </c>
    </row>
    <row r="4" spans="1:15" x14ac:dyDescent="0.25">
      <c r="A4" s="1" t="s">
        <v>0</v>
      </c>
      <c r="B4" s="1"/>
      <c r="C4" s="30"/>
      <c r="D4" s="56">
        <v>30.079399927525152</v>
      </c>
      <c r="E4" s="31"/>
      <c r="F4" s="23"/>
      <c r="G4" s="1" t="s">
        <v>0</v>
      </c>
      <c r="H4" s="57">
        <f>D4</f>
        <v>30.079399927525152</v>
      </c>
      <c r="I4" s="57">
        <v>18.097546824950737</v>
      </c>
      <c r="J4" s="16">
        <f t="shared" ref="J4:J12" si="0">H4-I4</f>
        <v>11.981853102574416</v>
      </c>
      <c r="K4" s="32"/>
      <c r="L4" s="23"/>
      <c r="M4" s="23"/>
      <c r="N4" s="23"/>
      <c r="O4" s="31"/>
    </row>
    <row r="5" spans="1:15" x14ac:dyDescent="0.25">
      <c r="A5" s="1" t="s">
        <v>1</v>
      </c>
      <c r="B5" s="1"/>
      <c r="C5" s="30"/>
      <c r="D5" s="56">
        <v>33.094637027772336</v>
      </c>
      <c r="E5" s="31"/>
      <c r="F5" s="23"/>
      <c r="G5" s="1" t="s">
        <v>1</v>
      </c>
      <c r="H5" s="57">
        <f t="shared" ref="H5:H12" si="1">D5</f>
        <v>33.094637027772336</v>
      </c>
      <c r="I5" s="57">
        <v>18.509934999362116</v>
      </c>
      <c r="J5" s="16">
        <f t="shared" si="0"/>
        <v>14.58470202841022</v>
      </c>
      <c r="K5" s="32"/>
      <c r="L5" s="23"/>
      <c r="M5" s="23"/>
      <c r="N5" s="23"/>
      <c r="O5" s="31"/>
    </row>
    <row r="6" spans="1:15" x14ac:dyDescent="0.25">
      <c r="A6" s="1" t="s">
        <v>2</v>
      </c>
      <c r="B6" s="1"/>
      <c r="C6" s="30"/>
      <c r="D6" s="56">
        <v>33.108816046485266</v>
      </c>
      <c r="E6" s="31"/>
      <c r="F6" s="23"/>
      <c r="G6" s="1" t="s">
        <v>2</v>
      </c>
      <c r="H6" s="57">
        <f t="shared" si="1"/>
        <v>33.108816046485266</v>
      </c>
      <c r="I6" s="57">
        <v>18.652668656373152</v>
      </c>
      <c r="J6" s="16">
        <f t="shared" si="0"/>
        <v>14.456147390112115</v>
      </c>
      <c r="K6" s="32"/>
      <c r="L6" s="23"/>
      <c r="M6" s="23"/>
      <c r="N6" s="23"/>
      <c r="O6" s="31"/>
    </row>
    <row r="7" spans="1:15" x14ac:dyDescent="0.25">
      <c r="A7" s="1" t="s">
        <v>7</v>
      </c>
      <c r="B7" s="1"/>
      <c r="C7" s="1"/>
      <c r="D7" s="16">
        <v>32.126987098076903</v>
      </c>
      <c r="E7" s="3"/>
      <c r="F7" s="22"/>
      <c r="G7" s="1" t="s">
        <v>7</v>
      </c>
      <c r="H7" s="57">
        <f t="shared" si="1"/>
        <v>32.126987098076903</v>
      </c>
      <c r="I7" s="57">
        <v>18.556921129659166</v>
      </c>
      <c r="J7" s="16">
        <f>H7-I7</f>
        <v>13.570065968417737</v>
      </c>
      <c r="K7" s="28"/>
      <c r="L7" s="1" t="s">
        <v>13</v>
      </c>
      <c r="M7" s="16">
        <f>D13</f>
        <v>32.044827975821626</v>
      </c>
      <c r="N7" s="16">
        <v>18.663102782982897</v>
      </c>
      <c r="O7" s="26">
        <f>M7-N7</f>
        <v>13.381725192838729</v>
      </c>
    </row>
    <row r="8" spans="1:15" x14ac:dyDescent="0.25">
      <c r="A8" s="1" t="s">
        <v>8</v>
      </c>
      <c r="B8" s="1"/>
      <c r="C8" s="1"/>
      <c r="D8" s="2">
        <v>32.244757713464054</v>
      </c>
      <c r="E8" s="3"/>
      <c r="F8" s="22"/>
      <c r="G8" s="1" t="s">
        <v>8</v>
      </c>
      <c r="H8" s="57">
        <f t="shared" si="1"/>
        <v>32.244757713464054</v>
      </c>
      <c r="I8" s="57">
        <v>18.39355205524874</v>
      </c>
      <c r="J8" s="16">
        <f t="shared" si="0"/>
        <v>13.851205658215314</v>
      </c>
      <c r="K8" s="28"/>
      <c r="L8" s="1" t="s">
        <v>14</v>
      </c>
      <c r="M8" s="16">
        <f>D14</f>
        <v>31.724980693453542</v>
      </c>
      <c r="N8" s="16">
        <v>18.356229339814174</v>
      </c>
      <c r="O8" s="26">
        <f t="shared" ref="O8:O9" si="2">M8-N8</f>
        <v>13.368751353639368</v>
      </c>
    </row>
    <row r="9" spans="1:15" x14ac:dyDescent="0.25">
      <c r="A9" s="1" t="s">
        <v>9</v>
      </c>
      <c r="B9" s="1"/>
      <c r="C9" s="1"/>
      <c r="D9" s="16">
        <v>32.294048987390852</v>
      </c>
      <c r="E9" s="3"/>
      <c r="F9" s="22"/>
      <c r="G9" s="1" t="s">
        <v>9</v>
      </c>
      <c r="H9" s="57">
        <f t="shared" si="1"/>
        <v>32.294048987390852</v>
      </c>
      <c r="I9" s="57">
        <v>18.775609936675544</v>
      </c>
      <c r="J9" s="16">
        <f t="shared" si="0"/>
        <v>13.518439050715308</v>
      </c>
      <c r="K9" s="28"/>
      <c r="L9" s="1" t="s">
        <v>15</v>
      </c>
      <c r="M9" s="16">
        <f>D15</f>
        <v>32.299812692955356</v>
      </c>
      <c r="N9" s="16">
        <v>18.304058433863599</v>
      </c>
      <c r="O9" s="26">
        <f t="shared" si="2"/>
        <v>13.995754259091758</v>
      </c>
    </row>
    <row r="10" spans="1:15" x14ac:dyDescent="0.25">
      <c r="A10" s="22" t="s">
        <v>10</v>
      </c>
      <c r="B10" s="22"/>
      <c r="C10" s="22"/>
      <c r="D10" s="46">
        <v>32.204990296536344</v>
      </c>
      <c r="E10" s="47"/>
      <c r="F10" s="22"/>
      <c r="G10" s="22" t="s">
        <v>10</v>
      </c>
      <c r="H10" s="57">
        <f t="shared" si="1"/>
        <v>32.204990296536344</v>
      </c>
      <c r="I10" s="59">
        <v>18.178976239119599</v>
      </c>
      <c r="J10" s="16">
        <f t="shared" si="0"/>
        <v>14.026014057416745</v>
      </c>
      <c r="K10" s="28"/>
      <c r="N10" s="23" t="s">
        <v>26</v>
      </c>
      <c r="O10" s="3">
        <f>GEOMEAN(O7:O9)</f>
        <v>13.578957230439846</v>
      </c>
    </row>
    <row r="11" spans="1:15" x14ac:dyDescent="0.25">
      <c r="A11" s="22" t="s">
        <v>11</v>
      </c>
      <c r="B11" s="22"/>
      <c r="C11" s="22"/>
      <c r="D11" s="46">
        <v>31.019869438796803</v>
      </c>
      <c r="E11" s="47"/>
      <c r="F11" s="22"/>
      <c r="G11" s="22" t="s">
        <v>11</v>
      </c>
      <c r="H11" s="57">
        <f t="shared" si="1"/>
        <v>31.019869438796803</v>
      </c>
      <c r="I11" s="59">
        <v>18.323714723133822</v>
      </c>
      <c r="J11" s="16">
        <f t="shared" si="0"/>
        <v>12.696154715662981</v>
      </c>
      <c r="K11" s="28"/>
      <c r="O11" s="3"/>
    </row>
    <row r="12" spans="1:15" x14ac:dyDescent="0.25">
      <c r="A12" s="22" t="s">
        <v>12</v>
      </c>
      <c r="B12" s="22"/>
      <c r="C12" s="22"/>
      <c r="D12" s="46">
        <v>32.359442207800797</v>
      </c>
      <c r="E12" s="47"/>
      <c r="F12" s="22"/>
      <c r="G12" s="22" t="s">
        <v>12</v>
      </c>
      <c r="H12" s="57">
        <f t="shared" si="1"/>
        <v>32.359442207800797</v>
      </c>
      <c r="I12" s="59">
        <v>18.531992430331449</v>
      </c>
      <c r="J12" s="16">
        <f t="shared" si="0"/>
        <v>13.827449777469347</v>
      </c>
      <c r="K12" s="28"/>
      <c r="O12" s="3"/>
    </row>
    <row r="13" spans="1:15" x14ac:dyDescent="0.25">
      <c r="A13" s="1" t="s">
        <v>13</v>
      </c>
      <c r="B13" s="1"/>
      <c r="C13" s="1"/>
      <c r="D13" s="16">
        <v>32.044827975821626</v>
      </c>
      <c r="E13" s="3"/>
      <c r="F13" s="22"/>
      <c r="K13" s="28"/>
      <c r="O13" s="3"/>
    </row>
    <row r="14" spans="1:15" x14ac:dyDescent="0.25">
      <c r="A14" s="1" t="s">
        <v>14</v>
      </c>
      <c r="B14" s="1"/>
      <c r="C14" s="1"/>
      <c r="D14" s="16">
        <v>31.724980693453542</v>
      </c>
      <c r="E14" s="3"/>
      <c r="F14" s="22"/>
      <c r="K14" s="28"/>
      <c r="O14" s="3"/>
    </row>
    <row r="15" spans="1:15" ht="15.75" thickBot="1" x14ac:dyDescent="0.3">
      <c r="A15" s="4" t="s">
        <v>15</v>
      </c>
      <c r="B15" s="4"/>
      <c r="C15" s="4"/>
      <c r="D15" s="16">
        <v>32.299812692955356</v>
      </c>
      <c r="E15" s="5"/>
      <c r="F15" s="27"/>
      <c r="G15" s="4"/>
      <c r="H15" s="4"/>
      <c r="I15" s="4"/>
      <c r="J15" s="4"/>
      <c r="K15" s="29"/>
      <c r="L15" s="4"/>
      <c r="M15" s="4"/>
      <c r="N15" s="4"/>
      <c r="O15" s="5"/>
    </row>
    <row r="16" spans="1:15" ht="15.75" thickTop="1" x14ac:dyDescent="0.25">
      <c r="A16" s="1"/>
      <c r="B16" s="1"/>
      <c r="C16" s="1"/>
      <c r="D16" s="1"/>
      <c r="E16" s="1"/>
      <c r="F16" s="22"/>
      <c r="G16" s="1"/>
      <c r="H16" s="1"/>
      <c r="I16" s="1"/>
      <c r="J16" s="1"/>
      <c r="K16" s="22"/>
      <c r="L16" s="1"/>
      <c r="M16" s="1"/>
      <c r="N16" s="1"/>
      <c r="O16" s="1"/>
    </row>
    <row r="17" spans="1:18" x14ac:dyDescent="0.25">
      <c r="C17" s="25" t="s">
        <v>31</v>
      </c>
      <c r="H17" s="25" t="s">
        <v>32</v>
      </c>
      <c r="O17" s="25" t="s">
        <v>35</v>
      </c>
    </row>
    <row r="18" spans="1:18" x14ac:dyDescent="0.25">
      <c r="B18" s="23" t="s">
        <v>24</v>
      </c>
      <c r="C18" s="30" t="s">
        <v>26</v>
      </c>
      <c r="D18" s="23" t="s">
        <v>30</v>
      </c>
      <c r="H18" s="23" t="s">
        <v>30</v>
      </c>
      <c r="I18" s="23" t="s">
        <v>34</v>
      </c>
      <c r="J18" s="23" t="s">
        <v>33</v>
      </c>
      <c r="N18" t="s">
        <v>34</v>
      </c>
      <c r="O18" t="s">
        <v>33</v>
      </c>
      <c r="P18" t="s">
        <v>36</v>
      </c>
      <c r="Q18" t="s">
        <v>37</v>
      </c>
    </row>
    <row r="19" spans="1:18" x14ac:dyDescent="0.25">
      <c r="A19" s="1" t="s">
        <v>0</v>
      </c>
      <c r="B19" s="57">
        <v>11.981853102574416</v>
      </c>
      <c r="C19" s="3">
        <v>13.578957230439846</v>
      </c>
      <c r="D19">
        <f t="shared" ref="D19:D21" si="3">B19-C19</f>
        <v>-1.5971041278654301</v>
      </c>
      <c r="G19" s="1" t="s">
        <v>0</v>
      </c>
      <c r="H19" s="10">
        <f>D19</f>
        <v>-1.5971041278654301</v>
      </c>
      <c r="I19" s="1">
        <v>-1</v>
      </c>
      <c r="J19">
        <f>H19*I19</f>
        <v>1.5971041278654301</v>
      </c>
      <c r="M19" s="1" t="s">
        <v>0</v>
      </c>
      <c r="N19">
        <v>2</v>
      </c>
      <c r="O19" s="38">
        <f>J19</f>
        <v>1.5971041278654301</v>
      </c>
      <c r="P19" s="38">
        <f>N19^O19</f>
        <v>3.0253543444705988</v>
      </c>
      <c r="Q19">
        <f t="shared" ref="Q19:Q21" si="4">LOG(P19,2)</f>
        <v>1.5971041278654301</v>
      </c>
    </row>
    <row r="20" spans="1:18" x14ac:dyDescent="0.25">
      <c r="A20" s="1" t="s">
        <v>1</v>
      </c>
      <c r="B20" s="57">
        <v>14.58470202841022</v>
      </c>
      <c r="C20" s="3">
        <v>13.578957230439846</v>
      </c>
      <c r="D20">
        <f t="shared" si="3"/>
        <v>1.0057447979703742</v>
      </c>
      <c r="G20" s="1" t="s">
        <v>1</v>
      </c>
      <c r="H20" s="10">
        <f t="shared" ref="H20:H30" si="5">D20</f>
        <v>1.0057447979703742</v>
      </c>
      <c r="I20" s="1">
        <v>-1</v>
      </c>
      <c r="J20">
        <f t="shared" ref="J20:J30" si="6">H20*I20</f>
        <v>-1.0057447979703742</v>
      </c>
      <c r="M20" s="1" t="s">
        <v>1</v>
      </c>
      <c r="N20">
        <v>2</v>
      </c>
      <c r="O20" s="38">
        <f t="shared" ref="O20:O30" si="7">J20</f>
        <v>-1.0057447979703742</v>
      </c>
      <c r="P20" s="38">
        <f t="shared" ref="P20:P21" si="8">N20^O20</f>
        <v>0.4980129635477063</v>
      </c>
      <c r="Q20">
        <f t="shared" si="4"/>
        <v>-1.0057447979703742</v>
      </c>
      <c r="R20">
        <f>AVERAGE(Q19:Q21)</f>
        <v>-9.5276943259071059E-2</v>
      </c>
    </row>
    <row r="21" spans="1:18" x14ac:dyDescent="0.25">
      <c r="A21" s="1" t="s">
        <v>2</v>
      </c>
      <c r="B21" s="57">
        <v>14.456147390112115</v>
      </c>
      <c r="C21" s="3">
        <v>13.578957230439846</v>
      </c>
      <c r="D21">
        <f t="shared" si="3"/>
        <v>0.87719015967226888</v>
      </c>
      <c r="G21" s="1" t="s">
        <v>2</v>
      </c>
      <c r="H21" s="10">
        <f t="shared" si="5"/>
        <v>0.87719015967226888</v>
      </c>
      <c r="I21" s="1">
        <v>-1</v>
      </c>
      <c r="J21">
        <f t="shared" si="6"/>
        <v>-0.87719015967226888</v>
      </c>
      <c r="M21" s="1" t="s">
        <v>2</v>
      </c>
      <c r="N21">
        <v>2</v>
      </c>
      <c r="O21" s="38">
        <f t="shared" si="7"/>
        <v>-0.87719015967226888</v>
      </c>
      <c r="P21" s="38">
        <f t="shared" si="8"/>
        <v>0.54442674278961944</v>
      </c>
      <c r="Q21">
        <f t="shared" si="4"/>
        <v>-0.8771901596722691</v>
      </c>
    </row>
    <row r="22" spans="1:18" x14ac:dyDescent="0.25">
      <c r="A22" s="1" t="s">
        <v>7</v>
      </c>
      <c r="B22" s="57">
        <v>13.570065968417737</v>
      </c>
      <c r="C22" s="3">
        <f>O10</f>
        <v>13.578957230439846</v>
      </c>
      <c r="D22">
        <f>B22-C22</f>
        <v>-8.8912620221091032E-3</v>
      </c>
      <c r="G22" s="1" t="s">
        <v>7</v>
      </c>
      <c r="H22" s="10">
        <f t="shared" si="5"/>
        <v>-8.8912620221091032E-3</v>
      </c>
      <c r="I22" s="1">
        <v>-1</v>
      </c>
      <c r="J22">
        <f t="shared" si="6"/>
        <v>8.8912620221091032E-3</v>
      </c>
      <c r="M22" s="1" t="s">
        <v>7</v>
      </c>
      <c r="N22">
        <v>2</v>
      </c>
      <c r="O22" s="38">
        <f t="shared" si="7"/>
        <v>8.8912620221091032E-3</v>
      </c>
      <c r="P22" s="38">
        <f>N22^O22</f>
        <v>1.0061819832720551</v>
      </c>
      <c r="Q22">
        <f>LOG(P22,2)</f>
        <v>8.8912620221091899E-3</v>
      </c>
    </row>
    <row r="23" spans="1:18" x14ac:dyDescent="0.25">
      <c r="A23" s="1" t="s">
        <v>8</v>
      </c>
      <c r="B23" s="57">
        <v>13.851205658215314</v>
      </c>
      <c r="C23" s="3">
        <v>13.578957230439846</v>
      </c>
      <c r="D23">
        <f t="shared" ref="D23:D30" si="9">B23-C23</f>
        <v>0.27224842777546776</v>
      </c>
      <c r="G23" s="1" t="s">
        <v>8</v>
      </c>
      <c r="H23" s="10">
        <f t="shared" si="5"/>
        <v>0.27224842777546776</v>
      </c>
      <c r="I23" s="1">
        <v>-1</v>
      </c>
      <c r="J23">
        <f t="shared" si="6"/>
        <v>-0.27224842777546776</v>
      </c>
      <c r="M23" s="1" t="s">
        <v>8</v>
      </c>
      <c r="N23">
        <v>2</v>
      </c>
      <c r="O23" s="38">
        <f t="shared" si="7"/>
        <v>-0.27224842777546776</v>
      </c>
      <c r="P23">
        <f t="shared" ref="P23:P30" si="10">N23^O23</f>
        <v>0.82802806509879845</v>
      </c>
      <c r="Q23">
        <f t="shared" ref="Q23:Q30" si="11">LOG(P23,2)</f>
        <v>-0.27224842777546787</v>
      </c>
      <c r="R23">
        <f t="shared" ref="R23" si="12">AVERAGE(Q22:Q24)</f>
        <v>-6.7612995342940338E-2</v>
      </c>
    </row>
    <row r="24" spans="1:18" x14ac:dyDescent="0.25">
      <c r="A24" s="1" t="s">
        <v>9</v>
      </c>
      <c r="B24" s="57">
        <v>13.518439050715308</v>
      </c>
      <c r="C24" s="3">
        <v>13.578957230439846</v>
      </c>
      <c r="D24">
        <f t="shared" si="9"/>
        <v>-6.0518179724537546E-2</v>
      </c>
      <c r="G24" s="1" t="s">
        <v>9</v>
      </c>
      <c r="H24" s="10">
        <f t="shared" si="5"/>
        <v>-6.0518179724537546E-2</v>
      </c>
      <c r="I24" s="1">
        <v>-1</v>
      </c>
      <c r="J24">
        <f t="shared" si="6"/>
        <v>6.0518179724537546E-2</v>
      </c>
      <c r="M24" s="1" t="s">
        <v>9</v>
      </c>
      <c r="N24">
        <v>2</v>
      </c>
      <c r="O24" s="38">
        <f t="shared" si="7"/>
        <v>6.0518179724537546E-2</v>
      </c>
      <c r="P24">
        <f t="shared" si="10"/>
        <v>1.0428402555385115</v>
      </c>
      <c r="Q24">
        <f t="shared" si="11"/>
        <v>6.0518179724537671E-2</v>
      </c>
    </row>
    <row r="25" spans="1:18" x14ac:dyDescent="0.25">
      <c r="A25" s="22" t="s">
        <v>10</v>
      </c>
      <c r="B25" s="57">
        <v>14.026014057416745</v>
      </c>
      <c r="C25" s="3">
        <v>13.578957230439846</v>
      </c>
      <c r="D25">
        <f t="shared" si="9"/>
        <v>0.4470568269768993</v>
      </c>
      <c r="G25" s="22" t="s">
        <v>10</v>
      </c>
      <c r="H25" s="10">
        <f t="shared" si="5"/>
        <v>0.4470568269768993</v>
      </c>
      <c r="I25" s="1">
        <v>-1</v>
      </c>
      <c r="J25">
        <f t="shared" si="6"/>
        <v>-0.4470568269768993</v>
      </c>
      <c r="M25" s="22" t="s">
        <v>10</v>
      </c>
      <c r="N25">
        <v>2</v>
      </c>
      <c r="O25" s="38">
        <f t="shared" si="7"/>
        <v>-0.4470568269768993</v>
      </c>
      <c r="P25">
        <f t="shared" si="10"/>
        <v>0.73353777785850949</v>
      </c>
      <c r="Q25">
        <f>LOG(P25,2)</f>
        <v>-0.44705682697689936</v>
      </c>
    </row>
    <row r="26" spans="1:18" x14ac:dyDescent="0.25">
      <c r="A26" s="22" t="s">
        <v>11</v>
      </c>
      <c r="B26" s="57">
        <v>12.696154715662981</v>
      </c>
      <c r="C26" s="3">
        <v>13.578957230439846</v>
      </c>
      <c r="D26">
        <f t="shared" si="9"/>
        <v>-0.88280251477686456</v>
      </c>
      <c r="G26" s="22" t="s">
        <v>11</v>
      </c>
      <c r="H26" s="10">
        <f t="shared" si="5"/>
        <v>-0.88280251477686456</v>
      </c>
      <c r="I26" s="1">
        <v>-1</v>
      </c>
      <c r="J26">
        <f t="shared" si="6"/>
        <v>0.88280251477686456</v>
      </c>
      <c r="M26" s="22" t="s">
        <v>11</v>
      </c>
      <c r="N26">
        <v>2</v>
      </c>
      <c r="O26" s="38">
        <f t="shared" si="7"/>
        <v>0.88280251477686456</v>
      </c>
      <c r="P26">
        <f t="shared" si="10"/>
        <v>1.8439538064874137</v>
      </c>
      <c r="Q26">
        <f t="shared" si="11"/>
        <v>0.88280251477686456</v>
      </c>
      <c r="R26">
        <f t="shared" ref="R26" si="13">AVERAGE(Q25:Q27)</f>
        <v>6.2417713590154571E-2</v>
      </c>
    </row>
    <row r="27" spans="1:18" x14ac:dyDescent="0.25">
      <c r="A27" s="22" t="s">
        <v>12</v>
      </c>
      <c r="B27" s="57">
        <v>13.827449777469347</v>
      </c>
      <c r="C27" s="3">
        <v>13.578957230439846</v>
      </c>
      <c r="D27">
        <f t="shared" si="9"/>
        <v>0.24849254702950141</v>
      </c>
      <c r="G27" s="22" t="s">
        <v>12</v>
      </c>
      <c r="H27" s="10">
        <f t="shared" si="5"/>
        <v>0.24849254702950141</v>
      </c>
      <c r="I27" s="1">
        <v>-1</v>
      </c>
      <c r="J27">
        <f t="shared" si="6"/>
        <v>-0.24849254702950141</v>
      </c>
      <c r="M27" s="22" t="s">
        <v>12</v>
      </c>
      <c r="N27">
        <v>2</v>
      </c>
      <c r="O27" s="38">
        <f t="shared" si="7"/>
        <v>-0.24849254702950141</v>
      </c>
      <c r="P27">
        <f t="shared" si="10"/>
        <v>0.84177551599866363</v>
      </c>
      <c r="Q27">
        <f t="shared" si="11"/>
        <v>-0.24849254702950149</v>
      </c>
    </row>
    <row r="28" spans="1:18" x14ac:dyDescent="0.25">
      <c r="A28" s="22" t="s">
        <v>13</v>
      </c>
      <c r="B28" s="46">
        <v>13.381725192838729</v>
      </c>
      <c r="C28" s="3">
        <v>13.578957230439846</v>
      </c>
      <c r="D28">
        <f t="shared" si="9"/>
        <v>-0.19723203760111652</v>
      </c>
      <c r="E28" s="48"/>
      <c r="F28" s="48"/>
      <c r="G28" s="22"/>
      <c r="H28" s="10">
        <f t="shared" si="5"/>
        <v>-0.19723203760111652</v>
      </c>
      <c r="I28" s="1">
        <v>-1</v>
      </c>
      <c r="J28">
        <f t="shared" si="6"/>
        <v>0.19723203760111652</v>
      </c>
      <c r="K28" s="48"/>
      <c r="L28" s="48"/>
      <c r="M28" s="22"/>
      <c r="N28">
        <v>2</v>
      </c>
      <c r="O28" s="38">
        <f t="shared" si="7"/>
        <v>0.19723203760111652</v>
      </c>
      <c r="P28">
        <f t="shared" si="10"/>
        <v>1.146496569062019</v>
      </c>
      <c r="Q28">
        <f t="shared" si="11"/>
        <v>0.19723203760111641</v>
      </c>
    </row>
    <row r="29" spans="1:18" x14ac:dyDescent="0.25">
      <c r="A29" s="22" t="s">
        <v>14</v>
      </c>
      <c r="B29" s="46">
        <v>13.368751353639368</v>
      </c>
      <c r="C29" s="3">
        <v>13.578957230439846</v>
      </c>
      <c r="D29">
        <f t="shared" si="9"/>
        <v>-0.21020587680047775</v>
      </c>
      <c r="E29" s="48"/>
      <c r="F29" s="48"/>
      <c r="G29" s="22"/>
      <c r="H29" s="10">
        <f t="shared" si="5"/>
        <v>-0.21020587680047775</v>
      </c>
      <c r="I29" s="1">
        <v>-1</v>
      </c>
      <c r="J29">
        <f t="shared" si="6"/>
        <v>0.21020587680047775</v>
      </c>
      <c r="K29" s="48"/>
      <c r="L29" s="48"/>
      <c r="M29" s="22"/>
      <c r="N29">
        <v>2</v>
      </c>
      <c r="O29" s="38">
        <f t="shared" si="7"/>
        <v>0.21020587680047775</v>
      </c>
      <c r="P29">
        <f t="shared" si="10"/>
        <v>1.1568532584690798</v>
      </c>
      <c r="Q29">
        <f t="shared" si="11"/>
        <v>0.21020587680047775</v>
      </c>
      <c r="R29">
        <f t="shared" ref="R29" si="14">AVERAGE(Q28:Q30)</f>
        <v>-3.1197047501059227E-3</v>
      </c>
    </row>
    <row r="30" spans="1:18" x14ac:dyDescent="0.25">
      <c r="A30" s="22" t="s">
        <v>15</v>
      </c>
      <c r="B30" s="46">
        <v>13.995754259091758</v>
      </c>
      <c r="C30" s="3">
        <v>13.578957230439846</v>
      </c>
      <c r="D30">
        <f t="shared" si="9"/>
        <v>0.41679702865191182</v>
      </c>
      <c r="E30" s="48"/>
      <c r="F30" s="48"/>
      <c r="G30" s="22"/>
      <c r="H30" s="10">
        <f t="shared" si="5"/>
        <v>0.41679702865191182</v>
      </c>
      <c r="I30" s="1">
        <v>-1</v>
      </c>
      <c r="J30">
        <f t="shared" si="6"/>
        <v>-0.41679702865191182</v>
      </c>
      <c r="K30" s="48"/>
      <c r="L30" s="48"/>
      <c r="M30" s="22"/>
      <c r="N30">
        <v>2</v>
      </c>
      <c r="O30" s="38">
        <f t="shared" si="7"/>
        <v>-0.41679702865191182</v>
      </c>
      <c r="P30">
        <f t="shared" si="10"/>
        <v>0.74908584795105349</v>
      </c>
      <c r="Q30">
        <f t="shared" si="11"/>
        <v>-0.41679702865191193</v>
      </c>
    </row>
    <row r="32" spans="1:18" x14ac:dyDescent="0.25">
      <c r="M32" s="1" t="s">
        <v>39</v>
      </c>
      <c r="N32">
        <f>R20</f>
        <v>-9.5276943259071059E-2</v>
      </c>
    </row>
    <row r="33" spans="13:14" x14ac:dyDescent="0.25">
      <c r="M33" s="1" t="s">
        <v>40</v>
      </c>
      <c r="N33" s="39">
        <f>R23</f>
        <v>-6.7612995342940338E-2</v>
      </c>
    </row>
    <row r="34" spans="13:14" x14ac:dyDescent="0.25">
      <c r="M34" s="1" t="s">
        <v>41</v>
      </c>
      <c r="N34" s="58">
        <f>R29</f>
        <v>-3.1197047501059227E-3</v>
      </c>
    </row>
  </sheetData>
  <mergeCells count="1">
    <mergeCell ref="C2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topLeftCell="A3" workbookViewId="0">
      <selection activeCell="I4" sqref="I4:I12"/>
    </sheetView>
  </sheetViews>
  <sheetFormatPr defaultRowHeight="15" x14ac:dyDescent="0.25"/>
  <cols>
    <col min="1" max="1" width="9.85546875" customWidth="1"/>
    <col min="7" max="7" width="9.5703125" customWidth="1"/>
    <col min="8" max="8" width="9.140625" customWidth="1"/>
    <col min="9" max="9" width="14" customWidth="1"/>
    <col min="10" max="10" width="10.140625" customWidth="1"/>
    <col min="12" max="12" width="9.5703125" customWidth="1"/>
    <col min="13" max="13" width="10.42578125" customWidth="1"/>
    <col min="14" max="14" width="9.7109375" customWidth="1"/>
    <col min="15" max="15" width="10.42578125" customWidth="1"/>
    <col min="21" max="21" width="9.5703125" bestFit="1" customWidth="1"/>
  </cols>
  <sheetData>
    <row r="1" spans="1:16" x14ac:dyDescent="0.25">
      <c r="B1" s="25" t="s">
        <v>27</v>
      </c>
      <c r="H1" s="25" t="s">
        <v>28</v>
      </c>
      <c r="N1" s="25" t="s">
        <v>29</v>
      </c>
    </row>
    <row r="2" spans="1:16" ht="15.75" thickBot="1" x14ac:dyDescent="0.3">
      <c r="A2" s="4"/>
      <c r="B2" s="69" t="s">
        <v>6</v>
      </c>
      <c r="C2" s="69"/>
      <c r="D2" s="70"/>
    </row>
    <row r="3" spans="1:16" ht="15.75" thickTop="1" x14ac:dyDescent="0.25">
      <c r="B3" s="23" t="s">
        <v>3</v>
      </c>
      <c r="C3" s="23" t="s">
        <v>4</v>
      </c>
      <c r="D3" s="31" t="s">
        <v>5</v>
      </c>
      <c r="G3" s="34" t="s">
        <v>20</v>
      </c>
      <c r="H3" s="35" t="s">
        <v>22</v>
      </c>
      <c r="I3" s="35" t="s">
        <v>19</v>
      </c>
      <c r="J3" s="33" t="s">
        <v>24</v>
      </c>
      <c r="L3" s="34" t="s">
        <v>21</v>
      </c>
      <c r="M3" s="35" t="s">
        <v>23</v>
      </c>
      <c r="N3" s="35" t="s">
        <v>19</v>
      </c>
      <c r="O3" s="33" t="s">
        <v>25</v>
      </c>
      <c r="P3" s="36"/>
    </row>
    <row r="4" spans="1:16" x14ac:dyDescent="0.25">
      <c r="A4" t="s">
        <v>0</v>
      </c>
      <c r="B4">
        <v>22.2</v>
      </c>
      <c r="C4">
        <v>22.2</v>
      </c>
      <c r="D4" s="3">
        <v>0.01</v>
      </c>
      <c r="G4" s="6" t="s">
        <v>0</v>
      </c>
      <c r="H4" s="1">
        <v>22.2</v>
      </c>
      <c r="I4" s="2">
        <v>18.097546824950737</v>
      </c>
      <c r="J4" s="26">
        <f>H4-I4</f>
        <v>4.1024531750492628</v>
      </c>
      <c r="L4" s="6" t="s">
        <v>13</v>
      </c>
      <c r="M4" s="1">
        <v>24.58</v>
      </c>
      <c r="N4" s="2">
        <v>18.663102782982897</v>
      </c>
      <c r="O4" s="2">
        <f>M4-N4</f>
        <v>5.9168972170171017</v>
      </c>
      <c r="P4" s="3"/>
    </row>
    <row r="5" spans="1:16" x14ac:dyDescent="0.25">
      <c r="A5" t="s">
        <v>1</v>
      </c>
      <c r="B5">
        <v>24.15</v>
      </c>
      <c r="C5">
        <v>24.06</v>
      </c>
      <c r="D5" s="3">
        <v>0.126</v>
      </c>
      <c r="G5" s="6" t="s">
        <v>1</v>
      </c>
      <c r="H5" s="1">
        <v>24.06</v>
      </c>
      <c r="I5" s="2">
        <v>18.509934999362116</v>
      </c>
      <c r="J5" s="26">
        <f t="shared" ref="J5:J12" si="0">H5-I5</f>
        <v>5.5500650006378827</v>
      </c>
      <c r="L5" s="6" t="s">
        <v>14</v>
      </c>
      <c r="M5" s="1">
        <v>24.8</v>
      </c>
      <c r="N5" s="2">
        <v>18.356229339814174</v>
      </c>
      <c r="O5" s="2">
        <f>M5-N5</f>
        <v>6.4437706601858267</v>
      </c>
      <c r="P5" s="3"/>
    </row>
    <row r="6" spans="1:16" x14ac:dyDescent="0.25">
      <c r="A6" t="s">
        <v>2</v>
      </c>
      <c r="B6">
        <v>23.87</v>
      </c>
      <c r="C6">
        <v>23.78</v>
      </c>
      <c r="D6" s="3">
        <v>0.114</v>
      </c>
      <c r="E6" s="1"/>
      <c r="G6" s="6" t="s">
        <v>2</v>
      </c>
      <c r="H6" s="1">
        <v>23.78</v>
      </c>
      <c r="I6" s="2">
        <v>18.652668656373152</v>
      </c>
      <c r="J6" s="26">
        <f t="shared" si="0"/>
        <v>5.1273313436268495</v>
      </c>
      <c r="L6" s="6"/>
      <c r="M6" s="1"/>
      <c r="N6" s="30" t="s">
        <v>26</v>
      </c>
      <c r="O6" s="1"/>
      <c r="P6" s="26">
        <f>AVERAGE(O4:O5)</f>
        <v>6.1803339386014642</v>
      </c>
    </row>
    <row r="7" spans="1:16" x14ac:dyDescent="0.25">
      <c r="A7" t="s">
        <v>7</v>
      </c>
      <c r="B7">
        <v>21.97</v>
      </c>
      <c r="C7">
        <v>21.97</v>
      </c>
      <c r="D7" s="3">
        <v>6.0000000000000001E-3</v>
      </c>
      <c r="G7" s="6" t="s">
        <v>7</v>
      </c>
      <c r="H7" s="1">
        <v>21.97</v>
      </c>
      <c r="I7" s="2">
        <v>18.556921129659166</v>
      </c>
      <c r="J7" s="26">
        <f t="shared" si="0"/>
        <v>3.4130788703408328</v>
      </c>
      <c r="L7" s="6"/>
      <c r="M7" s="1"/>
      <c r="N7" s="1"/>
      <c r="O7" s="1"/>
      <c r="P7" s="3"/>
    </row>
    <row r="8" spans="1:16" x14ac:dyDescent="0.25">
      <c r="A8" t="s">
        <v>8</v>
      </c>
      <c r="B8">
        <v>24.07</v>
      </c>
      <c r="C8">
        <v>24</v>
      </c>
      <c r="D8" s="3">
        <v>9.9000000000000005E-2</v>
      </c>
      <c r="G8" s="6" t="s">
        <v>8</v>
      </c>
      <c r="H8" s="1">
        <v>24</v>
      </c>
      <c r="I8" s="2">
        <v>18.39355205524874</v>
      </c>
      <c r="J8" s="26">
        <f t="shared" si="0"/>
        <v>5.6064479447512596</v>
      </c>
      <c r="L8" s="6"/>
      <c r="M8" s="1"/>
      <c r="N8" s="1"/>
      <c r="O8" s="1"/>
      <c r="P8" s="3"/>
    </row>
    <row r="9" spans="1:16" x14ac:dyDescent="0.25">
      <c r="A9" t="s">
        <v>9</v>
      </c>
      <c r="B9">
        <v>22.35</v>
      </c>
      <c r="C9">
        <v>22.34</v>
      </c>
      <c r="D9" s="3">
        <v>2.3E-2</v>
      </c>
      <c r="G9" s="6" t="s">
        <v>9</v>
      </c>
      <c r="H9" s="1">
        <v>22.34</v>
      </c>
      <c r="I9" s="2">
        <v>18.775609936675544</v>
      </c>
      <c r="J9" s="26">
        <f t="shared" si="0"/>
        <v>3.5643900633244563</v>
      </c>
      <c r="L9" s="6"/>
      <c r="M9" s="1"/>
      <c r="N9" s="1"/>
      <c r="O9" s="1"/>
      <c r="P9" s="3"/>
    </row>
    <row r="10" spans="1:16" x14ac:dyDescent="0.25">
      <c r="A10" t="s">
        <v>10</v>
      </c>
      <c r="B10">
        <v>23.71</v>
      </c>
      <c r="C10">
        <v>23.68</v>
      </c>
      <c r="D10" s="3">
        <v>3.2000000000000001E-2</v>
      </c>
      <c r="G10" s="6" t="s">
        <v>10</v>
      </c>
      <c r="H10" s="1">
        <v>23.68</v>
      </c>
      <c r="I10" s="2">
        <v>18.178976239119599</v>
      </c>
      <c r="J10" s="26">
        <f t="shared" si="0"/>
        <v>5.5010237608804005</v>
      </c>
      <c r="L10" s="6"/>
      <c r="M10" s="1"/>
      <c r="N10" s="1"/>
      <c r="O10" s="1"/>
      <c r="P10" s="3"/>
    </row>
    <row r="11" spans="1:16" x14ac:dyDescent="0.25">
      <c r="A11" t="s">
        <v>11</v>
      </c>
      <c r="B11">
        <v>22.03</v>
      </c>
      <c r="C11">
        <v>22.06</v>
      </c>
      <c r="D11" s="3">
        <v>3.7999999999999999E-2</v>
      </c>
      <c r="G11" s="6" t="s">
        <v>11</v>
      </c>
      <c r="H11" s="1">
        <v>22.06</v>
      </c>
      <c r="I11" s="2">
        <v>18.323714723133822</v>
      </c>
      <c r="J11" s="26">
        <f t="shared" si="0"/>
        <v>3.7362852768661767</v>
      </c>
      <c r="L11" s="6"/>
      <c r="M11" s="1"/>
      <c r="N11" s="1"/>
      <c r="O11" s="1"/>
      <c r="P11" s="3"/>
    </row>
    <row r="12" spans="1:16" x14ac:dyDescent="0.25">
      <c r="A12" t="s">
        <v>12</v>
      </c>
      <c r="B12">
        <v>23.1</v>
      </c>
      <c r="C12">
        <v>23.06</v>
      </c>
      <c r="D12" s="3">
        <v>5.6000000000000001E-2</v>
      </c>
      <c r="G12" s="6" t="s">
        <v>12</v>
      </c>
      <c r="H12" s="1">
        <v>23.06</v>
      </c>
      <c r="I12" s="2">
        <v>18.531992430331449</v>
      </c>
      <c r="J12" s="26">
        <f t="shared" si="0"/>
        <v>4.5280075696685493</v>
      </c>
      <c r="L12" s="6"/>
      <c r="M12" s="1"/>
      <c r="N12" s="1"/>
      <c r="O12" s="1"/>
      <c r="P12" s="3"/>
    </row>
    <row r="13" spans="1:16" x14ac:dyDescent="0.25">
      <c r="A13" t="s">
        <v>13</v>
      </c>
      <c r="B13">
        <v>24.66</v>
      </c>
      <c r="C13">
        <v>24.58</v>
      </c>
      <c r="D13" s="3">
        <v>0.111</v>
      </c>
      <c r="G13" s="6"/>
      <c r="H13" s="1"/>
      <c r="I13" s="1"/>
      <c r="J13" s="3"/>
      <c r="L13" s="6"/>
      <c r="M13" s="1"/>
      <c r="N13" s="1"/>
      <c r="O13" s="1"/>
      <c r="P13" s="3"/>
    </row>
    <row r="14" spans="1:16" ht="15.75" thickBot="1" x14ac:dyDescent="0.3">
      <c r="A14" s="4" t="s">
        <v>14</v>
      </c>
      <c r="B14" s="4">
        <v>24.86</v>
      </c>
      <c r="C14" s="4">
        <v>24.8</v>
      </c>
      <c r="D14" s="5">
        <v>9.2999999999999999E-2</v>
      </c>
      <c r="E14" s="4"/>
      <c r="F14" s="4"/>
      <c r="G14" s="7"/>
      <c r="H14" s="4"/>
      <c r="I14" s="4"/>
      <c r="J14" s="5"/>
      <c r="K14" s="4"/>
      <c r="L14" s="7"/>
      <c r="M14" s="4"/>
      <c r="N14" s="4"/>
      <c r="O14" s="4"/>
      <c r="P14" s="5"/>
    </row>
    <row r="15" spans="1:16" ht="15.75" thickTop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25">
      <c r="I16" s="16"/>
    </row>
    <row r="17" spans="1:21" x14ac:dyDescent="0.25">
      <c r="B17" s="23" t="s">
        <v>24</v>
      </c>
      <c r="C17" s="30" t="s">
        <v>26</v>
      </c>
      <c r="D17" s="23" t="s">
        <v>30</v>
      </c>
      <c r="H17" s="23" t="s">
        <v>30</v>
      </c>
      <c r="I17" s="23" t="s">
        <v>34</v>
      </c>
      <c r="J17" s="23" t="s">
        <v>33</v>
      </c>
      <c r="N17" s="23" t="s">
        <v>34</v>
      </c>
      <c r="O17" s="23" t="s">
        <v>33</v>
      </c>
      <c r="P17" t="s">
        <v>36</v>
      </c>
      <c r="Q17" t="s">
        <v>37</v>
      </c>
      <c r="R17" t="s">
        <v>38</v>
      </c>
    </row>
    <row r="18" spans="1:21" x14ac:dyDescent="0.25">
      <c r="A18" s="6" t="s">
        <v>0</v>
      </c>
      <c r="B18">
        <v>4.1024531750492628</v>
      </c>
      <c r="C18">
        <v>6.1803339386014642</v>
      </c>
      <c r="D18">
        <f>B18-C18</f>
        <v>-2.0778807635522014</v>
      </c>
      <c r="G18" t="s">
        <v>0</v>
      </c>
      <c r="H18">
        <v>-2.0778807635522014</v>
      </c>
      <c r="I18">
        <v>-1</v>
      </c>
      <c r="J18">
        <f>H18*I18</f>
        <v>2.0778807635522014</v>
      </c>
      <c r="M18" t="s">
        <v>0</v>
      </c>
      <c r="N18">
        <v>2</v>
      </c>
      <c r="O18">
        <v>2.0778807635522014</v>
      </c>
      <c r="P18">
        <f>N18^O18</f>
        <v>4.2218659256362914</v>
      </c>
      <c r="Q18">
        <f>LOG(P18,2)</f>
        <v>2.0778807635522014</v>
      </c>
    </row>
    <row r="19" spans="1:21" x14ac:dyDescent="0.25">
      <c r="A19" s="6" t="s">
        <v>1</v>
      </c>
      <c r="B19">
        <v>5.5500650006378827</v>
      </c>
      <c r="C19">
        <v>6.1803339386014642</v>
      </c>
      <c r="D19">
        <f t="shared" ref="D19:D28" si="1">B19-C19</f>
        <v>-0.63026893796358152</v>
      </c>
      <c r="G19" t="s">
        <v>1</v>
      </c>
      <c r="H19">
        <v>-0.63026893796358152</v>
      </c>
      <c r="I19">
        <v>-1</v>
      </c>
      <c r="J19">
        <f t="shared" ref="J19:J28" si="2">H19*I19</f>
        <v>0.63026893796358152</v>
      </c>
      <c r="M19" t="s">
        <v>1</v>
      </c>
      <c r="N19">
        <v>2</v>
      </c>
      <c r="O19">
        <v>0.63026893796358152</v>
      </c>
      <c r="P19">
        <f t="shared" ref="P19:P28" si="3">N19^O19</f>
        <v>1.5478535075810882</v>
      </c>
      <c r="Q19">
        <f t="shared" ref="Q19:Q28" si="4">LOG(P19,2)</f>
        <v>0.63026893796358141</v>
      </c>
      <c r="R19">
        <f>AVERAGE(Q18:Q20)</f>
        <v>1.2537174321634659</v>
      </c>
    </row>
    <row r="20" spans="1:21" x14ac:dyDescent="0.25">
      <c r="A20" s="6" t="s">
        <v>2</v>
      </c>
      <c r="B20">
        <v>5.1273313436268495</v>
      </c>
      <c r="C20">
        <v>6.1803339386014642</v>
      </c>
      <c r="D20">
        <f t="shared" si="1"/>
        <v>-1.0530025949746147</v>
      </c>
      <c r="G20" t="s">
        <v>2</v>
      </c>
      <c r="H20">
        <v>-1.0530025949746147</v>
      </c>
      <c r="I20">
        <v>-1</v>
      </c>
      <c r="J20">
        <f t="shared" si="2"/>
        <v>1.0530025949746147</v>
      </c>
      <c r="M20" t="s">
        <v>2</v>
      </c>
      <c r="N20">
        <v>2</v>
      </c>
      <c r="O20">
        <v>1.0530025949746147</v>
      </c>
      <c r="P20">
        <f t="shared" si="3"/>
        <v>2.0748436051476848</v>
      </c>
      <c r="Q20">
        <f t="shared" si="4"/>
        <v>1.0530025949746147</v>
      </c>
    </row>
    <row r="21" spans="1:21" x14ac:dyDescent="0.25">
      <c r="A21" s="6" t="s">
        <v>7</v>
      </c>
      <c r="B21">
        <v>3.4130788703408328</v>
      </c>
      <c r="C21">
        <v>6.1803339386014642</v>
      </c>
      <c r="D21">
        <f t="shared" si="1"/>
        <v>-2.7672550682606314</v>
      </c>
      <c r="G21" t="s">
        <v>7</v>
      </c>
      <c r="H21">
        <v>-2.7672550682606314</v>
      </c>
      <c r="I21">
        <v>-1</v>
      </c>
      <c r="J21">
        <f t="shared" si="2"/>
        <v>2.7672550682606314</v>
      </c>
      <c r="M21" t="s">
        <v>7</v>
      </c>
      <c r="N21">
        <v>2</v>
      </c>
      <c r="O21">
        <v>2.7672550682606314</v>
      </c>
      <c r="P21">
        <f t="shared" si="3"/>
        <v>6.8081134030531745</v>
      </c>
      <c r="Q21">
        <f t="shared" si="4"/>
        <v>2.7672550682606314</v>
      </c>
    </row>
    <row r="22" spans="1:21" x14ac:dyDescent="0.25">
      <c r="A22" s="6" t="s">
        <v>8</v>
      </c>
      <c r="B22">
        <v>5.6064479447512596</v>
      </c>
      <c r="C22">
        <v>6.1803339386014642</v>
      </c>
      <c r="D22">
        <f t="shared" si="1"/>
        <v>-0.57388599385020456</v>
      </c>
      <c r="G22" t="s">
        <v>8</v>
      </c>
      <c r="H22">
        <v>-0.57388599385020456</v>
      </c>
      <c r="I22">
        <v>-1</v>
      </c>
      <c r="J22">
        <f t="shared" si="2"/>
        <v>0.57388599385020456</v>
      </c>
      <c r="M22" t="s">
        <v>8</v>
      </c>
      <c r="N22">
        <v>2</v>
      </c>
      <c r="O22">
        <v>0.57388599385020456</v>
      </c>
      <c r="P22">
        <f t="shared" si="3"/>
        <v>1.488527622538969</v>
      </c>
      <c r="Q22">
        <f t="shared" si="4"/>
        <v>0.57388599385020467</v>
      </c>
      <c r="R22">
        <f>AVERAGE(Q21:Q23)</f>
        <v>1.9856949791292813</v>
      </c>
    </row>
    <row r="23" spans="1:21" x14ac:dyDescent="0.25">
      <c r="A23" s="6" t="s">
        <v>9</v>
      </c>
      <c r="B23">
        <v>3.5643900633244563</v>
      </c>
      <c r="C23">
        <v>6.1803339386014642</v>
      </c>
      <c r="D23">
        <f t="shared" si="1"/>
        <v>-2.6159438752770079</v>
      </c>
      <c r="G23" t="s">
        <v>9</v>
      </c>
      <c r="H23">
        <v>-2.6159438752770079</v>
      </c>
      <c r="I23">
        <v>-1</v>
      </c>
      <c r="J23">
        <f t="shared" si="2"/>
        <v>2.6159438752770079</v>
      </c>
      <c r="M23" t="s">
        <v>9</v>
      </c>
      <c r="N23">
        <v>2</v>
      </c>
      <c r="O23">
        <v>2.6159438752770079</v>
      </c>
      <c r="P23">
        <f t="shared" si="3"/>
        <v>6.130241353291801</v>
      </c>
      <c r="Q23">
        <f t="shared" si="4"/>
        <v>2.6159438752770079</v>
      </c>
    </row>
    <row r="24" spans="1:21" x14ac:dyDescent="0.25">
      <c r="A24" s="6" t="s">
        <v>10</v>
      </c>
      <c r="B24">
        <v>5.5010237608804005</v>
      </c>
      <c r="C24">
        <v>6.1803339386014642</v>
      </c>
      <c r="D24">
        <f t="shared" si="1"/>
        <v>-0.67931017772106372</v>
      </c>
      <c r="G24" t="s">
        <v>10</v>
      </c>
      <c r="H24">
        <v>-0.67931017772106372</v>
      </c>
      <c r="I24">
        <v>-1</v>
      </c>
      <c r="J24">
        <f t="shared" si="2"/>
        <v>0.67931017772106372</v>
      </c>
      <c r="M24" t="s">
        <v>10</v>
      </c>
      <c r="N24">
        <v>2</v>
      </c>
      <c r="O24">
        <v>0.67931017772106372</v>
      </c>
      <c r="P24">
        <f t="shared" si="3"/>
        <v>1.6013738777865307</v>
      </c>
      <c r="Q24">
        <f t="shared" si="4"/>
        <v>0.67931017772106372</v>
      </c>
    </row>
    <row r="25" spans="1:21" x14ac:dyDescent="0.25">
      <c r="A25" s="6" t="s">
        <v>11</v>
      </c>
      <c r="B25">
        <v>3.7362852768661767</v>
      </c>
      <c r="C25">
        <v>6.1803339386014642</v>
      </c>
      <c r="D25">
        <f t="shared" si="1"/>
        <v>-2.4440486617352875</v>
      </c>
      <c r="G25" t="s">
        <v>11</v>
      </c>
      <c r="H25">
        <v>-2.4440486617352875</v>
      </c>
      <c r="I25">
        <v>-1</v>
      </c>
      <c r="J25">
        <f t="shared" si="2"/>
        <v>2.4440486617352875</v>
      </c>
      <c r="M25" t="s">
        <v>11</v>
      </c>
      <c r="N25">
        <v>2</v>
      </c>
      <c r="O25">
        <v>2.4440486617352875</v>
      </c>
      <c r="P25">
        <f t="shared" si="3"/>
        <v>5.441666952564967</v>
      </c>
      <c r="Q25">
        <f t="shared" si="4"/>
        <v>2.4440486617352875</v>
      </c>
      <c r="R25">
        <f>AVERAGE(Q24:Q26)</f>
        <v>1.5918950694630887</v>
      </c>
    </row>
    <row r="26" spans="1:21" x14ac:dyDescent="0.25">
      <c r="A26" s="6" t="s">
        <v>12</v>
      </c>
      <c r="B26">
        <v>4.5280075696685493</v>
      </c>
      <c r="C26">
        <v>6.1803339386014642</v>
      </c>
      <c r="D26">
        <f t="shared" si="1"/>
        <v>-1.6523263689329148</v>
      </c>
      <c r="G26" t="s">
        <v>12</v>
      </c>
      <c r="H26">
        <v>-1.6523263689329148</v>
      </c>
      <c r="I26">
        <v>-1</v>
      </c>
      <c r="J26">
        <f t="shared" si="2"/>
        <v>1.6523263689329148</v>
      </c>
      <c r="M26" t="s">
        <v>12</v>
      </c>
      <c r="N26">
        <v>2</v>
      </c>
      <c r="O26">
        <v>1.6523263689329148</v>
      </c>
      <c r="P26">
        <f t="shared" si="3"/>
        <v>3.1434010917992286</v>
      </c>
      <c r="Q26">
        <f t="shared" si="4"/>
        <v>1.6523263689329146</v>
      </c>
    </row>
    <row r="27" spans="1:21" x14ac:dyDescent="0.25">
      <c r="A27" t="s">
        <v>13</v>
      </c>
      <c r="B27">
        <v>5.9168972170171017</v>
      </c>
      <c r="C27">
        <v>6.1803339386014642</v>
      </c>
      <c r="D27">
        <f t="shared" si="1"/>
        <v>-0.26343672158436249</v>
      </c>
      <c r="G27" t="s">
        <v>13</v>
      </c>
      <c r="H27">
        <v>-0.26343672158436249</v>
      </c>
      <c r="I27">
        <v>-1</v>
      </c>
      <c r="J27">
        <f t="shared" si="2"/>
        <v>0.26343672158436249</v>
      </c>
      <c r="M27" t="s">
        <v>13</v>
      </c>
      <c r="N27">
        <v>2</v>
      </c>
      <c r="O27" s="44">
        <v>0.26343672158436249</v>
      </c>
      <c r="P27">
        <f t="shared" si="3"/>
        <v>1.200334683497267</v>
      </c>
      <c r="Q27">
        <f t="shared" si="4"/>
        <v>0.26343672158436249</v>
      </c>
      <c r="U27" s="45">
        <f>AVERAGE(Q27:Q28)</f>
        <v>0</v>
      </c>
    </row>
    <row r="28" spans="1:21" x14ac:dyDescent="0.25">
      <c r="A28" t="s">
        <v>14</v>
      </c>
      <c r="B28">
        <v>6.4437706601858267</v>
      </c>
      <c r="C28">
        <v>6.1803339386014642</v>
      </c>
      <c r="D28">
        <f t="shared" si="1"/>
        <v>0.26343672158436249</v>
      </c>
      <c r="G28" t="s">
        <v>14</v>
      </c>
      <c r="H28">
        <v>0.26343672158436249</v>
      </c>
      <c r="I28">
        <v>-1</v>
      </c>
      <c r="J28">
        <f t="shared" si="2"/>
        <v>-0.26343672158436249</v>
      </c>
      <c r="M28" t="s">
        <v>14</v>
      </c>
      <c r="N28">
        <v>2</v>
      </c>
      <c r="O28" s="44">
        <v>-0.26343672158436249</v>
      </c>
      <c r="P28">
        <f t="shared" si="3"/>
        <v>0.83310097904229796</v>
      </c>
      <c r="Q28">
        <f t="shared" si="4"/>
        <v>-0.26343672158436243</v>
      </c>
    </row>
    <row r="35" spans="13:14" x14ac:dyDescent="0.25">
      <c r="M35" t="s">
        <v>39</v>
      </c>
      <c r="N35" s="16">
        <v>1.2537174321634659</v>
      </c>
    </row>
    <row r="36" spans="13:14" x14ac:dyDescent="0.25">
      <c r="M36" t="s">
        <v>40</v>
      </c>
      <c r="N36" s="16">
        <v>1.9856949791292813</v>
      </c>
    </row>
    <row r="37" spans="13:14" x14ac:dyDescent="0.25">
      <c r="M37" t="s">
        <v>41</v>
      </c>
      <c r="N37" s="16">
        <v>1.5918950694630887</v>
      </c>
    </row>
  </sheetData>
  <mergeCells count="1">
    <mergeCell ref="B2:D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AC4155720589C4AA9D8F888FE94E836" ma:contentTypeVersion="11" ma:contentTypeDescription="Skapa ett nytt dokument." ma:contentTypeScope="" ma:versionID="34339a4f7346ca399aacde90baf7fa88">
  <xsd:schema xmlns:xsd="http://www.w3.org/2001/XMLSchema" xmlns:xs="http://www.w3.org/2001/XMLSchema" xmlns:p="http://schemas.microsoft.com/office/2006/metadata/properties" xmlns:ns3="db198a6b-4395-4a50-a966-921195c00da9" targetNamespace="http://schemas.microsoft.com/office/2006/metadata/properties" ma:root="true" ma:fieldsID="79ac4cf4796f6439984dd96184fc928e" ns3:_="">
    <xsd:import namespace="db198a6b-4395-4a50-a966-921195c00da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198a6b-4395-4a50-a966-921195c00d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BA4CFD-C770-44A9-AEE3-4EC6D0DD37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D10FD7-1990-4848-A178-B6C9598E6C72}">
  <ds:schemaRefs>
    <ds:schemaRef ds:uri="http://schemas.microsoft.com/office/2006/documentManagement/types"/>
    <ds:schemaRef ds:uri="db198a6b-4395-4a50-a966-921195c00da9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4734332-37B7-4E00-BD38-F0DD5A4A51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198a6b-4395-4a50-a966-921195c00d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INTRODUCTION</vt:lpstr>
      <vt:lpstr>Gpd-1</vt:lpstr>
      <vt:lpstr>ACTIN</vt:lpstr>
      <vt:lpstr>Ref CT mean</vt:lpstr>
      <vt:lpstr>PgR018_g071_t02</vt:lpstr>
      <vt:lpstr>PgR075_g041_t01</vt:lpstr>
      <vt:lpstr>PgR127_g021</vt:lpstr>
      <vt:lpstr>PgR004_g112_t02</vt:lpstr>
      <vt:lpstr>PgR007_g080</vt:lpstr>
      <vt:lpstr>PgR013_g129_t02</vt:lpstr>
      <vt:lpstr>PgB01_g106_t02</vt:lpstr>
      <vt:lpstr>PgR003_g012_t01</vt:lpstr>
      <vt:lpstr>PgR003_g012_t02</vt:lpstr>
      <vt:lpstr>PgR015_g078_t02</vt:lpstr>
      <vt:lpstr>PgR047_g061</vt:lpstr>
      <vt:lpstr>PgR005X_g204_t03</vt:lpstr>
      <vt:lpstr>PgB05_g097</vt:lpstr>
      <vt:lpstr>PgR047_g023_t01</vt:lpstr>
      <vt:lpstr>PgR047_g023_t09</vt:lpstr>
      <vt:lpstr>PgB20_g050</vt:lpstr>
      <vt:lpstr>PgR005X_g127</vt:lpstr>
    </vt:vector>
  </TitlesOfParts>
  <Company>SLU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Faruk Dube</dc:creator>
  <cp:lastModifiedBy>Faruk Dube</cp:lastModifiedBy>
  <dcterms:created xsi:type="dcterms:W3CDTF">2020-05-04T09:57:04Z</dcterms:created>
  <dcterms:modified xsi:type="dcterms:W3CDTF">2022-01-19T18:26:36Z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0x0101007AC4155720589C4AA9D8F888FE94E836</vt:lpwstr>
  </property>
</Properties>
</file>