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bmission\"/>
    </mc:Choice>
  </mc:AlternateContent>
  <xr:revisionPtr revIDLastSave="0" documentId="8_{54F3D7B8-1DEE-4FF1-AF15-F59A0797949C}" xr6:coauthVersionLast="47" xr6:coauthVersionMax="47" xr10:uidLastSave="{00000000-0000-0000-0000-000000000000}"/>
  <bookViews>
    <workbookView xWindow="-96" yWindow="-96" windowWidth="16608" windowHeight="10536" xr2:uid="{54D1D1E4-2BBD-F149-A2EE-8F3F0C9D0115}"/>
  </bookViews>
  <sheets>
    <sheet name="Primary stem" sheetId="1" r:id="rId1"/>
    <sheet name="Revision stem" sheetId="2" r:id="rId2"/>
    <sheet name="Op time" sheetId="3" r:id="rId3"/>
    <sheet name="blood loss" sheetId="4" r:id="rId4"/>
    <sheet name="cup siz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1" l="1"/>
  <c r="A56" i="6" l="1"/>
  <c r="A56" i="4"/>
  <c r="B27" i="6"/>
  <c r="A54" i="6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" i="2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27" i="2" l="1"/>
  <c r="K54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26" i="2"/>
  <c r="X3" i="2"/>
  <c r="X5" i="2"/>
  <c r="X6" i="2"/>
  <c r="X7" i="2"/>
  <c r="X8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" i="2"/>
  <c r="D54" i="1"/>
  <c r="A54" i="3"/>
  <c r="N54" i="1"/>
  <c r="G54" i="1"/>
  <c r="E54" i="1"/>
  <c r="P27" i="2"/>
  <c r="G27" i="2"/>
  <c r="E27" i="2"/>
  <c r="D27" i="2"/>
  <c r="X54" i="1" l="1"/>
  <c r="X27" i="2"/>
  <c r="B27" i="4"/>
  <c r="A54" i="4"/>
  <c r="B27" i="3"/>
  <c r="A55" i="3" s="1"/>
  <c r="T27" i="2" l="1"/>
  <c r="U27" i="2"/>
  <c r="Z54" i="1"/>
  <c r="Y54" i="1"/>
</calcChain>
</file>

<file path=xl/sharedStrings.xml><?xml version="1.0" encoding="utf-8"?>
<sst xmlns="http://schemas.openxmlformats.org/spreadsheetml/2006/main" count="865" uniqueCount="283">
  <si>
    <t>chart No</t>
  </si>
  <si>
    <t>Name</t>
  </si>
  <si>
    <t>sex</t>
  </si>
  <si>
    <t>L/R</t>
    <phoneticPr fontId="2" type="noConversion"/>
  </si>
  <si>
    <t>Dx</t>
    <phoneticPr fontId="2" type="noConversion"/>
  </si>
  <si>
    <t>1st</t>
    <phoneticPr fontId="2" type="noConversion"/>
  </si>
  <si>
    <t>2nd</t>
    <phoneticPr fontId="2" type="noConversion"/>
  </si>
  <si>
    <t>Prosthesis</t>
    <phoneticPr fontId="2" type="noConversion"/>
  </si>
  <si>
    <t>Stem type</t>
    <phoneticPr fontId="2" type="noConversion"/>
  </si>
  <si>
    <t>Cemented/Cementless</t>
    <phoneticPr fontId="2" type="noConversion"/>
  </si>
  <si>
    <t>Revision</t>
    <phoneticPr fontId="2" type="noConversion"/>
  </si>
  <si>
    <t>Revision type</t>
    <phoneticPr fontId="2" type="noConversion"/>
  </si>
  <si>
    <t>F</t>
  </si>
  <si>
    <t>R</t>
    <phoneticPr fontId="2" type="noConversion"/>
  </si>
  <si>
    <t>Primary septic hip</t>
    <phoneticPr fontId="2" type="noConversion"/>
  </si>
  <si>
    <t>Cementless</t>
    <phoneticPr fontId="2" type="noConversion"/>
  </si>
  <si>
    <t>M</t>
  </si>
  <si>
    <t>L</t>
    <phoneticPr fontId="2" type="noConversion"/>
  </si>
  <si>
    <t>R</t>
  </si>
  <si>
    <t>Primary septic hip</t>
  </si>
  <si>
    <t>Zimmer Versys stem</t>
  </si>
  <si>
    <t>P</t>
  </si>
  <si>
    <t>Cementless</t>
  </si>
  <si>
    <t>Wright perfecta stem</t>
  </si>
  <si>
    <t xml:space="preserve">Recurrent infection </t>
  </si>
  <si>
    <t>L</t>
  </si>
  <si>
    <t>Recurrent infection</t>
    <phoneticPr fontId="2" type="noConversion"/>
  </si>
  <si>
    <t>United  U2 18cm stem</t>
    <phoneticPr fontId="2" type="noConversion"/>
  </si>
  <si>
    <t>S/P Gamma nail</t>
    <phoneticPr fontId="2" type="noConversion"/>
  </si>
  <si>
    <t>Zimmer Versys revision stem</t>
  </si>
  <si>
    <t>Wright revision stem</t>
  </si>
  <si>
    <t>Zimmer Versys revision stem</t>
    <phoneticPr fontId="2" type="noConversion"/>
  </si>
  <si>
    <t>Wright Profemur revision stem</t>
    <phoneticPr fontId="2" type="noConversion"/>
  </si>
  <si>
    <t>M</t>
    <phoneticPr fontId="2" type="noConversion"/>
  </si>
  <si>
    <t xml:space="preserve">Zimmer Wagner stem </t>
  </si>
  <si>
    <t>F</t>
    <phoneticPr fontId="2" type="noConversion"/>
  </si>
  <si>
    <t>United  U2 18cm stem</t>
  </si>
  <si>
    <t>United UTF stem</t>
  </si>
  <si>
    <t>Revision cup</t>
  </si>
  <si>
    <t>United U2 stem</t>
  </si>
  <si>
    <t>Microport Profemur Z</t>
  </si>
  <si>
    <t>Zimmer M/L stem</t>
  </si>
  <si>
    <t>Stryker primary stem</t>
  </si>
  <si>
    <t>Pathogen</t>
    <phoneticPr fontId="2" type="noConversion"/>
  </si>
  <si>
    <t>Underlying</t>
    <phoneticPr fontId="2" type="noConversion"/>
  </si>
  <si>
    <t>Age</t>
    <phoneticPr fontId="2" type="noConversion"/>
  </si>
  <si>
    <t>Revision stem United U2 18cm stem</t>
    <phoneticPr fontId="2" type="noConversion"/>
  </si>
  <si>
    <t>nil</t>
    <phoneticPr fontId="2" type="noConversion"/>
  </si>
  <si>
    <t>Negative</t>
    <phoneticPr fontId="2" type="noConversion"/>
  </si>
  <si>
    <t>Heroin abuse</t>
    <phoneticPr fontId="2" type="noConversion"/>
  </si>
  <si>
    <t>P.a</t>
    <phoneticPr fontId="2" type="noConversion"/>
  </si>
  <si>
    <t>Old fx, DM</t>
    <phoneticPr fontId="2" type="noConversion"/>
  </si>
  <si>
    <t>Staphylococcus</t>
    <phoneticPr fontId="2" type="noConversion"/>
  </si>
  <si>
    <t>Old fx</t>
    <phoneticPr fontId="2" type="noConversion"/>
  </si>
  <si>
    <t>Old femoral neck fx, HTN, old CVA, ESRD HD</t>
    <phoneticPr fontId="2" type="noConversion"/>
  </si>
  <si>
    <t>SLE</t>
    <phoneticPr fontId="2" type="noConversion"/>
  </si>
  <si>
    <t>S.a</t>
    <phoneticPr fontId="2" type="noConversion"/>
  </si>
  <si>
    <t>DM</t>
    <phoneticPr fontId="2" type="noConversion"/>
  </si>
  <si>
    <t>Heroin abuser, HIV, HCV</t>
    <phoneticPr fontId="2" type="noConversion"/>
  </si>
  <si>
    <t>Heroin abuser, HCV</t>
    <phoneticPr fontId="2" type="noConversion"/>
  </si>
  <si>
    <t>62/32/-3.5/13.5</t>
    <phoneticPr fontId="2" type="noConversion"/>
  </si>
  <si>
    <t>C/H/N/S</t>
    <phoneticPr fontId="2" type="noConversion"/>
  </si>
  <si>
    <t>50/32/0/#7</t>
    <phoneticPr fontId="2" type="noConversion"/>
  </si>
  <si>
    <t>54/36/-3/#4</t>
    <phoneticPr fontId="2" type="noConversion"/>
  </si>
  <si>
    <t>62/32/+3.5/14.2</t>
    <phoneticPr fontId="2" type="noConversion"/>
  </si>
  <si>
    <t>58/28/0/14.2</t>
    <phoneticPr fontId="2" type="noConversion"/>
  </si>
  <si>
    <t>58/14/+7/14</t>
    <phoneticPr fontId="2" type="noConversion"/>
  </si>
  <si>
    <t>50/28/0/12</t>
    <phoneticPr fontId="2" type="noConversion"/>
  </si>
  <si>
    <t>54/32/short/12</t>
    <phoneticPr fontId="2" type="noConversion"/>
  </si>
  <si>
    <t>52/28/0/12.7</t>
    <phoneticPr fontId="2" type="noConversion"/>
  </si>
  <si>
    <t>62/32/short/14</t>
    <phoneticPr fontId="2" type="noConversion"/>
  </si>
  <si>
    <t>DM HTN</t>
    <phoneticPr fontId="2" type="noConversion"/>
  </si>
  <si>
    <t>58/28/+3.5/14</t>
    <phoneticPr fontId="2" type="noConversion"/>
  </si>
  <si>
    <t>E. Faecalis</t>
    <phoneticPr fontId="2" type="noConversion"/>
  </si>
  <si>
    <t>HTN CKD</t>
    <phoneticPr fontId="2" type="noConversion"/>
  </si>
  <si>
    <t>52/28/-3.5/13</t>
    <phoneticPr fontId="2" type="noConversion"/>
  </si>
  <si>
    <t>52/28/10.5/14</t>
    <phoneticPr fontId="2" type="noConversion"/>
  </si>
  <si>
    <t>Peptostreptococcus</t>
    <phoneticPr fontId="2" type="noConversion"/>
  </si>
  <si>
    <t>DM HTN Anemia</t>
    <phoneticPr fontId="2" type="noConversion"/>
  </si>
  <si>
    <t>54/28/-3.5/14.2</t>
    <phoneticPr fontId="2" type="noConversion"/>
  </si>
  <si>
    <t>Adrenal insufficiency</t>
    <phoneticPr fontId="2" type="noConversion"/>
  </si>
  <si>
    <t>old fx, HBV</t>
    <phoneticPr fontId="2" type="noConversion"/>
  </si>
  <si>
    <t>60/28/0/13</t>
    <phoneticPr fontId="2" type="noConversion"/>
  </si>
  <si>
    <t>TB</t>
    <phoneticPr fontId="2" type="noConversion"/>
  </si>
  <si>
    <t>54/28/0/14</t>
    <phoneticPr fontId="2" type="noConversion"/>
  </si>
  <si>
    <t>56/32/+3.5/12</t>
    <phoneticPr fontId="2" type="noConversion"/>
  </si>
  <si>
    <t>60/28/-3.5/15</t>
    <phoneticPr fontId="2" type="noConversion"/>
  </si>
  <si>
    <t>Alcoholic liver</t>
    <phoneticPr fontId="2" type="noConversion"/>
  </si>
  <si>
    <t>Sal. Enterica</t>
    <phoneticPr fontId="2" type="noConversion"/>
  </si>
  <si>
    <t>60/32/short/12.7</t>
    <phoneticPr fontId="2" type="noConversion"/>
  </si>
  <si>
    <t>Peptostreptococcus. Micros</t>
    <phoneticPr fontId="2" type="noConversion"/>
  </si>
  <si>
    <t>54/28/+3.5/12</t>
    <phoneticPr fontId="2" type="noConversion"/>
  </si>
  <si>
    <t>Last OPD f/u</t>
    <phoneticPr fontId="2" type="noConversion"/>
  </si>
  <si>
    <t>56/28/+7/12</t>
    <phoneticPr fontId="2" type="noConversion"/>
  </si>
  <si>
    <t>54/32/-3.5/13</t>
    <phoneticPr fontId="2" type="noConversion"/>
  </si>
  <si>
    <t>HBV, alcoholic hepatitis</t>
    <phoneticPr fontId="2" type="noConversion"/>
  </si>
  <si>
    <t>60/32/0/13</t>
    <phoneticPr fontId="2" type="noConversion"/>
  </si>
  <si>
    <t>DM, HTN, CKD</t>
    <phoneticPr fontId="2" type="noConversion"/>
  </si>
  <si>
    <t>S.a.</t>
    <phoneticPr fontId="2" type="noConversion"/>
  </si>
  <si>
    <t>20120809 Stem aseptic loosening</t>
  </si>
  <si>
    <t>Zimmer versys</t>
    <phoneticPr fontId="2" type="noConversion"/>
  </si>
  <si>
    <t>60/32/-3.5/14</t>
    <phoneticPr fontId="2" type="noConversion"/>
  </si>
  <si>
    <t>RA, Congestive Heart failure, HTN, pulmonary hypertension</t>
    <phoneticPr fontId="2" type="noConversion"/>
  </si>
  <si>
    <t>54/36/-3/#3</t>
    <phoneticPr fontId="2" type="noConversion"/>
  </si>
  <si>
    <t>Epilepsy, mental retard, Anemia</t>
    <phoneticPr fontId="2" type="noConversion"/>
  </si>
  <si>
    <t>Remove prosthesis</t>
    <phoneticPr fontId="2" type="noConversion"/>
  </si>
  <si>
    <t>54/32/0/13.5</t>
    <phoneticPr fontId="2" type="noConversion"/>
  </si>
  <si>
    <t>Alcoholism</t>
    <phoneticPr fontId="2" type="noConversion"/>
  </si>
  <si>
    <t>56/32/-3.5/#4</t>
    <phoneticPr fontId="2" type="noConversion"/>
  </si>
  <si>
    <t>Gout</t>
    <phoneticPr fontId="2" type="noConversion"/>
  </si>
  <si>
    <t>58/36/+5/#4</t>
    <phoneticPr fontId="2" type="noConversion"/>
  </si>
  <si>
    <t>HTN</t>
    <phoneticPr fontId="2" type="noConversion"/>
  </si>
  <si>
    <t>54/32/-3.5/12</t>
    <phoneticPr fontId="2" type="noConversion"/>
  </si>
  <si>
    <t xml:space="preserve">HTN, liver cirrhosis, </t>
    <phoneticPr fontId="2" type="noConversion"/>
  </si>
  <si>
    <t>Streptococcus Viridans</t>
    <phoneticPr fontId="2" type="noConversion"/>
  </si>
  <si>
    <t>56/32/-3.5/13</t>
    <phoneticPr fontId="2" type="noConversion"/>
  </si>
  <si>
    <t>Breast ca, HTN</t>
    <phoneticPr fontId="2" type="noConversion"/>
  </si>
  <si>
    <t>68/32/-3.5/12</t>
    <phoneticPr fontId="2" type="noConversion"/>
  </si>
  <si>
    <t>DM HTN COPD</t>
    <phoneticPr fontId="2" type="noConversion"/>
  </si>
  <si>
    <t>56/36/-3/#4</t>
    <phoneticPr fontId="2" type="noConversion"/>
  </si>
  <si>
    <t>HCV HBV</t>
    <phoneticPr fontId="2" type="noConversion"/>
  </si>
  <si>
    <t>HCV, Pancytopenia</t>
    <phoneticPr fontId="2" type="noConversion"/>
  </si>
  <si>
    <t>62/36/-3/#5</t>
    <phoneticPr fontId="2" type="noConversion"/>
  </si>
  <si>
    <t xml:space="preserve">Anemia, hypopharyngeal ca, buccal ca, </t>
    <phoneticPr fontId="2" type="noConversion"/>
  </si>
  <si>
    <t xml:space="preserve">OP time </t>
    <phoneticPr fontId="2" type="noConversion"/>
  </si>
  <si>
    <t>blood loss</t>
    <phoneticPr fontId="2" type="noConversion"/>
  </si>
  <si>
    <t>complications for stem</t>
    <phoneticPr fontId="2" type="noConversion"/>
  </si>
  <si>
    <t>54/38/short/12</t>
    <phoneticPr fontId="2" type="noConversion"/>
  </si>
  <si>
    <t>58/32/-3.5/14</t>
    <phoneticPr fontId="2" type="noConversion"/>
  </si>
  <si>
    <t>Loose cup</t>
    <phoneticPr fontId="2" type="noConversion"/>
  </si>
  <si>
    <t>Heroin abuse, HCV, HBV</t>
    <phoneticPr fontId="2" type="noConversion"/>
  </si>
  <si>
    <t>spacer &gt; 64/32/+3.5/14</t>
    <phoneticPr fontId="2" type="noConversion"/>
  </si>
  <si>
    <t>58/32/-3.5/11</t>
    <phoneticPr fontId="2" type="noConversion"/>
  </si>
  <si>
    <t>Strep B</t>
    <phoneticPr fontId="2" type="noConversion"/>
  </si>
  <si>
    <t>64/32/-3.5/15</t>
    <phoneticPr fontId="2" type="noConversion"/>
  </si>
  <si>
    <t>62/32/-3.5/16</t>
    <phoneticPr fontId="2" type="noConversion"/>
  </si>
  <si>
    <t>Asthma</t>
    <phoneticPr fontId="2" type="noConversion"/>
  </si>
  <si>
    <t>56/32/short/13</t>
    <phoneticPr fontId="2" type="noConversion"/>
  </si>
  <si>
    <t>56/28/-3.5/15</t>
    <phoneticPr fontId="2" type="noConversion"/>
  </si>
  <si>
    <t>54/48/0/9</t>
    <phoneticPr fontId="2" type="noConversion"/>
  </si>
  <si>
    <t>60/28/0/8</t>
    <phoneticPr fontId="2" type="noConversion"/>
  </si>
  <si>
    <t xml:space="preserve">Lung ca, anemia, </t>
    <phoneticPr fontId="2" type="noConversion"/>
  </si>
  <si>
    <t>58/28/+5/13</t>
    <phoneticPr fontId="2" type="noConversion"/>
  </si>
  <si>
    <t>Revision stem 2015: 70/36 cemented</t>
    <phoneticPr fontId="2" type="noConversion"/>
  </si>
  <si>
    <t>56/50/-3.5/15</t>
    <phoneticPr fontId="2" type="noConversion"/>
  </si>
  <si>
    <t>HTN HBV</t>
    <phoneticPr fontId="2" type="noConversion"/>
  </si>
  <si>
    <t>revision?</t>
    <phoneticPr fontId="2" type="noConversion"/>
  </si>
  <si>
    <t>58/28/0/14</t>
    <phoneticPr fontId="2" type="noConversion"/>
  </si>
  <si>
    <t xml:space="preserve">Lung ca. DM, gout </t>
    <phoneticPr fontId="2" type="noConversion"/>
  </si>
  <si>
    <t>56/28/0/12</t>
    <phoneticPr fontId="2" type="noConversion"/>
  </si>
  <si>
    <t xml:space="preserve">DM, HBE, </t>
    <phoneticPr fontId="2" type="noConversion"/>
  </si>
  <si>
    <t>52/32/-3/12</t>
    <phoneticPr fontId="2" type="noConversion"/>
  </si>
  <si>
    <t>HTN, meta ca</t>
    <phoneticPr fontId="2" type="noConversion"/>
  </si>
  <si>
    <t>52/28/0/11</t>
    <phoneticPr fontId="2" type="noConversion"/>
  </si>
  <si>
    <t xml:space="preserve">DM HTN </t>
    <phoneticPr fontId="2" type="noConversion"/>
  </si>
  <si>
    <t>periprosthetic fracture 2013 op plate</t>
    <phoneticPr fontId="2" type="noConversion"/>
  </si>
  <si>
    <t>56/32/short/15</t>
    <phoneticPr fontId="2" type="noConversion"/>
  </si>
  <si>
    <t>AS</t>
    <phoneticPr fontId="2" type="noConversion"/>
  </si>
  <si>
    <t>術中Stem</t>
    <phoneticPr fontId="2" type="noConversion"/>
  </si>
  <si>
    <t>OP time</t>
    <phoneticPr fontId="2" type="noConversion"/>
  </si>
  <si>
    <t>last f/u</t>
    <phoneticPr fontId="2" type="noConversion"/>
  </si>
  <si>
    <t>Salmonella</t>
    <phoneticPr fontId="2" type="noConversion"/>
  </si>
  <si>
    <t>52/36/-3/U2 18cm</t>
    <phoneticPr fontId="2" type="noConversion"/>
  </si>
  <si>
    <t>58/36/-3/#11</t>
    <phoneticPr fontId="2" type="noConversion"/>
  </si>
  <si>
    <t xml:space="preserve">ESRD AD HBV BCV </t>
    <phoneticPr fontId="2" type="noConversion"/>
  </si>
  <si>
    <t>56/40/-3/18</t>
    <phoneticPr fontId="2" type="noConversion"/>
  </si>
  <si>
    <t>S. capitis</t>
    <phoneticPr fontId="2" type="noConversion"/>
  </si>
  <si>
    <t>schizophrenia</t>
    <phoneticPr fontId="2" type="noConversion"/>
  </si>
  <si>
    <t>58/32/short/12</t>
    <phoneticPr fontId="2" type="noConversion"/>
  </si>
  <si>
    <t>HTN RA</t>
    <phoneticPr fontId="2" type="noConversion"/>
  </si>
  <si>
    <t>66/32/0/16.5</t>
    <phoneticPr fontId="2" type="noConversion"/>
  </si>
  <si>
    <t>staphylococcus</t>
    <phoneticPr fontId="2" type="noConversion"/>
  </si>
  <si>
    <t>DM HTN CAD</t>
    <phoneticPr fontId="2" type="noConversion"/>
  </si>
  <si>
    <t>54/32/+3.5/13</t>
    <phoneticPr fontId="2" type="noConversion"/>
  </si>
  <si>
    <t>DM HTN CHF</t>
    <phoneticPr fontId="2" type="noConversion"/>
  </si>
  <si>
    <t>60/32/-3.5/17</t>
    <phoneticPr fontId="2" type="noConversion"/>
  </si>
  <si>
    <t>DM liver cirrhosis</t>
    <phoneticPr fontId="2" type="noConversion"/>
  </si>
  <si>
    <t>MRSA</t>
    <phoneticPr fontId="2" type="noConversion"/>
  </si>
  <si>
    <t>62/32/+10.5/15</t>
    <phoneticPr fontId="2" type="noConversion"/>
  </si>
  <si>
    <t>DM HTN liver cirrhosis, HBV</t>
  </si>
  <si>
    <t>56/30/0/14</t>
    <phoneticPr fontId="2" type="noConversion"/>
  </si>
  <si>
    <t>Recurrent infection: ALBC</t>
    <phoneticPr fontId="2" type="noConversion"/>
  </si>
  <si>
    <t>S.A</t>
    <phoneticPr fontId="2" type="noConversion"/>
  </si>
  <si>
    <t>60/32/+10.5/17</t>
    <phoneticPr fontId="2" type="noConversion"/>
  </si>
  <si>
    <t>DM HTM CVA</t>
    <phoneticPr fontId="2" type="noConversion"/>
  </si>
  <si>
    <t>HBV, TB</t>
    <phoneticPr fontId="2" type="noConversion"/>
  </si>
  <si>
    <t>HTN, gout, alcoholic liver disease</t>
    <phoneticPr fontId="2" type="noConversion"/>
  </si>
  <si>
    <t>liver cirrhosis, HBV carrier, alcoholism</t>
    <phoneticPr fontId="2" type="noConversion"/>
  </si>
  <si>
    <t>58/36/0/14</t>
    <phoneticPr fontId="2" type="noConversion"/>
  </si>
  <si>
    <t>56/32/-3.5/12</t>
    <phoneticPr fontId="2" type="noConversion"/>
  </si>
  <si>
    <t>ESRD, HTN</t>
    <phoneticPr fontId="2" type="noConversion"/>
  </si>
  <si>
    <t>52/32/0/12</t>
    <phoneticPr fontId="2" type="noConversion"/>
  </si>
  <si>
    <t>64/32/-3.5/12</t>
    <phoneticPr fontId="2" type="noConversion"/>
  </si>
  <si>
    <t>DM HCV</t>
    <phoneticPr fontId="2" type="noConversion"/>
  </si>
  <si>
    <t>58/32/-3.5/12</t>
    <phoneticPr fontId="2" type="noConversion"/>
  </si>
  <si>
    <t>HTN CVA</t>
    <phoneticPr fontId="2" type="noConversion"/>
  </si>
  <si>
    <t>58/32/+10.5/12</t>
    <phoneticPr fontId="2" type="noConversion"/>
  </si>
  <si>
    <t>Sa.</t>
    <phoneticPr fontId="2" type="noConversion"/>
  </si>
  <si>
    <t>DM HTN BPH CVA</t>
    <phoneticPr fontId="2" type="noConversion"/>
  </si>
  <si>
    <t>58/32/0/13</t>
    <phoneticPr fontId="2" type="noConversion"/>
  </si>
  <si>
    <t>gout</t>
    <phoneticPr fontId="2" type="noConversion"/>
  </si>
  <si>
    <t>Streptococcus/ prevotella intermedia</t>
    <phoneticPr fontId="2" type="noConversion"/>
  </si>
  <si>
    <t>HTN HCV</t>
    <phoneticPr fontId="2" type="noConversion"/>
  </si>
  <si>
    <t>60/40/-3.5/17</t>
    <phoneticPr fontId="2" type="noConversion"/>
  </si>
  <si>
    <t>Condyloma, HBV carrier</t>
    <phoneticPr fontId="2" type="noConversion"/>
  </si>
  <si>
    <t>54/36/-3/14</t>
    <phoneticPr fontId="2" type="noConversion"/>
  </si>
  <si>
    <t>breast ca</t>
    <phoneticPr fontId="2" type="noConversion"/>
  </si>
  <si>
    <t>58/36/-3/13</t>
    <phoneticPr fontId="2" type="noConversion"/>
  </si>
  <si>
    <t>58/28/short/12</t>
    <phoneticPr fontId="2" type="noConversion"/>
  </si>
  <si>
    <t>liver cirrhosis,</t>
    <phoneticPr fontId="2" type="noConversion"/>
  </si>
  <si>
    <t>ok</t>
    <phoneticPr fontId="2" type="noConversion"/>
  </si>
  <si>
    <t>Bone loss, wire passing</t>
    <phoneticPr fontId="2" type="noConversion"/>
  </si>
  <si>
    <t>pa wire</t>
    <phoneticPr fontId="2" type="noConversion"/>
  </si>
  <si>
    <t>dislocation</t>
    <phoneticPr fontId="2" type="noConversion"/>
  </si>
  <si>
    <t>HCC died on 2018/4/14</t>
    <phoneticPr fontId="2" type="noConversion"/>
  </si>
  <si>
    <t>M=0</t>
    <phoneticPr fontId="2" type="noConversion"/>
  </si>
  <si>
    <t>L=1</t>
  </si>
  <si>
    <t>L=1</t>
    <phoneticPr fontId="2" type="noConversion"/>
  </si>
  <si>
    <t>cup size</t>
    <phoneticPr fontId="2" type="noConversion"/>
  </si>
  <si>
    <t>F=1</t>
    <phoneticPr fontId="2" type="noConversion"/>
  </si>
  <si>
    <t>2006/1218</t>
    <phoneticPr fontId="2" type="noConversion"/>
  </si>
  <si>
    <t>2017/720</t>
    <phoneticPr fontId="2" type="noConversion"/>
  </si>
  <si>
    <t>18/52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</si>
  <si>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</si>
  <si>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</si>
  <si>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</si>
  <si>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</si>
  <si>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</si>
  <si>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</si>
  <si>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</si>
  <si>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</si>
  <si>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</si>
  <si>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</si>
  <si>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</si>
  <si>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</si>
  <si>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</si>
  <si>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</si>
  <si>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</si>
  <si>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</si>
  <si>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</si>
  <si>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</si>
  <si>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</si>
  <si>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</si>
  <si>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</si>
  <si>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</si>
  <si>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</si>
  <si>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</si>
  <si>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</si>
  <si>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</si>
  <si>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</si>
  <si>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</si>
  <si>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</si>
  <si>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</si>
  <si>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</si>
  <si>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42</t>
  </si>
  <si>
    <t>43</t>
  </si>
  <si>
    <t>44</t>
  </si>
  <si>
    <t>45</t>
  </si>
  <si>
    <t>46</t>
  </si>
  <si>
    <t>47</t>
  </si>
  <si>
    <t>48</t>
  </si>
  <si>
    <t>49</t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</si>
  <si>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</si>
  <si>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</si>
  <si>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</si>
  <si>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</si>
  <si>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</si>
  <si>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</si>
  <si>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22</t>
    <phoneticPr fontId="2" type="noConversion"/>
  </si>
  <si>
    <t>23</t>
    <phoneticPr fontId="2" type="noConversion"/>
  </si>
  <si>
    <t>24</t>
    <phoneticPr fontId="2" type="noConversion"/>
  </si>
  <si>
    <t>25</t>
    <phoneticPr fontId="2" type="noConversion"/>
  </si>
  <si>
    <t>26</t>
    <phoneticPr fontId="2" type="noConversion"/>
  </si>
  <si>
    <t>27</t>
    <phoneticPr fontId="2" type="noConversion"/>
  </si>
  <si>
    <t>38</t>
    <phoneticPr fontId="2" type="noConversion"/>
  </si>
  <si>
    <t>39</t>
    <phoneticPr fontId="2" type="noConversion"/>
  </si>
  <si>
    <t>40</t>
    <phoneticPr fontId="2" type="noConversion"/>
  </si>
  <si>
    <t>41</t>
    <phoneticPr fontId="2" type="noConversion"/>
  </si>
  <si>
    <t>4</t>
    <phoneticPr fontId="2" type="noConversion"/>
  </si>
  <si>
    <t>5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</si>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</sst>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.00_);[Red]\(0.00\)"/>
    <numFmt numFmtId="178" formatCode="0_ "/>
    <numFmt numFmtId="179" formatCode="0.00_ "/>
    <numFmt numFmtId="180" formatCode="yyyy/m/d;@"/>
    <numFmt numFmtId="181" formatCode="m&quot;月&quot;d&quot;日&quot;"/>
  </numFmts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1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8" fontId="3" fillId="0" borderId="0" xfId="0" applyNumberFormat="1" applyFont="1" applyAlignment="1">
      <alignment horizontal="left" vertical="top"/>
    </xf>
    <xf numFmtId="178" fontId="5" fillId="0" borderId="0" xfId="0" applyNumberFormat="1" applyFont="1" applyAlignment="1">
      <alignment horizontal="left" vertical="top"/>
    </xf>
    <xf numFmtId="178" fontId="5" fillId="0" borderId="0" xfId="0" applyNumberFormat="1" applyFont="1" applyAlignment="1">
      <alignment horizontal="left" vertical="center"/>
    </xf>
    <xf numFmtId="178" fontId="0" fillId="0" borderId="0" xfId="0" applyNumberFormat="1">
      <alignment vertical="center"/>
    </xf>
    <xf numFmtId="179" fontId="5" fillId="0" borderId="0" xfId="0" applyNumberFormat="1" applyFont="1" applyAlignment="1">
      <alignment horizontal="left" vertical="center"/>
    </xf>
    <xf numFmtId="14" fontId="0" fillId="0" borderId="0" xfId="0" applyNumberFormat="1">
      <alignment vertical="center"/>
    </xf>
    <xf numFmtId="180" fontId="0" fillId="0" borderId="0" xfId="0" applyNumberFormat="1">
      <alignment vertical="center"/>
    </xf>
    <xf numFmtId="180" fontId="5" fillId="0" borderId="0" xfId="0" applyNumberFormat="1" applyFont="1" applyAlignment="1">
      <alignment horizontal="center" vertical="center"/>
    </xf>
    <xf numFmtId="180" fontId="5" fillId="0" borderId="0" xfId="0" applyNumberFormat="1" applyFont="1">
      <alignment vertical="center"/>
    </xf>
    <xf numFmtId="0" fontId="5" fillId="0" borderId="0" xfId="0" applyNumberFormat="1" applyFont="1">
      <alignment vertical="center"/>
    </xf>
    <xf numFmtId="0" fontId="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180" fontId="3" fillId="0" borderId="0" xfId="0" applyNumberFormat="1" applyFont="1" applyFill="1" applyAlignment="1">
      <alignment horizontal="center" vertical="top"/>
    </xf>
    <xf numFmtId="14" fontId="3" fillId="0" borderId="0" xfId="0" applyNumberFormat="1" applyFont="1" applyFill="1" applyAlignment="1">
      <alignment horizontal="center" vertical="top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49" fontId="0" fillId="0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49" fontId="0" fillId="0" borderId="0" xfId="0" applyNumberFormat="1" applyFill="1" applyAlignment="1">
      <alignment horizontal="left" vertical="top"/>
    </xf>
    <xf numFmtId="180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top"/>
    </xf>
    <xf numFmtId="49" fontId="4" fillId="0" borderId="0" xfId="0" applyNumberFormat="1" applyFont="1" applyFill="1" applyAlignment="1">
      <alignment vertical="top" wrapText="1"/>
    </xf>
    <xf numFmtId="0" fontId="5" fillId="0" borderId="0" xfId="0" applyFont="1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top"/>
    </xf>
    <xf numFmtId="49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181" fontId="0" fillId="0" borderId="0" xfId="0" applyNumberFormat="1" applyFill="1">
      <alignment vertical="center"/>
    </xf>
    <xf numFmtId="180" fontId="0" fillId="0" borderId="0" xfId="0" applyNumberFormat="1" applyFill="1">
      <alignment vertical="center"/>
    </xf>
    <xf numFmtId="176" fontId="3" fillId="0" borderId="0" xfId="0" applyNumberFormat="1" applyFont="1" applyFill="1" applyAlignment="1">
      <alignment horizontal="center" vertical="top"/>
    </xf>
    <xf numFmtId="178" fontId="3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49" fontId="5" fillId="0" borderId="0" xfId="0" applyNumberFormat="1" applyFont="1" applyFill="1" applyAlignment="1">
      <alignment vertical="top"/>
    </xf>
    <xf numFmtId="49" fontId="5" fillId="0" borderId="0" xfId="0" applyNumberFormat="1" applyFont="1" applyFill="1" applyAlignment="1">
      <alignment horizontal="center" vertical="top"/>
    </xf>
    <xf numFmtId="176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Alignment="1">
      <alignment horizontal="left" vertical="top"/>
    </xf>
    <xf numFmtId="180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78" fontId="5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top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left" vertical="center"/>
    </xf>
    <xf numFmtId="180" fontId="5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D5E9-5497-6147-A981-4FC974AB03A1}">
  <dimension ref="A1:AA55"/>
  <sheetViews>
    <sheetView tabSelected="1" zoomScale="10" zoomScaleNormal="10" workbookViewId="0">
      <pane xSplit="1" topLeftCell="B1" activePane="topRight" state="frozen"/>
      <selection activeCell="A21" sqref="A21"/>
      <selection pane="topRight" activeCell="A5" sqref="A5:XFD43"/>
    </sheetView>
  </sheetViews>
  <sheetFormatPr defaultColWidth="11" defaultRowHeight="16.5" x14ac:dyDescent="0.6"/>
  <cols>
    <col min="3" max="3" width="5.89453125" customWidth="1"/>
    <col min="4" max="4" width="5.89453125" style="7" customWidth="1"/>
    <col min="7" max="7" width="11" style="7"/>
    <col min="8" max="8" width="10.89453125" customWidth="1"/>
    <col min="12" max="12" width="19.20703125" bestFit="1" customWidth="1"/>
    <col min="13" max="13" width="13.3125" bestFit="1" customWidth="1"/>
    <col min="14" max="14" width="13.3125" style="11" customWidth="1"/>
    <col min="15" max="15" width="11.1015625" bestFit="1" customWidth="1"/>
    <col min="16" max="16" width="9.1015625" customWidth="1"/>
    <col min="17" max="17" width="11.89453125" bestFit="1" customWidth="1"/>
    <col min="18" max="18" width="31.20703125" bestFit="1" customWidth="1"/>
    <col min="19" max="19" width="12.3125" customWidth="1"/>
    <col min="20" max="20" width="18.89453125" bestFit="1" customWidth="1"/>
    <col min="21" max="21" width="41.20703125" bestFit="1" customWidth="1"/>
    <col min="23" max="23" width="16.7890625" bestFit="1" customWidth="1"/>
    <col min="24" max="24" width="16.7890625" customWidth="1"/>
    <col min="26" max="26" width="9" bestFit="1" customWidth="1"/>
    <col min="27" max="27" width="19.41796875" bestFit="1" customWidth="1"/>
  </cols>
  <sheetData>
    <row r="1" spans="1:27" x14ac:dyDescent="0.6">
      <c r="A1" s="18" t="s">
        <v>0</v>
      </c>
      <c r="B1" s="18" t="s">
        <v>1</v>
      </c>
      <c r="C1" s="19" t="s">
        <v>2</v>
      </c>
      <c r="D1" s="44" t="s">
        <v>219</v>
      </c>
      <c r="E1" s="19" t="s">
        <v>45</v>
      </c>
      <c r="F1" s="19" t="s">
        <v>3</v>
      </c>
      <c r="G1" s="44" t="s">
        <v>216</v>
      </c>
      <c r="H1" s="20" t="s">
        <v>4</v>
      </c>
      <c r="I1" s="19" t="s">
        <v>5</v>
      </c>
      <c r="J1" s="19" t="s">
        <v>6</v>
      </c>
      <c r="K1" s="19"/>
      <c r="L1" s="20" t="s">
        <v>7</v>
      </c>
      <c r="M1" s="20" t="s">
        <v>61</v>
      </c>
      <c r="N1" s="45" t="s">
        <v>218</v>
      </c>
      <c r="O1" s="19" t="s">
        <v>8</v>
      </c>
      <c r="P1" s="19" t="s">
        <v>9</v>
      </c>
      <c r="Q1" s="19" t="s">
        <v>10</v>
      </c>
      <c r="R1" s="19" t="s">
        <v>11</v>
      </c>
      <c r="S1" s="1"/>
      <c r="T1" s="1" t="s">
        <v>43</v>
      </c>
      <c r="U1" s="1" t="s">
        <v>44</v>
      </c>
      <c r="V1" s="1" t="s">
        <v>6</v>
      </c>
      <c r="W1" s="1" t="s">
        <v>92</v>
      </c>
      <c r="X1" s="1"/>
      <c r="Y1" s="1" t="s">
        <v>124</v>
      </c>
      <c r="Z1" s="1" t="s">
        <v>125</v>
      </c>
      <c r="AA1" s="1" t="s">
        <v>126</v>
      </c>
    </row>
    <row r="2" spans="1:27" x14ac:dyDescent="0.6">
      <c r="A2" s="46">
        <v>21974596</v>
      </c>
      <c r="B2" s="47" t="s">
        <v>223</v>
      </c>
      <c r="C2" s="48" t="s">
        <v>12</v>
      </c>
      <c r="D2" s="49">
        <v>1</v>
      </c>
      <c r="E2" s="49">
        <v>66</v>
      </c>
      <c r="F2" s="48" t="s">
        <v>18</v>
      </c>
      <c r="G2" s="49">
        <v>0</v>
      </c>
      <c r="H2" s="50" t="s">
        <v>19</v>
      </c>
      <c r="I2" s="51">
        <v>42815</v>
      </c>
      <c r="J2" s="51">
        <v>42873</v>
      </c>
      <c r="K2" s="52">
        <f>DATEDIF(I2,J2,"m")</f>
        <v>1</v>
      </c>
      <c r="L2" s="50" t="s">
        <v>37</v>
      </c>
      <c r="M2" s="50" t="s">
        <v>62</v>
      </c>
      <c r="N2" s="53">
        <v>50</v>
      </c>
      <c r="O2" s="48" t="s">
        <v>21</v>
      </c>
      <c r="P2" s="48" t="s">
        <v>22</v>
      </c>
      <c r="Q2" s="52">
        <v>20171024</v>
      </c>
      <c r="R2" s="52" t="s">
        <v>38</v>
      </c>
      <c r="S2" s="4"/>
      <c r="T2" s="3" t="s">
        <v>48</v>
      </c>
      <c r="U2" s="3" t="s">
        <v>47</v>
      </c>
      <c r="V2" s="15">
        <v>42873</v>
      </c>
      <c r="W2" s="16">
        <v>43945</v>
      </c>
      <c r="X2" s="17">
        <f>DATEDIF(V2,W2,"m")</f>
        <v>35</v>
      </c>
      <c r="Y2">
        <v>105</v>
      </c>
      <c r="Z2">
        <v>200</v>
      </c>
    </row>
    <row r="3" spans="1:27" x14ac:dyDescent="0.6">
      <c r="A3" s="46">
        <v>21373375</v>
      </c>
      <c r="B3" s="47" t="s">
        <v>224</v>
      </c>
      <c r="C3" s="48" t="s">
        <v>16</v>
      </c>
      <c r="D3" s="49">
        <v>0</v>
      </c>
      <c r="E3" s="49">
        <v>34</v>
      </c>
      <c r="F3" s="48" t="s">
        <v>25</v>
      </c>
      <c r="G3" s="49">
        <v>1</v>
      </c>
      <c r="H3" s="50" t="s">
        <v>19</v>
      </c>
      <c r="I3" s="51">
        <v>42342</v>
      </c>
      <c r="J3" s="51">
        <v>42433</v>
      </c>
      <c r="K3" s="52">
        <f t="shared" ref="K3:K53" si="0">DATEDIF(I3,J3,"m")</f>
        <v>3</v>
      </c>
      <c r="L3" s="54" t="s">
        <v>39</v>
      </c>
      <c r="M3" s="54" t="s">
        <v>63</v>
      </c>
      <c r="N3" s="55">
        <v>54</v>
      </c>
      <c r="O3" s="52" t="s">
        <v>21</v>
      </c>
      <c r="P3" s="52" t="s">
        <v>22</v>
      </c>
      <c r="Q3" s="52">
        <v>20170818</v>
      </c>
      <c r="R3" s="52" t="s">
        <v>46</v>
      </c>
      <c r="S3" s="4"/>
      <c r="T3" s="4" t="s">
        <v>50</v>
      </c>
      <c r="U3" s="3" t="s">
        <v>49</v>
      </c>
      <c r="V3" s="15">
        <v>42433</v>
      </c>
      <c r="W3" s="16">
        <v>43916</v>
      </c>
      <c r="X3" s="17">
        <f t="shared" ref="X3:X53" si="1">DATEDIF(V3,W3,"m")</f>
        <v>48</v>
      </c>
      <c r="Y3">
        <v>106</v>
      </c>
      <c r="Z3">
        <v>1000</v>
      </c>
    </row>
    <row r="4" spans="1:27" x14ac:dyDescent="0.6">
      <c r="A4" s="46">
        <v>8685813</v>
      </c>
      <c r="B4" s="47" t="s">
        <v>225</v>
      </c>
      <c r="C4" s="48" t="s">
        <v>16</v>
      </c>
      <c r="D4" s="49">
        <v>0</v>
      </c>
      <c r="E4" s="49">
        <v>44</v>
      </c>
      <c r="F4" s="48" t="s">
        <v>25</v>
      </c>
      <c r="G4" s="49">
        <v>1</v>
      </c>
      <c r="H4" s="50" t="s">
        <v>19</v>
      </c>
      <c r="I4" s="51">
        <v>38687</v>
      </c>
      <c r="J4" s="51">
        <v>38757</v>
      </c>
      <c r="K4" s="52">
        <f t="shared" si="0"/>
        <v>2</v>
      </c>
      <c r="L4" s="54" t="s">
        <v>23</v>
      </c>
      <c r="M4" s="54" t="s">
        <v>64</v>
      </c>
      <c r="N4" s="55">
        <v>62</v>
      </c>
      <c r="O4" s="52" t="s">
        <v>21</v>
      </c>
      <c r="P4" s="52" t="s">
        <v>22</v>
      </c>
      <c r="Q4" s="52"/>
      <c r="R4" s="52"/>
      <c r="S4" s="4"/>
      <c r="T4" s="3" t="s">
        <v>52</v>
      </c>
      <c r="U4" s="3" t="s">
        <v>51</v>
      </c>
      <c r="V4" s="15">
        <v>38757</v>
      </c>
      <c r="W4" s="16">
        <v>43916</v>
      </c>
      <c r="X4" s="17">
        <f t="shared" si="1"/>
        <v>169</v>
      </c>
      <c r="Y4">
        <v>194</v>
      </c>
      <c r="Z4">
        <v>1250</v>
      </c>
    </row>
    <row r="5" spans="1:27" s="23" customFormat="1" x14ac:dyDescent="0.6">
      <c r="A5" s="46">
        <v>3889771</v>
      </c>
      <c r="B5" s="47" t="s">
        <v>226</v>
      </c>
      <c r="C5" s="48" t="s">
        <v>16</v>
      </c>
      <c r="D5" s="49">
        <v>0</v>
      </c>
      <c r="E5" s="49">
        <v>65</v>
      </c>
      <c r="F5" s="48" t="s">
        <v>18</v>
      </c>
      <c r="G5" s="49">
        <v>0</v>
      </c>
      <c r="H5" s="50" t="s">
        <v>19</v>
      </c>
      <c r="I5" s="51">
        <v>38793</v>
      </c>
      <c r="J5" s="51">
        <v>38891</v>
      </c>
      <c r="K5" s="52">
        <f t="shared" si="0"/>
        <v>3</v>
      </c>
      <c r="L5" s="54" t="s">
        <v>23</v>
      </c>
      <c r="M5" s="54" t="s">
        <v>65</v>
      </c>
      <c r="N5" s="55">
        <v>58</v>
      </c>
      <c r="O5" s="52" t="s">
        <v>21</v>
      </c>
      <c r="P5" s="52" t="s">
        <v>22</v>
      </c>
      <c r="Q5" s="52"/>
      <c r="R5" s="52"/>
      <c r="S5" s="52"/>
      <c r="T5" s="36" t="s">
        <v>48</v>
      </c>
      <c r="U5" s="36" t="s">
        <v>53</v>
      </c>
      <c r="V5" s="51">
        <v>38891</v>
      </c>
      <c r="W5" s="60">
        <v>42527</v>
      </c>
      <c r="X5" s="61">
        <f t="shared" si="1"/>
        <v>119</v>
      </c>
      <c r="Y5" s="23">
        <v>166</v>
      </c>
      <c r="Z5" s="23">
        <v>550</v>
      </c>
    </row>
    <row r="6" spans="1:27" s="23" customFormat="1" x14ac:dyDescent="0.6">
      <c r="A6" s="46">
        <v>3044906</v>
      </c>
      <c r="B6" s="47" t="s">
        <v>227</v>
      </c>
      <c r="C6" s="48" t="s">
        <v>16</v>
      </c>
      <c r="D6" s="49">
        <v>0</v>
      </c>
      <c r="E6" s="49">
        <v>59</v>
      </c>
      <c r="F6" s="48" t="s">
        <v>25</v>
      </c>
      <c r="G6" s="49">
        <v>1</v>
      </c>
      <c r="H6" s="50" t="s">
        <v>19</v>
      </c>
      <c r="I6" s="51">
        <v>38621</v>
      </c>
      <c r="J6" s="51">
        <v>38848</v>
      </c>
      <c r="K6" s="52">
        <f t="shared" si="0"/>
        <v>7</v>
      </c>
      <c r="L6" s="54" t="s">
        <v>20</v>
      </c>
      <c r="M6" s="54" t="s">
        <v>66</v>
      </c>
      <c r="N6" s="55">
        <v>58</v>
      </c>
      <c r="O6" s="52" t="s">
        <v>21</v>
      </c>
      <c r="P6" s="52" t="s">
        <v>22</v>
      </c>
      <c r="Q6" s="52"/>
      <c r="R6" s="52"/>
      <c r="S6" s="52"/>
      <c r="T6" s="36" t="s">
        <v>48</v>
      </c>
      <c r="U6" s="36" t="s">
        <v>54</v>
      </c>
      <c r="V6" s="51">
        <v>38848</v>
      </c>
      <c r="W6" s="60">
        <v>42871</v>
      </c>
      <c r="X6" s="61">
        <f t="shared" si="1"/>
        <v>132</v>
      </c>
      <c r="Y6" s="23">
        <v>186</v>
      </c>
      <c r="Z6" s="23">
        <v>400</v>
      </c>
    </row>
    <row r="7" spans="1:27" s="23" customFormat="1" x14ac:dyDescent="0.6">
      <c r="A7" s="46">
        <v>10040700</v>
      </c>
      <c r="B7" s="47" t="s">
        <v>262</v>
      </c>
      <c r="C7" s="48" t="s">
        <v>12</v>
      </c>
      <c r="D7" s="49">
        <v>1</v>
      </c>
      <c r="E7" s="49">
        <v>29</v>
      </c>
      <c r="F7" s="48" t="s">
        <v>18</v>
      </c>
      <c r="G7" s="49">
        <v>0</v>
      </c>
      <c r="H7" s="50" t="s">
        <v>19</v>
      </c>
      <c r="I7" s="51">
        <v>38610</v>
      </c>
      <c r="J7" s="51">
        <v>38699</v>
      </c>
      <c r="K7" s="52">
        <f t="shared" si="0"/>
        <v>2</v>
      </c>
      <c r="L7" s="54" t="s">
        <v>23</v>
      </c>
      <c r="M7" s="54" t="s">
        <v>67</v>
      </c>
      <c r="N7" s="55">
        <v>50</v>
      </c>
      <c r="O7" s="52" t="s">
        <v>21</v>
      </c>
      <c r="P7" s="52" t="s">
        <v>22</v>
      </c>
      <c r="Q7" s="52"/>
      <c r="R7" s="52"/>
      <c r="S7" s="52"/>
      <c r="T7" s="36" t="s">
        <v>56</v>
      </c>
      <c r="U7" s="36" t="s">
        <v>55</v>
      </c>
      <c r="V7" s="51">
        <v>38699</v>
      </c>
      <c r="W7" s="60">
        <v>39016</v>
      </c>
      <c r="X7" s="61">
        <f t="shared" si="1"/>
        <v>10</v>
      </c>
      <c r="Y7" s="23">
        <v>107</v>
      </c>
      <c r="Z7" s="23">
        <v>250</v>
      </c>
    </row>
    <row r="8" spans="1:27" s="23" customFormat="1" x14ac:dyDescent="0.6">
      <c r="A8" s="46">
        <v>10040700</v>
      </c>
      <c r="B8" s="47" t="s">
        <v>262</v>
      </c>
      <c r="C8" s="48" t="s">
        <v>12</v>
      </c>
      <c r="D8" s="49">
        <v>1</v>
      </c>
      <c r="E8" s="49">
        <v>29</v>
      </c>
      <c r="F8" s="48" t="s">
        <v>25</v>
      </c>
      <c r="G8" s="49">
        <v>1</v>
      </c>
      <c r="H8" s="50" t="s">
        <v>19</v>
      </c>
      <c r="I8" s="51">
        <v>38715</v>
      </c>
      <c r="J8" s="51">
        <v>38923</v>
      </c>
      <c r="K8" s="52">
        <f t="shared" si="0"/>
        <v>6</v>
      </c>
      <c r="L8" s="54" t="s">
        <v>23</v>
      </c>
      <c r="M8" s="54" t="s">
        <v>68</v>
      </c>
      <c r="N8" s="55">
        <v>54</v>
      </c>
      <c r="O8" s="52" t="s">
        <v>21</v>
      </c>
      <c r="P8" s="52" t="s">
        <v>22</v>
      </c>
      <c r="Q8" s="52"/>
      <c r="R8" s="52"/>
      <c r="S8" s="52"/>
      <c r="T8" s="36"/>
      <c r="U8" s="36"/>
      <c r="V8" s="51">
        <v>38923</v>
      </c>
      <c r="W8" s="60">
        <v>39016</v>
      </c>
      <c r="X8" s="61">
        <f t="shared" si="1"/>
        <v>3</v>
      </c>
      <c r="Y8" s="23">
        <v>95</v>
      </c>
      <c r="Z8" s="23">
        <v>150</v>
      </c>
    </row>
    <row r="9" spans="1:27" s="23" customFormat="1" x14ac:dyDescent="0.6">
      <c r="A9" s="46">
        <v>20930650</v>
      </c>
      <c r="B9" s="47" t="s">
        <v>263</v>
      </c>
      <c r="C9" s="48" t="s">
        <v>16</v>
      </c>
      <c r="D9" s="49">
        <v>0</v>
      </c>
      <c r="E9" s="49">
        <v>70</v>
      </c>
      <c r="F9" s="48" t="s">
        <v>25</v>
      </c>
      <c r="G9" s="49">
        <v>1</v>
      </c>
      <c r="H9" s="50" t="s">
        <v>19</v>
      </c>
      <c r="I9" s="51">
        <v>38758</v>
      </c>
      <c r="J9" s="51">
        <v>38854</v>
      </c>
      <c r="K9" s="52">
        <f t="shared" si="0"/>
        <v>3</v>
      </c>
      <c r="L9" s="54" t="s">
        <v>23</v>
      </c>
      <c r="M9" s="54" t="s">
        <v>69</v>
      </c>
      <c r="N9" s="55">
        <v>52</v>
      </c>
      <c r="O9" s="52" t="s">
        <v>21</v>
      </c>
      <c r="P9" s="52" t="s">
        <v>22</v>
      </c>
      <c r="Q9" s="52">
        <v>20140627</v>
      </c>
      <c r="R9" s="52" t="s">
        <v>38</v>
      </c>
      <c r="S9" s="52"/>
      <c r="T9" s="36" t="s">
        <v>48</v>
      </c>
      <c r="U9" s="36" t="s">
        <v>57</v>
      </c>
      <c r="V9" s="51">
        <v>38854</v>
      </c>
      <c r="W9" s="60">
        <v>43395</v>
      </c>
      <c r="X9" s="61">
        <f t="shared" si="1"/>
        <v>149</v>
      </c>
      <c r="Y9" s="23">
        <v>191</v>
      </c>
      <c r="Z9" s="23">
        <v>950</v>
      </c>
    </row>
    <row r="10" spans="1:27" s="23" customFormat="1" x14ac:dyDescent="0.6">
      <c r="A10" s="46">
        <v>20951908</v>
      </c>
      <c r="B10" s="47" t="s">
        <v>264</v>
      </c>
      <c r="C10" s="48" t="s">
        <v>12</v>
      </c>
      <c r="D10" s="49">
        <v>1</v>
      </c>
      <c r="E10" s="49">
        <v>38</v>
      </c>
      <c r="F10" s="48" t="s">
        <v>18</v>
      </c>
      <c r="G10" s="49">
        <v>0</v>
      </c>
      <c r="H10" s="50" t="s">
        <v>19</v>
      </c>
      <c r="I10" s="51">
        <v>38953</v>
      </c>
      <c r="J10" s="51">
        <v>39037</v>
      </c>
      <c r="K10" s="52">
        <f t="shared" si="0"/>
        <v>2</v>
      </c>
      <c r="L10" s="54" t="s">
        <v>20</v>
      </c>
      <c r="M10" s="54" t="s">
        <v>70</v>
      </c>
      <c r="N10" s="55">
        <v>62</v>
      </c>
      <c r="O10" s="52" t="s">
        <v>21</v>
      </c>
      <c r="P10" s="52" t="s">
        <v>22</v>
      </c>
      <c r="Q10" s="52"/>
      <c r="R10" s="52"/>
      <c r="S10" s="52"/>
      <c r="T10" s="36" t="s">
        <v>56</v>
      </c>
      <c r="U10" s="36" t="s">
        <v>58</v>
      </c>
      <c r="V10" s="51">
        <v>39037</v>
      </c>
      <c r="W10" s="60">
        <v>39366</v>
      </c>
      <c r="X10" s="61">
        <f t="shared" si="1"/>
        <v>10</v>
      </c>
      <c r="Y10" s="23">
        <v>184</v>
      </c>
      <c r="Z10" s="23">
        <v>450</v>
      </c>
    </row>
    <row r="11" spans="1:27" s="23" customFormat="1" x14ac:dyDescent="0.6">
      <c r="A11" s="46">
        <v>20680652</v>
      </c>
      <c r="B11" s="47" t="s">
        <v>265</v>
      </c>
      <c r="C11" s="48" t="s">
        <v>16</v>
      </c>
      <c r="D11" s="49">
        <v>0</v>
      </c>
      <c r="E11" s="49">
        <v>20</v>
      </c>
      <c r="F11" s="48" t="s">
        <v>18</v>
      </c>
      <c r="G11" s="49">
        <v>0</v>
      </c>
      <c r="H11" s="50" t="s">
        <v>19</v>
      </c>
      <c r="I11" s="51">
        <v>38834</v>
      </c>
      <c r="J11" s="51">
        <v>38902</v>
      </c>
      <c r="K11" s="52">
        <f t="shared" si="0"/>
        <v>2</v>
      </c>
      <c r="L11" s="54" t="s">
        <v>23</v>
      </c>
      <c r="M11" s="54" t="s">
        <v>60</v>
      </c>
      <c r="N11" s="55">
        <v>62</v>
      </c>
      <c r="O11" s="52" t="s">
        <v>21</v>
      </c>
      <c r="P11" s="52" t="s">
        <v>22</v>
      </c>
      <c r="Q11" s="52" t="s">
        <v>26</v>
      </c>
      <c r="R11" s="52"/>
      <c r="S11" s="52"/>
      <c r="T11" s="36" t="s">
        <v>56</v>
      </c>
      <c r="U11" s="36" t="s">
        <v>59</v>
      </c>
      <c r="V11" s="51">
        <v>38902</v>
      </c>
      <c r="W11" s="60">
        <v>43950</v>
      </c>
      <c r="X11" s="61">
        <f t="shared" si="1"/>
        <v>165</v>
      </c>
      <c r="Y11" s="23">
        <v>119</v>
      </c>
      <c r="Z11" s="23">
        <v>1000</v>
      </c>
    </row>
    <row r="12" spans="1:27" s="23" customFormat="1" x14ac:dyDescent="0.6">
      <c r="A12" s="46">
        <v>991278</v>
      </c>
      <c r="B12" s="47" t="s">
        <v>266</v>
      </c>
      <c r="C12" s="48" t="s">
        <v>16</v>
      </c>
      <c r="D12" s="49">
        <v>0</v>
      </c>
      <c r="E12" s="49">
        <v>47</v>
      </c>
      <c r="F12" s="48" t="s">
        <v>25</v>
      </c>
      <c r="G12" s="49">
        <v>1</v>
      </c>
      <c r="H12" s="50" t="s">
        <v>19</v>
      </c>
      <c r="I12" s="51">
        <v>38842</v>
      </c>
      <c r="J12" s="51">
        <v>38959</v>
      </c>
      <c r="K12" s="52">
        <f t="shared" si="0"/>
        <v>3</v>
      </c>
      <c r="L12" s="54" t="s">
        <v>20</v>
      </c>
      <c r="M12" s="54" t="s">
        <v>72</v>
      </c>
      <c r="N12" s="55">
        <v>58</v>
      </c>
      <c r="O12" s="52" t="s">
        <v>21</v>
      </c>
      <c r="P12" s="52" t="s">
        <v>22</v>
      </c>
      <c r="Q12" s="52"/>
      <c r="R12" s="52"/>
      <c r="S12" s="52"/>
      <c r="T12" s="36" t="s">
        <v>73</v>
      </c>
      <c r="U12" s="36" t="s">
        <v>71</v>
      </c>
      <c r="V12" s="51">
        <v>38959</v>
      </c>
      <c r="W12" s="60">
        <v>42345</v>
      </c>
      <c r="X12" s="61">
        <f t="shared" si="1"/>
        <v>111</v>
      </c>
      <c r="Y12" s="23">
        <v>118</v>
      </c>
      <c r="Z12" s="23">
        <v>600</v>
      </c>
    </row>
    <row r="13" spans="1:27" s="23" customFormat="1" x14ac:dyDescent="0.6">
      <c r="A13" s="46">
        <v>3536560</v>
      </c>
      <c r="B13" s="47" t="s">
        <v>267</v>
      </c>
      <c r="C13" s="48" t="s">
        <v>12</v>
      </c>
      <c r="D13" s="49">
        <v>1</v>
      </c>
      <c r="E13" s="49">
        <v>74</v>
      </c>
      <c r="F13" s="48" t="s">
        <v>25</v>
      </c>
      <c r="G13" s="49">
        <v>1</v>
      </c>
      <c r="H13" s="50" t="s">
        <v>19</v>
      </c>
      <c r="I13" s="51">
        <v>39008</v>
      </c>
      <c r="J13" s="51">
        <v>39057</v>
      </c>
      <c r="K13" s="52">
        <f t="shared" si="0"/>
        <v>1</v>
      </c>
      <c r="L13" s="54" t="s">
        <v>20</v>
      </c>
      <c r="M13" s="54" t="s">
        <v>75</v>
      </c>
      <c r="N13" s="55">
        <v>52</v>
      </c>
      <c r="O13" s="52" t="s">
        <v>21</v>
      </c>
      <c r="P13" s="52" t="s">
        <v>22</v>
      </c>
      <c r="Q13" s="52"/>
      <c r="R13" s="52"/>
      <c r="S13" s="52"/>
      <c r="T13" s="36" t="s">
        <v>56</v>
      </c>
      <c r="U13" s="36" t="s">
        <v>74</v>
      </c>
      <c r="V13" s="51">
        <v>39057</v>
      </c>
      <c r="W13" s="60">
        <v>41444</v>
      </c>
      <c r="X13" s="61">
        <f t="shared" si="1"/>
        <v>78</v>
      </c>
      <c r="Y13" s="23">
        <v>181</v>
      </c>
      <c r="Z13" s="23">
        <v>1500</v>
      </c>
    </row>
    <row r="14" spans="1:27" s="23" customFormat="1" x14ac:dyDescent="0.6">
      <c r="A14" s="46">
        <v>2709757</v>
      </c>
      <c r="B14" s="47" t="s">
        <v>231</v>
      </c>
      <c r="C14" s="48" t="s">
        <v>12</v>
      </c>
      <c r="D14" s="49">
        <v>1</v>
      </c>
      <c r="E14" s="49">
        <v>61</v>
      </c>
      <c r="F14" s="48" t="s">
        <v>18</v>
      </c>
      <c r="G14" s="49">
        <v>0</v>
      </c>
      <c r="H14" s="50" t="s">
        <v>19</v>
      </c>
      <c r="I14" s="51">
        <v>39015</v>
      </c>
      <c r="J14" s="51">
        <v>39155</v>
      </c>
      <c r="K14" s="52">
        <f t="shared" si="0"/>
        <v>4</v>
      </c>
      <c r="L14" s="54" t="s">
        <v>20</v>
      </c>
      <c r="M14" s="54" t="s">
        <v>76</v>
      </c>
      <c r="N14" s="55">
        <v>52</v>
      </c>
      <c r="O14" s="52" t="s">
        <v>21</v>
      </c>
      <c r="P14" s="52" t="s">
        <v>22</v>
      </c>
      <c r="Q14" s="52"/>
      <c r="R14" s="52"/>
      <c r="S14" s="52"/>
      <c r="T14" s="36" t="s">
        <v>77</v>
      </c>
      <c r="U14" s="36" t="s">
        <v>47</v>
      </c>
      <c r="V14" s="51">
        <v>39155</v>
      </c>
      <c r="W14" s="60">
        <v>43668</v>
      </c>
      <c r="X14" s="61">
        <f t="shared" si="1"/>
        <v>148</v>
      </c>
      <c r="Y14" s="23">
        <v>167</v>
      </c>
      <c r="Z14" s="23">
        <v>3000</v>
      </c>
    </row>
    <row r="15" spans="1:27" s="23" customFormat="1" x14ac:dyDescent="0.6">
      <c r="A15" s="46">
        <v>9681546</v>
      </c>
      <c r="B15" s="47" t="s">
        <v>232</v>
      </c>
      <c r="C15" s="48" t="s">
        <v>12</v>
      </c>
      <c r="D15" s="49">
        <v>1</v>
      </c>
      <c r="E15" s="49">
        <v>56</v>
      </c>
      <c r="F15" s="48" t="s">
        <v>18</v>
      </c>
      <c r="G15" s="49">
        <v>0</v>
      </c>
      <c r="H15" s="50" t="s">
        <v>19</v>
      </c>
      <c r="I15" s="51">
        <v>38492</v>
      </c>
      <c r="J15" s="51">
        <v>38590</v>
      </c>
      <c r="K15" s="52">
        <f t="shared" si="0"/>
        <v>3</v>
      </c>
      <c r="L15" s="54" t="s">
        <v>23</v>
      </c>
      <c r="M15" s="54" t="s">
        <v>79</v>
      </c>
      <c r="N15" s="55">
        <v>54</v>
      </c>
      <c r="O15" s="52" t="s">
        <v>21</v>
      </c>
      <c r="P15" s="52" t="s">
        <v>22</v>
      </c>
      <c r="Q15" s="52" t="s">
        <v>26</v>
      </c>
      <c r="R15" s="52"/>
      <c r="S15" s="52"/>
      <c r="T15" s="36" t="s">
        <v>48</v>
      </c>
      <c r="U15" s="36" t="s">
        <v>78</v>
      </c>
      <c r="V15" s="51">
        <v>38590</v>
      </c>
      <c r="W15" s="60">
        <v>39209</v>
      </c>
      <c r="X15" s="61">
        <f t="shared" si="1"/>
        <v>20</v>
      </c>
      <c r="Y15" s="23">
        <v>197</v>
      </c>
      <c r="Z15" s="23">
        <v>700</v>
      </c>
    </row>
    <row r="16" spans="1:27" s="23" customFormat="1" x14ac:dyDescent="0.6">
      <c r="A16" s="46">
        <v>8973350</v>
      </c>
      <c r="B16" s="47" t="s">
        <v>233</v>
      </c>
      <c r="C16" s="48" t="s">
        <v>12</v>
      </c>
      <c r="D16" s="49">
        <v>1</v>
      </c>
      <c r="E16" s="49">
        <v>71</v>
      </c>
      <c r="F16" s="48" t="s">
        <v>18</v>
      </c>
      <c r="G16" s="49">
        <v>0</v>
      </c>
      <c r="H16" s="50" t="s">
        <v>19</v>
      </c>
      <c r="I16" s="51">
        <v>39183</v>
      </c>
      <c r="J16" s="51">
        <v>39246</v>
      </c>
      <c r="K16" s="52">
        <f t="shared" si="0"/>
        <v>2</v>
      </c>
      <c r="L16" s="54" t="s">
        <v>20</v>
      </c>
      <c r="M16" s="54" t="s">
        <v>67</v>
      </c>
      <c r="N16" s="55">
        <v>50</v>
      </c>
      <c r="O16" s="52" t="s">
        <v>21</v>
      </c>
      <c r="P16" s="52" t="s">
        <v>22</v>
      </c>
      <c r="Q16" s="52"/>
      <c r="R16" s="52"/>
      <c r="S16" s="52"/>
      <c r="T16" s="36" t="s">
        <v>48</v>
      </c>
      <c r="U16" s="36" t="s">
        <v>80</v>
      </c>
      <c r="V16" s="51">
        <v>39246</v>
      </c>
      <c r="W16" s="60">
        <v>39776</v>
      </c>
      <c r="X16" s="61">
        <f t="shared" si="1"/>
        <v>17</v>
      </c>
      <c r="Y16" s="23">
        <v>246</v>
      </c>
      <c r="Z16" s="23">
        <v>1650</v>
      </c>
    </row>
    <row r="17" spans="1:27" s="23" customFormat="1" x14ac:dyDescent="0.6">
      <c r="A17" s="46">
        <v>3083846</v>
      </c>
      <c r="B17" s="47" t="s">
        <v>234</v>
      </c>
      <c r="C17" s="48" t="s">
        <v>16</v>
      </c>
      <c r="D17" s="49">
        <v>0</v>
      </c>
      <c r="E17" s="49">
        <v>36</v>
      </c>
      <c r="F17" s="48" t="s">
        <v>25</v>
      </c>
      <c r="G17" s="49">
        <v>1</v>
      </c>
      <c r="H17" s="50" t="s">
        <v>19</v>
      </c>
      <c r="I17" s="51">
        <v>39156</v>
      </c>
      <c r="J17" s="51">
        <v>39296</v>
      </c>
      <c r="K17" s="52">
        <f t="shared" si="0"/>
        <v>4</v>
      </c>
      <c r="L17" s="54" t="s">
        <v>20</v>
      </c>
      <c r="M17" s="54" t="s">
        <v>82</v>
      </c>
      <c r="N17" s="55">
        <v>60</v>
      </c>
      <c r="O17" s="52" t="s">
        <v>21</v>
      </c>
      <c r="P17" s="52" t="s">
        <v>22</v>
      </c>
      <c r="Q17" s="52"/>
      <c r="R17" s="52"/>
      <c r="S17" s="52"/>
      <c r="T17" s="36" t="s">
        <v>48</v>
      </c>
      <c r="U17" s="36" t="s">
        <v>81</v>
      </c>
      <c r="V17" s="51">
        <v>39296</v>
      </c>
      <c r="W17" s="60">
        <v>39776</v>
      </c>
      <c r="X17" s="61">
        <f t="shared" si="1"/>
        <v>15</v>
      </c>
      <c r="Y17" s="23">
        <v>87</v>
      </c>
      <c r="Z17" s="23">
        <v>250</v>
      </c>
    </row>
    <row r="18" spans="1:27" s="23" customFormat="1" x14ac:dyDescent="0.6">
      <c r="A18" s="46">
        <v>21062553</v>
      </c>
      <c r="B18" s="47" t="s">
        <v>235</v>
      </c>
      <c r="C18" s="48" t="s">
        <v>12</v>
      </c>
      <c r="D18" s="49">
        <v>1</v>
      </c>
      <c r="E18" s="49">
        <v>50</v>
      </c>
      <c r="F18" s="48" t="s">
        <v>18</v>
      </c>
      <c r="G18" s="49">
        <v>0</v>
      </c>
      <c r="H18" s="50" t="s">
        <v>19</v>
      </c>
      <c r="I18" s="51">
        <v>39198</v>
      </c>
      <c r="J18" s="51">
        <v>39315</v>
      </c>
      <c r="K18" s="52">
        <f t="shared" si="0"/>
        <v>3</v>
      </c>
      <c r="L18" s="54" t="s">
        <v>20</v>
      </c>
      <c r="M18" s="54" t="s">
        <v>84</v>
      </c>
      <c r="N18" s="55">
        <v>54</v>
      </c>
      <c r="O18" s="52" t="s">
        <v>21</v>
      </c>
      <c r="P18" s="52" t="s">
        <v>22</v>
      </c>
      <c r="Q18" s="52"/>
      <c r="R18" s="52"/>
      <c r="S18" s="52"/>
      <c r="T18" s="36" t="s">
        <v>83</v>
      </c>
      <c r="U18" s="36" t="s">
        <v>47</v>
      </c>
      <c r="V18" s="51">
        <v>39315</v>
      </c>
      <c r="W18" s="60">
        <v>42951</v>
      </c>
      <c r="X18" s="61">
        <f t="shared" si="1"/>
        <v>119</v>
      </c>
      <c r="Y18" s="23">
        <v>176</v>
      </c>
      <c r="Z18" s="23">
        <v>1000</v>
      </c>
    </row>
    <row r="19" spans="1:27" s="23" customFormat="1" x14ac:dyDescent="0.6">
      <c r="A19" s="46">
        <v>21091889</v>
      </c>
      <c r="B19" s="47" t="s">
        <v>236</v>
      </c>
      <c r="C19" s="48" t="s">
        <v>16</v>
      </c>
      <c r="D19" s="49">
        <v>0</v>
      </c>
      <c r="E19" s="49">
        <v>43</v>
      </c>
      <c r="F19" s="48" t="s">
        <v>18</v>
      </c>
      <c r="G19" s="49">
        <v>0</v>
      </c>
      <c r="H19" s="50" t="s">
        <v>19</v>
      </c>
      <c r="I19" s="51">
        <v>39296</v>
      </c>
      <c r="J19" s="51">
        <v>39380</v>
      </c>
      <c r="K19" s="52">
        <f t="shared" si="0"/>
        <v>2</v>
      </c>
      <c r="L19" s="54" t="s">
        <v>20</v>
      </c>
      <c r="M19" s="54" t="s">
        <v>85</v>
      </c>
      <c r="N19" s="55">
        <v>56</v>
      </c>
      <c r="O19" s="52" t="s">
        <v>21</v>
      </c>
      <c r="P19" s="52" t="s">
        <v>22</v>
      </c>
      <c r="Q19" s="52"/>
      <c r="R19" s="52"/>
      <c r="S19" s="52"/>
      <c r="T19" s="36" t="s">
        <v>88</v>
      </c>
      <c r="U19" s="36" t="s">
        <v>87</v>
      </c>
      <c r="V19" s="51">
        <v>39380</v>
      </c>
      <c r="W19" s="60">
        <v>43271</v>
      </c>
      <c r="X19" s="61">
        <f t="shared" si="1"/>
        <v>127</v>
      </c>
      <c r="Y19" s="23">
        <v>130</v>
      </c>
      <c r="Z19" s="23">
        <v>2150</v>
      </c>
    </row>
    <row r="20" spans="1:27" s="23" customFormat="1" x14ac:dyDescent="0.6">
      <c r="A20" s="46">
        <v>20035794</v>
      </c>
      <c r="B20" s="47" t="s">
        <v>237</v>
      </c>
      <c r="C20" s="48" t="s">
        <v>16</v>
      </c>
      <c r="D20" s="49">
        <v>0</v>
      </c>
      <c r="E20" s="49">
        <v>55</v>
      </c>
      <c r="F20" s="48" t="s">
        <v>25</v>
      </c>
      <c r="G20" s="49">
        <v>1</v>
      </c>
      <c r="H20" s="50" t="s">
        <v>19</v>
      </c>
      <c r="I20" s="51">
        <v>39430</v>
      </c>
      <c r="J20" s="51">
        <v>39519</v>
      </c>
      <c r="K20" s="52">
        <f t="shared" si="0"/>
        <v>2</v>
      </c>
      <c r="L20" s="54" t="s">
        <v>20</v>
      </c>
      <c r="M20" s="54" t="s">
        <v>86</v>
      </c>
      <c r="N20" s="55">
        <v>60</v>
      </c>
      <c r="O20" s="52" t="s">
        <v>21</v>
      </c>
      <c r="P20" s="52" t="s">
        <v>22</v>
      </c>
      <c r="Q20" s="52"/>
      <c r="R20" s="52"/>
      <c r="S20" s="52"/>
      <c r="T20" s="36" t="s">
        <v>47</v>
      </c>
      <c r="U20" s="36" t="s">
        <v>47</v>
      </c>
      <c r="V20" s="51">
        <v>39519</v>
      </c>
      <c r="W20" s="60">
        <v>43248</v>
      </c>
      <c r="X20" s="61">
        <f t="shared" si="1"/>
        <v>122</v>
      </c>
      <c r="Y20" s="23">
        <v>105</v>
      </c>
      <c r="Z20" s="23">
        <v>450</v>
      </c>
    </row>
    <row r="21" spans="1:27" s="23" customFormat="1" x14ac:dyDescent="0.6">
      <c r="A21" s="46">
        <v>3572956</v>
      </c>
      <c r="B21" s="47" t="s">
        <v>238</v>
      </c>
      <c r="C21" s="48" t="s">
        <v>16</v>
      </c>
      <c r="D21" s="49">
        <v>0</v>
      </c>
      <c r="E21" s="49">
        <v>46</v>
      </c>
      <c r="F21" s="48" t="s">
        <v>25</v>
      </c>
      <c r="G21" s="49">
        <v>1</v>
      </c>
      <c r="H21" s="50" t="s">
        <v>19</v>
      </c>
      <c r="I21" s="51">
        <v>39560</v>
      </c>
      <c r="J21" s="51">
        <v>39630</v>
      </c>
      <c r="K21" s="52">
        <f t="shared" si="0"/>
        <v>2</v>
      </c>
      <c r="L21" s="54" t="s">
        <v>23</v>
      </c>
      <c r="M21" s="54" t="s">
        <v>89</v>
      </c>
      <c r="N21" s="55">
        <v>60</v>
      </c>
      <c r="O21" s="52" t="s">
        <v>21</v>
      </c>
      <c r="P21" s="52" t="s">
        <v>22</v>
      </c>
      <c r="Q21" s="52"/>
      <c r="R21" s="52"/>
      <c r="S21" s="52"/>
      <c r="T21" s="36" t="s">
        <v>90</v>
      </c>
      <c r="U21" s="36" t="s">
        <v>71</v>
      </c>
      <c r="V21" s="51">
        <v>39630</v>
      </c>
      <c r="W21" s="60">
        <v>40450</v>
      </c>
      <c r="X21" s="61">
        <f t="shared" si="1"/>
        <v>26</v>
      </c>
      <c r="Y21" s="23">
        <v>97</v>
      </c>
      <c r="Z21" s="23">
        <v>500</v>
      </c>
    </row>
    <row r="22" spans="1:27" s="23" customFormat="1" x14ac:dyDescent="0.6">
      <c r="A22" s="46">
        <v>21158572</v>
      </c>
      <c r="B22" s="47" t="s">
        <v>239</v>
      </c>
      <c r="C22" s="48" t="s">
        <v>12</v>
      </c>
      <c r="D22" s="49">
        <v>1</v>
      </c>
      <c r="E22" s="49">
        <v>72</v>
      </c>
      <c r="F22" s="48" t="s">
        <v>18</v>
      </c>
      <c r="G22" s="49">
        <v>0</v>
      </c>
      <c r="H22" s="50" t="s">
        <v>19</v>
      </c>
      <c r="I22" s="51">
        <v>38438</v>
      </c>
      <c r="J22" s="51">
        <v>38494</v>
      </c>
      <c r="K22" s="52">
        <f t="shared" si="0"/>
        <v>1</v>
      </c>
      <c r="L22" s="54" t="s">
        <v>20</v>
      </c>
      <c r="M22" s="54" t="s">
        <v>91</v>
      </c>
      <c r="N22" s="55">
        <v>54</v>
      </c>
      <c r="O22" s="52" t="s">
        <v>21</v>
      </c>
      <c r="P22" s="52" t="s">
        <v>22</v>
      </c>
      <c r="Q22" s="52"/>
      <c r="R22" s="52"/>
      <c r="S22" s="52"/>
      <c r="T22" s="36" t="s">
        <v>52</v>
      </c>
      <c r="U22" s="36" t="s">
        <v>47</v>
      </c>
      <c r="V22" s="51">
        <v>38494</v>
      </c>
      <c r="W22" s="60">
        <v>40421</v>
      </c>
      <c r="X22" s="61">
        <f t="shared" si="1"/>
        <v>63</v>
      </c>
      <c r="Y22" s="23">
        <v>100</v>
      </c>
      <c r="Z22" s="23">
        <v>500</v>
      </c>
    </row>
    <row r="23" spans="1:27" s="23" customFormat="1" x14ac:dyDescent="0.6">
      <c r="A23" s="46">
        <v>998213</v>
      </c>
      <c r="B23" s="47" t="s">
        <v>240</v>
      </c>
      <c r="C23" s="48" t="s">
        <v>16</v>
      </c>
      <c r="D23" s="49">
        <v>0</v>
      </c>
      <c r="E23" s="49">
        <v>78</v>
      </c>
      <c r="F23" s="48" t="s">
        <v>25</v>
      </c>
      <c r="G23" s="49">
        <v>1</v>
      </c>
      <c r="H23" s="50" t="s">
        <v>19</v>
      </c>
      <c r="I23" s="51">
        <v>39477</v>
      </c>
      <c r="J23" s="51">
        <v>39588</v>
      </c>
      <c r="K23" s="52">
        <f t="shared" si="0"/>
        <v>3</v>
      </c>
      <c r="L23" s="54" t="s">
        <v>23</v>
      </c>
      <c r="M23" s="54" t="s">
        <v>93</v>
      </c>
      <c r="N23" s="55">
        <v>56</v>
      </c>
      <c r="O23" s="52" t="s">
        <v>21</v>
      </c>
      <c r="P23" s="52" t="s">
        <v>22</v>
      </c>
      <c r="Q23" s="52"/>
      <c r="R23" s="52"/>
      <c r="S23" s="52"/>
      <c r="T23" s="36" t="s">
        <v>56</v>
      </c>
      <c r="U23" s="36" t="s">
        <v>47</v>
      </c>
      <c r="V23" s="51">
        <v>39588</v>
      </c>
      <c r="W23" s="60">
        <v>39611</v>
      </c>
      <c r="X23" s="61">
        <f t="shared" si="1"/>
        <v>0</v>
      </c>
      <c r="Y23" s="23">
        <v>288</v>
      </c>
      <c r="Z23" s="23">
        <v>2100</v>
      </c>
    </row>
    <row r="24" spans="1:27" s="23" customFormat="1" x14ac:dyDescent="0.6">
      <c r="A24" s="46">
        <v>20055874</v>
      </c>
      <c r="B24" s="47" t="s">
        <v>268</v>
      </c>
      <c r="C24" s="48" t="s">
        <v>16</v>
      </c>
      <c r="D24" s="49">
        <v>0</v>
      </c>
      <c r="E24" s="49">
        <v>35</v>
      </c>
      <c r="F24" s="48" t="s">
        <v>18</v>
      </c>
      <c r="G24" s="49">
        <v>0</v>
      </c>
      <c r="H24" s="50" t="s">
        <v>19</v>
      </c>
      <c r="I24" s="51">
        <v>40913</v>
      </c>
      <c r="J24" s="51">
        <v>41002</v>
      </c>
      <c r="K24" s="52">
        <f t="shared" si="0"/>
        <v>2</v>
      </c>
      <c r="L24" s="54" t="s">
        <v>20</v>
      </c>
      <c r="M24" s="54" t="s">
        <v>94</v>
      </c>
      <c r="N24" s="55">
        <v>54</v>
      </c>
      <c r="O24" s="52" t="s">
        <v>21</v>
      </c>
      <c r="P24" s="52" t="s">
        <v>22</v>
      </c>
      <c r="Q24" s="52"/>
      <c r="R24" s="52"/>
      <c r="S24" s="52"/>
      <c r="T24" s="36" t="s">
        <v>47</v>
      </c>
      <c r="U24" s="36" t="s">
        <v>95</v>
      </c>
      <c r="V24" s="51">
        <v>41002</v>
      </c>
      <c r="W24" s="60">
        <v>42941</v>
      </c>
      <c r="X24" s="61">
        <f t="shared" si="1"/>
        <v>63</v>
      </c>
      <c r="Y24" s="23">
        <v>324</v>
      </c>
      <c r="Z24" s="23">
        <v>1300</v>
      </c>
      <c r="AA24" s="23" t="s">
        <v>214</v>
      </c>
    </row>
    <row r="25" spans="1:27" s="23" customFormat="1" x14ac:dyDescent="0.6">
      <c r="A25" s="46">
        <v>20055874</v>
      </c>
      <c r="B25" s="47" t="s">
        <v>268</v>
      </c>
      <c r="C25" s="48" t="s">
        <v>16</v>
      </c>
      <c r="D25" s="49">
        <v>0</v>
      </c>
      <c r="E25" s="49">
        <v>35</v>
      </c>
      <c r="F25" s="48" t="s">
        <v>25</v>
      </c>
      <c r="G25" s="49">
        <v>1</v>
      </c>
      <c r="H25" s="50" t="s">
        <v>19</v>
      </c>
      <c r="I25" s="51">
        <v>40913</v>
      </c>
      <c r="J25" s="51">
        <v>41002</v>
      </c>
      <c r="K25" s="52">
        <f t="shared" si="0"/>
        <v>2</v>
      </c>
      <c r="L25" s="54" t="s">
        <v>20</v>
      </c>
      <c r="M25" s="54" t="s">
        <v>94</v>
      </c>
      <c r="N25" s="55">
        <v>54</v>
      </c>
      <c r="O25" s="52" t="s">
        <v>21</v>
      </c>
      <c r="P25" s="52" t="s">
        <v>22</v>
      </c>
      <c r="Q25" s="52" t="s">
        <v>99</v>
      </c>
      <c r="R25" s="52" t="s">
        <v>100</v>
      </c>
      <c r="S25" s="52"/>
      <c r="T25" s="52" t="s">
        <v>47</v>
      </c>
      <c r="U25" s="36"/>
      <c r="V25" s="51">
        <v>41002</v>
      </c>
      <c r="W25" s="60">
        <v>42941</v>
      </c>
      <c r="X25" s="61">
        <f t="shared" si="1"/>
        <v>63</v>
      </c>
      <c r="Y25" s="23">
        <v>102</v>
      </c>
      <c r="Z25" s="23">
        <v>850</v>
      </c>
    </row>
    <row r="26" spans="1:27" s="23" customFormat="1" x14ac:dyDescent="0.6">
      <c r="A26" s="46">
        <v>21259710</v>
      </c>
      <c r="B26" s="47" t="s">
        <v>269</v>
      </c>
      <c r="C26" s="48" t="s">
        <v>16</v>
      </c>
      <c r="D26" s="49">
        <v>0</v>
      </c>
      <c r="E26" s="49">
        <v>61</v>
      </c>
      <c r="F26" s="48" t="s">
        <v>18</v>
      </c>
      <c r="G26" s="49">
        <v>0</v>
      </c>
      <c r="H26" s="50" t="s">
        <v>19</v>
      </c>
      <c r="I26" s="51">
        <v>41072</v>
      </c>
      <c r="J26" s="51">
        <v>41149</v>
      </c>
      <c r="K26" s="52">
        <f t="shared" si="0"/>
        <v>2</v>
      </c>
      <c r="L26" s="54" t="s">
        <v>20</v>
      </c>
      <c r="M26" s="54" t="s">
        <v>96</v>
      </c>
      <c r="N26" s="55">
        <v>60</v>
      </c>
      <c r="O26" s="52" t="s">
        <v>21</v>
      </c>
      <c r="P26" s="52" t="s">
        <v>22</v>
      </c>
      <c r="Q26" s="52"/>
      <c r="R26" s="52"/>
      <c r="S26" s="52"/>
      <c r="T26" s="36" t="s">
        <v>98</v>
      </c>
      <c r="U26" s="36" t="s">
        <v>97</v>
      </c>
      <c r="V26" s="51">
        <v>41149</v>
      </c>
      <c r="W26" s="60">
        <v>43418</v>
      </c>
      <c r="X26" s="61">
        <f t="shared" si="1"/>
        <v>74</v>
      </c>
      <c r="Y26" s="23">
        <v>82</v>
      </c>
      <c r="Z26" s="23">
        <v>850</v>
      </c>
    </row>
    <row r="27" spans="1:27" s="23" customFormat="1" x14ac:dyDescent="0.6">
      <c r="A27" s="46">
        <v>20547607</v>
      </c>
      <c r="B27" s="47" t="s">
        <v>270</v>
      </c>
      <c r="C27" s="48" t="s">
        <v>16</v>
      </c>
      <c r="D27" s="49">
        <v>0</v>
      </c>
      <c r="E27" s="49">
        <v>48</v>
      </c>
      <c r="F27" s="48" t="s">
        <v>18</v>
      </c>
      <c r="G27" s="49">
        <v>0</v>
      </c>
      <c r="H27" s="50" t="s">
        <v>19</v>
      </c>
      <c r="I27" s="51">
        <v>41024</v>
      </c>
      <c r="J27" s="51">
        <v>41088</v>
      </c>
      <c r="K27" s="52">
        <f t="shared" si="0"/>
        <v>2</v>
      </c>
      <c r="L27" s="54" t="s">
        <v>20</v>
      </c>
      <c r="M27" s="54" t="s">
        <v>101</v>
      </c>
      <c r="N27" s="55">
        <v>60</v>
      </c>
      <c r="O27" s="52" t="s">
        <v>21</v>
      </c>
      <c r="P27" s="52" t="s">
        <v>22</v>
      </c>
      <c r="Q27" s="52"/>
      <c r="R27" s="52"/>
      <c r="S27" s="52"/>
      <c r="T27" s="36" t="s">
        <v>98</v>
      </c>
      <c r="U27" s="36" t="s">
        <v>102</v>
      </c>
      <c r="V27" s="51">
        <v>41088</v>
      </c>
      <c r="W27" s="60">
        <v>43385</v>
      </c>
      <c r="X27" s="61">
        <f t="shared" si="1"/>
        <v>75</v>
      </c>
      <c r="Y27" s="23">
        <v>155</v>
      </c>
      <c r="Z27" s="23">
        <v>1200</v>
      </c>
    </row>
    <row r="28" spans="1:27" s="23" customFormat="1" x14ac:dyDescent="0.6">
      <c r="A28" s="46">
        <v>2980792</v>
      </c>
      <c r="B28" s="47" t="s">
        <v>271</v>
      </c>
      <c r="C28" s="48" t="s">
        <v>12</v>
      </c>
      <c r="D28" s="49">
        <v>1</v>
      </c>
      <c r="E28" s="49">
        <v>38</v>
      </c>
      <c r="F28" s="48" t="s">
        <v>25</v>
      </c>
      <c r="G28" s="49">
        <v>1</v>
      </c>
      <c r="H28" s="50" t="s">
        <v>19</v>
      </c>
      <c r="I28" s="51">
        <v>41057</v>
      </c>
      <c r="J28" s="51">
        <v>41089</v>
      </c>
      <c r="K28" s="52">
        <f t="shared" si="0"/>
        <v>1</v>
      </c>
      <c r="L28" s="54" t="s">
        <v>20</v>
      </c>
      <c r="M28" s="54" t="s">
        <v>103</v>
      </c>
      <c r="N28" s="55">
        <v>54</v>
      </c>
      <c r="O28" s="52" t="s">
        <v>21</v>
      </c>
      <c r="P28" s="52" t="s">
        <v>22</v>
      </c>
      <c r="Q28" s="52" t="s">
        <v>26</v>
      </c>
      <c r="R28" s="52" t="s">
        <v>105</v>
      </c>
      <c r="S28" s="52"/>
      <c r="T28" s="36" t="s">
        <v>47</v>
      </c>
      <c r="U28" s="36" t="s">
        <v>104</v>
      </c>
      <c r="V28" s="51">
        <v>41089</v>
      </c>
      <c r="W28" s="60">
        <v>43497</v>
      </c>
      <c r="X28" s="61">
        <f t="shared" si="1"/>
        <v>79</v>
      </c>
      <c r="Y28" s="23">
        <v>122</v>
      </c>
      <c r="Z28" s="23">
        <v>500</v>
      </c>
    </row>
    <row r="29" spans="1:27" s="23" customFormat="1" x14ac:dyDescent="0.6">
      <c r="A29" s="46">
        <v>9633634</v>
      </c>
      <c r="B29" s="47" t="s">
        <v>272</v>
      </c>
      <c r="C29" s="48" t="s">
        <v>16</v>
      </c>
      <c r="D29" s="49">
        <v>0</v>
      </c>
      <c r="E29" s="49">
        <v>36</v>
      </c>
      <c r="F29" s="48" t="s">
        <v>18</v>
      </c>
      <c r="G29" s="49">
        <v>0</v>
      </c>
      <c r="H29" s="50" t="s">
        <v>19</v>
      </c>
      <c r="I29" s="51">
        <v>41088</v>
      </c>
      <c r="J29" s="51">
        <v>41144</v>
      </c>
      <c r="K29" s="52">
        <f t="shared" si="0"/>
        <v>1</v>
      </c>
      <c r="L29" s="54" t="s">
        <v>23</v>
      </c>
      <c r="M29" s="54" t="s">
        <v>106</v>
      </c>
      <c r="N29" s="55">
        <v>54</v>
      </c>
      <c r="O29" s="52" t="s">
        <v>21</v>
      </c>
      <c r="P29" s="52" t="s">
        <v>22</v>
      </c>
      <c r="Q29" s="52"/>
      <c r="R29" s="52"/>
      <c r="S29" s="52"/>
      <c r="T29" s="36" t="s">
        <v>88</v>
      </c>
      <c r="U29" s="36" t="s">
        <v>107</v>
      </c>
      <c r="V29" s="51">
        <v>41144</v>
      </c>
      <c r="W29" s="60">
        <v>42296</v>
      </c>
      <c r="X29" s="61">
        <f t="shared" si="1"/>
        <v>37</v>
      </c>
      <c r="Y29" s="23">
        <v>116</v>
      </c>
      <c r="Z29" s="23">
        <v>600</v>
      </c>
    </row>
    <row r="30" spans="1:27" s="23" customFormat="1" x14ac:dyDescent="0.6">
      <c r="A30" s="46">
        <v>2898569</v>
      </c>
      <c r="B30" s="47" t="s">
        <v>273</v>
      </c>
      <c r="C30" s="48" t="s">
        <v>16</v>
      </c>
      <c r="D30" s="49">
        <v>0</v>
      </c>
      <c r="E30" s="56">
        <v>54</v>
      </c>
      <c r="F30" s="48" t="s">
        <v>18</v>
      </c>
      <c r="G30" s="49">
        <v>0</v>
      </c>
      <c r="H30" s="50" t="s">
        <v>19</v>
      </c>
      <c r="I30" s="51">
        <v>41114</v>
      </c>
      <c r="J30" s="51">
        <v>41271</v>
      </c>
      <c r="K30" s="52">
        <f t="shared" si="0"/>
        <v>5</v>
      </c>
      <c r="L30" s="54" t="s">
        <v>40</v>
      </c>
      <c r="M30" s="54" t="s">
        <v>108</v>
      </c>
      <c r="N30" s="55">
        <v>56</v>
      </c>
      <c r="O30" s="52" t="s">
        <v>21</v>
      </c>
      <c r="P30" s="52" t="s">
        <v>22</v>
      </c>
      <c r="Q30" s="52"/>
      <c r="R30" s="52"/>
      <c r="S30" s="52"/>
      <c r="T30" s="36" t="s">
        <v>47</v>
      </c>
      <c r="U30" s="36" t="s">
        <v>109</v>
      </c>
      <c r="V30" s="51">
        <v>41271</v>
      </c>
      <c r="W30" s="60">
        <v>41503</v>
      </c>
      <c r="X30" s="61">
        <f t="shared" si="1"/>
        <v>7</v>
      </c>
      <c r="Y30" s="23">
        <v>139</v>
      </c>
      <c r="Z30" s="23">
        <v>800</v>
      </c>
    </row>
    <row r="31" spans="1:27" s="23" customFormat="1" x14ac:dyDescent="0.6">
      <c r="A31" s="46">
        <v>2432458</v>
      </c>
      <c r="B31" s="47" t="s">
        <v>244</v>
      </c>
      <c r="C31" s="48" t="s">
        <v>16</v>
      </c>
      <c r="D31" s="49">
        <v>0</v>
      </c>
      <c r="E31" s="49">
        <v>60</v>
      </c>
      <c r="F31" s="48" t="s">
        <v>18</v>
      </c>
      <c r="G31" s="49">
        <v>0</v>
      </c>
      <c r="H31" s="50" t="s">
        <v>19</v>
      </c>
      <c r="I31" s="51">
        <v>41199</v>
      </c>
      <c r="J31" s="51">
        <v>41248</v>
      </c>
      <c r="K31" s="52">
        <f t="shared" si="0"/>
        <v>1</v>
      </c>
      <c r="L31" s="54" t="s">
        <v>39</v>
      </c>
      <c r="M31" s="54" t="s">
        <v>110</v>
      </c>
      <c r="N31" s="55">
        <v>58</v>
      </c>
      <c r="O31" s="52" t="s">
        <v>21</v>
      </c>
      <c r="P31" s="52" t="s">
        <v>22</v>
      </c>
      <c r="Q31" s="52"/>
      <c r="R31" s="52"/>
      <c r="S31" s="52"/>
      <c r="T31" s="36" t="s">
        <v>98</v>
      </c>
      <c r="U31" s="36" t="s">
        <v>111</v>
      </c>
      <c r="V31" s="51">
        <v>41248</v>
      </c>
      <c r="W31" s="60">
        <v>41449</v>
      </c>
      <c r="X31" s="61">
        <f t="shared" si="1"/>
        <v>6</v>
      </c>
      <c r="Y31" s="23">
        <v>117</v>
      </c>
      <c r="Z31" s="23">
        <v>900</v>
      </c>
    </row>
    <row r="32" spans="1:27" s="23" customFormat="1" x14ac:dyDescent="0.6">
      <c r="A32" s="46">
        <v>3259936</v>
      </c>
      <c r="B32" s="47" t="s">
        <v>245</v>
      </c>
      <c r="C32" s="48" t="s">
        <v>12</v>
      </c>
      <c r="D32" s="49">
        <v>1</v>
      </c>
      <c r="E32" s="49">
        <v>53</v>
      </c>
      <c r="F32" s="48" t="s">
        <v>18</v>
      </c>
      <c r="G32" s="49">
        <v>0</v>
      </c>
      <c r="H32" s="50" t="s">
        <v>19</v>
      </c>
      <c r="I32" s="51">
        <v>40484</v>
      </c>
      <c r="J32" s="51">
        <v>40556</v>
      </c>
      <c r="K32" s="52">
        <f t="shared" si="0"/>
        <v>2</v>
      </c>
      <c r="L32" s="54" t="s">
        <v>20</v>
      </c>
      <c r="M32" s="54" t="s">
        <v>112</v>
      </c>
      <c r="N32" s="55">
        <v>54</v>
      </c>
      <c r="O32" s="52" t="s">
        <v>21</v>
      </c>
      <c r="P32" s="52" t="s">
        <v>22</v>
      </c>
      <c r="Q32" s="52"/>
      <c r="R32" s="52"/>
      <c r="S32" s="52"/>
      <c r="T32" s="36" t="s">
        <v>114</v>
      </c>
      <c r="U32" s="36" t="s">
        <v>113</v>
      </c>
      <c r="V32" s="51">
        <v>40556</v>
      </c>
      <c r="W32" s="60">
        <v>40648</v>
      </c>
      <c r="X32" s="61">
        <f t="shared" si="1"/>
        <v>3</v>
      </c>
      <c r="Y32" s="23">
        <v>136</v>
      </c>
      <c r="Z32" s="23">
        <v>1500</v>
      </c>
    </row>
    <row r="33" spans="1:27" s="23" customFormat="1" x14ac:dyDescent="0.6">
      <c r="A33" s="46">
        <v>9757269</v>
      </c>
      <c r="B33" s="47" t="s">
        <v>246</v>
      </c>
      <c r="C33" s="48" t="s">
        <v>12</v>
      </c>
      <c r="D33" s="49">
        <v>1</v>
      </c>
      <c r="E33" s="49">
        <v>35</v>
      </c>
      <c r="F33" s="48" t="s">
        <v>25</v>
      </c>
      <c r="G33" s="49">
        <v>1</v>
      </c>
      <c r="H33" s="50" t="s">
        <v>19</v>
      </c>
      <c r="I33" s="51">
        <v>40556</v>
      </c>
      <c r="J33" s="51">
        <v>40666</v>
      </c>
      <c r="K33" s="52">
        <f t="shared" si="0"/>
        <v>3</v>
      </c>
      <c r="L33" s="54" t="s">
        <v>20</v>
      </c>
      <c r="M33" s="54" t="s">
        <v>115</v>
      </c>
      <c r="N33" s="55">
        <v>56</v>
      </c>
      <c r="O33" s="52" t="s">
        <v>21</v>
      </c>
      <c r="P33" s="52" t="s">
        <v>22</v>
      </c>
      <c r="Q33" s="52"/>
      <c r="R33" s="52"/>
      <c r="S33" s="52"/>
      <c r="T33" s="36" t="s">
        <v>98</v>
      </c>
      <c r="U33" s="36" t="s">
        <v>116</v>
      </c>
      <c r="V33" s="51">
        <v>40666</v>
      </c>
      <c r="W33" s="60">
        <v>40735</v>
      </c>
      <c r="X33" s="61">
        <f t="shared" si="1"/>
        <v>2</v>
      </c>
      <c r="Y33" s="23">
        <v>117</v>
      </c>
      <c r="Z33" s="23">
        <v>450</v>
      </c>
    </row>
    <row r="34" spans="1:27" s="23" customFormat="1" x14ac:dyDescent="0.6">
      <c r="A34" s="46">
        <v>60464155</v>
      </c>
      <c r="B34" s="47" t="s">
        <v>247</v>
      </c>
      <c r="C34" s="48" t="s">
        <v>12</v>
      </c>
      <c r="D34" s="49">
        <v>1</v>
      </c>
      <c r="E34" s="49">
        <v>57</v>
      </c>
      <c r="F34" s="48" t="s">
        <v>25</v>
      </c>
      <c r="G34" s="49">
        <v>1</v>
      </c>
      <c r="H34" s="50" t="s">
        <v>19</v>
      </c>
      <c r="I34" s="51">
        <v>40568</v>
      </c>
      <c r="J34" s="51">
        <v>40631</v>
      </c>
      <c r="K34" s="52">
        <f t="shared" si="0"/>
        <v>2</v>
      </c>
      <c r="L34" s="54" t="s">
        <v>20</v>
      </c>
      <c r="M34" s="54" t="s">
        <v>117</v>
      </c>
      <c r="N34" s="55">
        <v>68</v>
      </c>
      <c r="O34" s="52" t="s">
        <v>21</v>
      </c>
      <c r="P34" s="52" t="s">
        <v>22</v>
      </c>
      <c r="Q34" s="52"/>
      <c r="R34" s="52"/>
      <c r="S34" s="52"/>
      <c r="T34" s="36" t="s">
        <v>98</v>
      </c>
      <c r="U34" s="36" t="s">
        <v>118</v>
      </c>
      <c r="V34" s="51">
        <v>40631</v>
      </c>
      <c r="W34" s="60">
        <v>43542</v>
      </c>
      <c r="X34" s="61">
        <f t="shared" si="1"/>
        <v>95</v>
      </c>
      <c r="Y34" s="23">
        <v>172</v>
      </c>
      <c r="Z34" s="23">
        <v>1600</v>
      </c>
    </row>
    <row r="35" spans="1:27" s="23" customFormat="1" x14ac:dyDescent="0.6">
      <c r="A35" s="46">
        <v>21396615</v>
      </c>
      <c r="B35" s="47" t="s">
        <v>248</v>
      </c>
      <c r="C35" s="48" t="s">
        <v>16</v>
      </c>
      <c r="D35" s="49">
        <v>0</v>
      </c>
      <c r="E35" s="49">
        <v>64</v>
      </c>
      <c r="F35" s="48" t="s">
        <v>18</v>
      </c>
      <c r="G35" s="49">
        <v>0</v>
      </c>
      <c r="H35" s="50" t="s">
        <v>19</v>
      </c>
      <c r="I35" s="51">
        <v>40585</v>
      </c>
      <c r="J35" s="51">
        <v>40673</v>
      </c>
      <c r="K35" s="52">
        <f t="shared" si="0"/>
        <v>2</v>
      </c>
      <c r="L35" s="54" t="s">
        <v>39</v>
      </c>
      <c r="M35" s="54" t="s">
        <v>119</v>
      </c>
      <c r="N35" s="55">
        <v>56</v>
      </c>
      <c r="O35" s="52" t="s">
        <v>21</v>
      </c>
      <c r="P35" s="52" t="s">
        <v>22</v>
      </c>
      <c r="Q35" s="52"/>
      <c r="R35" s="52"/>
      <c r="S35" s="52"/>
      <c r="T35" s="36" t="s">
        <v>47</v>
      </c>
      <c r="U35" s="36" t="s">
        <v>120</v>
      </c>
      <c r="V35" s="51">
        <v>40673</v>
      </c>
      <c r="W35" s="60">
        <v>41423</v>
      </c>
      <c r="X35" s="61">
        <f t="shared" si="1"/>
        <v>24</v>
      </c>
      <c r="Y35" s="23">
        <v>128</v>
      </c>
      <c r="Z35" s="23">
        <v>1100</v>
      </c>
    </row>
    <row r="36" spans="1:27" s="23" customFormat="1" x14ac:dyDescent="0.6">
      <c r="A36" s="46">
        <v>21414166</v>
      </c>
      <c r="B36" s="47" t="s">
        <v>249</v>
      </c>
      <c r="C36" s="48" t="s">
        <v>12</v>
      </c>
      <c r="D36" s="49">
        <v>1</v>
      </c>
      <c r="E36" s="49">
        <v>33</v>
      </c>
      <c r="F36" s="48" t="s">
        <v>18</v>
      </c>
      <c r="G36" s="49">
        <v>0</v>
      </c>
      <c r="H36" s="50" t="s">
        <v>19</v>
      </c>
      <c r="I36" s="51">
        <v>40507</v>
      </c>
      <c r="J36" s="51">
        <v>40682</v>
      </c>
      <c r="K36" s="52">
        <f t="shared" si="0"/>
        <v>5</v>
      </c>
      <c r="L36" s="54" t="s">
        <v>20</v>
      </c>
      <c r="M36" s="54" t="s">
        <v>112</v>
      </c>
      <c r="N36" s="55">
        <v>54</v>
      </c>
      <c r="O36" s="52" t="s">
        <v>21</v>
      </c>
      <c r="P36" s="52" t="s">
        <v>22</v>
      </c>
      <c r="Q36" s="52"/>
      <c r="R36" s="52"/>
      <c r="S36" s="52"/>
      <c r="T36" s="36" t="s">
        <v>47</v>
      </c>
      <c r="U36" s="36" t="s">
        <v>121</v>
      </c>
      <c r="V36" s="51">
        <v>40682</v>
      </c>
      <c r="W36" s="60">
        <v>40861</v>
      </c>
      <c r="X36" s="61">
        <f t="shared" si="1"/>
        <v>5</v>
      </c>
      <c r="Y36" s="23">
        <v>188</v>
      </c>
      <c r="Z36" s="23">
        <v>1500</v>
      </c>
    </row>
    <row r="37" spans="1:27" s="23" customFormat="1" x14ac:dyDescent="0.6">
      <c r="A37" s="46">
        <v>21221835</v>
      </c>
      <c r="B37" s="47" t="s">
        <v>250</v>
      </c>
      <c r="C37" s="48" t="s">
        <v>16</v>
      </c>
      <c r="D37" s="49">
        <v>0</v>
      </c>
      <c r="E37" s="49">
        <v>50</v>
      </c>
      <c r="F37" s="48" t="s">
        <v>25</v>
      </c>
      <c r="G37" s="49">
        <v>1</v>
      </c>
      <c r="H37" s="50" t="s">
        <v>19</v>
      </c>
      <c r="I37" s="51">
        <v>40791</v>
      </c>
      <c r="J37" s="51">
        <v>40882</v>
      </c>
      <c r="K37" s="52">
        <f t="shared" si="0"/>
        <v>3</v>
      </c>
      <c r="L37" s="54" t="s">
        <v>39</v>
      </c>
      <c r="M37" s="54" t="s">
        <v>122</v>
      </c>
      <c r="N37" s="55">
        <v>62</v>
      </c>
      <c r="O37" s="52" t="s">
        <v>21</v>
      </c>
      <c r="P37" s="52" t="s">
        <v>22</v>
      </c>
      <c r="Q37" s="52"/>
      <c r="R37" s="52"/>
      <c r="S37" s="52"/>
      <c r="T37" s="36" t="s">
        <v>47</v>
      </c>
      <c r="U37" s="36" t="s">
        <v>123</v>
      </c>
      <c r="V37" s="51">
        <v>40882</v>
      </c>
      <c r="W37" s="60">
        <v>41102</v>
      </c>
      <c r="X37" s="61">
        <f t="shared" si="1"/>
        <v>7</v>
      </c>
      <c r="Y37" s="23">
        <v>103</v>
      </c>
      <c r="Z37" s="23">
        <v>400</v>
      </c>
    </row>
    <row r="38" spans="1:27" s="23" customFormat="1" x14ac:dyDescent="0.6">
      <c r="A38" s="46">
        <v>2017056</v>
      </c>
      <c r="B38" s="47" t="s">
        <v>251</v>
      </c>
      <c r="C38" s="48" t="s">
        <v>16</v>
      </c>
      <c r="D38" s="49">
        <v>0</v>
      </c>
      <c r="E38" s="49">
        <v>63</v>
      </c>
      <c r="F38" s="48" t="s">
        <v>18</v>
      </c>
      <c r="G38" s="49">
        <v>0</v>
      </c>
      <c r="H38" s="50" t="s">
        <v>19</v>
      </c>
      <c r="I38" s="51">
        <v>40767</v>
      </c>
      <c r="J38" s="51">
        <v>40802</v>
      </c>
      <c r="K38" s="52">
        <f t="shared" si="0"/>
        <v>1</v>
      </c>
      <c r="L38" s="54" t="s">
        <v>23</v>
      </c>
      <c r="M38" s="54" t="s">
        <v>127</v>
      </c>
      <c r="N38" s="55">
        <v>54</v>
      </c>
      <c r="O38" s="52" t="s">
        <v>21</v>
      </c>
      <c r="P38" s="52" t="s">
        <v>22</v>
      </c>
      <c r="Q38" s="52"/>
      <c r="R38" s="52"/>
      <c r="S38" s="52"/>
      <c r="T38" s="36" t="s">
        <v>98</v>
      </c>
      <c r="U38" s="36" t="s">
        <v>111</v>
      </c>
      <c r="V38" s="51">
        <v>40802</v>
      </c>
      <c r="W38" s="60">
        <v>43389</v>
      </c>
      <c r="X38" s="61">
        <f t="shared" si="1"/>
        <v>85</v>
      </c>
      <c r="Y38" s="23">
        <v>120</v>
      </c>
      <c r="Z38" s="23">
        <v>600</v>
      </c>
    </row>
    <row r="39" spans="1:27" s="23" customFormat="1" x14ac:dyDescent="0.6">
      <c r="A39" s="46">
        <v>21459600</v>
      </c>
      <c r="B39" s="47" t="s">
        <v>252</v>
      </c>
      <c r="C39" s="48" t="s">
        <v>16</v>
      </c>
      <c r="D39" s="49">
        <v>0</v>
      </c>
      <c r="E39" s="49">
        <v>43</v>
      </c>
      <c r="F39" s="48" t="s">
        <v>18</v>
      </c>
      <c r="G39" s="49">
        <v>0</v>
      </c>
      <c r="H39" s="50" t="s">
        <v>19</v>
      </c>
      <c r="I39" s="51">
        <v>40764</v>
      </c>
      <c r="J39" s="51">
        <v>40843</v>
      </c>
      <c r="K39" s="52">
        <f t="shared" si="0"/>
        <v>2</v>
      </c>
      <c r="L39" s="54" t="s">
        <v>20</v>
      </c>
      <c r="M39" s="54" t="s">
        <v>128</v>
      </c>
      <c r="N39" s="55">
        <v>58</v>
      </c>
      <c r="O39" s="52" t="s">
        <v>21</v>
      </c>
      <c r="P39" s="52" t="s">
        <v>22</v>
      </c>
      <c r="Q39" s="52" t="s">
        <v>129</v>
      </c>
      <c r="R39" s="52" t="s">
        <v>131</v>
      </c>
      <c r="S39" s="52"/>
      <c r="T39" s="36" t="s">
        <v>98</v>
      </c>
      <c r="U39" s="36" t="s">
        <v>130</v>
      </c>
      <c r="V39" s="51">
        <v>40843</v>
      </c>
      <c r="W39" s="60">
        <v>41516</v>
      </c>
      <c r="X39" s="61">
        <f t="shared" si="1"/>
        <v>22</v>
      </c>
      <c r="Y39" s="23">
        <v>116</v>
      </c>
      <c r="Z39" s="23">
        <v>550</v>
      </c>
    </row>
    <row r="40" spans="1:27" s="23" customFormat="1" x14ac:dyDescent="0.6">
      <c r="A40" s="46">
        <v>20654426</v>
      </c>
      <c r="B40" s="47" t="s">
        <v>253</v>
      </c>
      <c r="C40" s="48" t="s">
        <v>12</v>
      </c>
      <c r="D40" s="49">
        <v>1</v>
      </c>
      <c r="E40" s="49">
        <v>22</v>
      </c>
      <c r="F40" s="48" t="s">
        <v>18</v>
      </c>
      <c r="G40" s="49">
        <v>0</v>
      </c>
      <c r="H40" s="50" t="s">
        <v>19</v>
      </c>
      <c r="I40" s="51">
        <v>40170</v>
      </c>
      <c r="J40" s="51">
        <v>40240</v>
      </c>
      <c r="K40" s="52">
        <f t="shared" si="0"/>
        <v>2</v>
      </c>
      <c r="L40" s="54" t="s">
        <v>20</v>
      </c>
      <c r="M40" s="54" t="s">
        <v>132</v>
      </c>
      <c r="N40" s="55">
        <v>58</v>
      </c>
      <c r="O40" s="52" t="s">
        <v>21</v>
      </c>
      <c r="P40" s="52" t="s">
        <v>22</v>
      </c>
      <c r="Q40" s="52"/>
      <c r="R40" s="52"/>
      <c r="S40" s="52"/>
      <c r="T40" s="36" t="s">
        <v>133</v>
      </c>
      <c r="U40" s="36" t="s">
        <v>55</v>
      </c>
      <c r="V40" s="51">
        <v>40240</v>
      </c>
      <c r="W40" s="60">
        <v>42345</v>
      </c>
      <c r="X40" s="61">
        <f t="shared" si="1"/>
        <v>69</v>
      </c>
      <c r="Y40" s="23">
        <v>100</v>
      </c>
      <c r="Z40" s="23">
        <v>550</v>
      </c>
    </row>
    <row r="41" spans="1:27" s="23" customFormat="1" x14ac:dyDescent="0.6">
      <c r="A41" s="46">
        <v>20406159</v>
      </c>
      <c r="B41" s="47" t="s">
        <v>274</v>
      </c>
      <c r="C41" s="48" t="s">
        <v>16</v>
      </c>
      <c r="D41" s="49">
        <v>0</v>
      </c>
      <c r="E41" s="49">
        <v>44</v>
      </c>
      <c r="F41" s="48" t="s">
        <v>25</v>
      </c>
      <c r="G41" s="49">
        <v>1</v>
      </c>
      <c r="H41" s="50" t="s">
        <v>19</v>
      </c>
      <c r="I41" s="51">
        <v>39791</v>
      </c>
      <c r="J41" s="51">
        <v>39826</v>
      </c>
      <c r="K41" s="52">
        <f t="shared" si="0"/>
        <v>1</v>
      </c>
      <c r="L41" s="54" t="s">
        <v>20</v>
      </c>
      <c r="M41" s="54" t="s">
        <v>134</v>
      </c>
      <c r="N41" s="55">
        <v>64</v>
      </c>
      <c r="O41" s="52" t="s">
        <v>21</v>
      </c>
      <c r="P41" s="52" t="s">
        <v>22</v>
      </c>
      <c r="Q41" s="52"/>
      <c r="R41" s="52"/>
      <c r="S41" s="52"/>
      <c r="T41" s="36" t="s">
        <v>47</v>
      </c>
      <c r="U41" s="36" t="s">
        <v>136</v>
      </c>
      <c r="V41" s="51">
        <v>39826</v>
      </c>
      <c r="W41" s="60">
        <v>40252</v>
      </c>
      <c r="X41" s="61">
        <f t="shared" si="1"/>
        <v>14</v>
      </c>
      <c r="Y41" s="23">
        <v>118</v>
      </c>
      <c r="Z41" s="36">
        <v>700</v>
      </c>
    </row>
    <row r="42" spans="1:27" s="23" customFormat="1" x14ac:dyDescent="0.6">
      <c r="A42" s="46">
        <v>20406159</v>
      </c>
      <c r="B42" s="47" t="s">
        <v>274</v>
      </c>
      <c r="C42" s="48" t="s">
        <v>16</v>
      </c>
      <c r="D42" s="49">
        <v>0</v>
      </c>
      <c r="E42" s="49">
        <v>44</v>
      </c>
      <c r="F42" s="48" t="s">
        <v>18</v>
      </c>
      <c r="G42" s="49">
        <v>0</v>
      </c>
      <c r="H42" s="50" t="s">
        <v>19</v>
      </c>
      <c r="I42" s="51">
        <v>40038</v>
      </c>
      <c r="J42" s="51">
        <v>40239</v>
      </c>
      <c r="K42" s="52">
        <f t="shared" si="0"/>
        <v>6</v>
      </c>
      <c r="L42" s="54" t="s">
        <v>20</v>
      </c>
      <c r="M42" s="54" t="s">
        <v>135</v>
      </c>
      <c r="N42" s="55">
        <v>62</v>
      </c>
      <c r="O42" s="52" t="s">
        <v>21</v>
      </c>
      <c r="P42" s="52" t="s">
        <v>22</v>
      </c>
      <c r="Q42" s="52"/>
      <c r="R42" s="52"/>
      <c r="S42" s="52"/>
      <c r="T42" s="36" t="s">
        <v>98</v>
      </c>
      <c r="U42" s="36" t="s">
        <v>136</v>
      </c>
      <c r="V42" s="51">
        <v>40239</v>
      </c>
      <c r="W42" s="60">
        <v>40252</v>
      </c>
      <c r="X42" s="61">
        <f t="shared" si="1"/>
        <v>0</v>
      </c>
      <c r="Y42" s="23">
        <v>129</v>
      </c>
      <c r="Z42" s="36">
        <v>650</v>
      </c>
    </row>
    <row r="43" spans="1:27" s="23" customFormat="1" x14ac:dyDescent="0.6">
      <c r="A43" s="46">
        <v>374204</v>
      </c>
      <c r="B43" s="47" t="s">
        <v>275</v>
      </c>
      <c r="C43" s="48" t="s">
        <v>16</v>
      </c>
      <c r="D43" s="49">
        <v>0</v>
      </c>
      <c r="E43" s="49">
        <v>27</v>
      </c>
      <c r="F43" s="48" t="s">
        <v>18</v>
      </c>
      <c r="G43" s="49">
        <v>0</v>
      </c>
      <c r="H43" s="50" t="s">
        <v>19</v>
      </c>
      <c r="I43" s="51">
        <v>40302</v>
      </c>
      <c r="J43" s="51">
        <v>40393</v>
      </c>
      <c r="K43" s="52">
        <f t="shared" si="0"/>
        <v>2</v>
      </c>
      <c r="L43" s="54" t="s">
        <v>20</v>
      </c>
      <c r="M43" s="54" t="s">
        <v>137</v>
      </c>
      <c r="N43" s="55">
        <v>56</v>
      </c>
      <c r="O43" s="52" t="s">
        <v>21</v>
      </c>
      <c r="P43" s="52" t="s">
        <v>22</v>
      </c>
      <c r="Q43" s="52"/>
      <c r="R43" s="52"/>
      <c r="S43" s="52"/>
      <c r="T43" s="36" t="s">
        <v>47</v>
      </c>
      <c r="U43" s="36" t="s">
        <v>47</v>
      </c>
      <c r="V43" s="51">
        <v>40393</v>
      </c>
      <c r="W43" s="60">
        <v>43824</v>
      </c>
      <c r="X43" s="61">
        <f t="shared" si="1"/>
        <v>112</v>
      </c>
      <c r="Y43" s="23">
        <v>97</v>
      </c>
      <c r="Z43" s="23">
        <v>850</v>
      </c>
    </row>
    <row r="44" spans="1:27" x14ac:dyDescent="0.6">
      <c r="A44" s="46">
        <v>3781576</v>
      </c>
      <c r="B44" s="47" t="s">
        <v>276</v>
      </c>
      <c r="C44" s="48" t="s">
        <v>12</v>
      </c>
      <c r="D44" s="49">
        <v>1</v>
      </c>
      <c r="E44" s="49">
        <v>68</v>
      </c>
      <c r="F44" s="48" t="s">
        <v>25</v>
      </c>
      <c r="G44" s="49">
        <v>1</v>
      </c>
      <c r="H44" s="50" t="s">
        <v>19</v>
      </c>
      <c r="I44" s="51">
        <v>40311</v>
      </c>
      <c r="J44" s="51">
        <v>40444</v>
      </c>
      <c r="K44" s="52">
        <f t="shared" si="0"/>
        <v>4</v>
      </c>
      <c r="L44" s="54" t="s">
        <v>20</v>
      </c>
      <c r="M44" s="54" t="s">
        <v>138</v>
      </c>
      <c r="N44" s="55">
        <v>56</v>
      </c>
      <c r="O44" s="52" t="s">
        <v>21</v>
      </c>
      <c r="P44" s="52" t="s">
        <v>22</v>
      </c>
      <c r="Q44" s="52"/>
      <c r="R44" s="52"/>
      <c r="S44" s="4"/>
      <c r="T44" s="3" t="s">
        <v>47</v>
      </c>
      <c r="U44" s="3" t="s">
        <v>57</v>
      </c>
      <c r="V44" s="15">
        <v>40444</v>
      </c>
      <c r="W44" s="16">
        <v>41815</v>
      </c>
      <c r="X44" s="17">
        <f t="shared" si="1"/>
        <v>45</v>
      </c>
      <c r="Y44">
        <v>131</v>
      </c>
      <c r="Z44">
        <v>900</v>
      </c>
    </row>
    <row r="45" spans="1:27" x14ac:dyDescent="0.6">
      <c r="A45" s="46">
        <v>21238895</v>
      </c>
      <c r="B45" s="47" t="s">
        <v>277</v>
      </c>
      <c r="C45" s="48" t="s">
        <v>16</v>
      </c>
      <c r="D45" s="49">
        <v>0</v>
      </c>
      <c r="E45" s="49">
        <v>50</v>
      </c>
      <c r="F45" s="52" t="s">
        <v>18</v>
      </c>
      <c r="G45" s="57">
        <v>0</v>
      </c>
      <c r="H45" s="54" t="s">
        <v>19</v>
      </c>
      <c r="I45" s="51">
        <v>39828</v>
      </c>
      <c r="J45" s="51">
        <v>39874</v>
      </c>
      <c r="K45" s="52">
        <f t="shared" si="0"/>
        <v>1</v>
      </c>
      <c r="L45" s="54" t="s">
        <v>41</v>
      </c>
      <c r="M45" s="54" t="s">
        <v>139</v>
      </c>
      <c r="N45" s="55">
        <v>54</v>
      </c>
      <c r="O45" s="52" t="s">
        <v>21</v>
      </c>
      <c r="P45" s="52" t="s">
        <v>22</v>
      </c>
      <c r="Q45" s="52"/>
      <c r="R45" s="52"/>
      <c r="S45" s="4"/>
      <c r="T45" s="3" t="s">
        <v>47</v>
      </c>
      <c r="U45" s="3" t="s">
        <v>111</v>
      </c>
      <c r="V45" s="15">
        <v>39874</v>
      </c>
      <c r="W45" s="16">
        <v>40344</v>
      </c>
      <c r="X45" s="17">
        <f t="shared" si="1"/>
        <v>15</v>
      </c>
      <c r="Y45">
        <v>172</v>
      </c>
      <c r="Z45">
        <v>800</v>
      </c>
    </row>
    <row r="46" spans="1:27" x14ac:dyDescent="0.6">
      <c r="A46" s="46">
        <v>21247116</v>
      </c>
      <c r="B46" s="47" t="s">
        <v>254</v>
      </c>
      <c r="C46" s="48" t="s">
        <v>35</v>
      </c>
      <c r="D46" s="49">
        <v>1</v>
      </c>
      <c r="E46" s="49">
        <v>76</v>
      </c>
      <c r="F46" s="48" t="s">
        <v>25</v>
      </c>
      <c r="G46" s="49">
        <v>1</v>
      </c>
      <c r="H46" s="50" t="s">
        <v>19</v>
      </c>
      <c r="I46" s="51">
        <v>39903</v>
      </c>
      <c r="J46" s="51">
        <v>40029</v>
      </c>
      <c r="K46" s="52">
        <f t="shared" si="0"/>
        <v>4</v>
      </c>
      <c r="L46" s="54" t="s">
        <v>42</v>
      </c>
      <c r="M46" s="54" t="s">
        <v>140</v>
      </c>
      <c r="N46" s="55">
        <v>60</v>
      </c>
      <c r="O46" s="52" t="s">
        <v>21</v>
      </c>
      <c r="P46" s="52" t="s">
        <v>22</v>
      </c>
      <c r="Q46" s="52"/>
      <c r="R46" s="52"/>
      <c r="S46" s="4"/>
      <c r="T46" s="3" t="s">
        <v>47</v>
      </c>
      <c r="U46" s="3" t="s">
        <v>141</v>
      </c>
      <c r="V46" s="15">
        <v>40029</v>
      </c>
      <c r="W46" s="16">
        <v>41575</v>
      </c>
      <c r="X46" s="17">
        <f t="shared" si="1"/>
        <v>50</v>
      </c>
      <c r="Y46">
        <v>149</v>
      </c>
      <c r="Z46">
        <v>650</v>
      </c>
    </row>
    <row r="47" spans="1:27" x14ac:dyDescent="0.6">
      <c r="A47" s="46">
        <v>2039138</v>
      </c>
      <c r="B47" s="47" t="s">
        <v>255</v>
      </c>
      <c r="C47" s="48" t="s">
        <v>16</v>
      </c>
      <c r="D47" s="49">
        <v>0</v>
      </c>
      <c r="E47" s="49">
        <v>52</v>
      </c>
      <c r="F47" s="48" t="s">
        <v>18</v>
      </c>
      <c r="G47" s="49">
        <v>0</v>
      </c>
      <c r="H47" s="50" t="s">
        <v>19</v>
      </c>
      <c r="I47" s="51">
        <v>39807</v>
      </c>
      <c r="J47" s="51">
        <v>39891</v>
      </c>
      <c r="K47" s="52">
        <f t="shared" si="0"/>
        <v>2</v>
      </c>
      <c r="L47" s="54" t="s">
        <v>39</v>
      </c>
      <c r="M47" s="54" t="s">
        <v>142</v>
      </c>
      <c r="N47" s="55">
        <v>58</v>
      </c>
      <c r="O47" s="52" t="s">
        <v>21</v>
      </c>
      <c r="P47" s="52" t="s">
        <v>22</v>
      </c>
      <c r="Q47" s="52">
        <v>20090401</v>
      </c>
      <c r="R47" s="52" t="s">
        <v>143</v>
      </c>
      <c r="S47" s="4"/>
      <c r="T47" s="3" t="s">
        <v>98</v>
      </c>
      <c r="U47" s="3" t="s">
        <v>71</v>
      </c>
      <c r="V47" s="15">
        <v>39891</v>
      </c>
      <c r="W47" s="16">
        <v>42746</v>
      </c>
      <c r="X47" s="17">
        <f t="shared" si="1"/>
        <v>93</v>
      </c>
      <c r="Y47">
        <v>229</v>
      </c>
      <c r="Z47">
        <v>2800</v>
      </c>
      <c r="AA47" t="s">
        <v>146</v>
      </c>
    </row>
    <row r="48" spans="1:27" x14ac:dyDescent="0.6">
      <c r="A48" s="46">
        <v>3749845</v>
      </c>
      <c r="B48" s="47" t="s">
        <v>256</v>
      </c>
      <c r="C48" s="48" t="s">
        <v>16</v>
      </c>
      <c r="D48" s="49">
        <v>0</v>
      </c>
      <c r="E48" s="49">
        <v>50</v>
      </c>
      <c r="F48" s="48" t="s">
        <v>18</v>
      </c>
      <c r="G48" s="49">
        <v>0</v>
      </c>
      <c r="H48" s="50" t="s">
        <v>19</v>
      </c>
      <c r="I48" s="51">
        <v>39582</v>
      </c>
      <c r="J48" s="51">
        <v>39633</v>
      </c>
      <c r="K48" s="52">
        <f t="shared" si="0"/>
        <v>1</v>
      </c>
      <c r="L48" s="54" t="s">
        <v>23</v>
      </c>
      <c r="M48" s="54" t="s">
        <v>144</v>
      </c>
      <c r="N48" s="55">
        <v>56</v>
      </c>
      <c r="O48" s="52" t="s">
        <v>21</v>
      </c>
      <c r="P48" s="52" t="s">
        <v>22</v>
      </c>
      <c r="Q48" s="52"/>
      <c r="R48" s="52"/>
      <c r="S48" s="4"/>
      <c r="T48" s="3" t="s">
        <v>47</v>
      </c>
      <c r="U48" s="3" t="s">
        <v>145</v>
      </c>
      <c r="V48" s="15">
        <v>39633</v>
      </c>
      <c r="W48" s="16">
        <v>40490</v>
      </c>
      <c r="X48" s="17">
        <f t="shared" si="1"/>
        <v>28</v>
      </c>
      <c r="Y48">
        <v>146</v>
      </c>
      <c r="Z48">
        <v>900</v>
      </c>
    </row>
    <row r="49" spans="1:27" x14ac:dyDescent="0.6">
      <c r="A49" s="46">
        <v>21165250</v>
      </c>
      <c r="B49" s="47" t="s">
        <v>257</v>
      </c>
      <c r="C49" s="48" t="s">
        <v>16</v>
      </c>
      <c r="D49" s="49">
        <v>0</v>
      </c>
      <c r="E49" s="49">
        <v>53</v>
      </c>
      <c r="F49" s="48" t="s">
        <v>25</v>
      </c>
      <c r="G49" s="49">
        <v>1</v>
      </c>
      <c r="H49" s="50" t="s">
        <v>19</v>
      </c>
      <c r="I49" s="51">
        <v>39646</v>
      </c>
      <c r="J49" s="51">
        <v>39688</v>
      </c>
      <c r="K49" s="52">
        <f t="shared" si="0"/>
        <v>1</v>
      </c>
      <c r="L49" s="54" t="s">
        <v>20</v>
      </c>
      <c r="M49" s="54" t="s">
        <v>147</v>
      </c>
      <c r="N49" s="55">
        <v>58</v>
      </c>
      <c r="O49" s="52" t="s">
        <v>21</v>
      </c>
      <c r="P49" s="52" t="s">
        <v>22</v>
      </c>
      <c r="Q49" s="52"/>
      <c r="R49" s="52"/>
      <c r="S49" s="4"/>
      <c r="T49" s="3" t="s">
        <v>47</v>
      </c>
      <c r="U49" s="3" t="s">
        <v>148</v>
      </c>
      <c r="V49" s="15">
        <v>39688</v>
      </c>
      <c r="W49" s="16">
        <v>39813</v>
      </c>
      <c r="X49" s="17">
        <f t="shared" si="1"/>
        <v>4</v>
      </c>
      <c r="Y49">
        <v>116</v>
      </c>
      <c r="Z49">
        <v>800</v>
      </c>
    </row>
    <row r="50" spans="1:27" x14ac:dyDescent="0.6">
      <c r="A50" s="46">
        <v>1534138</v>
      </c>
      <c r="B50" s="47" t="s">
        <v>258</v>
      </c>
      <c r="C50" s="48" t="s">
        <v>12</v>
      </c>
      <c r="D50" s="49">
        <v>1</v>
      </c>
      <c r="E50" s="49">
        <v>41</v>
      </c>
      <c r="F50" s="48" t="s">
        <v>25</v>
      </c>
      <c r="G50" s="49">
        <v>1</v>
      </c>
      <c r="H50" s="50" t="s">
        <v>19</v>
      </c>
      <c r="I50" s="51">
        <v>39559</v>
      </c>
      <c r="J50" s="51">
        <v>39688</v>
      </c>
      <c r="K50" s="52">
        <f t="shared" si="0"/>
        <v>4</v>
      </c>
      <c r="L50" s="54" t="s">
        <v>20</v>
      </c>
      <c r="M50" s="54" t="s">
        <v>149</v>
      </c>
      <c r="N50" s="55">
        <v>56</v>
      </c>
      <c r="O50" s="52" t="s">
        <v>21</v>
      </c>
      <c r="P50" s="52" t="s">
        <v>22</v>
      </c>
      <c r="Q50" s="52"/>
      <c r="R50" s="52"/>
      <c r="S50" s="4"/>
      <c r="T50" s="3" t="s">
        <v>47</v>
      </c>
      <c r="U50" s="3" t="s">
        <v>150</v>
      </c>
      <c r="V50" s="15">
        <v>39688</v>
      </c>
      <c r="W50" s="16">
        <v>43718</v>
      </c>
      <c r="X50" s="17">
        <f t="shared" si="1"/>
        <v>132</v>
      </c>
      <c r="Y50">
        <v>100</v>
      </c>
      <c r="Z50">
        <v>500</v>
      </c>
    </row>
    <row r="51" spans="1:27" x14ac:dyDescent="0.6">
      <c r="A51" s="46">
        <v>3193178</v>
      </c>
      <c r="B51" s="47" t="s">
        <v>259</v>
      </c>
      <c r="C51" s="52" t="s">
        <v>12</v>
      </c>
      <c r="D51" s="57">
        <v>1</v>
      </c>
      <c r="E51" s="57">
        <v>60</v>
      </c>
      <c r="F51" s="52" t="s">
        <v>25</v>
      </c>
      <c r="G51" s="57">
        <v>1</v>
      </c>
      <c r="H51" s="54" t="s">
        <v>19</v>
      </c>
      <c r="I51" s="51">
        <v>41621</v>
      </c>
      <c r="J51" s="51">
        <v>41754</v>
      </c>
      <c r="K51" s="52">
        <f t="shared" si="0"/>
        <v>4</v>
      </c>
      <c r="L51" s="54" t="s">
        <v>39</v>
      </c>
      <c r="M51" s="54" t="s">
        <v>151</v>
      </c>
      <c r="N51" s="55">
        <v>52</v>
      </c>
      <c r="O51" s="52" t="s">
        <v>21</v>
      </c>
      <c r="P51" s="52" t="s">
        <v>22</v>
      </c>
      <c r="Q51" s="52"/>
      <c r="R51" s="52"/>
      <c r="S51" s="4"/>
      <c r="T51" s="3" t="s">
        <v>98</v>
      </c>
      <c r="U51" s="3" t="s">
        <v>152</v>
      </c>
      <c r="V51" s="15">
        <v>41754</v>
      </c>
      <c r="W51" s="16">
        <v>42228</v>
      </c>
      <c r="X51" s="17">
        <f t="shared" si="1"/>
        <v>15</v>
      </c>
      <c r="Y51">
        <v>169</v>
      </c>
      <c r="Z51">
        <v>750</v>
      </c>
    </row>
    <row r="52" spans="1:27" x14ac:dyDescent="0.6">
      <c r="A52" s="46">
        <v>20287955</v>
      </c>
      <c r="B52" s="47" t="s">
        <v>260</v>
      </c>
      <c r="C52" s="52" t="s">
        <v>12</v>
      </c>
      <c r="D52" s="57">
        <v>1</v>
      </c>
      <c r="E52" s="57">
        <v>54</v>
      </c>
      <c r="F52" s="52" t="s">
        <v>18</v>
      </c>
      <c r="G52" s="57">
        <v>0</v>
      </c>
      <c r="H52" s="54" t="s">
        <v>19</v>
      </c>
      <c r="I52" s="51">
        <v>38981</v>
      </c>
      <c r="J52" s="51">
        <v>39051</v>
      </c>
      <c r="K52" s="52">
        <f t="shared" si="0"/>
        <v>2</v>
      </c>
      <c r="L52" s="54" t="s">
        <v>20</v>
      </c>
      <c r="M52" s="54" t="s">
        <v>153</v>
      </c>
      <c r="N52" s="55">
        <v>52</v>
      </c>
      <c r="O52" s="52" t="s">
        <v>21</v>
      </c>
      <c r="P52" s="52" t="s">
        <v>22</v>
      </c>
      <c r="Q52" s="52"/>
      <c r="R52" s="52"/>
      <c r="S52" s="4"/>
      <c r="T52" s="3" t="s">
        <v>47</v>
      </c>
      <c r="U52" s="3" t="s">
        <v>154</v>
      </c>
      <c r="V52" s="15">
        <v>39051</v>
      </c>
      <c r="W52" s="16">
        <v>42538</v>
      </c>
      <c r="X52" s="17">
        <f t="shared" si="1"/>
        <v>114</v>
      </c>
      <c r="Y52">
        <v>79</v>
      </c>
      <c r="Z52">
        <v>200</v>
      </c>
      <c r="AA52" t="s">
        <v>155</v>
      </c>
    </row>
    <row r="53" spans="1:27" x14ac:dyDescent="0.6">
      <c r="A53" s="46">
        <v>10409583</v>
      </c>
      <c r="B53" s="47" t="s">
        <v>261</v>
      </c>
      <c r="C53" s="52" t="s">
        <v>16</v>
      </c>
      <c r="D53" s="57">
        <v>0</v>
      </c>
      <c r="E53" s="57">
        <v>33</v>
      </c>
      <c r="F53" s="52" t="s">
        <v>18</v>
      </c>
      <c r="G53" s="57">
        <v>0</v>
      </c>
      <c r="H53" s="54" t="s">
        <v>19</v>
      </c>
      <c r="I53" s="51">
        <v>39114</v>
      </c>
      <c r="J53" s="51">
        <v>39210</v>
      </c>
      <c r="K53" s="52">
        <f t="shared" si="0"/>
        <v>3</v>
      </c>
      <c r="L53" s="54" t="s">
        <v>23</v>
      </c>
      <c r="M53" s="54" t="s">
        <v>156</v>
      </c>
      <c r="N53" s="55">
        <v>56</v>
      </c>
      <c r="O53" s="52" t="s">
        <v>21</v>
      </c>
      <c r="P53" s="52" t="s">
        <v>22</v>
      </c>
      <c r="Q53" s="52"/>
      <c r="R53" s="52"/>
      <c r="S53" s="4"/>
      <c r="T53" s="3" t="s">
        <v>47</v>
      </c>
      <c r="U53" s="3" t="s">
        <v>157</v>
      </c>
      <c r="V53" s="15">
        <v>39210</v>
      </c>
      <c r="W53" s="16">
        <v>40121</v>
      </c>
      <c r="X53" s="17">
        <f t="shared" si="1"/>
        <v>29</v>
      </c>
      <c r="Y53">
        <v>128</v>
      </c>
      <c r="Z53">
        <v>1000</v>
      </c>
    </row>
    <row r="54" spans="1:27" x14ac:dyDescent="0.6">
      <c r="A54" s="36"/>
      <c r="B54" s="36"/>
      <c r="C54" s="52"/>
      <c r="D54" s="57">
        <f>SUM(D2:D53)</f>
        <v>21</v>
      </c>
      <c r="E54" s="58">
        <f>AVERAGE(E2:E53)</f>
        <v>49.653846153846153</v>
      </c>
      <c r="F54" s="52"/>
      <c r="G54" s="57">
        <f>SUM(G2:G53)</f>
        <v>22</v>
      </c>
      <c r="H54" s="54"/>
      <c r="I54" s="52"/>
      <c r="J54" s="52"/>
      <c r="K54" s="52">
        <f>AVERAGE(K2:K53)</f>
        <v>2.5769230769230771</v>
      </c>
      <c r="L54" s="54"/>
      <c r="M54" s="54"/>
      <c r="N54" s="59">
        <f>AVERAGE(N2:N53)</f>
        <v>56.5</v>
      </c>
      <c r="O54" s="52"/>
      <c r="P54" s="52"/>
      <c r="Q54" s="52"/>
      <c r="R54" s="52"/>
      <c r="S54" s="4"/>
      <c r="T54" s="3" t="s">
        <v>222</v>
      </c>
      <c r="U54" s="3"/>
      <c r="V54" s="4"/>
      <c r="W54" s="3"/>
      <c r="X54" s="3">
        <f>AVERAGE(X2:X53)</f>
        <v>58.71153846153846</v>
      </c>
      <c r="Y54">
        <f>AVERAGE(Y2:Y53)</f>
        <v>143.17307692307693</v>
      </c>
      <c r="Z54">
        <f>AVERAGE(Z2:Z53)</f>
        <v>910.57692307692309</v>
      </c>
    </row>
    <row r="55" spans="1:27" x14ac:dyDescent="0.6">
      <c r="A55" s="3"/>
      <c r="B55" s="3"/>
      <c r="C55" s="4"/>
      <c r="D55" s="6"/>
      <c r="E55" s="4"/>
      <c r="F55" s="4"/>
      <c r="G55" s="6"/>
      <c r="H55" s="5"/>
      <c r="I55" s="4"/>
      <c r="J55" s="4"/>
      <c r="K55" s="4"/>
      <c r="L55" s="5"/>
      <c r="M55" s="5"/>
      <c r="N55" s="10"/>
      <c r="O55" s="4"/>
      <c r="P55" s="4"/>
      <c r="Q55" s="4"/>
      <c r="R55" s="4"/>
      <c r="S55" s="4"/>
      <c r="T55" s="3"/>
      <c r="U55" s="3"/>
      <c r="V55" s="4"/>
      <c r="W55" s="3"/>
      <c r="X55" s="3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6975-B591-9F43-98C0-A2E88FAE149F}">
  <dimension ref="A1:AB27"/>
  <sheetViews>
    <sheetView zoomScale="47" zoomScaleNormal="10" workbookViewId="0">
      <pane xSplit="1" topLeftCell="B1" activePane="topRight" state="frozen"/>
      <selection pane="topRight" activeCell="AA17" sqref="AA17"/>
    </sheetView>
  </sheetViews>
  <sheetFormatPr defaultColWidth="11" defaultRowHeight="16.5" x14ac:dyDescent="0.6"/>
  <cols>
    <col min="12" max="12" width="26.5234375" bestFit="1" customWidth="1"/>
    <col min="14" max="14" width="19.5234375" bestFit="1" customWidth="1"/>
    <col min="15" max="15" width="16" bestFit="1" customWidth="1"/>
    <col min="16" max="16" width="16" customWidth="1"/>
    <col min="17" max="17" width="31.5234375" bestFit="1" customWidth="1"/>
    <col min="18" max="18" width="34.3125" bestFit="1" customWidth="1"/>
    <col min="22" max="22" width="12.3125" style="14" bestFit="1" customWidth="1"/>
    <col min="23" max="23" width="11" style="14"/>
    <col min="24" max="24" width="11" style="13"/>
  </cols>
  <sheetData>
    <row r="1" spans="1:28" x14ac:dyDescent="0.6">
      <c r="A1" s="18" t="s">
        <v>0</v>
      </c>
      <c r="B1" s="18" t="s">
        <v>1</v>
      </c>
      <c r="C1" s="19" t="s">
        <v>2</v>
      </c>
      <c r="D1" s="19" t="s">
        <v>215</v>
      </c>
      <c r="E1" s="19" t="s">
        <v>45</v>
      </c>
      <c r="F1" s="19" t="s">
        <v>3</v>
      </c>
      <c r="G1" s="19" t="s">
        <v>217</v>
      </c>
      <c r="H1" s="20" t="s">
        <v>4</v>
      </c>
      <c r="I1" s="19" t="s">
        <v>5</v>
      </c>
      <c r="J1" s="19" t="s">
        <v>6</v>
      </c>
      <c r="K1" s="19"/>
      <c r="L1" s="20" t="s">
        <v>7</v>
      </c>
      <c r="M1" s="19" t="s">
        <v>8</v>
      </c>
      <c r="N1" s="19" t="s">
        <v>9</v>
      </c>
      <c r="O1" s="19" t="s">
        <v>61</v>
      </c>
      <c r="P1" s="19" t="s">
        <v>218</v>
      </c>
      <c r="Q1" s="19" t="s">
        <v>43</v>
      </c>
      <c r="R1" s="19" t="s">
        <v>44</v>
      </c>
      <c r="S1" s="19" t="s">
        <v>10</v>
      </c>
      <c r="T1" s="19" t="s">
        <v>159</v>
      </c>
      <c r="U1" s="19" t="s">
        <v>125</v>
      </c>
      <c r="V1" s="21" t="s">
        <v>6</v>
      </c>
      <c r="W1" s="21" t="s">
        <v>160</v>
      </c>
      <c r="X1" s="22"/>
      <c r="Y1" s="19" t="s">
        <v>11</v>
      </c>
      <c r="Z1" s="19" t="s">
        <v>158</v>
      </c>
      <c r="AA1" s="23"/>
      <c r="AB1" s="23"/>
    </row>
    <row r="2" spans="1:28" x14ac:dyDescent="0.6">
      <c r="A2" s="24">
        <v>21949132</v>
      </c>
      <c r="B2" s="25" t="s">
        <v>223</v>
      </c>
      <c r="C2" s="26" t="s">
        <v>12</v>
      </c>
      <c r="D2" s="27">
        <v>1</v>
      </c>
      <c r="E2" s="27">
        <v>62</v>
      </c>
      <c r="F2" s="26" t="s">
        <v>13</v>
      </c>
      <c r="G2" s="27">
        <v>0</v>
      </c>
      <c r="H2" s="28" t="s">
        <v>14</v>
      </c>
      <c r="I2" s="29">
        <v>42636</v>
      </c>
      <c r="J2" s="29">
        <v>42733</v>
      </c>
      <c r="K2" s="30">
        <f>DATEDIF(I2,J2,"m")</f>
        <v>3</v>
      </c>
      <c r="L2" s="31" t="s">
        <v>27</v>
      </c>
      <c r="M2" s="32" t="s">
        <v>13</v>
      </c>
      <c r="N2" s="32" t="s">
        <v>15</v>
      </c>
      <c r="O2" s="32" t="s">
        <v>162</v>
      </c>
      <c r="P2" s="32">
        <v>52</v>
      </c>
      <c r="Q2" s="32" t="s">
        <v>161</v>
      </c>
      <c r="R2" s="32" t="s">
        <v>111</v>
      </c>
      <c r="S2" s="32"/>
      <c r="T2" s="32">
        <v>53</v>
      </c>
      <c r="U2" s="32">
        <v>800</v>
      </c>
      <c r="V2" s="29">
        <v>42733</v>
      </c>
      <c r="W2" s="29">
        <v>43241</v>
      </c>
      <c r="X2" s="33">
        <f>DATEDIF(V2,W2,"m")</f>
        <v>16</v>
      </c>
      <c r="Y2" s="32"/>
      <c r="Z2" s="23" t="s">
        <v>210</v>
      </c>
      <c r="AA2" s="23"/>
      <c r="AB2" s="23"/>
    </row>
    <row r="3" spans="1:28" x14ac:dyDescent="0.6">
      <c r="A3" s="24">
        <v>576334</v>
      </c>
      <c r="B3" s="25" t="s">
        <v>224</v>
      </c>
      <c r="C3" s="26" t="s">
        <v>16</v>
      </c>
      <c r="D3" s="27">
        <v>0</v>
      </c>
      <c r="E3" s="27">
        <v>62</v>
      </c>
      <c r="F3" s="26" t="s">
        <v>13</v>
      </c>
      <c r="G3" s="34">
        <v>0</v>
      </c>
      <c r="H3" s="28" t="s">
        <v>14</v>
      </c>
      <c r="I3" s="29">
        <v>42635</v>
      </c>
      <c r="J3" s="29">
        <v>42713</v>
      </c>
      <c r="K3" s="30">
        <f t="shared" ref="K3:K26" si="0">DATEDIF(I3,J3,"m")</f>
        <v>2</v>
      </c>
      <c r="L3" s="31" t="s">
        <v>27</v>
      </c>
      <c r="M3" s="32" t="s">
        <v>13</v>
      </c>
      <c r="N3" s="32" t="s">
        <v>15</v>
      </c>
      <c r="O3" s="32" t="s">
        <v>163</v>
      </c>
      <c r="P3" s="32">
        <v>58</v>
      </c>
      <c r="Q3" s="32" t="s">
        <v>47</v>
      </c>
      <c r="R3" s="32" t="s">
        <v>164</v>
      </c>
      <c r="S3" s="32"/>
      <c r="T3" s="32">
        <v>68</v>
      </c>
      <c r="U3" s="32">
        <v>1000</v>
      </c>
      <c r="V3" s="29">
        <v>42713</v>
      </c>
      <c r="W3" s="29">
        <v>43123</v>
      </c>
      <c r="X3" s="33">
        <f t="shared" ref="X3:X25" si="1">DATEDIF(V3,W3,"m")</f>
        <v>13</v>
      </c>
      <c r="Y3" s="32"/>
      <c r="Z3" s="23" t="s">
        <v>210</v>
      </c>
      <c r="AA3" s="23"/>
      <c r="AB3" s="23"/>
    </row>
    <row r="4" spans="1:28" x14ac:dyDescent="0.6">
      <c r="A4" s="24">
        <v>3225266</v>
      </c>
      <c r="B4" s="25" t="s">
        <v>225</v>
      </c>
      <c r="C4" s="26" t="s">
        <v>16</v>
      </c>
      <c r="D4" s="27">
        <v>0</v>
      </c>
      <c r="E4" s="27">
        <v>38</v>
      </c>
      <c r="F4" s="26" t="s">
        <v>17</v>
      </c>
      <c r="G4" s="34">
        <v>1</v>
      </c>
      <c r="H4" s="28" t="s">
        <v>14</v>
      </c>
      <c r="I4" s="29">
        <v>42499</v>
      </c>
      <c r="J4" s="29">
        <v>42608</v>
      </c>
      <c r="K4" s="30">
        <f t="shared" si="0"/>
        <v>3</v>
      </c>
      <c r="L4" s="31" t="s">
        <v>27</v>
      </c>
      <c r="M4" s="32" t="s">
        <v>13</v>
      </c>
      <c r="N4" s="32" t="s">
        <v>15</v>
      </c>
      <c r="O4" s="32" t="s">
        <v>165</v>
      </c>
      <c r="P4" s="32">
        <v>56</v>
      </c>
      <c r="Q4" s="32" t="s">
        <v>166</v>
      </c>
      <c r="R4" s="32" t="s">
        <v>167</v>
      </c>
      <c r="S4" s="32"/>
      <c r="T4" s="32">
        <v>172</v>
      </c>
      <c r="U4" s="32">
        <v>1800</v>
      </c>
      <c r="V4" s="29">
        <v>42608</v>
      </c>
      <c r="W4" s="29" t="s">
        <v>221</v>
      </c>
      <c r="X4" s="33">
        <v>12</v>
      </c>
      <c r="Y4" s="32"/>
      <c r="Z4" s="23"/>
      <c r="AA4" s="23"/>
      <c r="AB4" s="23" t="s">
        <v>28</v>
      </c>
    </row>
    <row r="5" spans="1:28" x14ac:dyDescent="0.6">
      <c r="A5" s="24">
        <v>20973071</v>
      </c>
      <c r="B5" s="25" t="s">
        <v>278</v>
      </c>
      <c r="C5" s="26" t="s">
        <v>12</v>
      </c>
      <c r="D5" s="27">
        <v>1</v>
      </c>
      <c r="E5" s="27">
        <v>55</v>
      </c>
      <c r="F5" s="26" t="s">
        <v>25</v>
      </c>
      <c r="G5" s="34">
        <v>1</v>
      </c>
      <c r="H5" s="28" t="s">
        <v>19</v>
      </c>
      <c r="I5" s="29">
        <v>38916</v>
      </c>
      <c r="J5" s="29">
        <v>39016</v>
      </c>
      <c r="K5" s="30">
        <f t="shared" si="0"/>
        <v>3</v>
      </c>
      <c r="L5" s="31" t="s">
        <v>29</v>
      </c>
      <c r="M5" s="32" t="s">
        <v>18</v>
      </c>
      <c r="N5" s="32" t="s">
        <v>22</v>
      </c>
      <c r="O5" s="32" t="s">
        <v>168</v>
      </c>
      <c r="P5" s="32">
        <v>58</v>
      </c>
      <c r="Q5" s="32" t="s">
        <v>47</v>
      </c>
      <c r="R5" s="32" t="s">
        <v>169</v>
      </c>
      <c r="S5" s="32"/>
      <c r="T5" s="32">
        <v>124</v>
      </c>
      <c r="U5" s="32">
        <v>950</v>
      </c>
      <c r="V5" s="29">
        <v>39016</v>
      </c>
      <c r="W5" s="29">
        <v>43850</v>
      </c>
      <c r="X5" s="33">
        <f t="shared" si="1"/>
        <v>158</v>
      </c>
      <c r="Y5" s="32"/>
      <c r="Z5" s="23" t="s">
        <v>210</v>
      </c>
      <c r="AA5" s="23"/>
      <c r="AB5" s="23"/>
    </row>
    <row r="6" spans="1:28" x14ac:dyDescent="0.6">
      <c r="A6" s="24">
        <v>3677860</v>
      </c>
      <c r="B6" s="25" t="s">
        <v>279</v>
      </c>
      <c r="C6" s="26" t="s">
        <v>16</v>
      </c>
      <c r="D6" s="27">
        <v>0</v>
      </c>
      <c r="E6" s="27">
        <v>64</v>
      </c>
      <c r="F6" s="26" t="s">
        <v>25</v>
      </c>
      <c r="G6" s="34">
        <v>1</v>
      </c>
      <c r="H6" s="28" t="s">
        <v>19</v>
      </c>
      <c r="I6" s="29">
        <v>38897</v>
      </c>
      <c r="J6" s="29">
        <v>38986</v>
      </c>
      <c r="K6" s="30">
        <f t="shared" si="0"/>
        <v>2</v>
      </c>
      <c r="L6" s="31" t="s">
        <v>30</v>
      </c>
      <c r="M6" s="32" t="s">
        <v>18</v>
      </c>
      <c r="N6" s="32" t="s">
        <v>22</v>
      </c>
      <c r="O6" s="32" t="s">
        <v>170</v>
      </c>
      <c r="P6" s="32">
        <v>66</v>
      </c>
      <c r="Q6" s="32" t="s">
        <v>171</v>
      </c>
      <c r="R6" s="32" t="s">
        <v>172</v>
      </c>
      <c r="S6" s="32"/>
      <c r="T6" s="32">
        <v>222</v>
      </c>
      <c r="U6" s="32">
        <v>1800</v>
      </c>
      <c r="V6" s="29">
        <v>38986</v>
      </c>
      <c r="W6" s="29">
        <v>39393</v>
      </c>
      <c r="X6" s="33">
        <f t="shared" si="1"/>
        <v>13</v>
      </c>
      <c r="Y6" s="32"/>
      <c r="Z6" s="23" t="s">
        <v>211</v>
      </c>
      <c r="AA6" s="23"/>
      <c r="AB6" s="23" t="s">
        <v>24</v>
      </c>
    </row>
    <row r="7" spans="1:28" x14ac:dyDescent="0.6">
      <c r="A7" s="24">
        <v>2609272</v>
      </c>
      <c r="B7" s="25" t="s">
        <v>262</v>
      </c>
      <c r="C7" s="26" t="s">
        <v>12</v>
      </c>
      <c r="D7" s="27">
        <v>1</v>
      </c>
      <c r="E7" s="27">
        <v>71</v>
      </c>
      <c r="F7" s="26" t="s">
        <v>18</v>
      </c>
      <c r="G7" s="34">
        <v>0</v>
      </c>
      <c r="H7" s="28" t="s">
        <v>19</v>
      </c>
      <c r="I7" s="29">
        <v>38954</v>
      </c>
      <c r="J7" s="29">
        <v>39358</v>
      </c>
      <c r="K7" s="30">
        <f t="shared" si="0"/>
        <v>13</v>
      </c>
      <c r="L7" s="31" t="s">
        <v>29</v>
      </c>
      <c r="M7" s="32" t="s">
        <v>18</v>
      </c>
      <c r="N7" s="32" t="s">
        <v>22</v>
      </c>
      <c r="O7" s="32" t="s">
        <v>173</v>
      </c>
      <c r="P7" s="32">
        <v>54</v>
      </c>
      <c r="Q7" s="32" t="s">
        <v>47</v>
      </c>
      <c r="R7" s="32" t="s">
        <v>174</v>
      </c>
      <c r="S7" s="32"/>
      <c r="T7" s="32">
        <v>202</v>
      </c>
      <c r="U7" s="32">
        <v>1400</v>
      </c>
      <c r="V7" s="29">
        <v>39358</v>
      </c>
      <c r="W7" s="29">
        <v>40742</v>
      </c>
      <c r="X7" s="33">
        <f t="shared" si="1"/>
        <v>45</v>
      </c>
      <c r="Y7" s="32"/>
      <c r="Z7" s="23" t="s">
        <v>212</v>
      </c>
      <c r="AA7" s="23"/>
      <c r="AB7" s="23"/>
    </row>
    <row r="8" spans="1:28" x14ac:dyDescent="0.6">
      <c r="A8" s="24">
        <v>20944997</v>
      </c>
      <c r="B8" s="25" t="s">
        <v>263</v>
      </c>
      <c r="C8" s="26" t="s">
        <v>16</v>
      </c>
      <c r="D8" s="27">
        <v>0</v>
      </c>
      <c r="E8" s="27">
        <v>42</v>
      </c>
      <c r="F8" s="26" t="s">
        <v>18</v>
      </c>
      <c r="G8" s="34">
        <v>0</v>
      </c>
      <c r="H8" s="28" t="s">
        <v>19</v>
      </c>
      <c r="I8" s="29">
        <v>38813</v>
      </c>
      <c r="J8" s="29">
        <v>39226</v>
      </c>
      <c r="K8" s="30">
        <f t="shared" si="0"/>
        <v>13</v>
      </c>
      <c r="L8" s="31" t="s">
        <v>29</v>
      </c>
      <c r="M8" s="32" t="s">
        <v>18</v>
      </c>
      <c r="N8" s="32" t="s">
        <v>22</v>
      </c>
      <c r="O8" s="32" t="s">
        <v>175</v>
      </c>
      <c r="P8" s="32">
        <v>60</v>
      </c>
      <c r="Q8" s="32" t="s">
        <v>177</v>
      </c>
      <c r="R8" s="32" t="s">
        <v>176</v>
      </c>
      <c r="S8" s="32"/>
      <c r="T8" s="32">
        <v>175</v>
      </c>
      <c r="U8" s="32">
        <v>1200</v>
      </c>
      <c r="V8" s="29">
        <v>39226</v>
      </c>
      <c r="W8" s="29">
        <v>40956</v>
      </c>
      <c r="X8" s="33">
        <f t="shared" si="1"/>
        <v>56</v>
      </c>
      <c r="Y8" s="32"/>
      <c r="Z8" s="23" t="s">
        <v>213</v>
      </c>
      <c r="AA8" s="23"/>
      <c r="AB8" s="23"/>
    </row>
    <row r="9" spans="1:28" x14ac:dyDescent="0.6">
      <c r="A9" s="24">
        <v>20990986</v>
      </c>
      <c r="B9" s="25" t="s">
        <v>264</v>
      </c>
      <c r="C9" s="26" t="s">
        <v>16</v>
      </c>
      <c r="D9" s="27">
        <v>0</v>
      </c>
      <c r="E9" s="27">
        <v>48</v>
      </c>
      <c r="F9" s="26" t="s">
        <v>13</v>
      </c>
      <c r="G9" s="34">
        <v>0</v>
      </c>
      <c r="H9" s="28" t="s">
        <v>14</v>
      </c>
      <c r="I9" s="29">
        <v>38983</v>
      </c>
      <c r="J9" s="29">
        <v>39069</v>
      </c>
      <c r="K9" s="30">
        <f t="shared" si="0"/>
        <v>2</v>
      </c>
      <c r="L9" s="31" t="s">
        <v>31</v>
      </c>
      <c r="M9" s="32" t="s">
        <v>13</v>
      </c>
      <c r="N9" s="32" t="s">
        <v>15</v>
      </c>
      <c r="O9" s="32" t="s">
        <v>178</v>
      </c>
      <c r="P9" s="32">
        <v>62</v>
      </c>
      <c r="Q9" s="32" t="s">
        <v>47</v>
      </c>
      <c r="R9" s="32" t="s">
        <v>179</v>
      </c>
      <c r="S9" s="32"/>
      <c r="T9" s="32">
        <v>154</v>
      </c>
      <c r="U9" s="32">
        <v>1000</v>
      </c>
      <c r="V9" s="29" t="s">
        <v>220</v>
      </c>
      <c r="W9" s="29">
        <v>39168</v>
      </c>
      <c r="X9" s="33">
        <v>3</v>
      </c>
      <c r="Y9" s="32"/>
      <c r="Z9" s="23" t="s">
        <v>212</v>
      </c>
      <c r="AA9" s="23"/>
      <c r="AB9" s="23"/>
    </row>
    <row r="10" spans="1:28" x14ac:dyDescent="0.6">
      <c r="A10" s="24">
        <v>3185271</v>
      </c>
      <c r="B10" s="25" t="s">
        <v>228</v>
      </c>
      <c r="C10" s="26" t="s">
        <v>12</v>
      </c>
      <c r="D10" s="27">
        <v>1</v>
      </c>
      <c r="E10" s="27">
        <v>40</v>
      </c>
      <c r="F10" s="26" t="s">
        <v>13</v>
      </c>
      <c r="G10" s="34">
        <v>0</v>
      </c>
      <c r="H10" s="28" t="s">
        <v>14</v>
      </c>
      <c r="I10" s="29">
        <v>39104</v>
      </c>
      <c r="J10" s="29">
        <v>39160</v>
      </c>
      <c r="K10" s="30">
        <f t="shared" si="0"/>
        <v>1</v>
      </c>
      <c r="L10" s="31" t="s">
        <v>31</v>
      </c>
      <c r="M10" s="32" t="s">
        <v>13</v>
      </c>
      <c r="N10" s="32" t="s">
        <v>15</v>
      </c>
      <c r="O10" s="32" t="s">
        <v>180</v>
      </c>
      <c r="P10" s="32">
        <v>56</v>
      </c>
      <c r="Q10" s="32" t="s">
        <v>182</v>
      </c>
      <c r="R10" s="32" t="s">
        <v>47</v>
      </c>
      <c r="S10" s="32"/>
      <c r="T10" s="32">
        <v>157</v>
      </c>
      <c r="U10" s="32">
        <v>1350</v>
      </c>
      <c r="V10" s="29">
        <v>39160</v>
      </c>
      <c r="W10" s="29">
        <v>40533</v>
      </c>
      <c r="X10" s="33">
        <f t="shared" si="1"/>
        <v>45</v>
      </c>
      <c r="Y10" s="32"/>
      <c r="Z10" s="23" t="s">
        <v>212</v>
      </c>
      <c r="AA10" s="23"/>
      <c r="AB10" s="23" t="s">
        <v>181</v>
      </c>
    </row>
    <row r="11" spans="1:28" x14ac:dyDescent="0.6">
      <c r="A11" s="24">
        <v>21029555</v>
      </c>
      <c r="B11" s="25" t="s">
        <v>229</v>
      </c>
      <c r="C11" s="26" t="s">
        <v>16</v>
      </c>
      <c r="D11" s="27">
        <v>0</v>
      </c>
      <c r="E11" s="27">
        <v>76</v>
      </c>
      <c r="F11" s="26" t="s">
        <v>13</v>
      </c>
      <c r="G11" s="34">
        <v>0</v>
      </c>
      <c r="H11" s="28" t="s">
        <v>14</v>
      </c>
      <c r="I11" s="29">
        <v>39084</v>
      </c>
      <c r="J11" s="29">
        <v>39209</v>
      </c>
      <c r="K11" s="30">
        <f t="shared" si="0"/>
        <v>4</v>
      </c>
      <c r="L11" s="31" t="s">
        <v>31</v>
      </c>
      <c r="M11" s="32" t="s">
        <v>13</v>
      </c>
      <c r="N11" s="32" t="s">
        <v>15</v>
      </c>
      <c r="O11" s="32" t="s">
        <v>183</v>
      </c>
      <c r="P11" s="32">
        <v>60</v>
      </c>
      <c r="Q11" s="32" t="s">
        <v>177</v>
      </c>
      <c r="R11" s="32" t="s">
        <v>184</v>
      </c>
      <c r="S11" s="32"/>
      <c r="T11" s="32">
        <v>119</v>
      </c>
      <c r="U11" s="32">
        <v>750</v>
      </c>
      <c r="V11" s="29">
        <v>39209</v>
      </c>
      <c r="W11" s="29">
        <v>39597</v>
      </c>
      <c r="X11" s="33">
        <f t="shared" si="1"/>
        <v>12</v>
      </c>
      <c r="Y11" s="32"/>
      <c r="Z11" s="23" t="s">
        <v>210</v>
      </c>
      <c r="AA11" s="23"/>
      <c r="AB11" s="23"/>
    </row>
    <row r="12" spans="1:28" x14ac:dyDescent="0.6">
      <c r="A12" s="24">
        <v>3083846</v>
      </c>
      <c r="B12" s="25" t="s">
        <v>230</v>
      </c>
      <c r="C12" s="26" t="s">
        <v>16</v>
      </c>
      <c r="D12" s="27">
        <v>0</v>
      </c>
      <c r="E12" s="27">
        <v>36</v>
      </c>
      <c r="F12" s="26" t="s">
        <v>13</v>
      </c>
      <c r="G12" s="34">
        <v>0</v>
      </c>
      <c r="H12" s="28" t="s">
        <v>14</v>
      </c>
      <c r="I12" s="29">
        <v>39149</v>
      </c>
      <c r="J12" s="29">
        <v>39233</v>
      </c>
      <c r="K12" s="30">
        <f t="shared" si="0"/>
        <v>2</v>
      </c>
      <c r="L12" s="31" t="s">
        <v>31</v>
      </c>
      <c r="M12" s="32" t="s">
        <v>13</v>
      </c>
      <c r="N12" s="32" t="s">
        <v>15</v>
      </c>
      <c r="O12" s="32" t="s">
        <v>96</v>
      </c>
      <c r="P12" s="32">
        <v>60</v>
      </c>
      <c r="Q12" s="32" t="s">
        <v>47</v>
      </c>
      <c r="R12" s="32" t="s">
        <v>185</v>
      </c>
      <c r="S12" s="32"/>
      <c r="T12" s="32">
        <v>94</v>
      </c>
      <c r="U12" s="32">
        <v>500</v>
      </c>
      <c r="V12" s="29">
        <v>39233</v>
      </c>
      <c r="W12" s="29">
        <v>40012</v>
      </c>
      <c r="X12" s="33">
        <f t="shared" si="1"/>
        <v>25</v>
      </c>
      <c r="Y12" s="32"/>
      <c r="Z12" s="23" t="s">
        <v>212</v>
      </c>
      <c r="AA12" s="23"/>
      <c r="AB12" s="23"/>
    </row>
    <row r="13" spans="1:28" x14ac:dyDescent="0.6">
      <c r="A13" s="24">
        <v>20907586</v>
      </c>
      <c r="B13" s="25" t="s">
        <v>231</v>
      </c>
      <c r="C13" s="26" t="s">
        <v>16</v>
      </c>
      <c r="D13" s="27">
        <v>0</v>
      </c>
      <c r="E13" s="27">
        <v>67</v>
      </c>
      <c r="F13" s="26" t="s">
        <v>13</v>
      </c>
      <c r="G13" s="34">
        <v>0</v>
      </c>
      <c r="H13" s="28" t="s">
        <v>14</v>
      </c>
      <c r="I13" s="29">
        <v>39216</v>
      </c>
      <c r="J13" s="29">
        <v>39289</v>
      </c>
      <c r="K13" s="30">
        <f t="shared" si="0"/>
        <v>2</v>
      </c>
      <c r="L13" s="31" t="s">
        <v>31</v>
      </c>
      <c r="M13" s="32" t="s">
        <v>13</v>
      </c>
      <c r="N13" s="32" t="s">
        <v>15</v>
      </c>
      <c r="O13" s="32" t="s">
        <v>115</v>
      </c>
      <c r="P13" s="32">
        <v>56</v>
      </c>
      <c r="Q13" s="32" t="s">
        <v>47</v>
      </c>
      <c r="R13" s="32" t="s">
        <v>186</v>
      </c>
      <c r="S13" s="32"/>
      <c r="T13" s="32">
        <v>150</v>
      </c>
      <c r="U13" s="32">
        <v>750</v>
      </c>
      <c r="V13" s="29">
        <v>39289</v>
      </c>
      <c r="W13" s="29">
        <v>39518</v>
      </c>
      <c r="X13" s="33">
        <f t="shared" si="1"/>
        <v>7</v>
      </c>
      <c r="Y13" s="32"/>
      <c r="Z13" s="23"/>
      <c r="AA13" s="23"/>
      <c r="AB13" s="23"/>
    </row>
    <row r="14" spans="1:28" s="23" customFormat="1" x14ac:dyDescent="0.6">
      <c r="A14" s="24">
        <v>887433</v>
      </c>
      <c r="B14" s="25" t="s">
        <v>232</v>
      </c>
      <c r="C14" s="26" t="s">
        <v>16</v>
      </c>
      <c r="D14" s="27">
        <v>0</v>
      </c>
      <c r="E14" s="27">
        <v>42</v>
      </c>
      <c r="F14" s="26" t="s">
        <v>13</v>
      </c>
      <c r="G14" s="34">
        <v>0</v>
      </c>
      <c r="H14" s="28" t="s">
        <v>14</v>
      </c>
      <c r="I14" s="29">
        <v>40912</v>
      </c>
      <c r="J14" s="29">
        <v>41001</v>
      </c>
      <c r="K14" s="30">
        <f t="shared" si="0"/>
        <v>2</v>
      </c>
      <c r="L14" s="31" t="s">
        <v>27</v>
      </c>
      <c r="M14" s="32" t="s">
        <v>13</v>
      </c>
      <c r="N14" s="32" t="s">
        <v>15</v>
      </c>
      <c r="O14" s="32" t="s">
        <v>188</v>
      </c>
      <c r="P14" s="32">
        <v>58</v>
      </c>
      <c r="Q14" s="32" t="s">
        <v>47</v>
      </c>
      <c r="R14" s="32" t="s">
        <v>187</v>
      </c>
      <c r="S14" s="32"/>
      <c r="T14" s="32">
        <v>111</v>
      </c>
      <c r="U14" s="32">
        <v>2400</v>
      </c>
      <c r="V14" s="29">
        <v>41001</v>
      </c>
      <c r="W14" s="29">
        <v>41486</v>
      </c>
      <c r="X14" s="33">
        <f t="shared" si="1"/>
        <v>15</v>
      </c>
      <c r="Y14" s="32"/>
      <c r="Z14" s="23" t="s">
        <v>212</v>
      </c>
    </row>
    <row r="15" spans="1:28" s="23" customFormat="1" x14ac:dyDescent="0.6">
      <c r="A15" s="24">
        <v>21339126</v>
      </c>
      <c r="B15" s="25" t="s">
        <v>233</v>
      </c>
      <c r="C15" s="26" t="s">
        <v>12</v>
      </c>
      <c r="D15" s="27">
        <v>1</v>
      </c>
      <c r="E15" s="27">
        <v>48</v>
      </c>
      <c r="F15" s="26" t="s">
        <v>13</v>
      </c>
      <c r="G15" s="34">
        <v>0</v>
      </c>
      <c r="H15" s="28" t="s">
        <v>14</v>
      </c>
      <c r="I15" s="29">
        <v>40799</v>
      </c>
      <c r="J15" s="29">
        <v>41005</v>
      </c>
      <c r="K15" s="30">
        <f t="shared" si="0"/>
        <v>6</v>
      </c>
      <c r="L15" s="31" t="s">
        <v>32</v>
      </c>
      <c r="M15" s="32" t="s">
        <v>13</v>
      </c>
      <c r="N15" s="32" t="s">
        <v>15</v>
      </c>
      <c r="O15" s="32" t="s">
        <v>189</v>
      </c>
      <c r="P15" s="32">
        <v>56</v>
      </c>
      <c r="Q15" s="32" t="s">
        <v>47</v>
      </c>
      <c r="R15" s="32" t="s">
        <v>190</v>
      </c>
      <c r="S15" s="32"/>
      <c r="T15" s="32">
        <v>178</v>
      </c>
      <c r="U15" s="32">
        <v>1300</v>
      </c>
      <c r="V15" s="29">
        <v>41005</v>
      </c>
      <c r="W15" s="29">
        <v>42808</v>
      </c>
      <c r="X15" s="33">
        <f t="shared" si="1"/>
        <v>59</v>
      </c>
      <c r="Y15" s="32"/>
      <c r="Z15" s="23" t="s">
        <v>210</v>
      </c>
    </row>
    <row r="16" spans="1:28" s="23" customFormat="1" x14ac:dyDescent="0.6">
      <c r="A16" s="24">
        <v>21339126</v>
      </c>
      <c r="B16" s="25" t="s">
        <v>280</v>
      </c>
      <c r="C16" s="26" t="s">
        <v>12</v>
      </c>
      <c r="D16" s="27">
        <v>1</v>
      </c>
      <c r="E16" s="27">
        <v>48</v>
      </c>
      <c r="F16" s="26" t="s">
        <v>17</v>
      </c>
      <c r="G16" s="34">
        <v>1</v>
      </c>
      <c r="H16" s="28" t="s">
        <v>14</v>
      </c>
      <c r="I16" s="29">
        <v>40799</v>
      </c>
      <c r="J16" s="29">
        <v>40897</v>
      </c>
      <c r="K16" s="30">
        <f t="shared" si="0"/>
        <v>3</v>
      </c>
      <c r="L16" s="31" t="s">
        <v>32</v>
      </c>
      <c r="M16" s="32" t="s">
        <v>13</v>
      </c>
      <c r="N16" s="32" t="s">
        <v>15</v>
      </c>
      <c r="O16" s="32" t="s">
        <v>191</v>
      </c>
      <c r="P16" s="32">
        <v>52</v>
      </c>
      <c r="Q16" s="32" t="s">
        <v>47</v>
      </c>
      <c r="R16" s="32" t="s">
        <v>190</v>
      </c>
      <c r="S16" s="32"/>
      <c r="T16" s="32">
        <v>162</v>
      </c>
      <c r="U16" s="32">
        <v>1650</v>
      </c>
      <c r="V16" s="29">
        <v>40897</v>
      </c>
      <c r="W16" s="29">
        <v>42808</v>
      </c>
      <c r="X16" s="33">
        <f t="shared" si="1"/>
        <v>62</v>
      </c>
      <c r="Y16" s="32"/>
      <c r="Z16" s="23" t="s">
        <v>210</v>
      </c>
    </row>
    <row r="17" spans="1:28" s="23" customFormat="1" x14ac:dyDescent="0.6">
      <c r="A17" s="24">
        <v>8737669</v>
      </c>
      <c r="B17" s="35" t="s">
        <v>281</v>
      </c>
      <c r="C17" s="26" t="s">
        <v>12</v>
      </c>
      <c r="D17" s="27">
        <v>1</v>
      </c>
      <c r="E17" s="27">
        <v>72</v>
      </c>
      <c r="F17" s="26" t="s">
        <v>13</v>
      </c>
      <c r="G17" s="34">
        <v>0</v>
      </c>
      <c r="H17" s="28" t="s">
        <v>14</v>
      </c>
      <c r="I17" s="29">
        <v>41113</v>
      </c>
      <c r="J17" s="29">
        <v>41178</v>
      </c>
      <c r="K17" s="30">
        <f t="shared" si="0"/>
        <v>2</v>
      </c>
      <c r="L17" s="31" t="s">
        <v>31</v>
      </c>
      <c r="M17" s="32" t="s">
        <v>13</v>
      </c>
      <c r="N17" s="32" t="s">
        <v>15</v>
      </c>
      <c r="O17" s="32" t="s">
        <v>115</v>
      </c>
      <c r="P17" s="32">
        <v>56</v>
      </c>
      <c r="Q17" s="32" t="s">
        <v>47</v>
      </c>
      <c r="R17" s="32" t="s">
        <v>74</v>
      </c>
      <c r="S17" s="32"/>
      <c r="T17" s="32">
        <v>145</v>
      </c>
      <c r="U17" s="32">
        <v>1000</v>
      </c>
      <c r="V17" s="29">
        <v>41178</v>
      </c>
      <c r="W17" s="29">
        <v>41684</v>
      </c>
      <c r="X17" s="33">
        <f t="shared" si="1"/>
        <v>16</v>
      </c>
      <c r="Y17" s="32"/>
      <c r="Z17" s="23" t="s">
        <v>212</v>
      </c>
    </row>
    <row r="18" spans="1:28" x14ac:dyDescent="0.6">
      <c r="A18" s="24">
        <v>314011</v>
      </c>
      <c r="B18" s="35" t="s">
        <v>282</v>
      </c>
      <c r="C18" s="26" t="s">
        <v>16</v>
      </c>
      <c r="D18" s="27">
        <v>0</v>
      </c>
      <c r="E18" s="27">
        <v>62</v>
      </c>
      <c r="F18" s="26" t="s">
        <v>13</v>
      </c>
      <c r="G18" s="34">
        <v>0</v>
      </c>
      <c r="H18" s="28" t="s">
        <v>14</v>
      </c>
      <c r="I18" s="29">
        <v>40136</v>
      </c>
      <c r="J18" s="29">
        <v>40246</v>
      </c>
      <c r="K18" s="30">
        <f t="shared" si="0"/>
        <v>3</v>
      </c>
      <c r="L18" s="31" t="s">
        <v>31</v>
      </c>
      <c r="M18" s="32" t="s">
        <v>13</v>
      </c>
      <c r="N18" s="32" t="s">
        <v>15</v>
      </c>
      <c r="O18" s="32" t="s">
        <v>192</v>
      </c>
      <c r="P18" s="32">
        <v>64</v>
      </c>
      <c r="Q18" s="32" t="s">
        <v>98</v>
      </c>
      <c r="R18" s="32" t="s">
        <v>193</v>
      </c>
      <c r="S18" s="32"/>
      <c r="T18" s="32">
        <v>100</v>
      </c>
      <c r="U18" s="32">
        <v>250</v>
      </c>
      <c r="V18" s="29">
        <v>40246</v>
      </c>
      <c r="W18" s="29">
        <v>41015</v>
      </c>
      <c r="X18" s="33">
        <f t="shared" si="1"/>
        <v>25</v>
      </c>
      <c r="Y18" s="32"/>
      <c r="Z18" s="23" t="s">
        <v>210</v>
      </c>
      <c r="AA18" s="23"/>
      <c r="AB18" s="23"/>
    </row>
    <row r="19" spans="1:28" x14ac:dyDescent="0.6">
      <c r="A19" s="24">
        <v>20919135</v>
      </c>
      <c r="B19" s="35" t="s">
        <v>236</v>
      </c>
      <c r="C19" s="26" t="s">
        <v>12</v>
      </c>
      <c r="D19" s="27">
        <v>1</v>
      </c>
      <c r="E19" s="27">
        <v>68</v>
      </c>
      <c r="F19" s="26" t="s">
        <v>13</v>
      </c>
      <c r="G19" s="34">
        <v>0</v>
      </c>
      <c r="H19" s="28" t="s">
        <v>14</v>
      </c>
      <c r="I19" s="29">
        <v>40056</v>
      </c>
      <c r="J19" s="29">
        <v>40115</v>
      </c>
      <c r="K19" s="30">
        <f t="shared" si="0"/>
        <v>1</v>
      </c>
      <c r="L19" s="31" t="s">
        <v>31</v>
      </c>
      <c r="M19" s="32" t="s">
        <v>13</v>
      </c>
      <c r="N19" s="32" t="s">
        <v>15</v>
      </c>
      <c r="O19" s="32" t="s">
        <v>194</v>
      </c>
      <c r="P19" s="32">
        <v>58</v>
      </c>
      <c r="Q19" s="32" t="s">
        <v>177</v>
      </c>
      <c r="R19" s="32" t="s">
        <v>195</v>
      </c>
      <c r="S19" s="32"/>
      <c r="T19" s="32">
        <v>113</v>
      </c>
      <c r="U19" s="32">
        <v>550</v>
      </c>
      <c r="V19" s="29">
        <v>40115</v>
      </c>
      <c r="W19" s="29">
        <v>41184</v>
      </c>
      <c r="X19" s="33">
        <f t="shared" si="1"/>
        <v>35</v>
      </c>
      <c r="Y19" s="32"/>
      <c r="Z19" s="23" t="s">
        <v>210</v>
      </c>
      <c r="AA19" s="23"/>
      <c r="AB19" s="23"/>
    </row>
    <row r="20" spans="1:28" x14ac:dyDescent="0.6">
      <c r="A20" s="24">
        <v>279260</v>
      </c>
      <c r="B20" s="35" t="s">
        <v>237</v>
      </c>
      <c r="C20" s="26" t="s">
        <v>16</v>
      </c>
      <c r="D20" s="27">
        <v>0</v>
      </c>
      <c r="E20" s="27">
        <v>79</v>
      </c>
      <c r="F20" s="26" t="s">
        <v>13</v>
      </c>
      <c r="G20" s="34">
        <v>0</v>
      </c>
      <c r="H20" s="28" t="s">
        <v>14</v>
      </c>
      <c r="I20" s="29">
        <v>39988</v>
      </c>
      <c r="J20" s="29">
        <v>40080</v>
      </c>
      <c r="K20" s="30">
        <f t="shared" si="0"/>
        <v>3</v>
      </c>
      <c r="L20" s="31" t="s">
        <v>31</v>
      </c>
      <c r="M20" s="32" t="s">
        <v>13</v>
      </c>
      <c r="N20" s="32" t="s">
        <v>15</v>
      </c>
      <c r="O20" s="32" t="s">
        <v>196</v>
      </c>
      <c r="P20" s="32">
        <v>58</v>
      </c>
      <c r="Q20" s="32" t="s">
        <v>197</v>
      </c>
      <c r="R20" s="32" t="s">
        <v>198</v>
      </c>
      <c r="S20" s="32"/>
      <c r="T20" s="32">
        <v>163</v>
      </c>
      <c r="U20" s="32">
        <v>1500</v>
      </c>
      <c r="V20" s="29">
        <v>40080</v>
      </c>
      <c r="W20" s="29">
        <v>40739</v>
      </c>
      <c r="X20" s="33">
        <f t="shared" si="1"/>
        <v>21</v>
      </c>
      <c r="Y20" s="32"/>
      <c r="Z20" s="23" t="s">
        <v>212</v>
      </c>
      <c r="AA20" s="23"/>
      <c r="AB20" s="23"/>
    </row>
    <row r="21" spans="1:28" x14ac:dyDescent="0.6">
      <c r="A21" s="24">
        <v>21318018</v>
      </c>
      <c r="B21" s="35" t="s">
        <v>238</v>
      </c>
      <c r="C21" s="26" t="s">
        <v>16</v>
      </c>
      <c r="D21" s="27">
        <v>0</v>
      </c>
      <c r="E21" s="27">
        <v>42</v>
      </c>
      <c r="F21" s="26" t="s">
        <v>13</v>
      </c>
      <c r="G21" s="34">
        <v>0</v>
      </c>
      <c r="H21" s="28" t="s">
        <v>14</v>
      </c>
      <c r="I21" s="29">
        <v>40108</v>
      </c>
      <c r="J21" s="29">
        <v>40185</v>
      </c>
      <c r="K21" s="30">
        <f t="shared" si="0"/>
        <v>2</v>
      </c>
      <c r="L21" s="31" t="s">
        <v>31</v>
      </c>
      <c r="M21" s="32" t="s">
        <v>13</v>
      </c>
      <c r="N21" s="32" t="s">
        <v>15</v>
      </c>
      <c r="O21" s="32" t="s">
        <v>199</v>
      </c>
      <c r="P21" s="32">
        <v>58</v>
      </c>
      <c r="Q21" s="32" t="s">
        <v>47</v>
      </c>
      <c r="R21" s="32" t="s">
        <v>200</v>
      </c>
      <c r="S21" s="32"/>
      <c r="T21" s="32">
        <v>117</v>
      </c>
      <c r="U21" s="32">
        <v>600</v>
      </c>
      <c r="V21" s="29">
        <v>40185</v>
      </c>
      <c r="W21" s="29">
        <v>43453</v>
      </c>
      <c r="X21" s="33">
        <f t="shared" si="1"/>
        <v>107</v>
      </c>
      <c r="Y21" s="32"/>
      <c r="Z21" s="23" t="s">
        <v>210</v>
      </c>
      <c r="AA21" s="23"/>
      <c r="AB21" s="23"/>
    </row>
    <row r="22" spans="1:28" x14ac:dyDescent="0.6">
      <c r="A22" s="24">
        <v>9564141</v>
      </c>
      <c r="B22" s="35" t="s">
        <v>239</v>
      </c>
      <c r="C22" s="26" t="s">
        <v>16</v>
      </c>
      <c r="D22" s="27">
        <v>0</v>
      </c>
      <c r="E22" s="27">
        <v>52</v>
      </c>
      <c r="F22" s="26" t="s">
        <v>18</v>
      </c>
      <c r="G22" s="34">
        <v>0</v>
      </c>
      <c r="H22" s="28" t="s">
        <v>19</v>
      </c>
      <c r="I22" s="29">
        <v>39665</v>
      </c>
      <c r="J22" s="29">
        <v>39756</v>
      </c>
      <c r="K22" s="30">
        <f t="shared" si="0"/>
        <v>2</v>
      </c>
      <c r="L22" s="31" t="s">
        <v>23</v>
      </c>
      <c r="M22" s="32" t="s">
        <v>18</v>
      </c>
      <c r="N22" s="32" t="s">
        <v>22</v>
      </c>
      <c r="O22" s="32" t="s">
        <v>60</v>
      </c>
      <c r="P22" s="32">
        <v>62</v>
      </c>
      <c r="Q22" s="32" t="s">
        <v>201</v>
      </c>
      <c r="R22" s="32" t="s">
        <v>202</v>
      </c>
      <c r="S22" s="32"/>
      <c r="T22" s="32">
        <v>173</v>
      </c>
      <c r="U22" s="32">
        <v>800</v>
      </c>
      <c r="V22" s="29">
        <v>39756</v>
      </c>
      <c r="W22" s="29">
        <v>41150</v>
      </c>
      <c r="X22" s="33">
        <f t="shared" si="1"/>
        <v>45</v>
      </c>
      <c r="Y22" s="32"/>
      <c r="Z22" s="23" t="s">
        <v>210</v>
      </c>
      <c r="AA22" s="23"/>
      <c r="AB22" s="23"/>
    </row>
    <row r="23" spans="1:28" x14ac:dyDescent="0.6">
      <c r="A23" s="36">
        <v>20470908</v>
      </c>
      <c r="B23" s="35" t="s">
        <v>240</v>
      </c>
      <c r="C23" s="32" t="s">
        <v>33</v>
      </c>
      <c r="D23" s="32">
        <v>0</v>
      </c>
      <c r="E23" s="32">
        <v>54</v>
      </c>
      <c r="F23" s="32" t="s">
        <v>18</v>
      </c>
      <c r="G23" s="37">
        <v>0</v>
      </c>
      <c r="H23" s="31" t="s">
        <v>19</v>
      </c>
      <c r="I23" s="29">
        <v>41929</v>
      </c>
      <c r="J23" s="29">
        <v>42027</v>
      </c>
      <c r="K23" s="30">
        <f t="shared" si="0"/>
        <v>3</v>
      </c>
      <c r="L23" s="31" t="s">
        <v>34</v>
      </c>
      <c r="M23" s="32" t="s">
        <v>18</v>
      </c>
      <c r="N23" s="32" t="s">
        <v>22</v>
      </c>
      <c r="O23" s="32" t="s">
        <v>203</v>
      </c>
      <c r="P23" s="32">
        <v>60</v>
      </c>
      <c r="Q23" s="32" t="s">
        <v>88</v>
      </c>
      <c r="R23" s="32" t="s">
        <v>204</v>
      </c>
      <c r="S23" s="32"/>
      <c r="T23" s="32">
        <v>172</v>
      </c>
      <c r="U23" s="32">
        <v>1250</v>
      </c>
      <c r="V23" s="29">
        <v>42027</v>
      </c>
      <c r="W23" s="29">
        <v>43816</v>
      </c>
      <c r="X23" s="33">
        <f t="shared" si="1"/>
        <v>58</v>
      </c>
      <c r="Y23" s="32"/>
      <c r="Z23" s="23" t="s">
        <v>210</v>
      </c>
      <c r="AA23" s="23"/>
      <c r="AB23" s="23"/>
    </row>
    <row r="24" spans="1:28" x14ac:dyDescent="0.6">
      <c r="A24" s="36">
        <v>20317169</v>
      </c>
      <c r="B24" s="35" t="s">
        <v>241</v>
      </c>
      <c r="C24" s="32" t="s">
        <v>35</v>
      </c>
      <c r="D24" s="32">
        <v>1</v>
      </c>
      <c r="E24" s="32">
        <v>44</v>
      </c>
      <c r="F24" s="32" t="s">
        <v>25</v>
      </c>
      <c r="G24" s="37">
        <v>1</v>
      </c>
      <c r="H24" s="31" t="s">
        <v>19</v>
      </c>
      <c r="I24" s="29">
        <v>42461</v>
      </c>
      <c r="J24" s="29">
        <v>42552</v>
      </c>
      <c r="K24" s="30">
        <f t="shared" si="0"/>
        <v>3</v>
      </c>
      <c r="L24" s="31" t="s">
        <v>36</v>
      </c>
      <c r="M24" s="32" t="s">
        <v>18</v>
      </c>
      <c r="N24" s="32" t="s">
        <v>22</v>
      </c>
      <c r="O24" s="32" t="s">
        <v>205</v>
      </c>
      <c r="P24" s="32">
        <v>54</v>
      </c>
      <c r="Q24" s="32" t="s">
        <v>47</v>
      </c>
      <c r="R24" s="32" t="s">
        <v>206</v>
      </c>
      <c r="S24" s="32"/>
      <c r="T24" s="32">
        <v>112</v>
      </c>
      <c r="U24" s="32">
        <v>1850</v>
      </c>
      <c r="V24" s="29">
        <v>42552</v>
      </c>
      <c r="W24" s="29">
        <v>43921</v>
      </c>
      <c r="X24" s="33">
        <f t="shared" si="1"/>
        <v>44</v>
      </c>
      <c r="Y24" s="32"/>
      <c r="Z24" s="23" t="s">
        <v>210</v>
      </c>
      <c r="AA24" s="23"/>
      <c r="AB24" s="23"/>
    </row>
    <row r="25" spans="1:28" x14ac:dyDescent="0.6">
      <c r="A25" s="24">
        <v>3754936</v>
      </c>
      <c r="B25" s="35" t="s">
        <v>242</v>
      </c>
      <c r="C25" s="32" t="s">
        <v>33</v>
      </c>
      <c r="D25" s="32">
        <v>0</v>
      </c>
      <c r="E25" s="32">
        <v>64</v>
      </c>
      <c r="F25" s="32" t="s">
        <v>25</v>
      </c>
      <c r="G25" s="37">
        <v>1</v>
      </c>
      <c r="H25" s="31" t="s">
        <v>19</v>
      </c>
      <c r="I25" s="29">
        <v>42034</v>
      </c>
      <c r="J25" s="29">
        <v>42160</v>
      </c>
      <c r="K25" s="30">
        <f t="shared" si="0"/>
        <v>4</v>
      </c>
      <c r="L25" s="31" t="s">
        <v>36</v>
      </c>
      <c r="M25" s="32" t="s">
        <v>18</v>
      </c>
      <c r="N25" s="32" t="s">
        <v>22</v>
      </c>
      <c r="O25" s="32" t="s">
        <v>207</v>
      </c>
      <c r="P25" s="32">
        <v>58</v>
      </c>
      <c r="Q25" s="32" t="s">
        <v>98</v>
      </c>
      <c r="R25" s="32" t="s">
        <v>57</v>
      </c>
      <c r="S25" s="32"/>
      <c r="T25" s="32">
        <v>130</v>
      </c>
      <c r="U25" s="32">
        <v>1900</v>
      </c>
      <c r="V25" s="29">
        <v>42160</v>
      </c>
      <c r="W25" s="29">
        <v>43489</v>
      </c>
      <c r="X25" s="33">
        <f t="shared" si="1"/>
        <v>43</v>
      </c>
      <c r="Y25" s="32"/>
      <c r="Z25" s="23" t="s">
        <v>212</v>
      </c>
      <c r="AA25" s="23"/>
      <c r="AB25" s="23"/>
    </row>
    <row r="26" spans="1:28" x14ac:dyDescent="0.6">
      <c r="A26" s="38">
        <v>8994073</v>
      </c>
      <c r="B26" s="35" t="s">
        <v>243</v>
      </c>
      <c r="C26" s="32" t="s">
        <v>33</v>
      </c>
      <c r="D26" s="32">
        <v>0</v>
      </c>
      <c r="E26" s="32">
        <v>45</v>
      </c>
      <c r="F26" s="32" t="s">
        <v>13</v>
      </c>
      <c r="G26" s="37">
        <v>0</v>
      </c>
      <c r="H26" s="31" t="s">
        <v>14</v>
      </c>
      <c r="I26" s="29">
        <v>38293</v>
      </c>
      <c r="J26" s="29">
        <v>38335</v>
      </c>
      <c r="K26" s="30">
        <f t="shared" si="0"/>
        <v>1</v>
      </c>
      <c r="L26" s="31" t="s">
        <v>31</v>
      </c>
      <c r="M26" s="32" t="s">
        <v>13</v>
      </c>
      <c r="N26" s="32" t="s">
        <v>15</v>
      </c>
      <c r="O26" s="32" t="s">
        <v>208</v>
      </c>
      <c r="P26" s="32">
        <v>58</v>
      </c>
      <c r="Q26" s="32" t="s">
        <v>177</v>
      </c>
      <c r="R26" s="32" t="s">
        <v>209</v>
      </c>
      <c r="S26" s="32"/>
      <c r="T26" s="32">
        <v>122</v>
      </c>
      <c r="U26" s="32">
        <v>1015</v>
      </c>
      <c r="V26" s="29">
        <v>38335</v>
      </c>
      <c r="W26" s="29">
        <v>40233</v>
      </c>
      <c r="X26" s="33">
        <f>DATEDIF(V26,W26,"m")</f>
        <v>62</v>
      </c>
      <c r="Y26" s="32"/>
      <c r="Z26" s="23" t="s">
        <v>210</v>
      </c>
      <c r="AA26" s="23"/>
      <c r="AB26" s="23"/>
    </row>
    <row r="27" spans="1:28" x14ac:dyDescent="0.6">
      <c r="A27" s="23"/>
      <c r="B27" s="23"/>
      <c r="C27" s="23"/>
      <c r="D27" s="39">
        <f>SUM(D2:D26)</f>
        <v>9</v>
      </c>
      <c r="E27" s="23">
        <f>AVERAGE(E2:E26)</f>
        <v>55.24</v>
      </c>
      <c r="F27" s="23"/>
      <c r="G27" s="23">
        <f>SUM(G2:G26)</f>
        <v>6</v>
      </c>
      <c r="H27" s="23"/>
      <c r="I27" s="23"/>
      <c r="J27" s="23"/>
      <c r="K27" s="40">
        <f>AVERAGE(K2:K26)</f>
        <v>3.4</v>
      </c>
      <c r="L27" s="23"/>
      <c r="M27" s="23"/>
      <c r="N27" s="23"/>
      <c r="O27" s="23"/>
      <c r="P27" s="41">
        <f>AVERAGE(P2:P26)</f>
        <v>58</v>
      </c>
      <c r="Q27" s="42">
        <v>44099</v>
      </c>
      <c r="R27" s="23"/>
      <c r="S27" s="23"/>
      <c r="T27" s="23">
        <f>AVERAGE(T2:T26)</f>
        <v>139.52000000000001</v>
      </c>
      <c r="U27" s="23">
        <f>AVERAGE(U2:U26)</f>
        <v>1174.5999999999999</v>
      </c>
      <c r="V27" s="43"/>
      <c r="W27" s="43"/>
      <c r="X27" s="40">
        <f>AVERAGE(X2:X26)</f>
        <v>39.880000000000003</v>
      </c>
      <c r="Y27" s="23"/>
      <c r="Z27" s="23"/>
      <c r="AA27" s="23"/>
      <c r="AB27" s="23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3394-FE39-45A3-89EB-E6309F148131}">
  <dimension ref="A1:B55"/>
  <sheetViews>
    <sheetView zoomScale="40" zoomScaleNormal="40" workbookViewId="0">
      <selection activeCell="A55" sqref="A1:B55"/>
    </sheetView>
  </sheetViews>
  <sheetFormatPr defaultRowHeight="16.5" x14ac:dyDescent="0.6"/>
  <cols>
    <col min="1" max="1" width="11"/>
  </cols>
  <sheetData>
    <row r="1" spans="1:2" x14ac:dyDescent="0.6">
      <c r="A1" s="1" t="s">
        <v>124</v>
      </c>
      <c r="B1" s="1" t="s">
        <v>159</v>
      </c>
    </row>
    <row r="2" spans="1:2" x14ac:dyDescent="0.6">
      <c r="A2">
        <v>105</v>
      </c>
      <c r="B2" s="2">
        <v>130</v>
      </c>
    </row>
    <row r="3" spans="1:2" x14ac:dyDescent="0.6">
      <c r="A3">
        <v>106</v>
      </c>
      <c r="B3" s="2">
        <v>102</v>
      </c>
    </row>
    <row r="4" spans="1:2" x14ac:dyDescent="0.6">
      <c r="A4">
        <v>120</v>
      </c>
      <c r="B4" s="2">
        <v>172</v>
      </c>
    </row>
    <row r="5" spans="1:2" x14ac:dyDescent="0.6">
      <c r="A5">
        <v>126</v>
      </c>
      <c r="B5" s="2">
        <v>124</v>
      </c>
    </row>
    <row r="6" spans="1:2" x14ac:dyDescent="0.6">
      <c r="A6">
        <v>146</v>
      </c>
      <c r="B6" s="2">
        <v>222</v>
      </c>
    </row>
    <row r="7" spans="1:2" x14ac:dyDescent="0.6">
      <c r="A7">
        <v>107</v>
      </c>
      <c r="B7" s="2">
        <v>202</v>
      </c>
    </row>
    <row r="8" spans="1:2" x14ac:dyDescent="0.6">
      <c r="A8">
        <v>95</v>
      </c>
      <c r="B8" s="2">
        <v>175</v>
      </c>
    </row>
    <row r="9" spans="1:2" x14ac:dyDescent="0.6">
      <c r="A9">
        <v>151</v>
      </c>
      <c r="B9" s="2">
        <v>154</v>
      </c>
    </row>
    <row r="10" spans="1:2" x14ac:dyDescent="0.6">
      <c r="A10">
        <v>184</v>
      </c>
      <c r="B10" s="2">
        <v>157</v>
      </c>
    </row>
    <row r="11" spans="1:2" x14ac:dyDescent="0.6">
      <c r="A11">
        <v>119</v>
      </c>
      <c r="B11" s="2">
        <v>119</v>
      </c>
    </row>
    <row r="12" spans="1:2" x14ac:dyDescent="0.6">
      <c r="A12">
        <v>118</v>
      </c>
      <c r="B12" s="2">
        <v>160</v>
      </c>
    </row>
    <row r="13" spans="1:2" x14ac:dyDescent="0.6">
      <c r="A13">
        <v>181</v>
      </c>
      <c r="B13" s="2">
        <v>150</v>
      </c>
    </row>
    <row r="14" spans="1:2" x14ac:dyDescent="0.6">
      <c r="A14">
        <v>167</v>
      </c>
      <c r="B14" s="2">
        <v>111</v>
      </c>
    </row>
    <row r="15" spans="1:2" x14ac:dyDescent="0.6">
      <c r="A15">
        <v>197</v>
      </c>
      <c r="B15" s="2">
        <v>178</v>
      </c>
    </row>
    <row r="16" spans="1:2" x14ac:dyDescent="0.6">
      <c r="A16">
        <v>146</v>
      </c>
      <c r="B16" s="2">
        <v>162</v>
      </c>
    </row>
    <row r="17" spans="1:2" x14ac:dyDescent="0.6">
      <c r="A17">
        <v>87</v>
      </c>
      <c r="B17" s="2">
        <v>145</v>
      </c>
    </row>
    <row r="18" spans="1:2" x14ac:dyDescent="0.6">
      <c r="A18">
        <v>176</v>
      </c>
      <c r="B18" s="2">
        <v>190</v>
      </c>
    </row>
    <row r="19" spans="1:2" x14ac:dyDescent="0.6">
      <c r="A19">
        <v>130</v>
      </c>
      <c r="B19" s="2">
        <v>113</v>
      </c>
    </row>
    <row r="20" spans="1:2" x14ac:dyDescent="0.6">
      <c r="A20">
        <v>105</v>
      </c>
      <c r="B20" s="2">
        <v>163</v>
      </c>
    </row>
    <row r="21" spans="1:2" x14ac:dyDescent="0.6">
      <c r="A21">
        <v>97</v>
      </c>
      <c r="B21" s="2">
        <v>117</v>
      </c>
    </row>
    <row r="22" spans="1:2" x14ac:dyDescent="0.6">
      <c r="A22">
        <v>100</v>
      </c>
      <c r="B22" s="2">
        <v>173</v>
      </c>
    </row>
    <row r="23" spans="1:2" x14ac:dyDescent="0.6">
      <c r="A23">
        <v>288</v>
      </c>
      <c r="B23" s="2">
        <v>172</v>
      </c>
    </row>
    <row r="24" spans="1:2" x14ac:dyDescent="0.6">
      <c r="A24">
        <v>324</v>
      </c>
      <c r="B24" s="2">
        <v>180</v>
      </c>
    </row>
    <row r="25" spans="1:2" x14ac:dyDescent="0.6">
      <c r="A25">
        <v>102</v>
      </c>
      <c r="B25" s="2">
        <v>130</v>
      </c>
    </row>
    <row r="26" spans="1:2" x14ac:dyDescent="0.6">
      <c r="A26">
        <v>82</v>
      </c>
      <c r="B26" s="2">
        <v>122</v>
      </c>
    </row>
    <row r="27" spans="1:2" x14ac:dyDescent="0.6">
      <c r="A27">
        <v>155</v>
      </c>
      <c r="B27">
        <f>AVERAGE(B2:B26)</f>
        <v>152.91999999999999</v>
      </c>
    </row>
    <row r="28" spans="1:2" x14ac:dyDescent="0.6">
      <c r="A28">
        <v>122</v>
      </c>
    </row>
    <row r="29" spans="1:2" x14ac:dyDescent="0.6">
      <c r="A29">
        <v>116</v>
      </c>
    </row>
    <row r="30" spans="1:2" x14ac:dyDescent="0.6">
      <c r="A30">
        <v>139</v>
      </c>
    </row>
    <row r="31" spans="1:2" x14ac:dyDescent="0.6">
      <c r="A31">
        <v>117</v>
      </c>
    </row>
    <row r="32" spans="1:2" x14ac:dyDescent="0.6">
      <c r="A32">
        <v>136</v>
      </c>
    </row>
    <row r="33" spans="1:1" x14ac:dyDescent="0.6">
      <c r="A33">
        <v>117</v>
      </c>
    </row>
    <row r="34" spans="1:1" x14ac:dyDescent="0.6">
      <c r="A34">
        <v>172</v>
      </c>
    </row>
    <row r="35" spans="1:1" x14ac:dyDescent="0.6">
      <c r="A35">
        <v>128</v>
      </c>
    </row>
    <row r="36" spans="1:1" x14ac:dyDescent="0.6">
      <c r="A36">
        <v>128</v>
      </c>
    </row>
    <row r="37" spans="1:1" x14ac:dyDescent="0.6">
      <c r="A37">
        <v>103</v>
      </c>
    </row>
    <row r="38" spans="1:1" x14ac:dyDescent="0.6">
      <c r="A38">
        <v>120</v>
      </c>
    </row>
    <row r="39" spans="1:1" x14ac:dyDescent="0.6">
      <c r="A39">
        <v>116</v>
      </c>
    </row>
    <row r="40" spans="1:1" x14ac:dyDescent="0.6">
      <c r="A40">
        <v>100</v>
      </c>
    </row>
    <row r="41" spans="1:1" x14ac:dyDescent="0.6">
      <c r="A41">
        <v>118</v>
      </c>
    </row>
    <row r="42" spans="1:1" x14ac:dyDescent="0.6">
      <c r="A42">
        <v>129</v>
      </c>
    </row>
    <row r="43" spans="1:1" x14ac:dyDescent="0.6">
      <c r="A43">
        <v>97</v>
      </c>
    </row>
    <row r="44" spans="1:1" x14ac:dyDescent="0.6">
      <c r="A44">
        <v>131</v>
      </c>
    </row>
    <row r="45" spans="1:1" x14ac:dyDescent="0.6">
      <c r="A45">
        <v>122</v>
      </c>
    </row>
    <row r="46" spans="1:1" x14ac:dyDescent="0.6">
      <c r="A46">
        <v>149</v>
      </c>
    </row>
    <row r="47" spans="1:1" x14ac:dyDescent="0.6">
      <c r="A47">
        <v>109</v>
      </c>
    </row>
    <row r="48" spans="1:1" x14ac:dyDescent="0.6">
      <c r="A48">
        <v>146</v>
      </c>
    </row>
    <row r="49" spans="1:1" x14ac:dyDescent="0.6">
      <c r="A49">
        <v>116</v>
      </c>
    </row>
    <row r="50" spans="1:1" x14ac:dyDescent="0.6">
      <c r="A50">
        <v>100</v>
      </c>
    </row>
    <row r="51" spans="1:1" x14ac:dyDescent="0.6">
      <c r="A51">
        <v>169</v>
      </c>
    </row>
    <row r="52" spans="1:1" x14ac:dyDescent="0.6">
      <c r="A52">
        <v>79</v>
      </c>
    </row>
    <row r="53" spans="1:1" x14ac:dyDescent="0.6">
      <c r="A53">
        <v>128</v>
      </c>
    </row>
    <row r="54" spans="1:1" x14ac:dyDescent="0.6">
      <c r="A54">
        <f>AVERAGE(A2:A53)</f>
        <v>133.09615384615384</v>
      </c>
    </row>
    <row r="55" spans="1:1" x14ac:dyDescent="0.6">
      <c r="A55">
        <f>_xlfn.T.TEST(A2:A53,B2:B27,2,2)</f>
        <v>4.3771907574707565E-2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0176-8270-4149-9C94-32BE5A692CEF}">
  <dimension ref="A1:B56"/>
  <sheetViews>
    <sheetView zoomScale="10" zoomScaleNormal="10" workbookViewId="0">
      <selection activeCell="A56" sqref="A56"/>
    </sheetView>
  </sheetViews>
  <sheetFormatPr defaultRowHeight="16.5" x14ac:dyDescent="0.6"/>
  <cols>
    <col min="1" max="1" width="9" bestFit="1" customWidth="1"/>
  </cols>
  <sheetData>
    <row r="1" spans="1:2" x14ac:dyDescent="0.6">
      <c r="A1" s="1" t="s">
        <v>125</v>
      </c>
      <c r="B1" s="1" t="s">
        <v>125</v>
      </c>
    </row>
    <row r="2" spans="1:2" x14ac:dyDescent="0.6">
      <c r="A2">
        <v>200</v>
      </c>
      <c r="B2" s="2">
        <v>800</v>
      </c>
    </row>
    <row r="3" spans="1:2" x14ac:dyDescent="0.6">
      <c r="A3">
        <v>1000</v>
      </c>
      <c r="B3" s="2">
        <v>1000</v>
      </c>
    </row>
    <row r="4" spans="1:2" x14ac:dyDescent="0.6">
      <c r="A4">
        <v>1250</v>
      </c>
      <c r="B4" s="2">
        <v>1800</v>
      </c>
    </row>
    <row r="5" spans="1:2" x14ac:dyDescent="0.6">
      <c r="A5">
        <v>550</v>
      </c>
      <c r="B5" s="2">
        <v>950</v>
      </c>
    </row>
    <row r="6" spans="1:2" x14ac:dyDescent="0.6">
      <c r="A6">
        <v>400</v>
      </c>
      <c r="B6" s="2">
        <v>1800</v>
      </c>
    </row>
    <row r="7" spans="1:2" x14ac:dyDescent="0.6">
      <c r="A7">
        <v>250</v>
      </c>
      <c r="B7" s="2">
        <v>1400</v>
      </c>
    </row>
    <row r="8" spans="1:2" x14ac:dyDescent="0.6">
      <c r="A8">
        <v>150</v>
      </c>
      <c r="B8" s="2">
        <v>1200</v>
      </c>
    </row>
    <row r="9" spans="1:2" x14ac:dyDescent="0.6">
      <c r="A9">
        <v>950</v>
      </c>
      <c r="B9" s="2">
        <v>1000</v>
      </c>
    </row>
    <row r="10" spans="1:2" x14ac:dyDescent="0.6">
      <c r="A10">
        <v>450</v>
      </c>
      <c r="B10" s="2">
        <v>1350</v>
      </c>
    </row>
    <row r="11" spans="1:2" x14ac:dyDescent="0.6">
      <c r="A11">
        <v>1000</v>
      </c>
      <c r="B11" s="2">
        <v>750</v>
      </c>
    </row>
    <row r="12" spans="1:2" x14ac:dyDescent="0.6">
      <c r="A12">
        <v>600</v>
      </c>
      <c r="B12" s="2">
        <v>500</v>
      </c>
    </row>
    <row r="13" spans="1:2" x14ac:dyDescent="0.6">
      <c r="A13">
        <v>1500</v>
      </c>
      <c r="B13" s="2">
        <v>750</v>
      </c>
    </row>
    <row r="14" spans="1:2" x14ac:dyDescent="0.6">
      <c r="A14">
        <v>3000</v>
      </c>
      <c r="B14" s="2">
        <v>2400</v>
      </c>
    </row>
    <row r="15" spans="1:2" x14ac:dyDescent="0.6">
      <c r="A15">
        <v>700</v>
      </c>
      <c r="B15" s="2">
        <v>1300</v>
      </c>
    </row>
    <row r="16" spans="1:2" x14ac:dyDescent="0.6">
      <c r="A16">
        <v>1650</v>
      </c>
      <c r="B16" s="2">
        <v>1650</v>
      </c>
    </row>
    <row r="17" spans="1:2" x14ac:dyDescent="0.6">
      <c r="A17">
        <v>250</v>
      </c>
      <c r="B17" s="2">
        <v>1000</v>
      </c>
    </row>
    <row r="18" spans="1:2" x14ac:dyDescent="0.6">
      <c r="A18">
        <v>1000</v>
      </c>
      <c r="B18" s="2">
        <v>550</v>
      </c>
    </row>
    <row r="19" spans="1:2" x14ac:dyDescent="0.6">
      <c r="A19">
        <v>2150</v>
      </c>
      <c r="B19" s="2">
        <v>550</v>
      </c>
    </row>
    <row r="20" spans="1:2" x14ac:dyDescent="0.6">
      <c r="A20">
        <v>450</v>
      </c>
      <c r="B20" s="2">
        <v>1500</v>
      </c>
    </row>
    <row r="21" spans="1:2" x14ac:dyDescent="0.6">
      <c r="A21">
        <v>500</v>
      </c>
      <c r="B21" s="2">
        <v>600</v>
      </c>
    </row>
    <row r="22" spans="1:2" x14ac:dyDescent="0.6">
      <c r="A22">
        <v>500</v>
      </c>
      <c r="B22" s="2">
        <v>800</v>
      </c>
    </row>
    <row r="23" spans="1:2" x14ac:dyDescent="0.6">
      <c r="A23">
        <v>2100</v>
      </c>
      <c r="B23" s="2">
        <v>1250</v>
      </c>
    </row>
    <row r="24" spans="1:2" x14ac:dyDescent="0.6">
      <c r="A24">
        <v>1300</v>
      </c>
      <c r="B24" s="2">
        <v>1850</v>
      </c>
    </row>
    <row r="25" spans="1:2" x14ac:dyDescent="0.6">
      <c r="A25">
        <v>850</v>
      </c>
      <c r="B25" s="2">
        <v>1900</v>
      </c>
    </row>
    <row r="26" spans="1:2" x14ac:dyDescent="0.6">
      <c r="A26">
        <v>850</v>
      </c>
      <c r="B26" s="2">
        <v>1015</v>
      </c>
    </row>
    <row r="27" spans="1:2" x14ac:dyDescent="0.6">
      <c r="A27">
        <v>1200</v>
      </c>
      <c r="B27">
        <f>AVERAGE(B2:B26)</f>
        <v>1186.5999999999999</v>
      </c>
    </row>
    <row r="28" spans="1:2" x14ac:dyDescent="0.6">
      <c r="A28">
        <v>500</v>
      </c>
    </row>
    <row r="29" spans="1:2" x14ac:dyDescent="0.6">
      <c r="A29">
        <v>600</v>
      </c>
    </row>
    <row r="30" spans="1:2" x14ac:dyDescent="0.6">
      <c r="A30">
        <v>800</v>
      </c>
    </row>
    <row r="31" spans="1:2" x14ac:dyDescent="0.6">
      <c r="A31">
        <v>900</v>
      </c>
    </row>
    <row r="32" spans="1:2" x14ac:dyDescent="0.6">
      <c r="A32">
        <v>1500</v>
      </c>
    </row>
    <row r="33" spans="1:1" x14ac:dyDescent="0.6">
      <c r="A33">
        <v>450</v>
      </c>
    </row>
    <row r="34" spans="1:1" x14ac:dyDescent="0.6">
      <c r="A34">
        <v>1600</v>
      </c>
    </row>
    <row r="35" spans="1:1" x14ac:dyDescent="0.6">
      <c r="A35">
        <v>1100</v>
      </c>
    </row>
    <row r="36" spans="1:1" x14ac:dyDescent="0.6">
      <c r="A36">
        <v>1500</v>
      </c>
    </row>
    <row r="37" spans="1:1" x14ac:dyDescent="0.6">
      <c r="A37">
        <v>400</v>
      </c>
    </row>
    <row r="38" spans="1:1" x14ac:dyDescent="0.6">
      <c r="A38">
        <v>600</v>
      </c>
    </row>
    <row r="39" spans="1:1" x14ac:dyDescent="0.6">
      <c r="A39">
        <v>550</v>
      </c>
    </row>
    <row r="40" spans="1:1" x14ac:dyDescent="0.6">
      <c r="A40">
        <v>550</v>
      </c>
    </row>
    <row r="41" spans="1:1" x14ac:dyDescent="0.6">
      <c r="A41" s="3">
        <v>700</v>
      </c>
    </row>
    <row r="42" spans="1:1" x14ac:dyDescent="0.6">
      <c r="A42" s="3">
        <v>650</v>
      </c>
    </row>
    <row r="43" spans="1:1" x14ac:dyDescent="0.6">
      <c r="A43">
        <v>850</v>
      </c>
    </row>
    <row r="44" spans="1:1" x14ac:dyDescent="0.6">
      <c r="A44">
        <v>900</v>
      </c>
    </row>
    <row r="45" spans="1:1" x14ac:dyDescent="0.6">
      <c r="A45">
        <v>800</v>
      </c>
    </row>
    <row r="46" spans="1:1" x14ac:dyDescent="0.6">
      <c r="A46">
        <v>650</v>
      </c>
    </row>
    <row r="47" spans="1:1" x14ac:dyDescent="0.6">
      <c r="A47">
        <v>2400</v>
      </c>
    </row>
    <row r="48" spans="1:1" x14ac:dyDescent="0.6">
      <c r="A48">
        <v>900</v>
      </c>
    </row>
    <row r="49" spans="1:1" x14ac:dyDescent="0.6">
      <c r="A49">
        <v>800</v>
      </c>
    </row>
    <row r="50" spans="1:1" x14ac:dyDescent="0.6">
      <c r="A50">
        <v>500</v>
      </c>
    </row>
    <row r="51" spans="1:1" x14ac:dyDescent="0.6">
      <c r="A51">
        <v>750</v>
      </c>
    </row>
    <row r="52" spans="1:1" x14ac:dyDescent="0.6">
      <c r="A52">
        <v>200</v>
      </c>
    </row>
    <row r="53" spans="1:1" x14ac:dyDescent="0.6">
      <c r="A53">
        <v>1000</v>
      </c>
    </row>
    <row r="54" spans="1:1" x14ac:dyDescent="0.6">
      <c r="A54">
        <f>AVERAGE(A2:A53)</f>
        <v>902.88461538461536</v>
      </c>
    </row>
    <row r="56" spans="1:1" x14ac:dyDescent="0.6">
      <c r="A56">
        <f>_xlfn.T.TEST(A2:A53,B2:B26,2,2)</f>
        <v>4.0113123944319283E-2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6B9A-7968-4D88-97AF-AF22CFA22F34}">
  <dimension ref="A1:B56"/>
  <sheetViews>
    <sheetView zoomScale="55" zoomScaleNormal="55" workbookViewId="0">
      <selection activeCell="A6" sqref="A6:XFD29"/>
    </sheetView>
  </sheetViews>
  <sheetFormatPr defaultRowHeight="16.5" x14ac:dyDescent="0.6"/>
  <cols>
    <col min="1" max="1" width="13.3125" style="11" customWidth="1"/>
    <col min="2" max="2" width="16" customWidth="1"/>
  </cols>
  <sheetData>
    <row r="1" spans="1:2" x14ac:dyDescent="0.6">
      <c r="A1" s="8" t="s">
        <v>218</v>
      </c>
      <c r="B1" s="1" t="s">
        <v>218</v>
      </c>
    </row>
    <row r="2" spans="1:2" x14ac:dyDescent="0.6">
      <c r="A2" s="9">
        <v>50</v>
      </c>
      <c r="B2" s="2">
        <v>52</v>
      </c>
    </row>
    <row r="3" spans="1:2" x14ac:dyDescent="0.6">
      <c r="A3" s="10">
        <v>54</v>
      </c>
      <c r="B3" s="2">
        <v>58</v>
      </c>
    </row>
    <row r="4" spans="1:2" x14ac:dyDescent="0.6">
      <c r="A4" s="10">
        <v>62</v>
      </c>
      <c r="B4" s="2">
        <v>56</v>
      </c>
    </row>
    <row r="5" spans="1:2" x14ac:dyDescent="0.6">
      <c r="A5" s="10">
        <v>58</v>
      </c>
      <c r="B5" s="2">
        <v>58</v>
      </c>
    </row>
    <row r="6" spans="1:2" s="23" customFormat="1" x14ac:dyDescent="0.6">
      <c r="A6" s="55">
        <v>58</v>
      </c>
      <c r="B6" s="32">
        <v>66</v>
      </c>
    </row>
    <row r="7" spans="1:2" s="23" customFormat="1" x14ac:dyDescent="0.6">
      <c r="A7" s="55">
        <v>50</v>
      </c>
      <c r="B7" s="32">
        <v>54</v>
      </c>
    </row>
    <row r="8" spans="1:2" s="23" customFormat="1" x14ac:dyDescent="0.6">
      <c r="A8" s="55">
        <v>54</v>
      </c>
      <c r="B8" s="32">
        <v>60</v>
      </c>
    </row>
    <row r="9" spans="1:2" s="23" customFormat="1" x14ac:dyDescent="0.6">
      <c r="A9" s="55">
        <v>52</v>
      </c>
      <c r="B9" s="32">
        <v>62</v>
      </c>
    </row>
    <row r="10" spans="1:2" s="23" customFormat="1" x14ac:dyDescent="0.6">
      <c r="A10" s="55">
        <v>62</v>
      </c>
      <c r="B10" s="32">
        <v>56</v>
      </c>
    </row>
    <row r="11" spans="1:2" s="23" customFormat="1" x14ac:dyDescent="0.6">
      <c r="A11" s="55">
        <v>62</v>
      </c>
      <c r="B11" s="32">
        <v>60</v>
      </c>
    </row>
    <row r="12" spans="1:2" s="23" customFormat="1" x14ac:dyDescent="0.6">
      <c r="A12" s="55">
        <v>58</v>
      </c>
      <c r="B12" s="32">
        <v>60</v>
      </c>
    </row>
    <row r="13" spans="1:2" s="23" customFormat="1" x14ac:dyDescent="0.6">
      <c r="A13" s="55">
        <v>52</v>
      </c>
      <c r="B13" s="32">
        <v>56</v>
      </c>
    </row>
    <row r="14" spans="1:2" s="23" customFormat="1" x14ac:dyDescent="0.6">
      <c r="A14" s="55">
        <v>52</v>
      </c>
      <c r="B14" s="32">
        <v>58</v>
      </c>
    </row>
    <row r="15" spans="1:2" s="23" customFormat="1" x14ac:dyDescent="0.6">
      <c r="A15" s="55">
        <v>54</v>
      </c>
      <c r="B15" s="32">
        <v>56</v>
      </c>
    </row>
    <row r="16" spans="1:2" s="23" customFormat="1" x14ac:dyDescent="0.6">
      <c r="A16" s="55">
        <v>50</v>
      </c>
      <c r="B16" s="32">
        <v>52</v>
      </c>
    </row>
    <row r="17" spans="1:2" s="23" customFormat="1" x14ac:dyDescent="0.6">
      <c r="A17" s="55">
        <v>60</v>
      </c>
      <c r="B17" s="32">
        <v>56</v>
      </c>
    </row>
    <row r="18" spans="1:2" s="23" customFormat="1" x14ac:dyDescent="0.6">
      <c r="A18" s="55">
        <v>54</v>
      </c>
      <c r="B18" s="32">
        <v>64</v>
      </c>
    </row>
    <row r="19" spans="1:2" s="23" customFormat="1" x14ac:dyDescent="0.6">
      <c r="A19" s="55">
        <v>56</v>
      </c>
      <c r="B19" s="32">
        <v>58</v>
      </c>
    </row>
    <row r="20" spans="1:2" s="23" customFormat="1" x14ac:dyDescent="0.6">
      <c r="A20" s="55">
        <v>60</v>
      </c>
      <c r="B20" s="32">
        <v>58</v>
      </c>
    </row>
    <row r="21" spans="1:2" s="23" customFormat="1" x14ac:dyDescent="0.6">
      <c r="A21" s="55">
        <v>60</v>
      </c>
      <c r="B21" s="32">
        <v>58</v>
      </c>
    </row>
    <row r="22" spans="1:2" s="23" customFormat="1" x14ac:dyDescent="0.6">
      <c r="A22" s="55">
        <v>54</v>
      </c>
      <c r="B22" s="32">
        <v>62</v>
      </c>
    </row>
    <row r="23" spans="1:2" s="23" customFormat="1" x14ac:dyDescent="0.6">
      <c r="A23" s="55">
        <v>56</v>
      </c>
      <c r="B23" s="32">
        <v>60</v>
      </c>
    </row>
    <row r="24" spans="1:2" s="23" customFormat="1" x14ac:dyDescent="0.6">
      <c r="A24" s="55">
        <v>54</v>
      </c>
      <c r="B24" s="32">
        <v>54</v>
      </c>
    </row>
    <row r="25" spans="1:2" s="23" customFormat="1" x14ac:dyDescent="0.6">
      <c r="A25" s="55">
        <v>54</v>
      </c>
      <c r="B25" s="32">
        <v>58</v>
      </c>
    </row>
    <row r="26" spans="1:2" s="23" customFormat="1" x14ac:dyDescent="0.6">
      <c r="A26" s="55">
        <v>60</v>
      </c>
      <c r="B26" s="32">
        <v>58</v>
      </c>
    </row>
    <row r="27" spans="1:2" s="23" customFormat="1" x14ac:dyDescent="0.6">
      <c r="A27" s="55">
        <v>60</v>
      </c>
      <c r="B27" s="41">
        <f>AVERAGE(B2:B26)</f>
        <v>58</v>
      </c>
    </row>
    <row r="28" spans="1:2" s="23" customFormat="1" x14ac:dyDescent="0.6">
      <c r="A28" s="55">
        <v>54</v>
      </c>
    </row>
    <row r="29" spans="1:2" s="23" customFormat="1" x14ac:dyDescent="0.6">
      <c r="A29" s="55">
        <v>54</v>
      </c>
    </row>
    <row r="30" spans="1:2" x14ac:dyDescent="0.6">
      <c r="A30" s="10">
        <v>56</v>
      </c>
    </row>
    <row r="31" spans="1:2" x14ac:dyDescent="0.6">
      <c r="A31" s="10">
        <v>58</v>
      </c>
    </row>
    <row r="32" spans="1:2" x14ac:dyDescent="0.6">
      <c r="A32" s="10">
        <v>54</v>
      </c>
    </row>
    <row r="33" spans="1:1" x14ac:dyDescent="0.6">
      <c r="A33" s="10">
        <v>56</v>
      </c>
    </row>
    <row r="34" spans="1:1" x14ac:dyDescent="0.6">
      <c r="A34" s="10">
        <v>68</v>
      </c>
    </row>
    <row r="35" spans="1:1" x14ac:dyDescent="0.6">
      <c r="A35" s="10">
        <v>56</v>
      </c>
    </row>
    <row r="36" spans="1:1" x14ac:dyDescent="0.6">
      <c r="A36" s="10">
        <v>54</v>
      </c>
    </row>
    <row r="37" spans="1:1" x14ac:dyDescent="0.6">
      <c r="A37" s="10">
        <v>62</v>
      </c>
    </row>
    <row r="38" spans="1:1" x14ac:dyDescent="0.6">
      <c r="A38" s="10">
        <v>54</v>
      </c>
    </row>
    <row r="39" spans="1:1" x14ac:dyDescent="0.6">
      <c r="A39" s="10">
        <v>58</v>
      </c>
    </row>
    <row r="40" spans="1:1" x14ac:dyDescent="0.6">
      <c r="A40" s="10">
        <v>58</v>
      </c>
    </row>
    <row r="41" spans="1:1" s="23" customFormat="1" x14ac:dyDescent="0.6">
      <c r="A41" s="55">
        <v>64</v>
      </c>
    </row>
    <row r="42" spans="1:1" s="23" customFormat="1" x14ac:dyDescent="0.6">
      <c r="A42" s="55">
        <v>62</v>
      </c>
    </row>
    <row r="43" spans="1:1" x14ac:dyDescent="0.6">
      <c r="A43" s="10">
        <v>56</v>
      </c>
    </row>
    <row r="44" spans="1:1" x14ac:dyDescent="0.6">
      <c r="A44" s="10">
        <v>56</v>
      </c>
    </row>
    <row r="45" spans="1:1" x14ac:dyDescent="0.6">
      <c r="A45" s="10">
        <v>54</v>
      </c>
    </row>
    <row r="46" spans="1:1" x14ac:dyDescent="0.6">
      <c r="A46" s="10">
        <v>60</v>
      </c>
    </row>
    <row r="47" spans="1:1" x14ac:dyDescent="0.6">
      <c r="A47" s="10">
        <v>58</v>
      </c>
    </row>
    <row r="48" spans="1:1" x14ac:dyDescent="0.6">
      <c r="A48" s="10">
        <v>56</v>
      </c>
    </row>
    <row r="49" spans="1:1" x14ac:dyDescent="0.6">
      <c r="A49" s="10">
        <v>58</v>
      </c>
    </row>
    <row r="50" spans="1:1" x14ac:dyDescent="0.6">
      <c r="A50" s="10">
        <v>56</v>
      </c>
    </row>
    <row r="51" spans="1:1" x14ac:dyDescent="0.6">
      <c r="A51" s="10">
        <v>52</v>
      </c>
    </row>
    <row r="52" spans="1:1" x14ac:dyDescent="0.6">
      <c r="A52" s="10">
        <v>52</v>
      </c>
    </row>
    <row r="53" spans="1:1" x14ac:dyDescent="0.6">
      <c r="A53" s="10">
        <v>56</v>
      </c>
    </row>
    <row r="54" spans="1:1" x14ac:dyDescent="0.6">
      <c r="A54" s="12">
        <f>AVERAGE(A2:A53)</f>
        <v>56.5</v>
      </c>
    </row>
    <row r="55" spans="1:1" x14ac:dyDescent="0.6">
      <c r="A55" s="10"/>
    </row>
    <row r="56" spans="1:1" x14ac:dyDescent="0.6">
      <c r="A56" s="11">
        <f>_xlfn.T.TEST(A2:A53,B2:B26,2,2)</f>
        <v>9.8023016364194374E-2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Primary stem</vt:lpstr>
      <vt:lpstr>Revision stem</vt:lpstr>
      <vt:lpstr>Op time</vt:lpstr>
      <vt:lpstr>blood loss</vt:lpstr>
      <vt:lpstr>cup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徐振恆</cp:lastModifiedBy>
  <dcterms:created xsi:type="dcterms:W3CDTF">2020-04-28T23:27:24Z</dcterms:created>
  <dcterms:modified xsi:type="dcterms:W3CDTF">2022-01-30T00:06:30Z</dcterms:modified>
</cp:coreProperties>
</file>