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wvusso-my.sharepoint.com/personal/ewetzler_worldvision_org/Documents/Documents/LiST/Mozambique 2019/Manuscript 2020/FINAL documents/"/>
    </mc:Choice>
  </mc:AlternateContent>
  <xr:revisionPtr revIDLastSave="1" documentId="8_{8DAA04E2-B2A6-42EE-9A70-11AD8BD53CA9}" xr6:coauthVersionLast="45" xr6:coauthVersionMax="45" xr10:uidLastSave="{FDDECA67-299F-452B-AFBA-490FAA855576}"/>
  <bookViews>
    <workbookView xWindow="-19320" yWindow="2190" windowWidth="19440" windowHeight="15000" xr2:uid="{6A4878F0-7A75-4591-8920-EB7B35CDE681}"/>
  </bookViews>
  <sheets>
    <sheet name="Additional File 2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25" i="1" l="1"/>
  <c r="C25" i="1"/>
  <c r="B25" i="1"/>
  <c r="E24" i="1"/>
  <c r="D24" i="1"/>
  <c r="C24" i="1"/>
  <c r="B24" i="1"/>
  <c r="D23" i="1"/>
  <c r="C23" i="1"/>
  <c r="E23" i="1" s="1"/>
  <c r="B23" i="1"/>
  <c r="D22" i="1"/>
  <c r="C22" i="1"/>
  <c r="E22" i="1" s="1"/>
  <c r="B22" i="1"/>
  <c r="D21" i="1"/>
  <c r="C21" i="1"/>
  <c r="B21" i="1"/>
  <c r="F21" i="1" s="1"/>
  <c r="D20" i="1"/>
  <c r="C20" i="1"/>
  <c r="B20" i="1"/>
  <c r="E20" i="1" s="1"/>
  <c r="D19" i="1"/>
  <c r="C19" i="1"/>
  <c r="E19" i="1" s="1"/>
  <c r="B19" i="1"/>
  <c r="D18" i="1"/>
  <c r="C18" i="1"/>
  <c r="E18" i="1" s="1"/>
  <c r="B18" i="1"/>
  <c r="D17" i="1"/>
  <c r="C17" i="1"/>
  <c r="B17" i="1"/>
  <c r="F17" i="1" s="1"/>
  <c r="D16" i="1"/>
  <c r="C16" i="1"/>
  <c r="B16" i="1"/>
  <c r="D14" i="1"/>
  <c r="C14" i="1"/>
  <c r="E14" i="1" s="1"/>
  <c r="B14" i="1"/>
  <c r="D13" i="1"/>
  <c r="C13" i="1"/>
  <c r="E13" i="1" s="1"/>
  <c r="G13" i="1" s="1"/>
  <c r="B13" i="1"/>
  <c r="D12" i="1"/>
  <c r="C12" i="1"/>
  <c r="E12" i="1" s="1"/>
  <c r="B12" i="1"/>
  <c r="D11" i="1"/>
  <c r="C11" i="1"/>
  <c r="R9" i="1" s="1"/>
  <c r="B11" i="1"/>
  <c r="P9" i="1" s="1"/>
  <c r="D10" i="1"/>
  <c r="C10" i="1"/>
  <c r="B10" i="1"/>
  <c r="P8" i="1" s="1"/>
  <c r="O9" i="1"/>
  <c r="D9" i="1"/>
  <c r="C9" i="1"/>
  <c r="B9" i="1"/>
  <c r="E9" i="1" s="1"/>
  <c r="G9" i="1" s="1"/>
  <c r="Q8" i="1"/>
  <c r="O8" i="1"/>
  <c r="D8" i="1"/>
  <c r="C8" i="1"/>
  <c r="B8" i="1"/>
  <c r="R7" i="1"/>
  <c r="Q7" i="1"/>
  <c r="O7" i="1"/>
  <c r="D7" i="1"/>
  <c r="C7" i="1"/>
  <c r="E7" i="1" s="1"/>
  <c r="B7" i="1"/>
  <c r="P5" i="1" s="1"/>
  <c r="Q6" i="1"/>
  <c r="P6" i="1"/>
  <c r="O6" i="1"/>
  <c r="D6" i="1"/>
  <c r="C6" i="1"/>
  <c r="B6" i="1"/>
  <c r="R5" i="1"/>
  <c r="O5" i="1"/>
  <c r="D5" i="1"/>
  <c r="C5" i="1"/>
  <c r="R4" i="1" s="1"/>
  <c r="B5" i="1"/>
  <c r="O4" i="1"/>
  <c r="P3" i="1"/>
  <c r="E6" i="1" l="1"/>
  <c r="E8" i="1"/>
  <c r="E10" i="1"/>
  <c r="H7" i="1"/>
  <c r="R6" i="1"/>
  <c r="E11" i="1"/>
  <c r="G11" i="1" s="1"/>
  <c r="F14" i="1"/>
  <c r="E16" i="1"/>
  <c r="H5" i="1" s="1"/>
  <c r="F25" i="1"/>
  <c r="P4" i="1"/>
  <c r="E5" i="1"/>
  <c r="P7" i="1"/>
  <c r="H12" i="1"/>
  <c r="G12" i="1"/>
  <c r="H8" i="1"/>
  <c r="G8" i="1"/>
  <c r="R8" i="1"/>
  <c r="G7" i="1"/>
  <c r="Q4" i="1"/>
  <c r="F6" i="1"/>
  <c r="I6" i="1" s="1"/>
  <c r="F8" i="1"/>
  <c r="H9" i="1"/>
  <c r="F10" i="1"/>
  <c r="I10" i="1" s="1"/>
  <c r="H11" i="1"/>
  <c r="F12" i="1"/>
  <c r="H13" i="1"/>
  <c r="F16" i="1"/>
  <c r="E17" i="1"/>
  <c r="H6" i="1" s="1"/>
  <c r="F18" i="1"/>
  <c r="E21" i="1"/>
  <c r="H10" i="1" s="1"/>
  <c r="F22" i="1"/>
  <c r="E25" i="1"/>
  <c r="H14" i="1" s="1"/>
  <c r="F5" i="1"/>
  <c r="Q5" i="1"/>
  <c r="F7" i="1"/>
  <c r="F9" i="1"/>
  <c r="Q9" i="1"/>
  <c r="F11" i="1"/>
  <c r="I11" i="1" s="1"/>
  <c r="F13" i="1"/>
  <c r="F20" i="1"/>
  <c r="F24" i="1"/>
  <c r="F19" i="1"/>
  <c r="F23" i="1"/>
  <c r="I5" i="1" l="1"/>
  <c r="I7" i="1"/>
  <c r="G5" i="1"/>
  <c r="I14" i="1"/>
  <c r="I9" i="1"/>
  <c r="G10" i="1"/>
  <c r="I13" i="1"/>
  <c r="G6" i="1"/>
  <c r="I12" i="1"/>
  <c r="I8" i="1"/>
</calcChain>
</file>

<file path=xl/sharedStrings.xml><?xml version="1.0" encoding="utf-8"?>
<sst xmlns="http://schemas.openxmlformats.org/spreadsheetml/2006/main" count="34" uniqueCount="22">
  <si>
    <t>Additional File 2. Estimated changes in under-5 mortality rates with and without LLIN distribution, by province, Mozambique, 2011 to 2025</t>
  </si>
  <si>
    <t>(deaths per 1,000 live births, children under 5 years of age)</t>
  </si>
  <si>
    <t>With actual LLIN distributions from 2011 to 2020 and maintaining universal coverage of LLINs from 2021 to 2025</t>
  </si>
  <si>
    <t>2020 no LLINs</t>
  </si>
  <si>
    <t>2020 LLINs</t>
  </si>
  <si>
    <t xml:space="preserve">Percent reduction 2011 to 2020 </t>
  </si>
  <si>
    <t>Percent reduction 2011 to 2025</t>
  </si>
  <si>
    <t>Net change, 2011-2020</t>
  </si>
  <si>
    <t>Net percentage point reduction, LLINs compared to baseline, 2011-2020</t>
  </si>
  <si>
    <t>Net percentage point reduction, LLINs compared to baseline, 2011-2025</t>
  </si>
  <si>
    <t>Nampula</t>
  </si>
  <si>
    <t>Niassa</t>
  </si>
  <si>
    <t>Cabo Delgado</t>
  </si>
  <si>
    <t>Zambezia</t>
  </si>
  <si>
    <t>Tete</t>
  </si>
  <si>
    <t>Manica</t>
  </si>
  <si>
    <t>Inhambane</t>
  </si>
  <si>
    <t>Sofala</t>
  </si>
  <si>
    <t>Gaza</t>
  </si>
  <si>
    <t>Maputo Prov</t>
  </si>
  <si>
    <t>Maputo Province</t>
  </si>
  <si>
    <t>Baseline (no LLIN distribution)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</si>
</sst>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/>
    <xf numFmtId="0" fontId="4" fillId="0" borderId="0" xfId="0" applyFont="1"/>
    <xf numFmtId="0" fontId="2" fillId="0" borderId="0" xfId="0" applyFont="1"/>
    <xf numFmtId="0" fontId="1" fillId="0" borderId="0" xfId="0" applyFont="1"/>
    <xf numFmtId="0" fontId="5" fillId="0" borderId="0" xfId="0" applyFont="1"/>
    <xf numFmtId="0" fontId="6" fillId="0" borderId="0" xfId="0" applyFont="1"/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2" fontId="2" fillId="0" borderId="0" xfId="0" applyNumberFormat="1" applyFont="1"/>
    <xf numFmtId="2" fontId="4" fillId="0" borderId="0" xfId="0" applyNumberFormat="1" applyFont="1"/>
    <xf numFmtId="0" fontId="6" fillId="0" borderId="1" xfId="0" applyFont="1" applyBorder="1"/>
    <xf numFmtId="164" fontId="4" fillId="0" borderId="1" xfId="0" applyNumberFormat="1" applyFont="1" applyBorder="1"/>
    <xf numFmtId="164" fontId="4" fillId="0" borderId="0" xfId="0" applyNumberFormat="1" applyFont="1"/>
    <xf numFmtId="164" fontId="4" fillId="0" borderId="2" xfId="0" applyNumberFormat="1" applyFont="1" applyBorder="1"/>
    <xf numFmtId="0" fontId="4" fillId="0" borderId="2" xfId="0" applyFont="1" applyBorder="1"/>
    <xf numFmtId="0" fontId="4" fillId="0" borderId="3" xfId="0" applyFont="1" applyBorder="1"/>
    <xf numFmtId="2" fontId="4" fillId="0" borderId="3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wetzler\OneDrive%20-%20World%20Vision%20US\Documents\LiST\Mozambique%202019\Compiled%20LiST%20Output\LiST%20output-Vidas%20salva%20provinciais%2030October20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PL"/>
      <sheetName val="NIASSA"/>
      <sheetName val="CABO DEL"/>
      <sheetName val="ZAMBEZIA"/>
      <sheetName val="TETE"/>
      <sheetName val="MANICA"/>
      <sheetName val="SOFALA"/>
      <sheetName val="INHAM"/>
      <sheetName val="GAZA"/>
      <sheetName val="MPMPROV"/>
      <sheetName val="NATIONAL"/>
      <sheetName val="Provincial Roll-Up LiST"/>
      <sheetName val="Add'l File1. Annual Net Replac "/>
      <sheetName val="Table 1. LLIN coverage"/>
      <sheetName val="Fig 2-3. National Lived Saved"/>
      <sheetName val="Add'l File 2 &amp; Fig 4. U5 mort"/>
      <sheetName val="Add'l Table 2 &amp; Fig 4. U5 m (2)"/>
    </sheetNames>
    <sheetDataSet>
      <sheetData sheetId="0">
        <row r="47">
          <cell r="B47">
            <v>97.68</v>
          </cell>
          <cell r="F47">
            <v>97.68</v>
          </cell>
        </row>
        <row r="56">
          <cell r="B56">
            <v>77.95</v>
          </cell>
          <cell r="F56">
            <v>88.32</v>
          </cell>
        </row>
        <row r="61">
          <cell r="B61">
            <v>77</v>
          </cell>
          <cell r="F61">
            <v>87.37</v>
          </cell>
        </row>
      </sheetData>
      <sheetData sheetId="1">
        <row r="47">
          <cell r="B47">
            <v>101.05</v>
          </cell>
          <cell r="F47">
            <v>101.05</v>
          </cell>
        </row>
        <row r="56">
          <cell r="B56">
            <v>80.16</v>
          </cell>
          <cell r="F56">
            <v>90.44</v>
          </cell>
        </row>
        <row r="61">
          <cell r="B61">
            <v>79.22</v>
          </cell>
          <cell r="F61">
            <v>89.51</v>
          </cell>
        </row>
      </sheetData>
      <sheetData sheetId="2">
        <row r="47">
          <cell r="B47">
            <v>116.01</v>
          </cell>
          <cell r="F47">
            <v>116.01</v>
          </cell>
        </row>
        <row r="56">
          <cell r="B56">
            <v>94.84</v>
          </cell>
          <cell r="F56">
            <v>109.28</v>
          </cell>
        </row>
        <row r="61">
          <cell r="B61">
            <v>93.88</v>
          </cell>
          <cell r="F61">
            <v>108.34</v>
          </cell>
        </row>
      </sheetData>
      <sheetData sheetId="3">
        <row r="47">
          <cell r="B47">
            <v>141.93</v>
          </cell>
          <cell r="F47">
            <v>141.93</v>
          </cell>
        </row>
        <row r="56">
          <cell r="B56">
            <v>117.28</v>
          </cell>
          <cell r="F56">
            <v>134.22</v>
          </cell>
        </row>
        <row r="61">
          <cell r="B61">
            <v>116.31</v>
          </cell>
          <cell r="F61">
            <v>133.27000000000001</v>
          </cell>
        </row>
      </sheetData>
      <sheetData sheetId="4">
        <row r="47">
          <cell r="B47">
            <v>129.02000000000001</v>
          </cell>
          <cell r="F47">
            <v>129.02000000000001</v>
          </cell>
        </row>
        <row r="56">
          <cell r="B56">
            <v>106.76</v>
          </cell>
          <cell r="F56">
            <v>119.56</v>
          </cell>
        </row>
        <row r="61">
          <cell r="B61">
            <v>105.78</v>
          </cell>
          <cell r="F61">
            <v>118.59</v>
          </cell>
        </row>
      </sheetData>
      <sheetData sheetId="5">
        <row r="47">
          <cell r="B47">
            <v>113.99</v>
          </cell>
          <cell r="F47">
            <v>113.99</v>
          </cell>
        </row>
        <row r="56">
          <cell r="B56">
            <v>91.49</v>
          </cell>
          <cell r="F56">
            <v>106.1</v>
          </cell>
        </row>
        <row r="61">
          <cell r="B61">
            <v>90.57</v>
          </cell>
          <cell r="F61">
            <v>105.19</v>
          </cell>
        </row>
      </sheetData>
      <sheetData sheetId="6">
        <row r="47">
          <cell r="B47">
            <v>105.09</v>
          </cell>
          <cell r="F47">
            <v>105.09</v>
          </cell>
        </row>
        <row r="56">
          <cell r="B56">
            <v>85.19</v>
          </cell>
          <cell r="F56">
            <v>95</v>
          </cell>
        </row>
        <row r="61">
          <cell r="B61">
            <v>84.24</v>
          </cell>
          <cell r="F61">
            <v>94.07</v>
          </cell>
        </row>
      </sheetData>
      <sheetData sheetId="7">
        <row r="47">
          <cell r="B47">
            <v>97.76</v>
          </cell>
          <cell r="F47">
            <v>97.68</v>
          </cell>
        </row>
        <row r="56">
          <cell r="B56">
            <v>77.03</v>
          </cell>
          <cell r="F56">
            <v>87.29</v>
          </cell>
        </row>
        <row r="61">
          <cell r="B61">
            <v>76.13</v>
          </cell>
          <cell r="F61">
            <v>86.41</v>
          </cell>
        </row>
      </sheetData>
      <sheetData sheetId="8">
        <row r="47">
          <cell r="B47">
            <v>110.04</v>
          </cell>
          <cell r="F47">
            <v>110.04</v>
          </cell>
        </row>
        <row r="56">
          <cell r="B56">
            <v>87.84</v>
          </cell>
          <cell r="F56">
            <v>99.65</v>
          </cell>
        </row>
        <row r="61">
          <cell r="B61">
            <v>86.97</v>
          </cell>
          <cell r="F61">
            <v>98.81</v>
          </cell>
        </row>
      </sheetData>
      <sheetData sheetId="9">
        <row r="43">
          <cell r="B43">
            <v>96.06</v>
          </cell>
          <cell r="C43">
            <v>96.06</v>
          </cell>
        </row>
        <row r="50">
          <cell r="B50">
            <v>84.95</v>
          </cell>
          <cell r="C50">
            <v>80.86</v>
          </cell>
        </row>
        <row r="55">
          <cell r="B55">
            <v>84</v>
          </cell>
          <cell r="E55">
            <v>76.17</v>
          </cell>
        </row>
      </sheetData>
      <sheetData sheetId="10"/>
      <sheetData sheetId="11"/>
      <sheetData sheetId="12"/>
      <sheetData sheetId="13"/>
      <sheetData sheetId="14"/>
      <sheetData sheetId="15">
        <row r="27">
          <cell r="B27">
            <v>2011</v>
          </cell>
          <cell r="C27">
            <v>2020</v>
          </cell>
          <cell r="D27">
            <v>2025</v>
          </cell>
        </row>
        <row r="28">
          <cell r="A28" t="str">
            <v>LLINs &amp; UC from 2021 to 2025</v>
          </cell>
          <cell r="B28">
            <v>114.51492003767797</v>
          </cell>
          <cell r="C28">
            <v>93.238052057664532</v>
          </cell>
          <cell r="D28">
            <v>91.952572285689683</v>
          </cell>
        </row>
        <row r="29">
          <cell r="A29" t="str">
            <v>No LLINs</v>
          </cell>
          <cell r="B29">
            <v>114.51017603189337</v>
          </cell>
          <cell r="C29">
            <v>105.53144566406995</v>
          </cell>
          <cell r="D29">
            <v>104.44795948264448</v>
          </cell>
        </row>
      </sheetData>
      <sheetData sheetId="16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0F654E-7D47-4331-BB93-2631FB5C1974}">
  <dimension ref="A1:S26"/>
  <sheetViews>
    <sheetView tabSelected="1" zoomScale="80" zoomScaleNormal="80" workbookViewId="0">
      <selection activeCell="F30" sqref="F30"/>
    </sheetView>
  </sheetViews>
  <sheetFormatPr defaultRowHeight="14.5" x14ac:dyDescent="0.35"/>
  <cols>
    <col min="1" max="1" width="22.1796875" customWidth="1"/>
    <col min="2" max="4" width="10" bestFit="1" customWidth="1"/>
    <col min="5" max="5" width="12" customWidth="1"/>
    <col min="6" max="6" width="10.26953125" customWidth="1"/>
    <col min="7" max="7" width="0.81640625" hidden="1" customWidth="1"/>
    <col min="8" max="8" width="23.453125" customWidth="1"/>
    <col min="9" max="9" width="23.54296875" customWidth="1"/>
  </cols>
  <sheetData>
    <row r="1" spans="1:19" ht="15.5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ht="15.5" x14ac:dyDescent="0.35">
      <c r="A2" s="5" t="s">
        <v>1</v>
      </c>
      <c r="B2" s="2"/>
      <c r="C2" s="2"/>
      <c r="D2" s="2"/>
      <c r="E2" s="2"/>
      <c r="F2" s="2"/>
      <c r="G2" s="2"/>
      <c r="H2" s="2"/>
      <c r="I2" s="2"/>
      <c r="J2" s="3"/>
      <c r="K2" s="3"/>
      <c r="L2" s="3"/>
      <c r="M2" s="3"/>
      <c r="N2" s="3"/>
      <c r="O2" s="3"/>
      <c r="P2" s="3"/>
      <c r="Q2" s="3"/>
      <c r="R2" s="3"/>
      <c r="S2" s="3"/>
    </row>
    <row r="3" spans="1:19" ht="15.5" x14ac:dyDescent="0.35">
      <c r="A3" s="6" t="s">
        <v>2</v>
      </c>
      <c r="B3" s="2"/>
      <c r="C3" s="2"/>
      <c r="D3" s="2"/>
      <c r="E3" s="2"/>
      <c r="F3" s="2"/>
      <c r="G3" s="2"/>
      <c r="H3" s="2"/>
      <c r="I3" s="2"/>
      <c r="J3" s="4"/>
      <c r="K3" s="4"/>
      <c r="L3" s="4"/>
      <c r="M3" s="3"/>
      <c r="N3" s="3"/>
      <c r="O3" s="3"/>
      <c r="P3" s="3">
        <f>B4</f>
        <v>2011</v>
      </c>
      <c r="Q3" s="3" t="s">
        <v>3</v>
      </c>
      <c r="R3" s="3" t="s">
        <v>4</v>
      </c>
      <c r="S3" s="3"/>
    </row>
    <row r="4" spans="1:19" ht="65.25" customHeight="1" x14ac:dyDescent="0.35">
      <c r="A4" s="7"/>
      <c r="B4" s="8">
        <v>2011</v>
      </c>
      <c r="C4" s="8">
        <v>2020</v>
      </c>
      <c r="D4" s="8">
        <v>2025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4"/>
      <c r="K4" s="4"/>
      <c r="L4" s="4"/>
      <c r="M4" s="3"/>
      <c r="N4" s="3"/>
      <c r="O4" s="3" t="str">
        <f>A5</f>
        <v>Nampula</v>
      </c>
      <c r="P4" s="3">
        <f>B5</f>
        <v>97.68</v>
      </c>
      <c r="Q4" s="3">
        <f>C16</f>
        <v>88.32</v>
      </c>
      <c r="R4" s="10">
        <f>C5</f>
        <v>77.95</v>
      </c>
      <c r="S4" s="3"/>
    </row>
    <row r="5" spans="1:19" ht="15.5" x14ac:dyDescent="0.35">
      <c r="A5" s="2" t="s">
        <v>10</v>
      </c>
      <c r="B5" s="11">
        <f>[1]NPL!B47</f>
        <v>97.68</v>
      </c>
      <c r="C5" s="11">
        <f>[1]NPL!B56</f>
        <v>77.95</v>
      </c>
      <c r="D5" s="11">
        <f>[1]NPL!B61</f>
        <v>77</v>
      </c>
      <c r="E5" s="11">
        <f>(1-(C5/B5))*100</f>
        <v>20.198607698607706</v>
      </c>
      <c r="F5" s="11">
        <f>(1-(D5/B5))*100</f>
        <v>21.171171171171178</v>
      </c>
      <c r="G5" s="11">
        <f t="shared" ref="G5:G13" si="0">E5-E16</f>
        <v>10.616298116298106</v>
      </c>
      <c r="H5" s="11">
        <f>(E5-E16)</f>
        <v>10.616298116298106</v>
      </c>
      <c r="I5" s="11">
        <f>(F5-F16)</f>
        <v>10.616298116298118</v>
      </c>
      <c r="J5" s="4"/>
      <c r="K5" s="4"/>
      <c r="L5" s="4"/>
      <c r="M5" s="3"/>
      <c r="N5" s="3"/>
      <c r="O5" s="3" t="str">
        <f t="shared" ref="O5:P9" si="1">A7</f>
        <v>Cabo Delgado</v>
      </c>
      <c r="P5" s="3">
        <f t="shared" si="1"/>
        <v>116.01</v>
      </c>
      <c r="Q5" s="3">
        <f t="shared" ref="Q5:Q9" si="2">C18</f>
        <v>109.28</v>
      </c>
      <c r="R5" s="10">
        <f t="shared" ref="R5:R9" si="3">C7</f>
        <v>94.84</v>
      </c>
      <c r="S5" s="3"/>
    </row>
    <row r="6" spans="1:19" ht="15.5" x14ac:dyDescent="0.35">
      <c r="A6" s="2" t="s">
        <v>11</v>
      </c>
      <c r="B6" s="11">
        <f>[1]NIASSA!B47</f>
        <v>101.05</v>
      </c>
      <c r="C6" s="11">
        <f>[1]NIASSA!B56</f>
        <v>80.16</v>
      </c>
      <c r="D6" s="11">
        <f>[1]NIASSA!B61</f>
        <v>79.22</v>
      </c>
      <c r="E6" s="11">
        <f t="shared" ref="E6:E14" si="4">(1-(C6/B6))*100</f>
        <v>20.672934190994564</v>
      </c>
      <c r="F6" s="11">
        <f t="shared" ref="F6:F14" si="5">(1-(D6/B6))*100</f>
        <v>21.603166749134097</v>
      </c>
      <c r="G6" s="11">
        <f t="shared" si="0"/>
        <v>10.173181593270664</v>
      </c>
      <c r="H6" s="11">
        <f t="shared" ref="H6:I14" si="6">(E6-E17)</f>
        <v>10.173181593270664</v>
      </c>
      <c r="I6" s="11">
        <f t="shared" si="6"/>
        <v>10.183077684314704</v>
      </c>
      <c r="J6" s="4"/>
      <c r="K6" s="4"/>
      <c r="L6" s="4"/>
      <c r="M6" s="3"/>
      <c r="N6" s="3"/>
      <c r="O6" s="3" t="str">
        <f t="shared" si="1"/>
        <v>Zambezia</v>
      </c>
      <c r="P6" s="3">
        <f t="shared" si="1"/>
        <v>141.93</v>
      </c>
      <c r="Q6" s="3">
        <f t="shared" si="2"/>
        <v>134.22</v>
      </c>
      <c r="R6" s="10">
        <f t="shared" si="3"/>
        <v>117.28</v>
      </c>
      <c r="S6" s="3"/>
    </row>
    <row r="7" spans="1:19" ht="15.5" x14ac:dyDescent="0.35">
      <c r="A7" s="2" t="s">
        <v>12</v>
      </c>
      <c r="B7" s="11">
        <f>'[1]CABO DEL'!B47</f>
        <v>116.01</v>
      </c>
      <c r="C7" s="11">
        <f>'[1]CABO DEL'!B56</f>
        <v>94.84</v>
      </c>
      <c r="D7" s="11">
        <f>'[1]CABO DEL'!B61</f>
        <v>93.88</v>
      </c>
      <c r="E7" s="11">
        <f t="shared" si="4"/>
        <v>18.248426859753476</v>
      </c>
      <c r="F7" s="11">
        <f t="shared" si="5"/>
        <v>19.075941729161283</v>
      </c>
      <c r="G7" s="11">
        <f t="shared" si="0"/>
        <v>12.447202827342474</v>
      </c>
      <c r="H7" s="11">
        <f t="shared" si="6"/>
        <v>12.447202827342474</v>
      </c>
      <c r="I7" s="11">
        <f t="shared" si="6"/>
        <v>12.464442720455137</v>
      </c>
      <c r="J7" s="4"/>
      <c r="K7" s="4"/>
      <c r="L7" s="4"/>
      <c r="M7" s="3"/>
      <c r="N7" s="3"/>
      <c r="O7" s="3" t="str">
        <f t="shared" si="1"/>
        <v>Tete</v>
      </c>
      <c r="P7" s="3">
        <f t="shared" si="1"/>
        <v>129.02000000000001</v>
      </c>
      <c r="Q7" s="3">
        <f t="shared" si="2"/>
        <v>119.56</v>
      </c>
      <c r="R7" s="10">
        <f t="shared" si="3"/>
        <v>106.76</v>
      </c>
      <c r="S7" s="3"/>
    </row>
    <row r="8" spans="1:19" ht="15.5" x14ac:dyDescent="0.35">
      <c r="A8" s="2" t="s">
        <v>13</v>
      </c>
      <c r="B8" s="11">
        <f>[1]ZAMBEZIA!B47</f>
        <v>141.93</v>
      </c>
      <c r="C8" s="11">
        <f>[1]ZAMBEZIA!B56</f>
        <v>117.28</v>
      </c>
      <c r="D8" s="11">
        <f>[1]ZAMBEZIA!B61</f>
        <v>116.31</v>
      </c>
      <c r="E8" s="11">
        <f t="shared" si="4"/>
        <v>17.367716479954908</v>
      </c>
      <c r="F8" s="11">
        <f t="shared" si="5"/>
        <v>18.051151976326363</v>
      </c>
      <c r="G8" s="11">
        <f t="shared" si="0"/>
        <v>11.935461142816871</v>
      </c>
      <c r="H8" s="11">
        <f t="shared" si="6"/>
        <v>11.935461142816871</v>
      </c>
      <c r="I8" s="11">
        <f t="shared" si="6"/>
        <v>11.949552596350321</v>
      </c>
      <c r="J8" s="4"/>
      <c r="K8" s="4"/>
      <c r="L8" s="4"/>
      <c r="M8" s="3"/>
      <c r="N8" s="3"/>
      <c r="O8" s="3" t="str">
        <f t="shared" si="1"/>
        <v>Manica</v>
      </c>
      <c r="P8" s="3">
        <f t="shared" si="1"/>
        <v>113.99</v>
      </c>
      <c r="Q8" s="3">
        <f t="shared" si="2"/>
        <v>106.1</v>
      </c>
      <c r="R8" s="10">
        <f t="shared" si="3"/>
        <v>91.49</v>
      </c>
      <c r="S8" s="3"/>
    </row>
    <row r="9" spans="1:19" ht="15.5" x14ac:dyDescent="0.35">
      <c r="A9" s="2" t="s">
        <v>14</v>
      </c>
      <c r="B9" s="11">
        <f>[1]TETE!B47</f>
        <v>129.02000000000001</v>
      </c>
      <c r="C9" s="11">
        <f>[1]TETE!B56</f>
        <v>106.76</v>
      </c>
      <c r="D9" s="11">
        <f>[1]TETE!B61</f>
        <v>105.78</v>
      </c>
      <c r="E9" s="11">
        <f t="shared" si="4"/>
        <v>17.253139048209587</v>
      </c>
      <c r="F9" s="11">
        <f t="shared" si="5"/>
        <v>18.012711207564724</v>
      </c>
      <c r="G9" s="11">
        <f t="shared" si="0"/>
        <v>9.920942489536511</v>
      </c>
      <c r="H9" s="11">
        <f t="shared" si="6"/>
        <v>9.920942489536511</v>
      </c>
      <c r="I9" s="11">
        <f t="shared" si="6"/>
        <v>9.9286932258564544</v>
      </c>
      <c r="J9" s="4"/>
      <c r="K9" s="4"/>
      <c r="L9" s="4"/>
      <c r="M9" s="3"/>
      <c r="N9" s="3"/>
      <c r="O9" s="3" t="str">
        <f t="shared" si="1"/>
        <v>Sofala</v>
      </c>
      <c r="P9" s="3">
        <f t="shared" si="1"/>
        <v>105.09</v>
      </c>
      <c r="Q9" s="3">
        <f t="shared" si="2"/>
        <v>95</v>
      </c>
      <c r="R9" s="10">
        <f t="shared" si="3"/>
        <v>85.19</v>
      </c>
      <c r="S9" s="3"/>
    </row>
    <row r="10" spans="1:19" ht="15.5" x14ac:dyDescent="0.35">
      <c r="A10" s="2" t="s">
        <v>15</v>
      </c>
      <c r="B10" s="11">
        <f>[1]MANICA!B47</f>
        <v>113.99</v>
      </c>
      <c r="C10" s="11">
        <f>[1]MANICA!B56</f>
        <v>91.49</v>
      </c>
      <c r="D10" s="11">
        <f>[1]MANICA!B61</f>
        <v>90.57</v>
      </c>
      <c r="E10" s="11">
        <f t="shared" si="4"/>
        <v>19.738573559084127</v>
      </c>
      <c r="F10" s="11">
        <f t="shared" si="5"/>
        <v>20.545661900166678</v>
      </c>
      <c r="G10" s="11">
        <f t="shared" si="0"/>
        <v>12.816913764365289</v>
      </c>
      <c r="H10" s="11">
        <f t="shared" si="6"/>
        <v>12.816913764365289</v>
      </c>
      <c r="I10" s="11">
        <f t="shared" si="6"/>
        <v>12.825686463724884</v>
      </c>
      <c r="J10" s="4"/>
      <c r="K10" s="4"/>
      <c r="L10" s="4"/>
      <c r="M10" s="3"/>
      <c r="N10" s="3"/>
      <c r="O10" s="3" t="s">
        <v>16</v>
      </c>
      <c r="P10" s="3">
        <v>97.76</v>
      </c>
      <c r="Q10" s="3">
        <v>87.29</v>
      </c>
      <c r="R10" s="10">
        <v>77.03</v>
      </c>
      <c r="S10" s="3"/>
    </row>
    <row r="11" spans="1:19" ht="15.5" x14ac:dyDescent="0.35">
      <c r="A11" s="2" t="s">
        <v>17</v>
      </c>
      <c r="B11" s="11">
        <f>[1]SOFALA!B47</f>
        <v>105.09</v>
      </c>
      <c r="C11" s="11">
        <f>[1]SOFALA!B56</f>
        <v>85.19</v>
      </c>
      <c r="D11" s="11">
        <f>[1]SOFALA!B61</f>
        <v>84.24</v>
      </c>
      <c r="E11" s="11">
        <f t="shared" si="4"/>
        <v>18.936149966695215</v>
      </c>
      <c r="F11" s="11">
        <f t="shared" si="5"/>
        <v>19.840137025406801</v>
      </c>
      <c r="G11" s="11">
        <f t="shared" si="0"/>
        <v>9.3348558378532616</v>
      </c>
      <c r="H11" s="11">
        <f t="shared" si="6"/>
        <v>9.3348558378532616</v>
      </c>
      <c r="I11" s="11">
        <f t="shared" si="6"/>
        <v>9.3538871443524574</v>
      </c>
      <c r="J11" s="4"/>
      <c r="K11" s="4"/>
      <c r="L11" s="4"/>
      <c r="M11" s="3"/>
      <c r="N11" s="3"/>
      <c r="O11" s="3" t="s">
        <v>18</v>
      </c>
      <c r="P11" s="3">
        <v>110.04</v>
      </c>
      <c r="Q11" s="3">
        <v>99.65</v>
      </c>
      <c r="R11" s="10">
        <v>87.84</v>
      </c>
      <c r="S11" s="3"/>
    </row>
    <row r="12" spans="1:19" ht="15.5" x14ac:dyDescent="0.35">
      <c r="A12" s="2" t="s">
        <v>16</v>
      </c>
      <c r="B12" s="11">
        <f>[1]INHAM!B47</f>
        <v>97.76</v>
      </c>
      <c r="C12" s="11">
        <f>[1]INHAM!B56</f>
        <v>77.03</v>
      </c>
      <c r="D12" s="11">
        <f>[1]INHAM!B61</f>
        <v>76.13</v>
      </c>
      <c r="E12" s="11">
        <f t="shared" si="4"/>
        <v>21.204991816693951</v>
      </c>
      <c r="F12" s="11">
        <f t="shared" si="5"/>
        <v>22.125613747954187</v>
      </c>
      <c r="G12" s="11">
        <f t="shared" si="0"/>
        <v>10.568218679920815</v>
      </c>
      <c r="H12" s="11">
        <f t="shared" si="6"/>
        <v>10.568218679920815</v>
      </c>
      <c r="I12" s="11">
        <f t="shared" si="6"/>
        <v>10.587939710280136</v>
      </c>
      <c r="J12" s="4"/>
      <c r="K12" s="4"/>
      <c r="L12" s="4"/>
      <c r="M12" s="3"/>
      <c r="N12" s="3"/>
      <c r="O12" s="3" t="s">
        <v>19</v>
      </c>
      <c r="P12" s="3">
        <v>96.06</v>
      </c>
      <c r="Q12" s="3">
        <v>84.95</v>
      </c>
      <c r="R12" s="3">
        <v>80.86</v>
      </c>
      <c r="S12" s="3"/>
    </row>
    <row r="13" spans="1:19" ht="15.5" x14ac:dyDescent="0.35">
      <c r="A13" s="2" t="s">
        <v>18</v>
      </c>
      <c r="B13" s="11">
        <f>[1]GAZA!B47</f>
        <v>110.04</v>
      </c>
      <c r="C13" s="11">
        <f>[1]GAZA!B56</f>
        <v>87.84</v>
      </c>
      <c r="D13" s="11">
        <f>[1]GAZA!B61</f>
        <v>86.97</v>
      </c>
      <c r="E13" s="11">
        <f t="shared" si="4"/>
        <v>20.17448200654308</v>
      </c>
      <c r="F13" s="11">
        <f t="shared" si="5"/>
        <v>20.965103598691393</v>
      </c>
      <c r="G13" s="11">
        <f t="shared" si="0"/>
        <v>10.732460923300621</v>
      </c>
      <c r="H13" s="11">
        <f t="shared" si="6"/>
        <v>10.732460923300621</v>
      </c>
      <c r="I13" s="11">
        <f t="shared" si="6"/>
        <v>10.759723736822979</v>
      </c>
      <c r="J13" s="4"/>
      <c r="K13" s="4"/>
      <c r="L13" s="4"/>
      <c r="M13" s="3"/>
      <c r="N13" s="3"/>
      <c r="O13" s="3"/>
      <c r="P13" s="3"/>
      <c r="Q13" s="3"/>
      <c r="R13" s="3"/>
      <c r="S13" s="3"/>
    </row>
    <row r="14" spans="1:19" ht="15.5" x14ac:dyDescent="0.35">
      <c r="A14" s="2" t="s">
        <v>20</v>
      </c>
      <c r="B14" s="11">
        <f>[1]MPMPROV!C43</f>
        <v>96.06</v>
      </c>
      <c r="C14" s="11">
        <f>[1]MPMPROV!C50</f>
        <v>80.86</v>
      </c>
      <c r="D14" s="11">
        <f>[1]MPMPROV!E55</f>
        <v>76.17</v>
      </c>
      <c r="E14" s="11">
        <f t="shared" si="4"/>
        <v>15.823443681032689</v>
      </c>
      <c r="F14" s="11">
        <f t="shared" si="5"/>
        <v>20.70580886945659</v>
      </c>
      <c r="G14" s="11"/>
      <c r="H14" s="11">
        <f t="shared" si="6"/>
        <v>4.2577555694357727</v>
      </c>
      <c r="I14" s="11">
        <f t="shared" si="6"/>
        <v>8.1511555277951295</v>
      </c>
      <c r="J14" s="4"/>
      <c r="K14" s="4"/>
      <c r="L14" s="4"/>
      <c r="M14" s="3"/>
      <c r="N14" s="3"/>
      <c r="O14" s="3"/>
      <c r="P14" s="3"/>
      <c r="Q14" s="3"/>
      <c r="R14" s="3"/>
      <c r="S14" s="3"/>
    </row>
    <row r="15" spans="1:19" ht="15.5" x14ac:dyDescent="0.35">
      <c r="A15" s="12" t="s">
        <v>21</v>
      </c>
      <c r="B15" s="7"/>
      <c r="C15" s="7"/>
      <c r="D15" s="7"/>
      <c r="E15" s="13"/>
      <c r="F15" s="13"/>
      <c r="G15" s="14"/>
      <c r="H15" s="15"/>
      <c r="I15" s="16"/>
      <c r="J15" s="4"/>
      <c r="K15" s="4"/>
      <c r="L15" s="4"/>
      <c r="M15" s="3"/>
      <c r="N15" s="3"/>
      <c r="O15" s="3"/>
      <c r="P15" s="3"/>
      <c r="Q15" s="3"/>
      <c r="R15" s="3"/>
      <c r="S15" s="3"/>
    </row>
    <row r="16" spans="1:19" ht="15.5" x14ac:dyDescent="0.35">
      <c r="A16" s="2" t="s">
        <v>10</v>
      </c>
      <c r="B16" s="11">
        <f>[1]NPL!F47</f>
        <v>97.68</v>
      </c>
      <c r="C16" s="11">
        <f>[1]NPL!F56</f>
        <v>88.32</v>
      </c>
      <c r="D16" s="11">
        <f>[1]NPL!F61</f>
        <v>87.37</v>
      </c>
      <c r="E16" s="11">
        <f>(1-(C16/B16))*100</f>
        <v>9.5823095823096001</v>
      </c>
      <c r="F16" s="11">
        <f>(1-(D16/B16))*100</f>
        <v>10.55487305487306</v>
      </c>
      <c r="G16" s="14"/>
      <c r="H16" s="14"/>
      <c r="I16" s="2"/>
      <c r="J16" s="4"/>
      <c r="K16" s="4"/>
      <c r="L16" s="4"/>
      <c r="M16" s="3"/>
      <c r="N16" s="3"/>
      <c r="O16" s="3"/>
      <c r="P16" s="3"/>
      <c r="Q16" s="3"/>
      <c r="R16" s="3"/>
      <c r="S16" s="3"/>
    </row>
    <row r="17" spans="1:19" ht="15.5" x14ac:dyDescent="0.35">
      <c r="A17" s="2" t="s">
        <v>11</v>
      </c>
      <c r="B17" s="11">
        <f>[1]NIASSA!F47</f>
        <v>101.05</v>
      </c>
      <c r="C17" s="11">
        <f>[1]NIASSA!F56</f>
        <v>90.44</v>
      </c>
      <c r="D17" s="11">
        <f>[1]NIASSA!F61</f>
        <v>89.51</v>
      </c>
      <c r="E17" s="11">
        <f t="shared" ref="E17:E25" si="7">(1-(C17/B17))*100</f>
        <v>10.4997525977239</v>
      </c>
      <c r="F17" s="11">
        <f t="shared" ref="F17:F25" si="8">(1-(D17/B17))*100</f>
        <v>11.420089064819393</v>
      </c>
      <c r="G17" s="14"/>
      <c r="H17" s="14"/>
      <c r="I17" s="2"/>
      <c r="J17" s="4"/>
      <c r="K17" s="4"/>
      <c r="L17" s="4"/>
      <c r="M17" s="3"/>
      <c r="N17" s="3"/>
      <c r="O17" s="3"/>
      <c r="P17" s="3"/>
      <c r="Q17" s="3"/>
      <c r="R17" s="3"/>
      <c r="S17" s="3"/>
    </row>
    <row r="18" spans="1:19" ht="15.5" x14ac:dyDescent="0.35">
      <c r="A18" s="2" t="s">
        <v>12</v>
      </c>
      <c r="B18" s="11">
        <f>'[1]CABO DEL'!F47</f>
        <v>116.01</v>
      </c>
      <c r="C18" s="11">
        <f>'[1]CABO DEL'!F56</f>
        <v>109.28</v>
      </c>
      <c r="D18" s="11">
        <f>'[1]CABO DEL'!F61</f>
        <v>108.34</v>
      </c>
      <c r="E18" s="11">
        <f t="shared" si="7"/>
        <v>5.8012240324110014</v>
      </c>
      <c r="F18" s="11">
        <f t="shared" si="8"/>
        <v>6.6114990087061454</v>
      </c>
      <c r="G18" s="14"/>
      <c r="H18" s="14"/>
      <c r="I18" s="2"/>
      <c r="J18" s="4"/>
      <c r="K18" s="4"/>
      <c r="L18" s="4"/>
      <c r="M18" s="3"/>
      <c r="N18" s="3"/>
      <c r="O18" s="3"/>
      <c r="P18" s="3"/>
      <c r="Q18" s="3"/>
      <c r="R18" s="3"/>
      <c r="S18" s="3"/>
    </row>
    <row r="19" spans="1:19" ht="15.5" x14ac:dyDescent="0.35">
      <c r="A19" s="2" t="s">
        <v>13</v>
      </c>
      <c r="B19" s="11">
        <f>[1]ZAMBEZIA!F47</f>
        <v>141.93</v>
      </c>
      <c r="C19" s="11">
        <f>[1]ZAMBEZIA!F56</f>
        <v>134.22</v>
      </c>
      <c r="D19" s="11">
        <f>[1]ZAMBEZIA!F61</f>
        <v>133.27000000000001</v>
      </c>
      <c r="E19" s="11">
        <f t="shared" si="7"/>
        <v>5.4322553371380362</v>
      </c>
      <c r="F19" s="11">
        <f t="shared" si="8"/>
        <v>6.101599379976042</v>
      </c>
      <c r="G19" s="14"/>
      <c r="H19" s="14"/>
      <c r="I19" s="2"/>
      <c r="J19" s="4"/>
      <c r="K19" s="4"/>
      <c r="L19" s="4"/>
      <c r="M19" s="3"/>
      <c r="N19" s="3"/>
      <c r="O19" s="3"/>
      <c r="P19" s="3"/>
      <c r="Q19" s="3"/>
      <c r="R19" s="3"/>
      <c r="S19" s="3"/>
    </row>
    <row r="20" spans="1:19" ht="15.5" x14ac:dyDescent="0.35">
      <c r="A20" s="2" t="s">
        <v>14</v>
      </c>
      <c r="B20" s="11">
        <f>[1]TETE!F47</f>
        <v>129.02000000000001</v>
      </c>
      <c r="C20" s="11">
        <f>[1]TETE!F56</f>
        <v>119.56</v>
      </c>
      <c r="D20" s="11">
        <f>[1]TETE!F61</f>
        <v>118.59</v>
      </c>
      <c r="E20" s="11">
        <f t="shared" si="7"/>
        <v>7.3321965586730764</v>
      </c>
      <c r="F20" s="11">
        <f t="shared" si="8"/>
        <v>8.0840179817082696</v>
      </c>
      <c r="G20" s="14"/>
      <c r="H20" s="14"/>
      <c r="I20" s="2"/>
      <c r="J20" s="4"/>
      <c r="K20" s="4"/>
      <c r="L20" s="4"/>
      <c r="M20" s="3"/>
      <c r="N20" s="3"/>
      <c r="O20" s="3"/>
      <c r="P20" s="3"/>
      <c r="Q20" s="3"/>
      <c r="R20" s="3"/>
      <c r="S20" s="3"/>
    </row>
    <row r="21" spans="1:19" ht="15.5" x14ac:dyDescent="0.35">
      <c r="A21" s="2" t="s">
        <v>15</v>
      </c>
      <c r="B21" s="11">
        <f>[1]MANICA!F47</f>
        <v>113.99</v>
      </c>
      <c r="C21" s="11">
        <f>[1]MANICA!F56</f>
        <v>106.1</v>
      </c>
      <c r="D21" s="11">
        <f>[1]MANICA!F61</f>
        <v>105.19</v>
      </c>
      <c r="E21" s="11">
        <f t="shared" si="7"/>
        <v>6.9216597947188374</v>
      </c>
      <c r="F21" s="11">
        <f t="shared" si="8"/>
        <v>7.7199754364417945</v>
      </c>
      <c r="G21" s="14"/>
      <c r="H21" s="14"/>
      <c r="I21" s="2"/>
      <c r="J21" s="4"/>
      <c r="K21" s="4"/>
      <c r="L21" s="4"/>
      <c r="M21" s="3"/>
      <c r="N21" s="3"/>
      <c r="O21" s="3"/>
      <c r="P21" s="3"/>
      <c r="Q21" s="3"/>
      <c r="R21" s="3"/>
      <c r="S21" s="3"/>
    </row>
    <row r="22" spans="1:19" ht="15.5" x14ac:dyDescent="0.35">
      <c r="A22" s="2" t="s">
        <v>17</v>
      </c>
      <c r="B22" s="11">
        <f>[1]SOFALA!F47</f>
        <v>105.09</v>
      </c>
      <c r="C22" s="11">
        <f>[1]SOFALA!F56</f>
        <v>95</v>
      </c>
      <c r="D22" s="11">
        <f>[1]SOFALA!F61</f>
        <v>94.07</v>
      </c>
      <c r="E22" s="11">
        <f t="shared" si="7"/>
        <v>9.6012941288419533</v>
      </c>
      <c r="F22" s="11">
        <f t="shared" si="8"/>
        <v>10.486249881054343</v>
      </c>
      <c r="G22" s="14"/>
      <c r="H22" s="14"/>
      <c r="I22" s="2"/>
      <c r="J22" s="4"/>
      <c r="K22" s="4"/>
      <c r="L22" s="4"/>
      <c r="M22" s="3"/>
      <c r="N22" s="3"/>
      <c r="O22" s="3"/>
      <c r="P22" s="3"/>
      <c r="Q22" s="3"/>
      <c r="R22" s="3"/>
      <c r="S22" s="3"/>
    </row>
    <row r="23" spans="1:19" ht="15.5" x14ac:dyDescent="0.35">
      <c r="A23" s="2" t="s">
        <v>16</v>
      </c>
      <c r="B23" s="11">
        <f>[1]INHAM!F47</f>
        <v>97.68</v>
      </c>
      <c r="C23" s="11">
        <f>[1]INHAM!F56</f>
        <v>87.29</v>
      </c>
      <c r="D23" s="11">
        <f>[1]INHAM!F61</f>
        <v>86.41</v>
      </c>
      <c r="E23" s="11">
        <f t="shared" si="7"/>
        <v>10.636773136773137</v>
      </c>
      <c r="F23" s="11">
        <f t="shared" si="8"/>
        <v>11.537674037674051</v>
      </c>
      <c r="G23" s="14"/>
      <c r="H23" s="14"/>
      <c r="I23" s="2"/>
      <c r="J23" s="4"/>
      <c r="K23" s="4"/>
      <c r="L23" s="4"/>
      <c r="M23" s="3"/>
      <c r="N23" s="3"/>
      <c r="O23" s="3"/>
      <c r="P23" s="3"/>
      <c r="Q23" s="3"/>
      <c r="R23" s="3"/>
      <c r="S23" s="3"/>
    </row>
    <row r="24" spans="1:19" ht="15.5" x14ac:dyDescent="0.35">
      <c r="A24" s="2" t="s">
        <v>18</v>
      </c>
      <c r="B24" s="11">
        <f>[1]GAZA!F47</f>
        <v>110.04</v>
      </c>
      <c r="C24" s="11">
        <f>[1]GAZA!F56</f>
        <v>99.65</v>
      </c>
      <c r="D24" s="11">
        <f>[1]GAZA!F61</f>
        <v>98.81</v>
      </c>
      <c r="E24" s="11">
        <f t="shared" si="7"/>
        <v>9.4420210832424587</v>
      </c>
      <c r="F24" s="11">
        <f t="shared" si="8"/>
        <v>10.205379861868414</v>
      </c>
      <c r="G24" s="14"/>
      <c r="H24" s="14"/>
      <c r="I24" s="2"/>
      <c r="J24" s="4"/>
      <c r="K24" s="4"/>
      <c r="L24" s="4"/>
      <c r="M24" s="3"/>
      <c r="N24" s="3"/>
      <c r="O24" s="3"/>
      <c r="P24" s="3"/>
      <c r="Q24" s="3"/>
      <c r="R24" s="3"/>
      <c r="S24" s="3"/>
    </row>
    <row r="25" spans="1:19" ht="15.5" x14ac:dyDescent="0.35">
      <c r="A25" s="17" t="s">
        <v>20</v>
      </c>
      <c r="B25" s="18">
        <f>[1]MPMPROV!B43</f>
        <v>96.06</v>
      </c>
      <c r="C25" s="18">
        <f>[1]MPMPROV!B50</f>
        <v>84.95</v>
      </c>
      <c r="D25" s="18">
        <f>[1]MPMPROV!B55</f>
        <v>84</v>
      </c>
      <c r="E25" s="18">
        <f t="shared" si="7"/>
        <v>11.565688111596916</v>
      </c>
      <c r="F25" s="18">
        <f t="shared" si="8"/>
        <v>12.55465334166146</v>
      </c>
      <c r="G25" s="14"/>
      <c r="H25" s="14"/>
      <c r="I25" s="2"/>
      <c r="J25" s="4"/>
      <c r="K25" s="4"/>
      <c r="L25" s="4"/>
      <c r="M25" s="3"/>
      <c r="N25" s="3"/>
      <c r="O25" s="3"/>
      <c r="P25" s="3"/>
      <c r="Q25" s="3"/>
      <c r="R25" s="3"/>
      <c r="S25" s="3"/>
    </row>
    <row r="26" spans="1:19" x14ac:dyDescent="0.35">
      <c r="J26" s="4"/>
      <c r="K26" s="4"/>
      <c r="L26" s="4"/>
      <c r="M26" s="3"/>
      <c r="N26" s="3"/>
      <c r="O26" s="3"/>
      <c r="P26" s="3"/>
      <c r="Q26" s="3"/>
      <c r="R26" s="3"/>
      <c r="S26" s="3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C76A93088383D439C91E44AA21A9A70" ma:contentTypeVersion="13" ma:contentTypeDescription="Create a new document." ma:contentTypeScope="" ma:versionID="15e5af148a273b854122746b2b31ca44">
  <xsd:schema xmlns:xsd="http://www.w3.org/2001/XMLSchema" xmlns:xs="http://www.w3.org/2001/XMLSchema" xmlns:p="http://schemas.microsoft.com/office/2006/metadata/properties" xmlns:ns3="a4f24c84-4a00-4471-aeea-e157fd19e712" xmlns:ns4="d41683ff-a5d2-43ca-9c75-d386cff570d4" targetNamespace="http://schemas.microsoft.com/office/2006/metadata/properties" ma:root="true" ma:fieldsID="ff97ca4e8ac81cd0fd0371f18db1375c" ns3:_="" ns4:_="">
    <xsd:import namespace="a4f24c84-4a00-4471-aeea-e157fd19e712"/>
    <xsd:import namespace="d41683ff-a5d2-43ca-9c75-d386cff570d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f24c84-4a00-4471-aeea-e157fd19e7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9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1683ff-a5d2-43ca-9c75-d386cff570d4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25BB5FF-E4C6-4730-B093-62846D6D18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4f24c84-4a00-4471-aeea-e157fd19e712"/>
    <ds:schemaRef ds:uri="d41683ff-a5d2-43ca-9c75-d386cff570d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6EC710B-9B83-4464-9F8F-8421C031C81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CC383E-0B4E-4257-9AA6-1AE01ED61797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Additional File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Erica Wetzler - US</dc:creator>
  <cp:lastModifiedBy>Erica Wetzler - US</cp:lastModifiedBy>
  <dcterms:created xsi:type="dcterms:W3CDTF">2020-11-23T15:46:26Z</dcterms:created>
  <dcterms:modified xsi:type="dcterms:W3CDTF">2020-11-23T15:48:05Z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0x0101006C76A93088383D439C91E44AA21A9A70</vt:lpwstr>
  </property>
</Properties>
</file>