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lobal production by region" sheetId="1" r:id="rId4"/>
    <sheet state="visible" name="World production_v1.0" sheetId="2" r:id="rId5"/>
    <sheet state="visible" name="Recycling rates" sheetId="3" r:id="rId6"/>
    <sheet state="visible" name="Master - CO2 intensity by mater" sheetId="4" r:id="rId7"/>
    <sheet state="visible" name="Ag" sheetId="5" r:id="rId8"/>
    <sheet state="visible" name="Al" sheetId="6" r:id="rId9"/>
    <sheet state="visible" name="Cd" sheetId="7" r:id="rId10"/>
    <sheet state="visible" name="Cement" sheetId="8" r:id="rId11"/>
    <sheet state="visible" name="Cu" sheetId="9" r:id="rId12"/>
    <sheet state="visible" name="Dy" sheetId="10" r:id="rId13"/>
    <sheet state="visible" name="Fiberglass" sheetId="11" r:id="rId14"/>
    <sheet state="visible" name="Ga" sheetId="12" r:id="rId15"/>
    <sheet state="visible" name="Glass" sheetId="13" r:id="rId16"/>
    <sheet state="visible" name="In" sheetId="14" r:id="rId17"/>
    <sheet state="visible" name="Mn" sheetId="15" r:id="rId18"/>
    <sheet state="visible" name="Nd" sheetId="16" r:id="rId19"/>
    <sheet state="visible" name="Ni" sheetId="17" r:id="rId20"/>
    <sheet state="visible" name="Se" sheetId="18" r:id="rId21"/>
    <sheet state="visible" name="Si" sheetId="19" r:id="rId22"/>
    <sheet state="visible" name="Steel" sheetId="20" r:id="rId23"/>
    <sheet state="visible" name="Te" sheetId="21" r:id="rId24"/>
  </sheets>
  <definedNames/>
  <calcPr/>
</workbook>
</file>

<file path=xl/sharedStrings.xml><?xml version="1.0" encoding="utf-8"?>
<sst xmlns="http://schemas.openxmlformats.org/spreadsheetml/2006/main" count="929" uniqueCount="187">
  <si>
    <t>Materials produced in Japan and Korea are accounted for separately compared to rest-of-Asia, assuming OECD CO2 and energy intensities</t>
  </si>
  <si>
    <t>Allocate CO2 emissions and energy footprint for all primary production based on regional values and shares of production</t>
  </si>
  <si>
    <t>Assume global average CO2 emissions and energy footprint for remaining production from "Other" category</t>
  </si>
  <si>
    <t>Assume uniform recycled carbon/energy intensity globally for all recycled input production</t>
  </si>
  <si>
    <t>Icelandic production assumed to count towards the OECD regional total</t>
  </si>
  <si>
    <t>% production by region</t>
  </si>
  <si>
    <t>Ag</t>
  </si>
  <si>
    <t>Al</t>
  </si>
  <si>
    <t>Cd</t>
  </si>
  <si>
    <t>Cement</t>
  </si>
  <si>
    <t>Cu</t>
  </si>
  <si>
    <t>Dy</t>
  </si>
  <si>
    <t>Fiberglass</t>
  </si>
  <si>
    <t>Ga</t>
  </si>
  <si>
    <t>Glass</t>
  </si>
  <si>
    <t>In</t>
  </si>
  <si>
    <t>Mn</t>
  </si>
  <si>
    <t>Nd</t>
  </si>
  <si>
    <t>Ni</t>
  </si>
  <si>
    <t>Se</t>
  </si>
  <si>
    <t>Si</t>
  </si>
  <si>
    <t>Steel</t>
  </si>
  <si>
    <t>Te</t>
  </si>
  <si>
    <t>ASIA</t>
  </si>
  <si>
    <t>LAM</t>
  </si>
  <si>
    <t>MAF</t>
  </si>
  <si>
    <t>OECD</t>
  </si>
  <si>
    <t>REF</t>
  </si>
  <si>
    <t>Other</t>
  </si>
  <si>
    <t>Source</t>
  </si>
  <si>
    <t>https://pubs.er.usgs.gov/publication/mcs2020</t>
  </si>
  <si>
    <t>Assuming percentages for overall rare earth mine production from: https://pubs.er.usgs.gov/publication/mcs2020</t>
  </si>
  <si>
    <t>360 Research Reports, "Global Fiberglass Market Research Report 2020"</t>
  </si>
  <si>
    <t>https://www.statista.com/statistics/702188/flat-glass-production-share-globally-by-region/</t>
  </si>
  <si>
    <t>IEA, Life Cycle Inventories and Life Cycle Assessments of Photovoltaic Systems</t>
  </si>
  <si>
    <t>https://www.worldsteel.org/en/dam/jcr:96d7a585-e6b2-4d63-b943-4cd9ab621a91/World%2520Steel%2520in%2520Figures%25202019.pdf</t>
  </si>
  <si>
    <t>Variable</t>
  </si>
  <si>
    <t>Production</t>
  </si>
  <si>
    <t>Reserve</t>
  </si>
  <si>
    <t>Resource</t>
  </si>
  <si>
    <t>Source1</t>
  </si>
  <si>
    <t>Manberger + Stenqvist 2018</t>
  </si>
  <si>
    <t>Dominish et al 2019</t>
  </si>
  <si>
    <t>https://www.iea.org/reports/cement</t>
  </si>
  <si>
    <t>Mazumdar et al., 2019</t>
  </si>
  <si>
    <t>https://www.globenewswire.com/news-release/2019/05/24/1843135/0/en/Global-and-China-Polysilicon-Industry-Report-2019-2023.html</t>
  </si>
  <si>
    <t>https://www.bir.org/publications/facts-figures/download/643/175/36?method=view</t>
  </si>
  <si>
    <t>Source2</t>
  </si>
  <si>
    <t>NA</t>
  </si>
  <si>
    <t>Source3</t>
  </si>
  <si>
    <t>https://pubs.usgs.gov/pp/1802/l/pp1802l.pdf</t>
  </si>
  <si>
    <t>Material</t>
  </si>
  <si>
    <t>Current input recycling rate (secondary production as a fraction of all inputs)</t>
  </si>
  <si>
    <t>Nuss + Eckelman 2014</t>
  </si>
  <si>
    <t>UNEP 2011</t>
  </si>
  <si>
    <t>Assumed</t>
  </si>
  <si>
    <t>Burrows + Fthenakis 2013</t>
  </si>
  <si>
    <t>Bureau of International Recycling, 2020</t>
  </si>
  <si>
    <t>Recycled</t>
  </si>
  <si>
    <t>Using a regional approach, assuming that ASIA, MAF, REF silver production are in line with the global average CO2 intensity</t>
  </si>
  <si>
    <t>This is motivated by the finding that silver carbon intensity from LAM regional production (50% world production), global average are potentially quite different</t>
  </si>
  <si>
    <t>This is tricky: There is one source for LAM, one source for OECD besides N+E. N+E cite three LCAs for primary Ag production from OECD processes</t>
  </si>
  <si>
    <t>Thus, the "global average" from N+E is also essentially an OECD average</t>
  </si>
  <si>
    <t>Primary:</t>
  </si>
  <si>
    <t>kg CO2/ton</t>
  </si>
  <si>
    <t>Region</t>
  </si>
  <si>
    <t>Link</t>
  </si>
  <si>
    <t>Notes</t>
  </si>
  <si>
    <t>Ecoinvent, 2009 in Usapein + Tongcumpou 2016</t>
  </si>
  <si>
    <t>https://www.researchgate.net/publication/298235548_Greenhouse_Gas_Emission_in_Jewelry_Industry_A_Case_Study_of_Silver_Flat_Ring</t>
  </si>
  <si>
    <t>Global average</t>
  </si>
  <si>
    <t>https://journals.plos.org/plosone/article?id=10.1371/journal.pone.0101298</t>
  </si>
  <si>
    <t>Weighted average of below processes, as calculated from Table S38 of Nuss + Eckelman 2014</t>
  </si>
  <si>
    <t>Secondary:</t>
  </si>
  <si>
    <t>Regional averages</t>
  </si>
  <si>
    <t>Using a regional approach, assuming that Al production in the REF region has the global average CO2 intensity</t>
  </si>
  <si>
    <t>Int'l Aluminium Inst, 2015</t>
  </si>
  <si>
    <t>https://www.world-aluminium.org/media/filer_public/2017/06/28/lca_report_2015_final.pdf</t>
  </si>
  <si>
    <t>cradle-to-gate, all processes in China</t>
  </si>
  <si>
    <t>production, electrolysis take place in Europe after bauxite mined</t>
  </si>
  <si>
    <t>bauxite from AUS, processed in Middle East</t>
  </si>
  <si>
    <t>bauxite from LAM, processed in NA</t>
  </si>
  <si>
    <t>China</t>
  </si>
  <si>
    <t>Dong et al., 2018</t>
  </si>
  <si>
    <t>https://www.sciencedirect.com/science/article/abs/pii/S0959652618327045</t>
  </si>
  <si>
    <t>Using global average from N+E</t>
  </si>
  <si>
    <t>Regional approach</t>
  </si>
  <si>
    <t>No recycling</t>
  </si>
  <si>
    <t>Primary</t>
  </si>
  <si>
    <t>Li et al., 2014</t>
  </si>
  <si>
    <t>https://link.springer.com/article/10.1007/s11367-014-0804-4?shared-article-renderer</t>
  </si>
  <si>
    <t xml:space="preserve">Climate Action Tracker, 2019 </t>
  </si>
  <si>
    <t>https://www.climate-transparency.org/wp-content/uploads/2019/11/B2G_2019_South_Africa.pdf</t>
  </si>
  <si>
    <t>South Africa</t>
  </si>
  <si>
    <t>Chen et al., 2010</t>
  </si>
  <si>
    <t>https://www.sciencedirect.com/science/article/abs/pii/S0959652609004089</t>
  </si>
  <si>
    <t>Garcia-Gusano et al., 2014</t>
  </si>
  <si>
    <t>https://link.springer.com/article/10.1007/s10098-014-0757-0</t>
  </si>
  <si>
    <t>Worrell et al 2001</t>
  </si>
  <si>
    <t>https://www.annualreviews.org/doi/abs/10.1146/annurev.energy.26.1.303</t>
  </si>
  <si>
    <t>Calculated from China, Table 4 (Mt carbon / Mt cement production, converted to kg CO2 / ton)</t>
  </si>
  <si>
    <t>Calculated from LAM, Table 4 (Mt carbon / Mt cement production, converted to kg CO2 / ton)</t>
  </si>
  <si>
    <t>Calculated from Middle East, Table 4 (Mt carbon / Mt cement production, converted to kg CO2 / ton)</t>
  </si>
  <si>
    <t>Calculated from Europe, Table 4 (Mt carbon / Mt cement production, converted to kg CO2 / ton)</t>
  </si>
  <si>
    <t>Calculated from OECD Pacific, Table 4 (Mt carbon / Mt cement production, converted to kg CO2 / ton)</t>
  </si>
  <si>
    <t>Calculated from Other Asia, Table 4 (Mt carbon / Mt cement production, converted to kg CO2 / ton)</t>
  </si>
  <si>
    <t>Calculated from North America, Table 4 (Mt carbon / Mt cement production, converted to kg CO2 / ton)</t>
  </si>
  <si>
    <t>Calculated from Former USSR, Table 4 (Mt carbon / Mt cement production, converted to kg CO2 / ton)</t>
  </si>
  <si>
    <t>Calculated from India, Table 4 (Mt carbon / Mt cement production, converted to kg CO2 / ton)</t>
  </si>
  <si>
    <t>Calculated from Africa, Table 4 (Mt carbon / Mt cement production, converted to kg CO2 / ton)</t>
  </si>
  <si>
    <t>FICEM Statistical Report 2013</t>
  </si>
  <si>
    <t>https://www.ficem.org/estadisticas/statiscal_report_2013.pdf</t>
  </si>
  <si>
    <t>Beylot et al., 2018</t>
  </si>
  <si>
    <t>https://www.sciencedirect.com/science/article/abs/pii/S0959652618331718</t>
  </si>
  <si>
    <t>Dong et al., 2020</t>
  </si>
  <si>
    <t>https://www.sciencedirect.com/science/article/pii/S0959652620328705</t>
  </si>
  <si>
    <t>Other/World</t>
  </si>
  <si>
    <t>Jingjing et al., 2019</t>
  </si>
  <si>
    <t>https://www.sciencedirect.com/science/article/abs/pii/S0921344919301260</t>
  </si>
  <si>
    <t>Asia Pacific</t>
  </si>
  <si>
    <t>Nilsson et al 2017 (Ecoinvent 3.3)</t>
  </si>
  <si>
    <t>https://www.mdpi.com/2075-163X/7/9/168#supplementary</t>
  </si>
  <si>
    <t>Calculated using PlotDigitizer on Figure 2</t>
  </si>
  <si>
    <t>OECD (N. America)</t>
  </si>
  <si>
    <t>OECD (AUS)</t>
  </si>
  <si>
    <t>Nilsson et al 2017 (Norgate et al 2007)</t>
  </si>
  <si>
    <t>Nilsson et al 2017 (Northey et al 2013)</t>
  </si>
  <si>
    <t>OECD (CAN)</t>
  </si>
  <si>
    <t>LAM (CHL)</t>
  </si>
  <si>
    <t>OECD (JPN)</t>
  </si>
  <si>
    <t>Nilsson et al 2017 (Adachi + Mogi 2007)</t>
  </si>
  <si>
    <t>ASIA (Laos)</t>
  </si>
  <si>
    <t>ASIA (Papua New Guinea)</t>
  </si>
  <si>
    <t>MAF (S. Africa)</t>
  </si>
  <si>
    <t>OECD (SWE)</t>
  </si>
  <si>
    <t>OECD (USA)</t>
  </si>
  <si>
    <t>Secondary</t>
  </si>
  <si>
    <t>Using this figure, which is the weighted average from two processes in Nuss + Eckelman 2014, very consistent with Figure 3 of Nilsson et al 2017</t>
  </si>
  <si>
    <t>Global average from N+E</t>
  </si>
  <si>
    <t>Zapp et al., 2018</t>
  </si>
  <si>
    <t>https://www.sciencedirect.com/science/article/abs/pii/S0921344917304378?via%3Dihub</t>
  </si>
  <si>
    <t>Table 7 middle estimate. Could be high? Opting to go with N+E 2014</t>
  </si>
  <si>
    <t>Taking average of these two numbers as the global average</t>
  </si>
  <si>
    <t>https://greet.es.anl.gov/files/glass-fiber-update</t>
  </si>
  <si>
    <t>United States production, 2015 source, E-glass, textile glass fiber, cradle-to-gate - seems low</t>
  </si>
  <si>
    <t>https://www.sciencedirect.com/science/article/abs/pii/S0960148111002953</t>
  </si>
  <si>
    <t>"Glass" in a wind turbine, mostly in blades, some in nacelle. Canada assumptions. 2012 source.</t>
  </si>
  <si>
    <t>https://www.sciencedirect.com/science/article/abs/pii/S1359835X03002951</t>
  </si>
  <si>
    <r>
      <rPr/>
      <t xml:space="preserve">Table 4, data obtained from authors of an earlier study: </t>
    </r>
    <r>
      <rPr>
        <color rgb="FF1155CC"/>
        <u/>
      </rPr>
      <t>https://www.sciencedirect.com/science/article/abs/pii/S0921344901000891</t>
    </r>
  </si>
  <si>
    <t>Taking global average</t>
  </si>
  <si>
    <t>https://www.glass.org/sites/default/files/2019-12/NGA_EPD_2019_12_16_signed.pdf</t>
  </si>
  <si>
    <t>United States production, 2019 source</t>
  </si>
  <si>
    <t>https://www.sciencedirect.com/science/article/pii/S0959652616310678?casa_token=2z5FjhaRPXMAAAAA:Zxi29joqFG0fLrjo5ZAO89-lTrSzLpdLBbRKObx407KbhtEbEVU-JSwGhlEWptkVLjDuHyXK3h8</t>
  </si>
  <si>
    <t>Malaysia and Singapore, 2016 source, 1.91 to 2.21 kg CO2 for 2.1 kg (?) of tempered glass, plus 0.44 to 0.46 kg CO2 from tempering process = 2.35 to 2.67 kg CO2 total, or 1119 to 1271 kg CO2 per ton of tempered glass</t>
  </si>
  <si>
    <t xml:space="preserve">United States production, 2015 source. Automotive glass, cradle-to-gate - seems low. </t>
  </si>
  <si>
    <t>https://www.sciencedirect.com/science/article/abs/pii/S0960148199001238</t>
  </si>
  <si>
    <t>Denmark assumptions, an old 2000 source, float glass</t>
  </si>
  <si>
    <t>Assume no recycling based on source below</t>
  </si>
  <si>
    <t>https://onlinelibrary.wiley.com/doi/full/10.1111/jiec.12744</t>
  </si>
  <si>
    <t>No recycling (alloyed steel)?</t>
  </si>
  <si>
    <t>Zhang et al., 2020</t>
  </si>
  <si>
    <t>https://www.sciencedirect.com/science/article/abs/pii/S0959652619348218</t>
  </si>
  <si>
    <t>Table 5</t>
  </si>
  <si>
    <t>Need recycling numbers</t>
  </si>
  <si>
    <t>2878*******</t>
  </si>
  <si>
    <t>Unknown</t>
  </si>
  <si>
    <t>Golroudbary et al. 2019</t>
  </si>
  <si>
    <t>https://www.sciencedirect.com/science/article/pii/S2212827119300058</t>
  </si>
  <si>
    <t>result seem suspect. Will look for other sources</t>
  </si>
  <si>
    <t>Other/world</t>
  </si>
  <si>
    <t>Fan et al., 2020</t>
  </si>
  <si>
    <t>https://link.springer.com/content/pdf/10.1007/s12633-020-00670-4.pdf</t>
  </si>
  <si>
    <t>Chinese production, Siemens method, poly-Si</t>
  </si>
  <si>
    <t>Chinese production, Siemens method, mono-Si</t>
  </si>
  <si>
    <t>Hong et al., 2016</t>
  </si>
  <si>
    <t>https://www.sciencedirect.com/science/article/abs/pii/S0038092X16300366</t>
  </si>
  <si>
    <t>Chinese production, poly-Si, derived from paper's figure of 1840 kg CO2 per 1 kWp multi-Si PV cell and an avg material requirement of ~3376 t of multi-Si per GWp solar.</t>
  </si>
  <si>
    <t>Taking average of Fan et al., 2020 mono and poly numbers to reflect a 50:50 mix currently</t>
  </si>
  <si>
    <t>Regional approach, using crude average of all values for REF, Other</t>
  </si>
  <si>
    <t>Hasanbeigi et al 2016</t>
  </si>
  <si>
    <t>https://www.sciencedirect.com/science/article/abs/pii/S0921344916301458</t>
  </si>
  <si>
    <t>Climate Action Tracker, 2019</t>
  </si>
  <si>
    <t>Renzuli et al., 2016</t>
  </si>
  <si>
    <t>https://www.mdpi.com/2071-1050/8/8/719</t>
  </si>
  <si>
    <t>Rahman et al., 2016</t>
  </si>
  <si>
    <t>https://www.sciencedirect.com/science/article/abs/pii/S0959652616309027</t>
  </si>
  <si>
    <t>recycled steel from ship scrapping industry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</si>
</sst>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color theme="1"/>
      <name val="Arial"/>
    </font>
    <font>
      <sz val="12.0"/>
      <color rgb="FF000000"/>
      <name val="Calibri"/>
    </font>
    <font>
      <u/>
      <color rgb="FF0000FF"/>
    </font>
    <font>
      <u/>
      <color rgb="FF1155CC"/>
      <name val="Arial"/>
    </font>
    <font>
      <u/>
      <color rgb="FF1155CC"/>
    </font>
    <font>
      <u/>
      <sz val="12.0"/>
      <color rgb="FF000000"/>
      <name val="Calibri"/>
    </font>
    <font>
      <color rgb="FF000000"/>
      <name val="Roboto"/>
    </font>
    <font>
      <u/>
      <sz val="10.0"/>
      <color rgb="FF0000FF"/>
    </font>
    <font>
      <color rgb="FF000000"/>
      <name val="Arial"/>
    </font>
    <font>
      <u/>
      <color rgb="FF1155CC"/>
      <name val="Arial"/>
    </font>
    <font>
      <strike/>
      <color theme="1"/>
      <name val="Arial"/>
    </font>
    <font>
      <strike/>
      <sz val="12.0"/>
      <color rgb="FF000000"/>
      <name val="Arial"/>
    </font>
    <font>
      <strike/>
      <sz val="10.0"/>
      <color rgb="FF000000"/>
      <name val="Arial"/>
    </font>
    <font>
      <u/>
      <color rgb="FF0000FF"/>
    </font>
    <font>
      <u/>
      <sz val="12.0"/>
      <color rgb="FF000000"/>
      <name val="Arial"/>
    </font>
    <font>
      <strike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2" fontId="7" numFmtId="0" xfId="0" applyAlignment="1" applyFill="1" applyFont="1">
      <alignment readingOrder="0"/>
    </xf>
    <xf borderId="0" fillId="0" fontId="8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shrinkToFit="0" vertical="bottom" wrapText="1"/>
    </xf>
    <xf borderId="0" fillId="0" fontId="1" numFmtId="3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0" fontId="11" numFmtId="0" xfId="0" applyAlignment="1" applyFont="1">
      <alignment readingOrder="0"/>
    </xf>
    <xf borderId="0" fillId="0" fontId="11" numFmtId="0" xfId="0" applyFont="1"/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0" numFmtId="0" xfId="0" applyAlignment="1" applyFont="1">
      <alignment readingOrder="0"/>
    </xf>
    <xf borderId="0" fillId="0" fontId="0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worldsteel.org/en/dam/jcr:96d7a585-e6b2-4d63-b943-4cd9ab621a91/World%2520Steel%2520in%2520Figures%25202019.pdf" TargetMode="External"/><Relationship Id="rId10" Type="http://schemas.openxmlformats.org/officeDocument/2006/relationships/hyperlink" Target="https://pubs.er.usgs.gov/publication/mcs2020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pubs.er.usgs.gov/publication/mcs2020" TargetMode="External"/><Relationship Id="rId1" Type="http://schemas.openxmlformats.org/officeDocument/2006/relationships/hyperlink" Target="https://pubs.er.usgs.gov/publication/mcs2020" TargetMode="External"/><Relationship Id="rId2" Type="http://schemas.openxmlformats.org/officeDocument/2006/relationships/hyperlink" Target="https://pubs.er.usgs.gov/publication/mcs2020" TargetMode="External"/><Relationship Id="rId3" Type="http://schemas.openxmlformats.org/officeDocument/2006/relationships/hyperlink" Target="https://pubs.er.usgs.gov/publication/mcs2020" TargetMode="External"/><Relationship Id="rId4" Type="http://schemas.openxmlformats.org/officeDocument/2006/relationships/hyperlink" Target="https://pubs.er.usgs.gov/publication/mcs2020" TargetMode="External"/><Relationship Id="rId9" Type="http://schemas.openxmlformats.org/officeDocument/2006/relationships/hyperlink" Target="https://pubs.er.usgs.gov/publication/mcs2020" TargetMode="External"/><Relationship Id="rId5" Type="http://schemas.openxmlformats.org/officeDocument/2006/relationships/hyperlink" Target="https://pubs.er.usgs.gov/publication/mcs2020" TargetMode="External"/><Relationship Id="rId6" Type="http://schemas.openxmlformats.org/officeDocument/2006/relationships/hyperlink" Target="https://pubs.er.usgs.gov/publication/mcs2020" TargetMode="External"/><Relationship Id="rId7" Type="http://schemas.openxmlformats.org/officeDocument/2006/relationships/hyperlink" Target="https://www.statista.com/statistics/702188/flat-glass-production-share-globally-by-region/" TargetMode="External"/><Relationship Id="rId8" Type="http://schemas.openxmlformats.org/officeDocument/2006/relationships/hyperlink" Target="https://pubs.er.usgs.gov/publication/mcs2020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hyperlink" Target="https://www.sciencedirect.com/science/article/abs/pii/S0921344917304378?via%3Dihub" TargetMode="External"/><Relationship Id="rId3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greet.es.anl.gov/files/glass-fiber-update" TargetMode="External"/><Relationship Id="rId2" Type="http://schemas.openxmlformats.org/officeDocument/2006/relationships/hyperlink" Target="https://www.sciencedirect.com/science/article/abs/pii/S0960148111002953" TargetMode="External"/><Relationship Id="rId3" Type="http://schemas.openxmlformats.org/officeDocument/2006/relationships/hyperlink" Target="https://www.sciencedirect.com/science/article/abs/pii/S1359835X03002951" TargetMode="External"/><Relationship Id="rId4" Type="http://schemas.openxmlformats.org/officeDocument/2006/relationships/hyperlink" Target="https://www.sciencedirect.com/science/article/abs/pii/S0921344901000891" TargetMode="External"/><Relationship Id="rId5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lass.org/sites/default/files/2019-12/NGA_EPD_2019_12_16_signed.pdf" TargetMode="External"/><Relationship Id="rId2" Type="http://schemas.openxmlformats.org/officeDocument/2006/relationships/hyperlink" Target="https://www.sciencedirect.com/science/article/pii/S0959652616310678?casa_token=2z5FjhaRPXMAAAAA:Zxi29joqFG0fLrjo5ZAO89-lTrSzLpdLBbRKObx407KbhtEbEVU-JSwGhlEWptkVLjDuHyXK3h8" TargetMode="External"/><Relationship Id="rId3" Type="http://schemas.openxmlformats.org/officeDocument/2006/relationships/hyperlink" Target="https://greet.es.anl.gov/files/glass-fiber-update" TargetMode="External"/><Relationship Id="rId4" Type="http://schemas.openxmlformats.org/officeDocument/2006/relationships/hyperlink" Target="https://www.sciencedirect.com/science/article/abs/pii/S0960148199001238" TargetMode="External"/><Relationship Id="rId5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hyperlink" Target="https://onlinelibrary.wiley.com/doi/full/10.1111/jiec.12744" TargetMode="External"/><Relationship Id="rId3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hyperlink" Target="https://www.sciencedirect.com/science/article/abs/pii/S0959652619348218" TargetMode="External"/><Relationship Id="rId3" Type="http://schemas.openxmlformats.org/officeDocument/2006/relationships/hyperlink" Target="https://www.sciencedirect.com/science/article/pii/S2212827119300058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hyperlink" Target="https://journals.plos.org/plosone/article?id=10.1371/journal.pone.0101298" TargetMode="External"/><Relationship Id="rId3" Type="http://schemas.openxmlformats.org/officeDocument/2006/relationships/hyperlink" Target="https://journals.plos.org/plosone/article?id=10.1371/journal.pone.0101298" TargetMode="External"/><Relationship Id="rId4" Type="http://schemas.openxmlformats.org/officeDocument/2006/relationships/hyperlink" Target="https://journals.plos.org/plosone/article?id=10.1371/journal.pone.0101298" TargetMode="External"/><Relationship Id="rId5" Type="http://schemas.openxmlformats.org/officeDocument/2006/relationships/hyperlink" Target="https://journals.plos.org/plosone/article?id=10.1371/journal.pone.0101298" TargetMode="External"/><Relationship Id="rId6" Type="http://schemas.openxmlformats.org/officeDocument/2006/relationships/hyperlink" Target="https://journals.plos.org/plosone/article?id=10.1371/journal.pone.0101298" TargetMode="External"/><Relationship Id="rId7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s://link.springer.com/content/pdf/10.1007/s12633-020-00670-4.pdf" TargetMode="External"/><Relationship Id="rId2" Type="http://schemas.openxmlformats.org/officeDocument/2006/relationships/hyperlink" Target="https://link.springer.com/content/pdf/10.1007/s12633-020-00670-4.pdf" TargetMode="External"/><Relationship Id="rId3" Type="http://schemas.openxmlformats.org/officeDocument/2006/relationships/hyperlink" Target="https://www.sciencedirect.com/science/article/abs/pii/S0038092X16300366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ea.org/reports/cement" TargetMode="External"/><Relationship Id="rId2" Type="http://schemas.openxmlformats.org/officeDocument/2006/relationships/hyperlink" Target="https://www.globenewswire.com/news-release/2019/05/24/1843135/0/en/Global-and-China-Polysilicon-Industry-Report-2019-2023.html" TargetMode="External"/><Relationship Id="rId3" Type="http://schemas.openxmlformats.org/officeDocument/2006/relationships/hyperlink" Target="https://www.bir.org/publications/facts-figures/download/643/175/36?method=view" TargetMode="External"/><Relationship Id="rId4" Type="http://schemas.openxmlformats.org/officeDocument/2006/relationships/hyperlink" Target="https://pubs.usgs.gov/pp/1802/l/pp1802l.pdf" TargetMode="External"/><Relationship Id="rId5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iencedirect.com/science/article/abs/pii/S0921344916301458" TargetMode="External"/><Relationship Id="rId2" Type="http://schemas.openxmlformats.org/officeDocument/2006/relationships/hyperlink" Target="https://www.sciencedirect.com/science/article/abs/pii/S0921344916301458" TargetMode="External"/><Relationship Id="rId3" Type="http://schemas.openxmlformats.org/officeDocument/2006/relationships/hyperlink" Target="https://www.climate-transparency.org/wp-content/uploads/2019/11/B2G_2019_South_Africa.pdf" TargetMode="External"/><Relationship Id="rId4" Type="http://schemas.openxmlformats.org/officeDocument/2006/relationships/hyperlink" Target="https://www.sciencedirect.com/science/article/abs/pii/S0921344916301458" TargetMode="External"/><Relationship Id="rId5" Type="http://schemas.openxmlformats.org/officeDocument/2006/relationships/hyperlink" Target="https://www.sciencedirect.com/science/article/abs/pii/S0921344916301458" TargetMode="External"/><Relationship Id="rId6" Type="http://schemas.openxmlformats.org/officeDocument/2006/relationships/hyperlink" Target="https://www.mdpi.com/2071-1050/8/8/719" TargetMode="External"/><Relationship Id="rId7" Type="http://schemas.openxmlformats.org/officeDocument/2006/relationships/hyperlink" Target="https://www.sciencedirect.com/science/article/abs/pii/S0959652616309027" TargetMode="External"/><Relationship Id="rId8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researchgate.net/publication/298235548_Greenhouse_Gas_Emission_in_Jewelry_Industry_A_Case_Study_of_Silver_Flat_Ring" TargetMode="External"/><Relationship Id="rId2" Type="http://schemas.openxmlformats.org/officeDocument/2006/relationships/hyperlink" Target="https://www.researchgate.net/publication/298235548_Greenhouse_Gas_Emission_in_Jewelry_Industry_A_Case_Study_of_Silver_Flat_Ring" TargetMode="External"/><Relationship Id="rId3" Type="http://schemas.openxmlformats.org/officeDocument/2006/relationships/hyperlink" Target="https://journals.plos.org/plosone/article?id=10.1371/journal.pone.0101298" TargetMode="External"/><Relationship Id="rId4" Type="http://schemas.openxmlformats.org/officeDocument/2006/relationships/hyperlink" Target="https://journals.plos.org/plosone/article?id=10.1371/journal.pone.0101298" TargetMode="External"/><Relationship Id="rId5" Type="http://schemas.openxmlformats.org/officeDocument/2006/relationships/hyperlink" Target="https://journals.plos.org/plosone/article?id=10.1371/journal.pone.0101298" TargetMode="External"/><Relationship Id="rId6" Type="http://schemas.openxmlformats.org/officeDocument/2006/relationships/hyperlink" Target="https://journals.plos.org/plosone/article?id=10.1371/journal.pone.0101298" TargetMode="External"/><Relationship Id="rId7" Type="http://schemas.openxmlformats.org/officeDocument/2006/relationships/hyperlink" Target="https://journals.plos.org/plosone/article?id=10.1371/journal.pone.0101298" TargetMode="External"/><Relationship Id="rId8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orld-aluminium.org/media/filer_public/2017/06/28/lca_report_2015_final.pdf" TargetMode="External"/><Relationship Id="rId2" Type="http://schemas.openxmlformats.org/officeDocument/2006/relationships/hyperlink" Target="https://www.world-aluminium.org/media/filer_public/2017/06/28/lca_report_2015_final.pdf" TargetMode="External"/><Relationship Id="rId3" Type="http://schemas.openxmlformats.org/officeDocument/2006/relationships/hyperlink" Target="https://www.world-aluminium.org/media/filer_public/2017/06/28/lca_report_2015_final.pdf" TargetMode="External"/><Relationship Id="rId4" Type="http://schemas.openxmlformats.org/officeDocument/2006/relationships/hyperlink" Target="https://www.world-aluminium.org/media/filer_public/2017/06/28/lca_report_2015_final.pdf" TargetMode="External"/><Relationship Id="rId9" Type="http://schemas.openxmlformats.org/officeDocument/2006/relationships/drawing" Target="../drawings/drawing6.xml"/><Relationship Id="rId5" Type="http://schemas.openxmlformats.org/officeDocument/2006/relationships/hyperlink" Target="https://journals.plos.org/plosone/article?id=10.1371/journal.pone.0101298" TargetMode="External"/><Relationship Id="rId6" Type="http://schemas.openxmlformats.org/officeDocument/2006/relationships/hyperlink" Target="https://www.sciencedirect.com/science/article/abs/pii/S0959652618327045" TargetMode="External"/><Relationship Id="rId7" Type="http://schemas.openxmlformats.org/officeDocument/2006/relationships/hyperlink" Target="https://journals.plos.org/plosone/article?id=10.1371/journal.pone.0101298" TargetMode="External"/><Relationship Id="rId8" Type="http://schemas.openxmlformats.org/officeDocument/2006/relationships/hyperlink" Target="https://www.sciencedirect.com/science/article/abs/pii/S0959652618327045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journals.plos.org/plosone/article?id=10.1371/journal.pone.0101298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annualreviews.org/doi/abs/10.1146/annurev.energy.26.1.303" TargetMode="External"/><Relationship Id="rId10" Type="http://schemas.openxmlformats.org/officeDocument/2006/relationships/hyperlink" Target="https://www.annualreviews.org/doi/abs/10.1146/annurev.energy.26.1.303" TargetMode="External"/><Relationship Id="rId13" Type="http://schemas.openxmlformats.org/officeDocument/2006/relationships/hyperlink" Target="https://www.annualreviews.org/doi/abs/10.1146/annurev.energy.26.1.303" TargetMode="External"/><Relationship Id="rId12" Type="http://schemas.openxmlformats.org/officeDocument/2006/relationships/hyperlink" Target="https://www.annualreviews.org/doi/abs/10.1146/annurev.energy.26.1.303" TargetMode="External"/><Relationship Id="rId1" Type="http://schemas.openxmlformats.org/officeDocument/2006/relationships/hyperlink" Target="https://link.springer.com/article/10.1007/s11367-014-0804-4?shared-article-renderer" TargetMode="External"/><Relationship Id="rId2" Type="http://schemas.openxmlformats.org/officeDocument/2006/relationships/hyperlink" Target="https://www.climate-transparency.org/wp-content/uploads/2019/11/B2G_2019_South_Africa.pdf" TargetMode="External"/><Relationship Id="rId3" Type="http://schemas.openxmlformats.org/officeDocument/2006/relationships/hyperlink" Target="https://www.sciencedirect.com/science/article/abs/pii/S0959652609004089" TargetMode="External"/><Relationship Id="rId4" Type="http://schemas.openxmlformats.org/officeDocument/2006/relationships/hyperlink" Target="https://link.springer.com/article/10.1007/s10098-014-0757-0" TargetMode="External"/><Relationship Id="rId9" Type="http://schemas.openxmlformats.org/officeDocument/2006/relationships/hyperlink" Target="https://www.annualreviews.org/doi/abs/10.1146/annurev.energy.26.1.303" TargetMode="External"/><Relationship Id="rId15" Type="http://schemas.openxmlformats.org/officeDocument/2006/relationships/hyperlink" Target="https://www.ficem.org/estadisticas/statiscal_report_2013.pdf" TargetMode="External"/><Relationship Id="rId14" Type="http://schemas.openxmlformats.org/officeDocument/2006/relationships/hyperlink" Target="https://www.annualreviews.org/doi/abs/10.1146/annurev.energy.26.1.303" TargetMode="External"/><Relationship Id="rId16" Type="http://schemas.openxmlformats.org/officeDocument/2006/relationships/drawing" Target="../drawings/drawing8.xml"/><Relationship Id="rId5" Type="http://schemas.openxmlformats.org/officeDocument/2006/relationships/hyperlink" Target="https://www.annualreviews.org/doi/abs/10.1146/annurev.energy.26.1.303" TargetMode="External"/><Relationship Id="rId6" Type="http://schemas.openxmlformats.org/officeDocument/2006/relationships/hyperlink" Target="https://www.annualreviews.org/doi/abs/10.1146/annurev.energy.26.1.303" TargetMode="External"/><Relationship Id="rId7" Type="http://schemas.openxmlformats.org/officeDocument/2006/relationships/hyperlink" Target="https://www.annualreviews.org/doi/abs/10.1146/annurev.energy.26.1.303" TargetMode="External"/><Relationship Id="rId8" Type="http://schemas.openxmlformats.org/officeDocument/2006/relationships/hyperlink" Target="https://www.annualreviews.org/doi/abs/10.1146/annurev.energy.26.1.303" TargetMode="External"/></Relationships>
</file>

<file path=xl/worksheets/_rels/sheet9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mdpi.com/2075-163X/7/9/168" TargetMode="External"/><Relationship Id="rId22" Type="http://schemas.openxmlformats.org/officeDocument/2006/relationships/hyperlink" Target="https://www.mdpi.com/2075-163X/7/9/168" TargetMode="External"/><Relationship Id="rId21" Type="http://schemas.openxmlformats.org/officeDocument/2006/relationships/hyperlink" Target="https://www.mdpi.com/2075-163X/7/9/168" TargetMode="External"/><Relationship Id="rId24" Type="http://schemas.openxmlformats.org/officeDocument/2006/relationships/hyperlink" Target="https://www.mdpi.com/2075-163X/7/9/168" TargetMode="External"/><Relationship Id="rId23" Type="http://schemas.openxmlformats.org/officeDocument/2006/relationships/hyperlink" Target="https://www.mdpi.com/2075-163X/7/9/168" TargetMode="External"/><Relationship Id="rId1" Type="http://schemas.openxmlformats.org/officeDocument/2006/relationships/hyperlink" Target="https://www.sciencedirect.com/science/article/abs/pii/S0959652618331718" TargetMode="External"/><Relationship Id="rId2" Type="http://schemas.openxmlformats.org/officeDocument/2006/relationships/hyperlink" Target="https://www.sciencedirect.com/science/article/pii/S0959652620328705" TargetMode="External"/><Relationship Id="rId3" Type="http://schemas.openxmlformats.org/officeDocument/2006/relationships/hyperlink" Target="https://journals.plos.org/plosone/article?id=10.1371/journal.pone.0101298" TargetMode="External"/><Relationship Id="rId4" Type="http://schemas.openxmlformats.org/officeDocument/2006/relationships/hyperlink" Target="https://journals.plos.org/plosone/article?id=10.1371/journal.pone.0101298" TargetMode="External"/><Relationship Id="rId9" Type="http://schemas.openxmlformats.org/officeDocument/2006/relationships/hyperlink" Target="https://www.sciencedirect.com/science/article/abs/pii/S0921344919301260" TargetMode="External"/><Relationship Id="rId26" Type="http://schemas.openxmlformats.org/officeDocument/2006/relationships/hyperlink" Target="https://www.mdpi.com/2075-163X/7/9/168" TargetMode="External"/><Relationship Id="rId25" Type="http://schemas.openxmlformats.org/officeDocument/2006/relationships/hyperlink" Target="https://www.mdpi.com/2075-163X/7/9/168" TargetMode="External"/><Relationship Id="rId28" Type="http://schemas.openxmlformats.org/officeDocument/2006/relationships/hyperlink" Target="https://www.mdpi.com/2075-163X/7/9/168" TargetMode="External"/><Relationship Id="rId27" Type="http://schemas.openxmlformats.org/officeDocument/2006/relationships/hyperlink" Target="https://www.mdpi.com/2075-163X/7/9/168" TargetMode="External"/><Relationship Id="rId5" Type="http://schemas.openxmlformats.org/officeDocument/2006/relationships/hyperlink" Target="https://journals.plos.org/plosone/article?id=10.1371/journal.pone.0101298" TargetMode="External"/><Relationship Id="rId6" Type="http://schemas.openxmlformats.org/officeDocument/2006/relationships/hyperlink" Target="https://journals.plos.org/plosone/article?id=10.1371/journal.pone.0101298" TargetMode="External"/><Relationship Id="rId29" Type="http://schemas.openxmlformats.org/officeDocument/2006/relationships/hyperlink" Target="https://www.mdpi.com/2075-163X/7/9/168" TargetMode="External"/><Relationship Id="rId7" Type="http://schemas.openxmlformats.org/officeDocument/2006/relationships/hyperlink" Target="https://journals.plos.org/plosone/article?id=10.1371/journal.pone.0101298" TargetMode="External"/><Relationship Id="rId8" Type="http://schemas.openxmlformats.org/officeDocument/2006/relationships/hyperlink" Target="https://journals.plos.org/plosone/article?id=10.1371/journal.pone.0101298" TargetMode="External"/><Relationship Id="rId31" Type="http://schemas.openxmlformats.org/officeDocument/2006/relationships/hyperlink" Target="https://www.mdpi.com/2075-163X/7/9/168" TargetMode="External"/><Relationship Id="rId30" Type="http://schemas.openxmlformats.org/officeDocument/2006/relationships/hyperlink" Target="https://www.mdpi.com/2075-163X/7/9/168" TargetMode="External"/><Relationship Id="rId11" Type="http://schemas.openxmlformats.org/officeDocument/2006/relationships/hyperlink" Target="https://www.mdpi.com/2075-163X/7/9/168" TargetMode="External"/><Relationship Id="rId33" Type="http://schemas.openxmlformats.org/officeDocument/2006/relationships/hyperlink" Target="https://www.mdpi.com/2075-163X/7/9/168" TargetMode="External"/><Relationship Id="rId10" Type="http://schemas.openxmlformats.org/officeDocument/2006/relationships/hyperlink" Target="https://www.mdpi.com/2075-163X/7/9/168" TargetMode="External"/><Relationship Id="rId32" Type="http://schemas.openxmlformats.org/officeDocument/2006/relationships/hyperlink" Target="https://www.mdpi.com/2075-163X/7/9/168" TargetMode="External"/><Relationship Id="rId13" Type="http://schemas.openxmlformats.org/officeDocument/2006/relationships/hyperlink" Target="https://www.mdpi.com/2075-163X/7/9/168" TargetMode="External"/><Relationship Id="rId35" Type="http://schemas.openxmlformats.org/officeDocument/2006/relationships/hyperlink" Target="https://journals.plos.org/plosone/article?id=10.1371/journal.pone.0101298" TargetMode="External"/><Relationship Id="rId12" Type="http://schemas.openxmlformats.org/officeDocument/2006/relationships/hyperlink" Target="https://www.mdpi.com/2075-163X/7/9/168" TargetMode="External"/><Relationship Id="rId34" Type="http://schemas.openxmlformats.org/officeDocument/2006/relationships/hyperlink" Target="https://www.mdpi.com/2075-163X/7/9/168" TargetMode="External"/><Relationship Id="rId15" Type="http://schemas.openxmlformats.org/officeDocument/2006/relationships/hyperlink" Target="https://www.mdpi.com/2075-163X/7/9/168" TargetMode="External"/><Relationship Id="rId37" Type="http://schemas.openxmlformats.org/officeDocument/2006/relationships/drawing" Target="../drawings/drawing9.xml"/><Relationship Id="rId14" Type="http://schemas.openxmlformats.org/officeDocument/2006/relationships/hyperlink" Target="https://www.mdpi.com/2075-163X/7/9/168" TargetMode="External"/><Relationship Id="rId36" Type="http://schemas.openxmlformats.org/officeDocument/2006/relationships/hyperlink" Target="https://www.sciencedirect.com/science/article/abs/pii/S0921344919301260" TargetMode="External"/><Relationship Id="rId17" Type="http://schemas.openxmlformats.org/officeDocument/2006/relationships/hyperlink" Target="https://www.mdpi.com/2075-163X/7/9/168" TargetMode="External"/><Relationship Id="rId16" Type="http://schemas.openxmlformats.org/officeDocument/2006/relationships/hyperlink" Target="https://www.mdpi.com/2075-163X/7/9/168" TargetMode="External"/><Relationship Id="rId19" Type="http://schemas.openxmlformats.org/officeDocument/2006/relationships/hyperlink" Target="https://www.mdpi.com/2075-163X/7/9/168" TargetMode="External"/><Relationship Id="rId18" Type="http://schemas.openxmlformats.org/officeDocument/2006/relationships/hyperlink" Target="https://www.mdpi.com/2075-163X/7/9/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43"/>
    <col customWidth="1" min="7" max="7" width="9.43"/>
    <col customWidth="1" min="8" max="8" width="9.57"/>
    <col customWidth="1" min="9" max="9" width="9.43"/>
    <col customWidth="1" min="10" max="10" width="9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 t="s">
        <v>3</v>
      </c>
    </row>
    <row r="5">
      <c r="A5" s="3" t="s">
        <v>4</v>
      </c>
    </row>
    <row r="9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4" t="s">
        <v>12</v>
      </c>
      <c r="I9" s="3" t="s">
        <v>13</v>
      </c>
      <c r="J9" s="4" t="s">
        <v>14</v>
      </c>
      <c r="K9" s="3" t="s">
        <v>15</v>
      </c>
      <c r="L9" s="3" t="s">
        <v>16</v>
      </c>
      <c r="M9" s="3" t="s">
        <v>17</v>
      </c>
      <c r="N9" s="3" t="s">
        <v>18</v>
      </c>
      <c r="O9" s="3" t="s">
        <v>19</v>
      </c>
      <c r="P9" s="4" t="s">
        <v>20</v>
      </c>
      <c r="Q9" s="3" t="s">
        <v>21</v>
      </c>
      <c r="R9" s="3" t="s">
        <v>22</v>
      </c>
    </row>
    <row r="10">
      <c r="A10" s="3" t="s">
        <v>23</v>
      </c>
      <c r="B10" s="3">
        <v>13.3</v>
      </c>
      <c r="C10" s="3">
        <v>61.78</v>
      </c>
      <c r="D10" s="3">
        <v>32.8</v>
      </c>
      <c r="E10" s="3">
        <v>63.7</v>
      </c>
      <c r="F10" s="3">
        <v>9.7</v>
      </c>
      <c r="G10" s="3">
        <v>74.93</v>
      </c>
      <c r="H10" s="5">
        <v>71.12</v>
      </c>
      <c r="I10" s="3">
        <v>95.67</v>
      </c>
      <c r="J10" s="5">
        <v>65.0</v>
      </c>
      <c r="K10" s="3">
        <v>39.5</v>
      </c>
      <c r="L10" s="3">
        <v>15.4</v>
      </c>
      <c r="M10" s="3">
        <v>74.93</v>
      </c>
      <c r="N10" s="3">
        <v>57.34</v>
      </c>
      <c r="O10" s="3">
        <v>33.1</v>
      </c>
      <c r="P10" s="5">
        <v>78.0</v>
      </c>
      <c r="Q10" s="3">
        <v>64.5</v>
      </c>
      <c r="R10" s="3">
        <v>61.7</v>
      </c>
    </row>
    <row r="11">
      <c r="A11" s="3" t="s">
        <v>24</v>
      </c>
      <c r="B11" s="3">
        <v>50.9</v>
      </c>
      <c r="C11" s="3">
        <v>0.0</v>
      </c>
      <c r="D11" s="3">
        <v>8.6</v>
      </c>
      <c r="E11" s="3">
        <v>1.3</v>
      </c>
      <c r="F11" s="3">
        <v>43.85</v>
      </c>
      <c r="G11" s="3">
        <v>0.46</v>
      </c>
      <c r="H11" s="5">
        <v>0.0</v>
      </c>
      <c r="I11" s="3">
        <v>0.0</v>
      </c>
      <c r="J11" s="5">
        <v>3.0</v>
      </c>
      <c r="K11" s="3">
        <v>1.3</v>
      </c>
      <c r="L11" s="3">
        <v>7.3</v>
      </c>
      <c r="M11" s="3">
        <v>0.46</v>
      </c>
      <c r="N11" s="3">
        <v>4.39</v>
      </c>
      <c r="O11" s="3">
        <v>1.6</v>
      </c>
      <c r="P11" s="5">
        <v>0.0</v>
      </c>
      <c r="Q11" s="3">
        <v>2.5</v>
      </c>
      <c r="R11" s="3">
        <v>0.0</v>
      </c>
    </row>
    <row r="12">
      <c r="A12" s="3" t="s">
        <v>25</v>
      </c>
      <c r="B12" s="3">
        <v>0.0</v>
      </c>
      <c r="C12" s="3">
        <v>6.39</v>
      </c>
      <c r="D12" s="3">
        <v>0.0</v>
      </c>
      <c r="E12" s="3">
        <v>0.0</v>
      </c>
      <c r="F12" s="3">
        <v>10.4</v>
      </c>
      <c r="G12" s="3">
        <v>1.22</v>
      </c>
      <c r="H12" s="5">
        <v>0.0</v>
      </c>
      <c r="I12" s="3">
        <v>0.0</v>
      </c>
      <c r="J12" s="5">
        <v>7.0</v>
      </c>
      <c r="K12" s="3">
        <v>0.0</v>
      </c>
      <c r="L12" s="3">
        <v>50.9</v>
      </c>
      <c r="M12" s="3">
        <v>1.22</v>
      </c>
      <c r="N12" s="3">
        <v>0.0</v>
      </c>
      <c r="O12" s="3">
        <v>0.0</v>
      </c>
      <c r="P12" s="5">
        <v>0.0</v>
      </c>
      <c r="Q12" s="3">
        <v>3.1</v>
      </c>
      <c r="R12" s="3">
        <v>1.0</v>
      </c>
    </row>
    <row r="13">
      <c r="A13" s="3" t="s">
        <v>26</v>
      </c>
      <c r="B13" s="3">
        <v>15.1</v>
      </c>
      <c r="C13" s="3">
        <v>12.5</v>
      </c>
      <c r="D13" s="3">
        <v>38.4</v>
      </c>
      <c r="E13" s="3">
        <v>6.0</v>
      </c>
      <c r="F13" s="3">
        <v>11.3</v>
      </c>
      <c r="G13" s="3">
        <v>22.06</v>
      </c>
      <c r="H13" s="5">
        <v>28.88</v>
      </c>
      <c r="I13" s="3">
        <v>1.852</v>
      </c>
      <c r="J13" s="5">
        <v>19.0</v>
      </c>
      <c r="K13" s="3">
        <v>58.6</v>
      </c>
      <c r="L13" s="3">
        <v>16.8</v>
      </c>
      <c r="M13" s="3">
        <v>22.06</v>
      </c>
      <c r="N13" s="3">
        <v>13.9</v>
      </c>
      <c r="O13" s="3">
        <v>56.76</v>
      </c>
      <c r="P13" s="5">
        <v>22.0</v>
      </c>
      <c r="Q13" s="3">
        <v>22.1</v>
      </c>
      <c r="R13" s="3">
        <v>27.6</v>
      </c>
    </row>
    <row r="14">
      <c r="A14" s="3" t="s">
        <v>27</v>
      </c>
      <c r="B14" s="3">
        <v>7.8</v>
      </c>
      <c r="C14" s="3">
        <v>6.0</v>
      </c>
      <c r="D14" s="3">
        <v>9.6</v>
      </c>
      <c r="E14" s="3">
        <v>1.3</v>
      </c>
      <c r="F14" s="3">
        <v>7.25</v>
      </c>
      <c r="G14" s="3">
        <v>1.2</v>
      </c>
      <c r="H14" s="5">
        <v>0.0</v>
      </c>
      <c r="I14" s="3">
        <v>2.468</v>
      </c>
      <c r="J14" s="5">
        <v>5.0</v>
      </c>
      <c r="K14" s="3">
        <v>0.6</v>
      </c>
      <c r="L14" s="3">
        <v>3.8</v>
      </c>
      <c r="M14" s="3">
        <v>1.2</v>
      </c>
      <c r="N14" s="3">
        <v>10.0</v>
      </c>
      <c r="O14" s="3">
        <v>5.3</v>
      </c>
      <c r="P14" s="5">
        <v>0.0</v>
      </c>
      <c r="Q14" s="3">
        <v>5.6</v>
      </c>
      <c r="R14" s="3">
        <v>8.5</v>
      </c>
    </row>
    <row r="15">
      <c r="A15" s="3" t="s">
        <v>28</v>
      </c>
      <c r="B15" s="3">
        <v>12.9</v>
      </c>
      <c r="C15" s="3">
        <v>13.33</v>
      </c>
      <c r="D15" s="3">
        <v>10.6</v>
      </c>
      <c r="E15" s="3">
        <v>27.7</v>
      </c>
      <c r="F15" s="3">
        <v>17.5</v>
      </c>
      <c r="G15" s="3">
        <v>0.13</v>
      </c>
      <c r="H15" s="5">
        <v>0.0</v>
      </c>
      <c r="I15" s="3">
        <v>0.01</v>
      </c>
      <c r="J15" s="5">
        <v>1.0</v>
      </c>
      <c r="K15" s="3">
        <v>0.0</v>
      </c>
      <c r="L15" s="3">
        <v>5.8</v>
      </c>
      <c r="M15" s="3">
        <v>0.13</v>
      </c>
      <c r="N15" s="3">
        <v>14.37</v>
      </c>
      <c r="O15" s="3">
        <v>3.24</v>
      </c>
      <c r="P15" s="5">
        <v>0.0</v>
      </c>
      <c r="Q15" s="3">
        <v>2.2</v>
      </c>
      <c r="R15" s="3">
        <v>1.2</v>
      </c>
    </row>
    <row r="16">
      <c r="A16" s="3" t="s">
        <v>29</v>
      </c>
      <c r="B16" s="6" t="s">
        <v>30</v>
      </c>
      <c r="C16" s="6" t="s">
        <v>30</v>
      </c>
      <c r="D16" s="6" t="s">
        <v>30</v>
      </c>
      <c r="E16" s="6" t="s">
        <v>30</v>
      </c>
      <c r="F16" s="6" t="s">
        <v>30</v>
      </c>
      <c r="G16" s="7" t="s">
        <v>31</v>
      </c>
      <c r="H16" s="3" t="s">
        <v>32</v>
      </c>
      <c r="I16" s="6" t="s">
        <v>30</v>
      </c>
      <c r="J16" s="8" t="s">
        <v>33</v>
      </c>
      <c r="K16" s="6" t="s">
        <v>30</v>
      </c>
      <c r="L16" s="6" t="s">
        <v>30</v>
      </c>
      <c r="M16" s="7" t="s">
        <v>31</v>
      </c>
      <c r="N16" s="6" t="s">
        <v>30</v>
      </c>
      <c r="P16" s="3" t="s">
        <v>34</v>
      </c>
      <c r="Q16" s="6" t="s">
        <v>35</v>
      </c>
    </row>
    <row r="17">
      <c r="Q17" s="6" t="s">
        <v>30</v>
      </c>
    </row>
  </sheetData>
  <hyperlinks>
    <hyperlink r:id="rId1" ref="B16"/>
    <hyperlink r:id="rId2" ref="C16"/>
    <hyperlink r:id="rId3" ref="D16"/>
    <hyperlink r:id="rId4" ref="E16"/>
    <hyperlink r:id="rId5" ref="F16"/>
    <hyperlink r:id="rId6" ref="I16"/>
    <hyperlink r:id="rId7" ref="J16"/>
    <hyperlink r:id="rId8" ref="K16"/>
    <hyperlink r:id="rId9" ref="L16"/>
    <hyperlink r:id="rId10" ref="N16"/>
    <hyperlink r:id="rId11" ref="Q16"/>
    <hyperlink r:id="rId12" ref="Q17"/>
  </hyperlink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11</v>
      </c>
      <c r="C8" s="3">
        <v>59600.0</v>
      </c>
      <c r="D8" s="3" t="s">
        <v>70</v>
      </c>
      <c r="E8" s="3" t="s">
        <v>53</v>
      </c>
      <c r="F8" s="6" t="s">
        <v>71</v>
      </c>
    </row>
    <row r="9">
      <c r="A9" s="3">
        <v>2.0</v>
      </c>
      <c r="B9" s="3" t="s">
        <v>11</v>
      </c>
      <c r="C9" s="3">
        <v>351000.0</v>
      </c>
      <c r="D9" s="3" t="s">
        <v>23</v>
      </c>
      <c r="E9" s="3" t="s">
        <v>139</v>
      </c>
      <c r="F9" s="8" t="s">
        <v>140</v>
      </c>
      <c r="G9" s="3" t="s">
        <v>141</v>
      </c>
    </row>
    <row r="11">
      <c r="A11" s="3" t="s">
        <v>74</v>
      </c>
    </row>
    <row r="12">
      <c r="B12" s="3" t="s">
        <v>23</v>
      </c>
      <c r="C12" s="3">
        <v>59600.0</v>
      </c>
    </row>
    <row r="13">
      <c r="B13" s="3" t="s">
        <v>24</v>
      </c>
      <c r="C13" s="3">
        <v>59600.0</v>
      </c>
    </row>
    <row r="14">
      <c r="B14" s="3" t="s">
        <v>25</v>
      </c>
      <c r="C14" s="3">
        <v>59600.0</v>
      </c>
    </row>
    <row r="15">
      <c r="B15" s="3" t="s">
        <v>26</v>
      </c>
      <c r="C15" s="3">
        <v>59600.0</v>
      </c>
    </row>
    <row r="16">
      <c r="B16" s="3" t="s">
        <v>27</v>
      </c>
      <c r="C16" s="3">
        <v>59600.0</v>
      </c>
    </row>
    <row r="17">
      <c r="B17" s="3" t="s">
        <v>28</v>
      </c>
      <c r="C17" s="3">
        <v>59600.0</v>
      </c>
    </row>
    <row r="18">
      <c r="B18" s="3" t="s">
        <v>58</v>
      </c>
      <c r="C18" s="3">
        <v>0.0</v>
      </c>
    </row>
  </sheetData>
  <hyperlinks>
    <hyperlink r:id="rId1" ref="F8"/>
    <hyperlink r:id="rId2" ref="F9"/>
  </hyperlin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142</v>
      </c>
    </row>
    <row r="2">
      <c r="A2" s="15"/>
      <c r="B2" s="16"/>
      <c r="C2" s="15"/>
    </row>
    <row r="3">
      <c r="A3" s="17"/>
      <c r="B3" s="18"/>
      <c r="C3" s="19"/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20">
        <v>1.0</v>
      </c>
      <c r="B8" s="20" t="s">
        <v>12</v>
      </c>
      <c r="C8" s="20">
        <v>158.0</v>
      </c>
      <c r="D8" s="20" t="s">
        <v>26</v>
      </c>
      <c r="E8" s="21"/>
      <c r="F8" s="22" t="s">
        <v>143</v>
      </c>
      <c r="G8" s="23" t="s">
        <v>144</v>
      </c>
    </row>
    <row r="9">
      <c r="A9" s="3">
        <v>2.0</v>
      </c>
      <c r="B9" s="3" t="s">
        <v>12</v>
      </c>
      <c r="C9" s="3">
        <v>566.0</v>
      </c>
      <c r="D9" s="3" t="s">
        <v>26</v>
      </c>
      <c r="F9" s="8" t="s">
        <v>145</v>
      </c>
      <c r="G9" s="3" t="s">
        <v>146</v>
      </c>
    </row>
    <row r="10">
      <c r="A10" s="3">
        <v>3.0</v>
      </c>
      <c r="B10" s="3" t="s">
        <v>12</v>
      </c>
      <c r="C10" s="3">
        <v>2040.0</v>
      </c>
      <c r="F10" s="6" t="s">
        <v>147</v>
      </c>
      <c r="G10" s="24" t="s">
        <v>148</v>
      </c>
    </row>
    <row r="17">
      <c r="A17" s="3" t="s">
        <v>74</v>
      </c>
    </row>
    <row r="18">
      <c r="B18" s="3" t="s">
        <v>23</v>
      </c>
      <c r="C18" s="11">
        <f>AVERAGE(C9:C10)</f>
        <v>1303</v>
      </c>
    </row>
    <row r="19">
      <c r="B19" s="3" t="s">
        <v>24</v>
      </c>
      <c r="C19" s="3">
        <v>1303.0</v>
      </c>
    </row>
    <row r="20">
      <c r="B20" s="3" t="s">
        <v>25</v>
      </c>
      <c r="C20" s="3">
        <v>1303.0</v>
      </c>
    </row>
    <row r="21">
      <c r="B21" s="3" t="s">
        <v>26</v>
      </c>
      <c r="C21" s="3">
        <v>1303.0</v>
      </c>
    </row>
    <row r="22">
      <c r="B22" s="3" t="s">
        <v>27</v>
      </c>
      <c r="C22" s="3">
        <v>1303.0</v>
      </c>
    </row>
    <row r="23">
      <c r="B23" s="3" t="s">
        <v>28</v>
      </c>
      <c r="C23" s="3">
        <v>1303.0</v>
      </c>
    </row>
    <row r="24">
      <c r="B24" s="3" t="s">
        <v>58</v>
      </c>
      <c r="C24" s="3">
        <v>0.0</v>
      </c>
    </row>
  </sheetData>
  <hyperlinks>
    <hyperlink r:id="rId1" ref="F8"/>
    <hyperlink r:id="rId2" ref="F9"/>
    <hyperlink r:id="rId3" ref="F10"/>
    <hyperlink r:id="rId4" ref="G10"/>
  </hyperlinks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13</v>
      </c>
      <c r="C8" s="3">
        <v>205000.0</v>
      </c>
      <c r="D8" s="3" t="s">
        <v>70</v>
      </c>
      <c r="E8" s="3" t="s">
        <v>53</v>
      </c>
      <c r="F8" s="6" t="s">
        <v>71</v>
      </c>
    </row>
    <row r="11">
      <c r="A11" s="3" t="s">
        <v>74</v>
      </c>
    </row>
    <row r="12">
      <c r="B12" s="3" t="s">
        <v>23</v>
      </c>
      <c r="C12" s="3">
        <v>205000.0</v>
      </c>
    </row>
    <row r="13">
      <c r="B13" s="3" t="s">
        <v>24</v>
      </c>
      <c r="C13" s="3">
        <v>205000.0</v>
      </c>
    </row>
    <row r="14">
      <c r="B14" s="3" t="s">
        <v>25</v>
      </c>
      <c r="C14" s="3">
        <v>205000.0</v>
      </c>
    </row>
    <row r="15">
      <c r="B15" s="3" t="s">
        <v>26</v>
      </c>
      <c r="C15" s="3">
        <v>205000.0</v>
      </c>
    </row>
    <row r="16">
      <c r="B16" s="3" t="s">
        <v>27</v>
      </c>
      <c r="C16" s="3">
        <v>205000.0</v>
      </c>
    </row>
    <row r="17">
      <c r="B17" s="3" t="s">
        <v>28</v>
      </c>
      <c r="C17" s="3">
        <v>205000.0</v>
      </c>
    </row>
    <row r="18">
      <c r="B18" s="3" t="s">
        <v>58</v>
      </c>
      <c r="C18" s="3">
        <v>0.0</v>
      </c>
    </row>
  </sheetData>
  <hyperlinks>
    <hyperlink r:id="rId1" ref="F8"/>
  </hyperlin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149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14</v>
      </c>
      <c r="C8" s="3">
        <v>1430.0</v>
      </c>
      <c r="D8" s="3" t="s">
        <v>26</v>
      </c>
      <c r="F8" s="25" t="s">
        <v>150</v>
      </c>
      <c r="G8" s="26" t="s">
        <v>151</v>
      </c>
    </row>
    <row r="9">
      <c r="A9" s="3">
        <v>2.0</v>
      </c>
      <c r="B9" s="3" t="s">
        <v>14</v>
      </c>
      <c r="C9" s="3">
        <v>1195.0</v>
      </c>
      <c r="D9" s="3" t="s">
        <v>23</v>
      </c>
      <c r="F9" s="8" t="s">
        <v>152</v>
      </c>
      <c r="G9" s="27" t="s">
        <v>153</v>
      </c>
    </row>
    <row r="10">
      <c r="A10" s="20">
        <v>3.0</v>
      </c>
      <c r="B10" s="20" t="s">
        <v>14</v>
      </c>
      <c r="C10" s="20">
        <v>206.0</v>
      </c>
      <c r="D10" s="20" t="s">
        <v>26</v>
      </c>
      <c r="E10" s="21"/>
      <c r="F10" s="28" t="s">
        <v>143</v>
      </c>
      <c r="G10" s="20" t="s">
        <v>154</v>
      </c>
    </row>
    <row r="11">
      <c r="A11" s="3">
        <v>4.0</v>
      </c>
      <c r="B11" s="3" t="s">
        <v>14</v>
      </c>
      <c r="C11" s="3">
        <v>581.0</v>
      </c>
      <c r="D11" s="3" t="s">
        <v>26</v>
      </c>
      <c r="F11" s="8" t="s">
        <v>155</v>
      </c>
      <c r="G11" s="3" t="s">
        <v>156</v>
      </c>
    </row>
    <row r="12">
      <c r="A12" s="3"/>
    </row>
    <row r="13">
      <c r="A13" s="3"/>
    </row>
    <row r="14">
      <c r="A14" s="3"/>
    </row>
    <row r="15">
      <c r="A15" s="3" t="s">
        <v>74</v>
      </c>
    </row>
    <row r="16">
      <c r="B16" s="3" t="s">
        <v>23</v>
      </c>
      <c r="C16" s="3">
        <v>1069.0</v>
      </c>
    </row>
    <row r="17">
      <c r="B17" s="3" t="s">
        <v>24</v>
      </c>
      <c r="C17" s="3">
        <v>1069.0</v>
      </c>
    </row>
    <row r="18">
      <c r="B18" s="3" t="s">
        <v>25</v>
      </c>
      <c r="C18" s="3">
        <v>1069.0</v>
      </c>
    </row>
    <row r="19">
      <c r="B19" s="3" t="s">
        <v>26</v>
      </c>
      <c r="C19" s="3">
        <v>1069.0</v>
      </c>
    </row>
    <row r="20">
      <c r="B20" s="3" t="s">
        <v>27</v>
      </c>
      <c r="C20" s="3">
        <v>1069.0</v>
      </c>
    </row>
    <row r="21">
      <c r="B21" s="3" t="s">
        <v>28</v>
      </c>
      <c r="C21" s="3">
        <v>1069.0</v>
      </c>
    </row>
    <row r="22">
      <c r="B22" s="3" t="s">
        <v>58</v>
      </c>
      <c r="C22" s="3">
        <v>1069.0</v>
      </c>
    </row>
  </sheetData>
  <hyperlinks>
    <hyperlink r:id="rId1" ref="F8"/>
    <hyperlink r:id="rId2" ref="F9"/>
    <hyperlink r:id="rId3" ref="F10"/>
    <hyperlink r:id="rId4" ref="F11"/>
  </hyperlinks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</row>
    <row r="8">
      <c r="A8" s="3">
        <v>1.0</v>
      </c>
      <c r="B8" s="3" t="s">
        <v>15</v>
      </c>
      <c r="C8" s="3">
        <v>102000.0</v>
      </c>
      <c r="D8" s="3" t="s">
        <v>70</v>
      </c>
      <c r="E8" s="3" t="s">
        <v>53</v>
      </c>
      <c r="F8" s="6" t="s">
        <v>71</v>
      </c>
    </row>
    <row r="10">
      <c r="A10" s="3" t="s">
        <v>157</v>
      </c>
    </row>
    <row r="11">
      <c r="A11" s="6" t="s">
        <v>158</v>
      </c>
    </row>
    <row r="13">
      <c r="A13" s="3" t="s">
        <v>74</v>
      </c>
    </row>
    <row r="14">
      <c r="B14" s="3" t="s">
        <v>23</v>
      </c>
      <c r="C14" s="3">
        <v>102000.0</v>
      </c>
    </row>
    <row r="15">
      <c r="B15" s="3" t="s">
        <v>24</v>
      </c>
      <c r="C15" s="3">
        <v>102000.0</v>
      </c>
    </row>
    <row r="16">
      <c r="B16" s="3" t="s">
        <v>25</v>
      </c>
      <c r="C16" s="3">
        <v>102000.0</v>
      </c>
    </row>
    <row r="17">
      <c r="B17" s="3" t="s">
        <v>26</v>
      </c>
      <c r="C17" s="3">
        <v>102000.0</v>
      </c>
    </row>
    <row r="18">
      <c r="B18" s="3" t="s">
        <v>27</v>
      </c>
      <c r="C18" s="3">
        <v>102000.0</v>
      </c>
    </row>
    <row r="19">
      <c r="B19" s="3" t="s">
        <v>28</v>
      </c>
      <c r="C19" s="3">
        <v>102000.0</v>
      </c>
    </row>
    <row r="20">
      <c r="B20" s="3" t="s">
        <v>58</v>
      </c>
      <c r="C20" s="3">
        <v>0.0</v>
      </c>
    </row>
  </sheetData>
  <hyperlinks>
    <hyperlink r:id="rId1" ref="F8"/>
    <hyperlink r:id="rId2" ref="A11"/>
  </hyperlin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159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16</v>
      </c>
      <c r="C8" s="3">
        <v>1000.0</v>
      </c>
      <c r="D8" s="3" t="s">
        <v>70</v>
      </c>
      <c r="E8" s="3" t="s">
        <v>53</v>
      </c>
      <c r="F8" s="6" t="s">
        <v>71</v>
      </c>
    </row>
    <row r="9">
      <c r="A9" s="3">
        <v>2.0</v>
      </c>
      <c r="B9" s="3" t="s">
        <v>16</v>
      </c>
      <c r="C9" s="3">
        <v>2610.0</v>
      </c>
      <c r="D9" s="3" t="s">
        <v>25</v>
      </c>
      <c r="E9" s="3" t="s">
        <v>160</v>
      </c>
      <c r="F9" s="6" t="s">
        <v>161</v>
      </c>
      <c r="G9" s="3" t="s">
        <v>162</v>
      </c>
    </row>
    <row r="11">
      <c r="A11" s="3" t="s">
        <v>163</v>
      </c>
    </row>
    <row r="13">
      <c r="A13" s="3">
        <v>1.0</v>
      </c>
      <c r="B13" s="3" t="s">
        <v>16</v>
      </c>
      <c r="C13" s="3" t="s">
        <v>164</v>
      </c>
      <c r="D13" s="3" t="s">
        <v>165</v>
      </c>
      <c r="E13" s="3" t="s">
        <v>166</v>
      </c>
      <c r="F13" s="6" t="s">
        <v>167</v>
      </c>
    </row>
    <row r="14">
      <c r="C14" s="3" t="s">
        <v>168</v>
      </c>
    </row>
    <row r="15">
      <c r="A15" s="3" t="s">
        <v>74</v>
      </c>
    </row>
    <row r="16">
      <c r="B16" s="3" t="s">
        <v>23</v>
      </c>
      <c r="C16" s="3">
        <v>1000.0</v>
      </c>
    </row>
    <row r="17">
      <c r="B17" s="3" t="s">
        <v>24</v>
      </c>
      <c r="C17" s="3">
        <v>1000.0</v>
      </c>
    </row>
    <row r="18">
      <c r="B18" s="3" t="s">
        <v>25</v>
      </c>
      <c r="C18" s="3">
        <v>1000.0</v>
      </c>
    </row>
    <row r="19">
      <c r="B19" s="3" t="s">
        <v>26</v>
      </c>
      <c r="C19" s="3">
        <v>1000.0</v>
      </c>
    </row>
    <row r="20">
      <c r="B20" s="3" t="s">
        <v>27</v>
      </c>
      <c r="C20" s="3">
        <v>1000.0</v>
      </c>
    </row>
    <row r="21">
      <c r="B21" s="3" t="s">
        <v>28</v>
      </c>
      <c r="C21" s="3">
        <v>1000.0</v>
      </c>
    </row>
    <row r="22">
      <c r="B22" s="3" t="s">
        <v>58</v>
      </c>
      <c r="C22" s="3">
        <v>0.0</v>
      </c>
    </row>
  </sheetData>
  <hyperlinks>
    <hyperlink r:id="rId1" ref="F8"/>
    <hyperlink r:id="rId2" ref="F9"/>
    <hyperlink r:id="rId3" ref="F13"/>
  </hyperlin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</row>
    <row r="8">
      <c r="A8" s="3">
        <v>1.0</v>
      </c>
      <c r="B8" s="3" t="s">
        <v>17</v>
      </c>
      <c r="C8" s="3">
        <v>17600.0</v>
      </c>
      <c r="D8" s="3" t="s">
        <v>70</v>
      </c>
      <c r="E8" s="3" t="s">
        <v>53</v>
      </c>
      <c r="F8" s="6" t="s">
        <v>71</v>
      </c>
    </row>
    <row r="13">
      <c r="A13" s="3" t="s">
        <v>74</v>
      </c>
    </row>
    <row r="14">
      <c r="B14" s="3" t="s">
        <v>23</v>
      </c>
      <c r="C14" s="3">
        <v>17600.0</v>
      </c>
    </row>
    <row r="15">
      <c r="B15" s="3" t="s">
        <v>24</v>
      </c>
      <c r="C15" s="3">
        <v>17600.0</v>
      </c>
    </row>
    <row r="16">
      <c r="B16" s="3" t="s">
        <v>25</v>
      </c>
      <c r="C16" s="3">
        <v>17600.0</v>
      </c>
    </row>
    <row r="17">
      <c r="B17" s="3" t="s">
        <v>26</v>
      </c>
      <c r="C17" s="3">
        <v>17600.0</v>
      </c>
    </row>
    <row r="18">
      <c r="B18" s="3" t="s">
        <v>27</v>
      </c>
      <c r="C18" s="3">
        <v>17600.0</v>
      </c>
    </row>
    <row r="19">
      <c r="B19" s="3" t="s">
        <v>28</v>
      </c>
      <c r="C19" s="3">
        <v>17600.0</v>
      </c>
    </row>
    <row r="20">
      <c r="B20" s="3" t="s">
        <v>58</v>
      </c>
      <c r="C20" s="3">
        <v>0.0</v>
      </c>
    </row>
  </sheetData>
  <hyperlinks>
    <hyperlink r:id="rId1" ref="F8"/>
  </hyperlin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18</v>
      </c>
      <c r="C8" s="3">
        <v>9700.0</v>
      </c>
      <c r="D8" s="3" t="s">
        <v>70</v>
      </c>
      <c r="E8" s="3" t="s">
        <v>53</v>
      </c>
      <c r="F8" s="6" t="s">
        <v>71</v>
      </c>
      <c r="G8" s="3" t="s">
        <v>72</v>
      </c>
    </row>
    <row r="9">
      <c r="A9" s="3">
        <v>2.0</v>
      </c>
      <c r="B9" s="3" t="s">
        <v>18</v>
      </c>
      <c r="C9" s="3">
        <v>7800.0</v>
      </c>
      <c r="D9" s="3" t="s">
        <v>25</v>
      </c>
      <c r="E9" s="3" t="s">
        <v>53</v>
      </c>
      <c r="F9" s="6" t="s">
        <v>71</v>
      </c>
    </row>
    <row r="10">
      <c r="A10" s="3">
        <v>3.0</v>
      </c>
      <c r="B10" s="3" t="s">
        <v>18</v>
      </c>
      <c r="C10" s="3">
        <v>8300.0</v>
      </c>
      <c r="D10" s="3" t="s">
        <v>27</v>
      </c>
      <c r="E10" s="3" t="s">
        <v>53</v>
      </c>
      <c r="F10" s="6" t="s">
        <v>71</v>
      </c>
    </row>
    <row r="11">
      <c r="A11" s="3">
        <v>4.0</v>
      </c>
      <c r="B11" s="3" t="s">
        <v>18</v>
      </c>
      <c r="C11" s="3">
        <v>9200.0</v>
      </c>
      <c r="D11" s="3" t="s">
        <v>169</v>
      </c>
      <c r="E11" s="3" t="s">
        <v>53</v>
      </c>
      <c r="F11" s="6" t="s">
        <v>71</v>
      </c>
    </row>
    <row r="12">
      <c r="A12" s="3">
        <v>5.0</v>
      </c>
      <c r="B12" s="3" t="s">
        <v>18</v>
      </c>
      <c r="C12" s="3">
        <v>10900.0</v>
      </c>
      <c r="D12" s="3" t="s">
        <v>169</v>
      </c>
      <c r="E12" s="3" t="s">
        <v>53</v>
      </c>
      <c r="F12" s="6" t="s">
        <v>71</v>
      </c>
    </row>
    <row r="13">
      <c r="A13" s="3">
        <v>6.0</v>
      </c>
      <c r="B13" s="3" t="s">
        <v>18</v>
      </c>
    </row>
    <row r="15">
      <c r="A15" s="3" t="s">
        <v>136</v>
      </c>
    </row>
    <row r="16">
      <c r="A16" s="3">
        <v>1.0</v>
      </c>
      <c r="B16" s="3" t="s">
        <v>18</v>
      </c>
      <c r="C16" s="3">
        <v>700.0</v>
      </c>
      <c r="E16" s="3" t="s">
        <v>53</v>
      </c>
      <c r="F16" s="6" t="s">
        <v>71</v>
      </c>
    </row>
    <row r="17">
      <c r="A17" s="3" t="s">
        <v>74</v>
      </c>
    </row>
    <row r="18">
      <c r="B18" s="3" t="s">
        <v>23</v>
      </c>
      <c r="C18" s="3">
        <v>9700.0</v>
      </c>
    </row>
    <row r="19">
      <c r="B19" s="3" t="s">
        <v>24</v>
      </c>
      <c r="C19" s="3">
        <v>9700.0</v>
      </c>
    </row>
    <row r="20">
      <c r="B20" s="3" t="s">
        <v>25</v>
      </c>
      <c r="C20" s="3">
        <v>9700.0</v>
      </c>
    </row>
    <row r="21">
      <c r="B21" s="3" t="s">
        <v>26</v>
      </c>
      <c r="C21" s="3">
        <v>9700.0</v>
      </c>
    </row>
    <row r="22">
      <c r="B22" s="3" t="s">
        <v>27</v>
      </c>
      <c r="C22" s="3">
        <v>9700.0</v>
      </c>
    </row>
    <row r="23">
      <c r="B23" s="3" t="s">
        <v>28</v>
      </c>
      <c r="C23" s="3">
        <v>9700.0</v>
      </c>
    </row>
    <row r="24">
      <c r="B24" s="3" t="s">
        <v>58</v>
      </c>
      <c r="C24" s="3">
        <v>700.0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6"/>
  </hyperlinks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</row>
    <row r="8">
      <c r="A8" s="3">
        <v>1.0</v>
      </c>
      <c r="B8" s="3" t="s">
        <v>19</v>
      </c>
      <c r="C8" s="3">
        <v>3600.0</v>
      </c>
      <c r="D8" s="3" t="s">
        <v>70</v>
      </c>
      <c r="E8" s="3" t="s">
        <v>53</v>
      </c>
      <c r="F8" s="6" t="s">
        <v>71</v>
      </c>
    </row>
    <row r="14">
      <c r="A14" s="3" t="s">
        <v>74</v>
      </c>
    </row>
    <row r="15">
      <c r="B15" s="3" t="s">
        <v>23</v>
      </c>
      <c r="C15" s="3">
        <v>3600.0</v>
      </c>
    </row>
    <row r="16">
      <c r="B16" s="3" t="s">
        <v>24</v>
      </c>
      <c r="C16" s="3">
        <v>3600.0</v>
      </c>
    </row>
    <row r="17">
      <c r="B17" s="3" t="s">
        <v>25</v>
      </c>
      <c r="C17" s="3">
        <v>3600.0</v>
      </c>
    </row>
    <row r="18">
      <c r="B18" s="3" t="s">
        <v>26</v>
      </c>
      <c r="C18" s="3">
        <v>3600.0</v>
      </c>
    </row>
    <row r="19">
      <c r="B19" s="3" t="s">
        <v>27</v>
      </c>
      <c r="C19" s="3">
        <v>3600.0</v>
      </c>
    </row>
    <row r="20">
      <c r="B20" s="3" t="s">
        <v>28</v>
      </c>
      <c r="C20" s="3">
        <v>3600.0</v>
      </c>
    </row>
    <row r="21">
      <c r="B21" s="3" t="s">
        <v>58</v>
      </c>
      <c r="C21" s="3">
        <v>0.0</v>
      </c>
    </row>
  </sheetData>
  <hyperlinks>
    <hyperlink r:id="rId1" ref="F8"/>
  </hyperlin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4">
      <c r="A4" s="3" t="s">
        <v>88</v>
      </c>
    </row>
    <row r="5">
      <c r="A5" s="3"/>
      <c r="B5" s="3" t="s">
        <v>51</v>
      </c>
      <c r="C5" s="3" t="s">
        <v>64</v>
      </c>
      <c r="D5" s="3" t="s">
        <v>65</v>
      </c>
      <c r="E5" s="3" t="s">
        <v>29</v>
      </c>
      <c r="F5" s="3" t="s">
        <v>66</v>
      </c>
      <c r="G5" s="3" t="s">
        <v>67</v>
      </c>
    </row>
    <row r="6">
      <c r="A6" s="3">
        <v>1.0</v>
      </c>
      <c r="B6" s="3" t="s">
        <v>20</v>
      </c>
      <c r="C6" s="3">
        <v>542000.0</v>
      </c>
      <c r="D6" s="3" t="s">
        <v>23</v>
      </c>
      <c r="E6" s="3" t="s">
        <v>170</v>
      </c>
      <c r="F6" s="25" t="s">
        <v>171</v>
      </c>
      <c r="G6" s="26" t="s">
        <v>172</v>
      </c>
    </row>
    <row r="7">
      <c r="A7" s="3">
        <v>2.0</v>
      </c>
      <c r="B7" s="3" t="s">
        <v>20</v>
      </c>
      <c r="C7" s="3">
        <v>775000.0</v>
      </c>
      <c r="D7" s="3" t="s">
        <v>23</v>
      </c>
      <c r="E7" s="3" t="s">
        <v>170</v>
      </c>
      <c r="F7" s="6" t="s">
        <v>171</v>
      </c>
      <c r="G7" s="26" t="s">
        <v>173</v>
      </c>
    </row>
    <row r="8">
      <c r="A8" s="3">
        <v>3.0</v>
      </c>
      <c r="B8" s="3" t="s">
        <v>20</v>
      </c>
      <c r="C8" s="3">
        <v>545000.0</v>
      </c>
      <c r="D8" s="3" t="s">
        <v>23</v>
      </c>
      <c r="E8" s="3" t="s">
        <v>174</v>
      </c>
      <c r="F8" s="8" t="s">
        <v>175</v>
      </c>
      <c r="G8" s="3" t="s">
        <v>176</v>
      </c>
    </row>
    <row r="10">
      <c r="A10" s="3" t="s">
        <v>177</v>
      </c>
    </row>
    <row r="14">
      <c r="A14" s="3" t="s">
        <v>74</v>
      </c>
    </row>
    <row r="15">
      <c r="B15" s="3" t="s">
        <v>23</v>
      </c>
      <c r="C15" s="11">
        <f>AVERAGE(C6:C7)</f>
        <v>658500</v>
      </c>
    </row>
    <row r="16">
      <c r="B16" s="3" t="s">
        <v>24</v>
      </c>
      <c r="C16" s="3">
        <v>658500.0</v>
      </c>
    </row>
    <row r="17">
      <c r="B17" s="3" t="s">
        <v>25</v>
      </c>
      <c r="C17" s="3">
        <v>658500.0</v>
      </c>
    </row>
    <row r="18">
      <c r="B18" s="3" t="s">
        <v>26</v>
      </c>
      <c r="C18" s="3">
        <v>658500.0</v>
      </c>
    </row>
    <row r="19">
      <c r="B19" s="3" t="s">
        <v>27</v>
      </c>
      <c r="C19" s="3">
        <v>658500.0</v>
      </c>
    </row>
    <row r="20">
      <c r="B20" s="3" t="s">
        <v>28</v>
      </c>
      <c r="C20" s="3">
        <v>658500.0</v>
      </c>
    </row>
    <row r="21">
      <c r="B21" s="3" t="s">
        <v>58</v>
      </c>
      <c r="C21" s="3">
        <v>0.0</v>
      </c>
    </row>
  </sheetData>
  <hyperlinks>
    <hyperlink r:id="rId1" ref="F6"/>
    <hyperlink r:id="rId2" ref="F7"/>
    <hyperlink r:id="rId3" ref="F8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A2" s="4" t="s">
        <v>36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</row>
    <row r="3">
      <c r="A3" s="4" t="s">
        <v>37</v>
      </c>
      <c r="B3" s="5">
        <v>25000.0</v>
      </c>
      <c r="C3" s="5">
        <v>6.0E7</v>
      </c>
      <c r="D3" s="5">
        <v>23000.0</v>
      </c>
      <c r="E3" s="5">
        <v>4.1E9</v>
      </c>
      <c r="F3" s="5">
        <v>1.97E7</v>
      </c>
      <c r="G3" s="5">
        <v>1800.0</v>
      </c>
      <c r="H3" s="5">
        <v>4762000.0</v>
      </c>
      <c r="I3" s="5">
        <v>555.0</v>
      </c>
      <c r="J3" s="5">
        <v>7.54E7</v>
      </c>
      <c r="K3" s="5">
        <v>720.0</v>
      </c>
      <c r="L3" s="5">
        <v>1.6E7</v>
      </c>
      <c r="M3" s="5">
        <v>21000.0</v>
      </c>
      <c r="N3" s="5">
        <v>2100000.0</v>
      </c>
      <c r="O3" s="5">
        <v>3300.0</v>
      </c>
      <c r="P3" s="5">
        <v>468000.0</v>
      </c>
      <c r="Q3" s="5">
        <v>1.87E9</v>
      </c>
      <c r="R3" s="5">
        <v>420.0</v>
      </c>
    </row>
    <row r="4">
      <c r="A4" s="4" t="s">
        <v>38</v>
      </c>
      <c r="B4" s="5">
        <v>530000.0</v>
      </c>
      <c r="C4" s="5">
        <v>3.0E10</v>
      </c>
      <c r="D4" s="5">
        <v>500000.0</v>
      </c>
      <c r="E4" s="5">
        <v>0.0</v>
      </c>
      <c r="F4" s="5">
        <v>7.9E8</v>
      </c>
      <c r="G4" s="5">
        <v>1100000.0</v>
      </c>
      <c r="H4" s="5">
        <v>0.0</v>
      </c>
      <c r="I4" s="5">
        <v>110000.0</v>
      </c>
      <c r="J4" s="5">
        <v>0.0</v>
      </c>
      <c r="K4" s="5">
        <v>15000.0</v>
      </c>
      <c r="L4" s="5">
        <v>6.8E8</v>
      </c>
      <c r="M4" s="5">
        <v>1.28E7</v>
      </c>
      <c r="N4" s="5">
        <v>7.4E7</v>
      </c>
      <c r="O4" s="5">
        <v>100000.0</v>
      </c>
      <c r="P4" s="5">
        <v>0.0</v>
      </c>
      <c r="Q4" s="5">
        <v>0.0</v>
      </c>
      <c r="R4" s="5">
        <v>31000.0</v>
      </c>
    </row>
    <row r="5">
      <c r="A5" s="4" t="s">
        <v>39</v>
      </c>
      <c r="B5" s="5">
        <v>1308000.0</v>
      </c>
      <c r="C5" s="5">
        <v>7.5E10</v>
      </c>
      <c r="D5" s="5">
        <v>6000000.0</v>
      </c>
      <c r="E5" s="5">
        <v>0.0</v>
      </c>
      <c r="F5" s="5">
        <v>3.5E9</v>
      </c>
      <c r="G5" s="5">
        <v>1980000.0</v>
      </c>
      <c r="H5" s="5">
        <v>0.0</v>
      </c>
      <c r="I5" s="5">
        <v>1000000.0</v>
      </c>
      <c r="J5" s="5">
        <v>0.0</v>
      </c>
      <c r="K5" s="5">
        <v>47000.0</v>
      </c>
      <c r="L5" s="5">
        <v>1.7273E10</v>
      </c>
      <c r="M5" s="5">
        <v>2.304E7</v>
      </c>
      <c r="N5" s="5">
        <v>1.3E8</v>
      </c>
      <c r="O5" s="5">
        <v>171000.0</v>
      </c>
      <c r="P5" s="5">
        <v>0.0</v>
      </c>
      <c r="Q5" s="5">
        <v>0.0</v>
      </c>
      <c r="R5" s="5">
        <v>48000.0</v>
      </c>
    </row>
    <row r="6">
      <c r="A6" s="4" t="s">
        <v>40</v>
      </c>
      <c r="B6" s="4" t="s">
        <v>41</v>
      </c>
      <c r="C6" s="4" t="s">
        <v>42</v>
      </c>
      <c r="D6" s="4" t="s">
        <v>42</v>
      </c>
      <c r="E6" s="9" t="s">
        <v>43</v>
      </c>
      <c r="F6" s="4" t="s">
        <v>41</v>
      </c>
      <c r="G6" s="4" t="s">
        <v>42</v>
      </c>
      <c r="H6" s="4" t="s">
        <v>44</v>
      </c>
      <c r="I6" s="4" t="s">
        <v>41</v>
      </c>
      <c r="K6" s="4" t="s">
        <v>41</v>
      </c>
      <c r="L6" s="4" t="s">
        <v>42</v>
      </c>
      <c r="M6" s="4" t="s">
        <v>41</v>
      </c>
      <c r="N6" s="4" t="s">
        <v>41</v>
      </c>
      <c r="O6" s="4" t="s">
        <v>41</v>
      </c>
      <c r="P6" s="9" t="s">
        <v>45</v>
      </c>
      <c r="Q6" s="9" t="s">
        <v>46</v>
      </c>
      <c r="R6" s="4" t="s">
        <v>41</v>
      </c>
    </row>
    <row r="7">
      <c r="A7" s="4" t="s">
        <v>47</v>
      </c>
      <c r="B7" s="4" t="s">
        <v>41</v>
      </c>
      <c r="C7" s="4" t="s">
        <v>42</v>
      </c>
      <c r="D7" s="4" t="s">
        <v>42</v>
      </c>
      <c r="E7" s="4" t="s">
        <v>48</v>
      </c>
      <c r="F7" s="4" t="s">
        <v>41</v>
      </c>
      <c r="G7" s="4" t="s">
        <v>42</v>
      </c>
      <c r="H7" s="4" t="s">
        <v>48</v>
      </c>
      <c r="I7" s="4" t="s">
        <v>42</v>
      </c>
      <c r="K7" s="4" t="s">
        <v>41</v>
      </c>
      <c r="L7" s="4" t="s">
        <v>42</v>
      </c>
      <c r="M7" s="4" t="s">
        <v>42</v>
      </c>
      <c r="N7" s="4" t="s">
        <v>41</v>
      </c>
      <c r="O7" s="4" t="s">
        <v>41</v>
      </c>
      <c r="P7" s="4" t="s">
        <v>48</v>
      </c>
      <c r="Q7" s="4" t="s">
        <v>48</v>
      </c>
      <c r="R7" s="4" t="s">
        <v>41</v>
      </c>
    </row>
    <row r="8">
      <c r="A8" s="4" t="s">
        <v>49</v>
      </c>
      <c r="B8" s="4" t="s">
        <v>42</v>
      </c>
      <c r="C8" s="4" t="s">
        <v>42</v>
      </c>
      <c r="D8" s="4" t="s">
        <v>42</v>
      </c>
      <c r="E8" s="4" t="s">
        <v>48</v>
      </c>
      <c r="F8" s="4" t="s">
        <v>42</v>
      </c>
      <c r="G8" s="4" t="s">
        <v>42</v>
      </c>
      <c r="H8" s="4" t="s">
        <v>48</v>
      </c>
      <c r="I8" s="4" t="s">
        <v>42</v>
      </c>
      <c r="K8" s="4" t="s">
        <v>42</v>
      </c>
      <c r="L8" s="9" t="s">
        <v>50</v>
      </c>
      <c r="M8" s="4" t="s">
        <v>42</v>
      </c>
      <c r="N8" s="4" t="s">
        <v>42</v>
      </c>
      <c r="O8" s="4" t="s">
        <v>42</v>
      </c>
      <c r="P8" s="4" t="s">
        <v>48</v>
      </c>
      <c r="Q8" s="4" t="s">
        <v>48</v>
      </c>
      <c r="R8" s="4" t="s">
        <v>42</v>
      </c>
    </row>
  </sheetData>
  <mergeCells count="3">
    <mergeCell ref="I6:J6"/>
    <mergeCell ref="I7:J7"/>
    <mergeCell ref="I8:J8"/>
  </mergeCells>
  <hyperlinks>
    <hyperlink r:id="rId1" ref="E6"/>
    <hyperlink r:id="rId2" ref="P6"/>
    <hyperlink r:id="rId3" ref="Q6"/>
    <hyperlink r:id="rId4" ref="L8"/>
  </hyperlinks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178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21</v>
      </c>
      <c r="C8" s="3">
        <v>2148.0</v>
      </c>
      <c r="D8" s="3" t="s">
        <v>23</v>
      </c>
      <c r="E8" s="3" t="s">
        <v>179</v>
      </c>
      <c r="F8" s="6" t="s">
        <v>180</v>
      </c>
    </row>
    <row r="9">
      <c r="A9" s="3">
        <v>2.0</v>
      </c>
      <c r="B9" s="3" t="s">
        <v>21</v>
      </c>
      <c r="C9" s="3">
        <v>1080.0</v>
      </c>
      <c r="D9" s="3" t="s">
        <v>24</v>
      </c>
      <c r="E9" s="3" t="s">
        <v>179</v>
      </c>
      <c r="F9" s="6" t="s">
        <v>180</v>
      </c>
    </row>
    <row r="10">
      <c r="A10" s="3">
        <v>3.0</v>
      </c>
      <c r="B10" s="3" t="s">
        <v>21</v>
      </c>
      <c r="C10" s="3">
        <v>2203.0</v>
      </c>
      <c r="D10" s="3" t="s">
        <v>25</v>
      </c>
      <c r="E10" s="3" t="s">
        <v>181</v>
      </c>
      <c r="F10" s="6" t="s">
        <v>92</v>
      </c>
      <c r="G10" s="3" t="s">
        <v>93</v>
      </c>
    </row>
    <row r="11">
      <c r="A11" s="3">
        <v>4.0</v>
      </c>
      <c r="B11" s="3" t="s">
        <v>21</v>
      </c>
      <c r="C11" s="3">
        <v>1708.0</v>
      </c>
      <c r="D11" s="3" t="s">
        <v>26</v>
      </c>
      <c r="E11" s="3" t="s">
        <v>179</v>
      </c>
      <c r="F11" s="6" t="s">
        <v>180</v>
      </c>
    </row>
    <row r="12">
      <c r="A12" s="3">
        <v>5.0</v>
      </c>
      <c r="B12" s="3" t="s">
        <v>21</v>
      </c>
      <c r="C12" s="3">
        <v>1736.0</v>
      </c>
      <c r="D12" s="3" t="s">
        <v>26</v>
      </c>
      <c r="E12" s="3" t="s">
        <v>179</v>
      </c>
      <c r="F12" s="6" t="s">
        <v>180</v>
      </c>
    </row>
    <row r="13">
      <c r="A13" s="3">
        <v>6.0</v>
      </c>
      <c r="B13" s="3" t="s">
        <v>21</v>
      </c>
      <c r="C13" s="3">
        <v>1590.0</v>
      </c>
      <c r="D13" s="3" t="s">
        <v>26</v>
      </c>
      <c r="E13" s="3" t="s">
        <v>182</v>
      </c>
      <c r="F13" s="8" t="s">
        <v>183</v>
      </c>
    </row>
    <row r="14">
      <c r="A14" s="3">
        <v>7.0</v>
      </c>
    </row>
    <row r="16">
      <c r="A16" s="3" t="s">
        <v>73</v>
      </c>
    </row>
    <row r="17">
      <c r="A17" s="3">
        <v>1.0</v>
      </c>
      <c r="B17" s="3" t="s">
        <v>21</v>
      </c>
      <c r="C17" s="3">
        <v>283.0</v>
      </c>
      <c r="E17" s="3" t="s">
        <v>184</v>
      </c>
      <c r="F17" s="6" t="s">
        <v>185</v>
      </c>
      <c r="G17" s="3" t="s">
        <v>186</v>
      </c>
    </row>
    <row r="19">
      <c r="A19" s="3" t="s">
        <v>74</v>
      </c>
    </row>
    <row r="20">
      <c r="B20" s="3" t="s">
        <v>23</v>
      </c>
      <c r="C20" s="3">
        <v>2148.0</v>
      </c>
    </row>
    <row r="21">
      <c r="B21" s="3" t="s">
        <v>24</v>
      </c>
      <c r="C21" s="3">
        <v>1080.0</v>
      </c>
    </row>
    <row r="22">
      <c r="B22" s="3" t="s">
        <v>25</v>
      </c>
      <c r="C22" s="3">
        <v>2203.0</v>
      </c>
      <c r="E22" s="11">
        <f>283/1600</f>
        <v>0.176875</v>
      </c>
    </row>
    <row r="23">
      <c r="B23" s="3" t="s">
        <v>26</v>
      </c>
      <c r="C23" s="11">
        <f>AVERAGE(C11:C13)</f>
        <v>1678</v>
      </c>
    </row>
    <row r="24">
      <c r="B24" s="3" t="s">
        <v>27</v>
      </c>
      <c r="C24" s="11">
        <f>AVERAGE(C8:C13)</f>
        <v>1744.166667</v>
      </c>
    </row>
    <row r="25">
      <c r="B25" s="3" t="s">
        <v>28</v>
      </c>
      <c r="C25" s="11">
        <v>1744.1666666666667</v>
      </c>
    </row>
    <row r="26">
      <c r="B26" s="3" t="s">
        <v>58</v>
      </c>
      <c r="C26" s="3">
        <v>283.0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3"/>
    <hyperlink r:id="rId7" ref="F17"/>
  </hyperlinks>
  <drawing r:id="rId8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138</v>
      </c>
    </row>
    <row r="2">
      <c r="A2" s="3" t="s">
        <v>87</v>
      </c>
    </row>
    <row r="4">
      <c r="A4" s="3"/>
      <c r="B4" s="3" t="s">
        <v>51</v>
      </c>
      <c r="C4" s="3" t="s">
        <v>64</v>
      </c>
      <c r="D4" s="3" t="s">
        <v>65</v>
      </c>
      <c r="E4" s="3" t="s">
        <v>29</v>
      </c>
      <c r="F4" s="3" t="s">
        <v>66</v>
      </c>
    </row>
    <row r="5">
      <c r="A5" s="3">
        <v>1.0</v>
      </c>
      <c r="B5" s="3" t="s">
        <v>22</v>
      </c>
      <c r="C5" s="3">
        <v>21900.0</v>
      </c>
      <c r="D5" s="3" t="s">
        <v>70</v>
      </c>
      <c r="E5" s="3" t="s">
        <v>53</v>
      </c>
      <c r="F5" s="6" t="s">
        <v>71</v>
      </c>
    </row>
    <row r="9">
      <c r="A9" s="3" t="s">
        <v>74</v>
      </c>
    </row>
    <row r="10">
      <c r="B10" s="3" t="s">
        <v>23</v>
      </c>
      <c r="C10" s="3">
        <v>21900.0</v>
      </c>
    </row>
    <row r="11">
      <c r="B11" s="3" t="s">
        <v>24</v>
      </c>
      <c r="C11" s="3">
        <v>21900.0</v>
      </c>
    </row>
    <row r="12">
      <c r="B12" s="3" t="s">
        <v>25</v>
      </c>
      <c r="C12" s="3">
        <v>21900.0</v>
      </c>
    </row>
    <row r="13">
      <c r="B13" s="3" t="s">
        <v>26</v>
      </c>
      <c r="C13" s="3">
        <v>21900.0</v>
      </c>
    </row>
    <row r="14">
      <c r="B14" s="3" t="s">
        <v>27</v>
      </c>
      <c r="C14" s="3">
        <v>21900.0</v>
      </c>
    </row>
    <row r="15">
      <c r="B15" s="3" t="s">
        <v>28</v>
      </c>
      <c r="C15" s="3">
        <v>21900.0</v>
      </c>
    </row>
    <row r="16">
      <c r="B16" s="3" t="s">
        <v>58</v>
      </c>
      <c r="C16" s="3">
        <v>0.0</v>
      </c>
    </row>
  </sheetData>
  <hyperlinks>
    <hyperlink r:id="rId1" ref="F5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1.86"/>
  </cols>
  <sheetData>
    <row r="1">
      <c r="A1" s="4" t="s">
        <v>51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</row>
    <row r="2">
      <c r="A2" s="4" t="s">
        <v>52</v>
      </c>
      <c r="B2" s="5">
        <v>0.21</v>
      </c>
      <c r="C2" s="5">
        <v>0.35</v>
      </c>
      <c r="D2" s="5">
        <v>0.0</v>
      </c>
      <c r="E2" s="5">
        <v>0.0</v>
      </c>
      <c r="F2" s="5">
        <v>0.16</v>
      </c>
      <c r="G2" s="5">
        <v>0.0</v>
      </c>
      <c r="H2" s="5">
        <v>0.0</v>
      </c>
      <c r="I2" s="5">
        <v>0.0</v>
      </c>
      <c r="J2" s="5">
        <v>0.4</v>
      </c>
      <c r="K2" s="5">
        <v>0.0</v>
      </c>
      <c r="L2" s="5">
        <v>0.0</v>
      </c>
      <c r="M2" s="5">
        <v>0.0</v>
      </c>
      <c r="N2" s="5">
        <v>0.35</v>
      </c>
      <c r="O2" s="5">
        <v>0.0</v>
      </c>
      <c r="P2" s="5">
        <v>0.0</v>
      </c>
      <c r="Q2" s="5">
        <v>0.24</v>
      </c>
      <c r="R2" s="5">
        <v>0.0</v>
      </c>
    </row>
    <row r="3">
      <c r="A3" s="4" t="s">
        <v>29</v>
      </c>
      <c r="B3" s="4" t="s">
        <v>53</v>
      </c>
      <c r="C3" s="4" t="s">
        <v>54</v>
      </c>
      <c r="D3" s="4" t="s">
        <v>55</v>
      </c>
      <c r="E3" s="4" t="s">
        <v>48</v>
      </c>
      <c r="F3" s="4" t="s">
        <v>53</v>
      </c>
      <c r="G3" s="4" t="s">
        <v>55</v>
      </c>
      <c r="H3" s="4" t="s">
        <v>55</v>
      </c>
      <c r="I3" s="4" t="s">
        <v>55</v>
      </c>
      <c r="J3" s="4" t="s">
        <v>56</v>
      </c>
      <c r="K3" s="4" t="s">
        <v>55</v>
      </c>
      <c r="L3" s="4" t="s">
        <v>55</v>
      </c>
      <c r="M3" s="4" t="s">
        <v>55</v>
      </c>
      <c r="N3" s="4" t="s">
        <v>54</v>
      </c>
      <c r="O3" s="4" t="s">
        <v>55</v>
      </c>
      <c r="P3" s="4" t="s">
        <v>55</v>
      </c>
      <c r="Q3" s="4" t="s">
        <v>57</v>
      </c>
      <c r="R3" s="4" t="s">
        <v>55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43"/>
    <col customWidth="1" min="2" max="2" width="11.14"/>
    <col customWidth="1" min="3" max="3" width="11.0"/>
    <col customWidth="1" min="4" max="4" width="11.14"/>
    <col customWidth="1" min="5" max="5" width="12.71"/>
    <col customWidth="1" min="6" max="6" width="11.14"/>
    <col customWidth="1" min="7" max="9" width="11.57"/>
    <col customWidth="1" min="10" max="11" width="11.71"/>
    <col customWidth="1" min="12" max="12" width="10.71"/>
    <col customWidth="1" min="13" max="14" width="10.57"/>
    <col customWidth="1" min="15" max="15" width="11.71"/>
    <col customWidth="1" min="16" max="17" width="12.43"/>
    <col customWidth="1" min="18" max="18" width="12.29"/>
  </cols>
  <sheetData>
    <row r="1"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 t="s">
        <v>22</v>
      </c>
    </row>
    <row r="2">
      <c r="A2" s="3" t="s">
        <v>23</v>
      </c>
      <c r="B2" s="10">
        <v>246000.0</v>
      </c>
      <c r="C2" s="11">
        <v>15890.0</v>
      </c>
      <c r="D2" s="10">
        <v>3000.0</v>
      </c>
      <c r="E2" s="11">
        <v>863.25</v>
      </c>
      <c r="F2" s="11">
        <v>3463.6</v>
      </c>
      <c r="G2" s="10">
        <v>59600.0</v>
      </c>
      <c r="H2" s="3">
        <v>1303.0</v>
      </c>
      <c r="I2" s="10">
        <v>205000.0</v>
      </c>
      <c r="J2" s="3">
        <v>1069.0</v>
      </c>
      <c r="K2" s="10">
        <v>102000.0</v>
      </c>
      <c r="L2" s="10">
        <v>1000.0</v>
      </c>
      <c r="M2" s="10">
        <v>17600.0</v>
      </c>
      <c r="N2" s="10">
        <v>9700.0</v>
      </c>
      <c r="O2" s="10">
        <v>3600.0</v>
      </c>
      <c r="P2" s="3">
        <v>658500.0</v>
      </c>
      <c r="Q2" s="10">
        <v>2148.0</v>
      </c>
      <c r="R2" s="10">
        <v>21900.0</v>
      </c>
    </row>
    <row r="3">
      <c r="A3" s="3" t="s">
        <v>24</v>
      </c>
      <c r="B3" s="10">
        <v>110570.0</v>
      </c>
      <c r="C3" s="10">
        <v>7000.0</v>
      </c>
      <c r="D3" s="10">
        <v>3000.0</v>
      </c>
      <c r="E3" s="11">
        <v>665.5</v>
      </c>
      <c r="F3" s="11">
        <v>2563.6363636363635</v>
      </c>
      <c r="G3" s="10">
        <v>59600.0</v>
      </c>
      <c r="H3" s="3">
        <v>1303.0</v>
      </c>
      <c r="I3" s="10">
        <v>205000.0</v>
      </c>
      <c r="J3" s="3">
        <v>1069.0</v>
      </c>
      <c r="K3" s="10">
        <v>102000.0</v>
      </c>
      <c r="L3" s="10">
        <v>1000.0</v>
      </c>
      <c r="M3" s="10">
        <v>17600.0</v>
      </c>
      <c r="N3" s="10">
        <v>9700.0</v>
      </c>
      <c r="O3" s="10">
        <v>3600.0</v>
      </c>
      <c r="P3" s="3">
        <v>658500.0</v>
      </c>
      <c r="Q3" s="10">
        <v>1080.0</v>
      </c>
      <c r="R3" s="10">
        <v>21900.0</v>
      </c>
    </row>
    <row r="4">
      <c r="A4" s="3" t="s">
        <v>25</v>
      </c>
      <c r="B4" s="10">
        <v>246000.0</v>
      </c>
      <c r="C4" s="10">
        <v>15000.0</v>
      </c>
      <c r="D4" s="10">
        <v>3000.0</v>
      </c>
      <c r="E4" s="11">
        <v>671.3333333333334</v>
      </c>
      <c r="F4" s="11">
        <v>6433.333333333333</v>
      </c>
      <c r="G4" s="10">
        <v>59600.0</v>
      </c>
      <c r="H4" s="3">
        <v>1303.0</v>
      </c>
      <c r="I4" s="10">
        <v>205000.0</v>
      </c>
      <c r="J4" s="3">
        <v>1069.0</v>
      </c>
      <c r="K4" s="10">
        <v>102000.0</v>
      </c>
      <c r="L4" s="10">
        <v>1000.0</v>
      </c>
      <c r="M4" s="10">
        <v>17600.0</v>
      </c>
      <c r="N4" s="10">
        <v>9700.0</v>
      </c>
      <c r="O4" s="10">
        <v>3600.0</v>
      </c>
      <c r="P4" s="3">
        <v>658500.0</v>
      </c>
      <c r="Q4" s="10">
        <v>2203.0</v>
      </c>
      <c r="R4" s="10">
        <v>21900.0</v>
      </c>
    </row>
    <row r="5">
      <c r="A5" s="3" t="s">
        <v>26</v>
      </c>
      <c r="B5" s="11">
        <v>190535.0</v>
      </c>
      <c r="C5" s="10">
        <v>5000.0</v>
      </c>
      <c r="D5" s="10">
        <v>3000.0</v>
      </c>
      <c r="E5" s="11">
        <v>798.2</v>
      </c>
      <c r="F5" s="11">
        <v>3563.6363636363635</v>
      </c>
      <c r="G5" s="10">
        <v>59600.0</v>
      </c>
      <c r="H5" s="3">
        <v>1303.0</v>
      </c>
      <c r="I5" s="10">
        <v>205000.0</v>
      </c>
      <c r="J5" s="3">
        <v>1069.0</v>
      </c>
      <c r="K5" s="10">
        <v>102000.0</v>
      </c>
      <c r="L5" s="10">
        <v>1000.0</v>
      </c>
      <c r="M5" s="10">
        <v>17600.0</v>
      </c>
      <c r="N5" s="10">
        <v>9700.0</v>
      </c>
      <c r="O5" s="10">
        <v>3600.0</v>
      </c>
      <c r="P5" s="3">
        <v>658500.0</v>
      </c>
      <c r="Q5" s="11">
        <v>1678.0</v>
      </c>
      <c r="R5" s="10">
        <v>21900.0</v>
      </c>
    </row>
    <row r="6">
      <c r="A6" s="3" t="s">
        <v>27</v>
      </c>
      <c r="B6" s="10">
        <v>246000.0</v>
      </c>
      <c r="C6" s="10">
        <v>12200.0</v>
      </c>
      <c r="D6" s="10">
        <v>3000.0</v>
      </c>
      <c r="E6" s="11">
        <v>790.0</v>
      </c>
      <c r="F6" s="11">
        <v>2500.0</v>
      </c>
      <c r="G6" s="10">
        <v>59600.0</v>
      </c>
      <c r="H6" s="3">
        <v>1303.0</v>
      </c>
      <c r="I6" s="10">
        <v>205000.0</v>
      </c>
      <c r="J6" s="3">
        <v>1069.0</v>
      </c>
      <c r="K6" s="10">
        <v>102000.0</v>
      </c>
      <c r="L6" s="10">
        <v>1000.0</v>
      </c>
      <c r="M6" s="10">
        <v>17600.0</v>
      </c>
      <c r="N6" s="10">
        <v>9700.0</v>
      </c>
      <c r="O6" s="10">
        <v>3600.0</v>
      </c>
      <c r="P6" s="3">
        <v>658500.0</v>
      </c>
      <c r="Q6" s="11">
        <v>1744.1666666666667</v>
      </c>
      <c r="R6" s="10">
        <v>21900.0</v>
      </c>
    </row>
    <row r="7">
      <c r="A7" s="3" t="s">
        <v>28</v>
      </c>
      <c r="B7" s="10">
        <v>246000.0</v>
      </c>
      <c r="C7" s="10">
        <v>12200.0</v>
      </c>
      <c r="D7" s="10">
        <v>3000.0</v>
      </c>
      <c r="E7" s="11">
        <v>771.9333333333333</v>
      </c>
      <c r="F7" s="10">
        <v>3200.0</v>
      </c>
      <c r="G7" s="10">
        <v>59600.0</v>
      </c>
      <c r="H7" s="3">
        <v>1303.0</v>
      </c>
      <c r="I7" s="10">
        <v>205000.0</v>
      </c>
      <c r="J7" s="3">
        <v>1069.0</v>
      </c>
      <c r="K7" s="10">
        <v>102000.0</v>
      </c>
      <c r="L7" s="10">
        <v>1000.0</v>
      </c>
      <c r="M7" s="10">
        <v>17600.0</v>
      </c>
      <c r="N7" s="10">
        <v>9700.0</v>
      </c>
      <c r="O7" s="10">
        <v>3600.0</v>
      </c>
      <c r="P7" s="3">
        <v>658500.0</v>
      </c>
      <c r="Q7" s="11">
        <v>1744.1666666666667</v>
      </c>
      <c r="R7" s="10">
        <v>21900.0</v>
      </c>
    </row>
    <row r="8">
      <c r="A8" s="3" t="s">
        <v>58</v>
      </c>
      <c r="B8" s="11">
        <v>15100.0</v>
      </c>
      <c r="C8" s="11">
        <v>1170.0</v>
      </c>
      <c r="D8" s="10">
        <v>0.0</v>
      </c>
      <c r="E8" s="10">
        <v>0.0</v>
      </c>
      <c r="F8" s="10">
        <v>1000.0</v>
      </c>
      <c r="G8" s="10">
        <v>0.0</v>
      </c>
      <c r="H8" s="3">
        <v>1303.0</v>
      </c>
      <c r="I8" s="10">
        <v>0.0</v>
      </c>
      <c r="J8" s="3">
        <v>1069.0</v>
      </c>
      <c r="K8" s="10">
        <v>0.0</v>
      </c>
      <c r="L8" s="10">
        <v>0.0</v>
      </c>
      <c r="M8" s="10">
        <v>0.0</v>
      </c>
      <c r="N8" s="10">
        <v>700.0</v>
      </c>
      <c r="O8" s="10">
        <v>0.0</v>
      </c>
      <c r="P8" s="3">
        <v>0.0</v>
      </c>
      <c r="Q8" s="10">
        <v>283.0</v>
      </c>
      <c r="R8" s="10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59</v>
      </c>
    </row>
    <row r="2">
      <c r="A2" s="4" t="s">
        <v>60</v>
      </c>
    </row>
    <row r="3">
      <c r="A3" s="3" t="s">
        <v>61</v>
      </c>
    </row>
    <row r="4">
      <c r="A4" s="3" t="s">
        <v>62</v>
      </c>
    </row>
    <row r="6">
      <c r="A6" s="3" t="s">
        <v>63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6</v>
      </c>
      <c r="C8" s="3">
        <v>110570.0</v>
      </c>
      <c r="D8" s="3" t="s">
        <v>24</v>
      </c>
      <c r="E8" s="12" t="s">
        <v>68</v>
      </c>
      <c r="F8" s="8" t="s">
        <v>69</v>
      </c>
    </row>
    <row r="9">
      <c r="A9" s="3">
        <v>2.0</v>
      </c>
      <c r="B9" s="3" t="s">
        <v>6</v>
      </c>
      <c r="C9" s="12">
        <v>61740.0</v>
      </c>
      <c r="D9" s="3" t="s">
        <v>26</v>
      </c>
      <c r="E9" s="3" t="s">
        <v>68</v>
      </c>
      <c r="F9" s="8" t="s">
        <v>69</v>
      </c>
    </row>
    <row r="10">
      <c r="A10" s="3">
        <v>3.0</v>
      </c>
      <c r="B10" s="3" t="s">
        <v>6</v>
      </c>
      <c r="C10" s="3">
        <v>246000.0</v>
      </c>
      <c r="D10" s="3" t="s">
        <v>70</v>
      </c>
      <c r="E10" s="3" t="s">
        <v>53</v>
      </c>
      <c r="F10" s="6" t="s">
        <v>71</v>
      </c>
      <c r="G10" s="3" t="s">
        <v>72</v>
      </c>
    </row>
    <row r="11">
      <c r="A11" s="3">
        <v>4.0</v>
      </c>
      <c r="B11" s="3" t="s">
        <v>6</v>
      </c>
      <c r="C11" s="3">
        <v>240000.0</v>
      </c>
      <c r="D11" s="3" t="s">
        <v>26</v>
      </c>
      <c r="E11" s="3" t="s">
        <v>53</v>
      </c>
      <c r="F11" s="6" t="s">
        <v>71</v>
      </c>
    </row>
    <row r="12">
      <c r="A12" s="3">
        <v>5.0</v>
      </c>
      <c r="B12" s="3" t="s">
        <v>6</v>
      </c>
      <c r="C12" s="3">
        <v>55400.0</v>
      </c>
      <c r="D12" s="3" t="s">
        <v>26</v>
      </c>
      <c r="E12" s="3" t="s">
        <v>53</v>
      </c>
      <c r="F12" s="6" t="s">
        <v>71</v>
      </c>
    </row>
    <row r="13">
      <c r="A13" s="3">
        <v>6.0</v>
      </c>
      <c r="B13" s="3" t="s">
        <v>6</v>
      </c>
      <c r="C13" s="3">
        <v>405000.0</v>
      </c>
      <c r="D13" s="3" t="s">
        <v>26</v>
      </c>
      <c r="E13" s="3" t="s">
        <v>53</v>
      </c>
      <c r="F13" s="6" t="s">
        <v>71</v>
      </c>
    </row>
    <row r="15">
      <c r="A15" s="3" t="s">
        <v>73</v>
      </c>
    </row>
    <row r="16">
      <c r="B16" s="3" t="s">
        <v>51</v>
      </c>
      <c r="C16" s="3" t="s">
        <v>64</v>
      </c>
      <c r="D16" s="3" t="s">
        <v>65</v>
      </c>
      <c r="E16" s="3" t="s">
        <v>29</v>
      </c>
      <c r="F16" s="3" t="s">
        <v>66</v>
      </c>
    </row>
    <row r="17">
      <c r="A17" s="3">
        <v>1.0</v>
      </c>
      <c r="B17" s="3" t="s">
        <v>6</v>
      </c>
      <c r="C17" s="3">
        <v>14500.0</v>
      </c>
      <c r="E17" s="12" t="s">
        <v>68</v>
      </c>
    </row>
    <row r="18">
      <c r="A18" s="3">
        <v>2.0</v>
      </c>
      <c r="B18" s="3" t="s">
        <v>6</v>
      </c>
      <c r="C18" s="3">
        <v>15700.0</v>
      </c>
      <c r="E18" s="3" t="s">
        <v>53</v>
      </c>
      <c r="F18" s="6" t="s">
        <v>71</v>
      </c>
    </row>
    <row r="20">
      <c r="A20" s="3" t="s">
        <v>74</v>
      </c>
    </row>
    <row r="21">
      <c r="B21" s="3" t="s">
        <v>23</v>
      </c>
      <c r="C21" s="3">
        <v>246000.0</v>
      </c>
    </row>
    <row r="22">
      <c r="B22" s="3" t="s">
        <v>24</v>
      </c>
      <c r="C22" s="3">
        <v>110570.0</v>
      </c>
    </row>
    <row r="23">
      <c r="B23" s="3" t="s">
        <v>25</v>
      </c>
      <c r="C23" s="3">
        <v>246000.0</v>
      </c>
    </row>
    <row r="24">
      <c r="B24" s="3" t="s">
        <v>26</v>
      </c>
      <c r="C24" s="11">
        <f>AVERAGE(C9,C11:C13)</f>
        <v>190535</v>
      </c>
    </row>
    <row r="25">
      <c r="B25" s="3" t="s">
        <v>27</v>
      </c>
      <c r="C25" s="3">
        <v>246000.0</v>
      </c>
    </row>
    <row r="26">
      <c r="B26" s="3" t="s">
        <v>28</v>
      </c>
      <c r="C26" s="3">
        <v>246000.0</v>
      </c>
    </row>
    <row r="27">
      <c r="B27" s="3" t="s">
        <v>58</v>
      </c>
      <c r="C27" s="11">
        <f>AVERAGE(C17:C18)</f>
        <v>15100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3"/>
    <hyperlink r:id="rId7" ref="F18"/>
  </hyperlinks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75</v>
      </c>
    </row>
    <row r="6">
      <c r="A6" s="3" t="s">
        <v>63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7</v>
      </c>
      <c r="C8" s="3">
        <v>20000.0</v>
      </c>
      <c r="D8" s="3" t="s">
        <v>23</v>
      </c>
      <c r="E8" s="12" t="s">
        <v>76</v>
      </c>
      <c r="F8" s="6" t="s">
        <v>77</v>
      </c>
      <c r="G8" s="3" t="s">
        <v>78</v>
      </c>
    </row>
    <row r="9">
      <c r="A9" s="3">
        <v>2.0</v>
      </c>
      <c r="B9" s="3" t="s">
        <v>7</v>
      </c>
      <c r="C9" s="3">
        <v>7000.0</v>
      </c>
      <c r="D9" s="3" t="s">
        <v>24</v>
      </c>
      <c r="E9" s="12" t="s">
        <v>76</v>
      </c>
      <c r="F9" s="6" t="s">
        <v>77</v>
      </c>
      <c r="G9" s="3" t="s">
        <v>79</v>
      </c>
    </row>
    <row r="10">
      <c r="A10" s="3">
        <v>3.0</v>
      </c>
      <c r="B10" s="3" t="s">
        <v>7</v>
      </c>
      <c r="C10" s="3">
        <v>15000.0</v>
      </c>
      <c r="D10" s="3" t="s">
        <v>25</v>
      </c>
      <c r="E10" s="12" t="s">
        <v>76</v>
      </c>
      <c r="F10" s="6" t="s">
        <v>77</v>
      </c>
      <c r="G10" s="3" t="s">
        <v>80</v>
      </c>
    </row>
    <row r="11">
      <c r="A11" s="3">
        <v>4.0</v>
      </c>
      <c r="B11" s="3" t="s">
        <v>7</v>
      </c>
      <c r="C11" s="3">
        <v>5000.0</v>
      </c>
      <c r="D11" s="3" t="s">
        <v>26</v>
      </c>
      <c r="E11" s="12" t="s">
        <v>76</v>
      </c>
      <c r="F11" s="6" t="s">
        <v>77</v>
      </c>
      <c r="G11" s="3" t="s">
        <v>81</v>
      </c>
    </row>
    <row r="12">
      <c r="A12" s="3">
        <v>5.0</v>
      </c>
      <c r="B12" s="3" t="s">
        <v>7</v>
      </c>
      <c r="C12" s="3">
        <v>12200.0</v>
      </c>
      <c r="D12" s="3" t="s">
        <v>70</v>
      </c>
      <c r="E12" s="3" t="s">
        <v>53</v>
      </c>
      <c r="F12" s="6" t="s">
        <v>71</v>
      </c>
    </row>
    <row r="13">
      <c r="A13" s="3">
        <v>6.0</v>
      </c>
      <c r="B13" s="3" t="s">
        <v>7</v>
      </c>
      <c r="C13" s="3">
        <v>11780.0</v>
      </c>
      <c r="D13" s="3" t="s">
        <v>82</v>
      </c>
      <c r="E13" s="3" t="s">
        <v>83</v>
      </c>
      <c r="F13" s="6" t="s">
        <v>84</v>
      </c>
    </row>
    <row r="15">
      <c r="A15" s="3" t="s">
        <v>73</v>
      </c>
    </row>
    <row r="16">
      <c r="B16" s="3" t="s">
        <v>51</v>
      </c>
      <c r="C16" s="3" t="s">
        <v>64</v>
      </c>
      <c r="D16" s="3" t="s">
        <v>65</v>
      </c>
      <c r="E16" s="3" t="s">
        <v>29</v>
      </c>
      <c r="F16" s="3" t="s">
        <v>66</v>
      </c>
      <c r="G16" s="3" t="s">
        <v>67</v>
      </c>
    </row>
    <row r="17">
      <c r="A17" s="3">
        <v>1.0</v>
      </c>
      <c r="B17" s="3" t="s">
        <v>7</v>
      </c>
      <c r="C17" s="3">
        <v>1400.0</v>
      </c>
      <c r="E17" s="3" t="s">
        <v>53</v>
      </c>
      <c r="F17" s="6" t="s">
        <v>71</v>
      </c>
    </row>
    <row r="18">
      <c r="A18" s="3">
        <v>2.0</v>
      </c>
      <c r="B18" s="3" t="s">
        <v>7</v>
      </c>
      <c r="C18" s="3">
        <v>940.0</v>
      </c>
      <c r="D18" s="3" t="s">
        <v>82</v>
      </c>
      <c r="E18" s="3" t="s">
        <v>83</v>
      </c>
      <c r="F18" s="6" t="s">
        <v>84</v>
      </c>
    </row>
    <row r="20">
      <c r="A20" s="3" t="s">
        <v>74</v>
      </c>
    </row>
    <row r="21">
      <c r="B21" s="3" t="s">
        <v>23</v>
      </c>
      <c r="C21" s="11">
        <f>AVERAGE(C8,C13)</f>
        <v>15890</v>
      </c>
    </row>
    <row r="22">
      <c r="B22" s="3" t="s">
        <v>24</v>
      </c>
      <c r="C22" s="3">
        <v>7000.0</v>
      </c>
    </row>
    <row r="23">
      <c r="B23" s="3" t="s">
        <v>25</v>
      </c>
      <c r="C23" s="3">
        <v>15000.0</v>
      </c>
    </row>
    <row r="24">
      <c r="B24" s="3" t="s">
        <v>26</v>
      </c>
      <c r="C24" s="3">
        <v>5000.0</v>
      </c>
    </row>
    <row r="25">
      <c r="B25" s="3" t="s">
        <v>27</v>
      </c>
      <c r="C25" s="3">
        <v>12200.0</v>
      </c>
    </row>
    <row r="26">
      <c r="B26" s="3" t="s">
        <v>28</v>
      </c>
      <c r="C26" s="3">
        <v>12200.0</v>
      </c>
    </row>
    <row r="27">
      <c r="B27" s="3" t="s">
        <v>58</v>
      </c>
      <c r="C27" s="11">
        <f>AVERAGE(C17:C18)</f>
        <v>1170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3"/>
    <hyperlink r:id="rId7" ref="F17"/>
    <hyperlink r:id="rId8" ref="F18"/>
  </hyperlinks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85</v>
      </c>
    </row>
    <row r="6">
      <c r="A6" s="3" t="s">
        <v>63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8</v>
      </c>
      <c r="C8" s="3">
        <v>3000.0</v>
      </c>
      <c r="D8" s="3" t="s">
        <v>70</v>
      </c>
      <c r="E8" s="3" t="s">
        <v>53</v>
      </c>
      <c r="F8" s="6" t="s">
        <v>71</v>
      </c>
    </row>
    <row r="10">
      <c r="A10" s="3" t="s">
        <v>73</v>
      </c>
    </row>
    <row r="12">
      <c r="A12" s="3" t="s">
        <v>74</v>
      </c>
    </row>
    <row r="13">
      <c r="B13" s="3" t="s">
        <v>23</v>
      </c>
      <c r="C13" s="3">
        <v>3000.0</v>
      </c>
    </row>
    <row r="14">
      <c r="B14" s="3" t="s">
        <v>24</v>
      </c>
      <c r="C14" s="3">
        <v>3000.0</v>
      </c>
    </row>
    <row r="15">
      <c r="B15" s="3" t="s">
        <v>25</v>
      </c>
      <c r="C15" s="3">
        <v>3000.0</v>
      </c>
    </row>
    <row r="16">
      <c r="B16" s="3" t="s">
        <v>26</v>
      </c>
      <c r="C16" s="3">
        <v>3000.0</v>
      </c>
    </row>
    <row r="17">
      <c r="B17" s="3" t="s">
        <v>27</v>
      </c>
      <c r="C17" s="3">
        <v>3000.0</v>
      </c>
    </row>
    <row r="18">
      <c r="B18" s="3" t="s">
        <v>28</v>
      </c>
      <c r="C18" s="3">
        <v>3000.0</v>
      </c>
    </row>
    <row r="19">
      <c r="B19" s="3" t="s">
        <v>58</v>
      </c>
      <c r="C19" s="3">
        <v>0.0</v>
      </c>
    </row>
  </sheetData>
  <hyperlinks>
    <hyperlink r:id="rId1" ref="F8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86</v>
      </c>
    </row>
    <row r="3">
      <c r="A3" s="3" t="s">
        <v>87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B8" s="3" t="s">
        <v>9</v>
      </c>
      <c r="C8" s="3">
        <v>799.0</v>
      </c>
      <c r="D8" s="3" t="s">
        <v>23</v>
      </c>
      <c r="E8" s="12" t="s">
        <v>89</v>
      </c>
      <c r="F8" s="8" t="s">
        <v>90</v>
      </c>
    </row>
    <row r="9">
      <c r="B9" s="3" t="s">
        <v>9</v>
      </c>
      <c r="C9" s="3">
        <v>358.0</v>
      </c>
      <c r="D9" s="3" t="s">
        <v>25</v>
      </c>
      <c r="E9" s="3" t="s">
        <v>91</v>
      </c>
      <c r="F9" s="8" t="s">
        <v>92</v>
      </c>
      <c r="G9" s="12" t="s">
        <v>93</v>
      </c>
    </row>
    <row r="10">
      <c r="B10" s="3" t="s">
        <v>9</v>
      </c>
      <c r="C10" s="3">
        <v>899.0</v>
      </c>
      <c r="D10" s="3" t="s">
        <v>26</v>
      </c>
      <c r="E10" s="10" t="s">
        <v>94</v>
      </c>
      <c r="F10" s="8" t="s">
        <v>95</v>
      </c>
    </row>
    <row r="11">
      <c r="B11" s="3" t="s">
        <v>9</v>
      </c>
      <c r="C11" s="3">
        <v>799.0</v>
      </c>
      <c r="D11" s="3" t="s">
        <v>26</v>
      </c>
      <c r="E11" s="3" t="s">
        <v>96</v>
      </c>
      <c r="F11" s="6" t="s">
        <v>97</v>
      </c>
    </row>
    <row r="12">
      <c r="B12" s="3" t="s">
        <v>9</v>
      </c>
      <c r="C12" s="3">
        <v>879.0</v>
      </c>
      <c r="D12" s="3" t="s">
        <v>23</v>
      </c>
      <c r="E12" s="3" t="s">
        <v>98</v>
      </c>
      <c r="F12" s="6" t="s">
        <v>99</v>
      </c>
      <c r="G12" s="3" t="s">
        <v>100</v>
      </c>
    </row>
    <row r="13">
      <c r="B13" s="3" t="s">
        <v>9</v>
      </c>
      <c r="C13" s="3">
        <v>730.0</v>
      </c>
      <c r="D13" s="3" t="s">
        <v>24</v>
      </c>
      <c r="E13" s="3" t="s">
        <v>98</v>
      </c>
      <c r="F13" s="6" t="s">
        <v>99</v>
      </c>
      <c r="G13" s="3" t="s">
        <v>101</v>
      </c>
    </row>
    <row r="14">
      <c r="B14" s="3" t="s">
        <v>9</v>
      </c>
      <c r="C14" s="3">
        <v>851.0</v>
      </c>
      <c r="D14" s="3" t="s">
        <v>25</v>
      </c>
      <c r="E14" s="3" t="s">
        <v>98</v>
      </c>
      <c r="F14" s="6" t="s">
        <v>99</v>
      </c>
      <c r="G14" s="3" t="s">
        <v>102</v>
      </c>
    </row>
    <row r="15">
      <c r="B15" s="3" t="s">
        <v>9</v>
      </c>
      <c r="C15" s="3">
        <v>712.0</v>
      </c>
      <c r="D15" s="3" t="s">
        <v>26</v>
      </c>
      <c r="E15" s="3" t="s">
        <v>98</v>
      </c>
      <c r="F15" s="6" t="s">
        <v>99</v>
      </c>
      <c r="G15" s="3" t="s">
        <v>103</v>
      </c>
    </row>
    <row r="16">
      <c r="B16" s="3" t="s">
        <v>9</v>
      </c>
      <c r="C16" s="3">
        <v>693.0</v>
      </c>
      <c r="D16" s="3" t="s">
        <v>26</v>
      </c>
      <c r="E16" s="3" t="s">
        <v>98</v>
      </c>
      <c r="F16" s="6" t="s">
        <v>99</v>
      </c>
      <c r="G16" s="3" t="s">
        <v>104</v>
      </c>
    </row>
    <row r="17">
      <c r="B17" s="3" t="s">
        <v>9</v>
      </c>
      <c r="C17" s="3">
        <v>847.0</v>
      </c>
      <c r="D17" s="3" t="s">
        <v>23</v>
      </c>
      <c r="E17" s="3" t="s">
        <v>98</v>
      </c>
      <c r="F17" s="6" t="s">
        <v>99</v>
      </c>
      <c r="G17" s="3" t="s">
        <v>105</v>
      </c>
    </row>
    <row r="18">
      <c r="B18" s="3" t="s">
        <v>9</v>
      </c>
      <c r="C18" s="3">
        <v>888.0</v>
      </c>
      <c r="D18" s="3" t="s">
        <v>26</v>
      </c>
      <c r="E18" s="3" t="s">
        <v>98</v>
      </c>
      <c r="F18" s="6" t="s">
        <v>99</v>
      </c>
      <c r="G18" s="3" t="s">
        <v>106</v>
      </c>
    </row>
    <row r="19">
      <c r="B19" s="3" t="s">
        <v>9</v>
      </c>
      <c r="C19" s="3">
        <v>790.0</v>
      </c>
      <c r="D19" s="3" t="s">
        <v>27</v>
      </c>
      <c r="E19" s="3" t="s">
        <v>98</v>
      </c>
      <c r="F19" s="6" t="s">
        <v>99</v>
      </c>
      <c r="G19" s="3" t="s">
        <v>107</v>
      </c>
    </row>
    <row r="20">
      <c r="B20" s="3" t="s">
        <v>9</v>
      </c>
      <c r="C20" s="3">
        <v>928.0</v>
      </c>
      <c r="D20" s="3" t="s">
        <v>23</v>
      </c>
      <c r="E20" s="3" t="s">
        <v>98</v>
      </c>
      <c r="F20" s="6" t="s">
        <v>99</v>
      </c>
      <c r="G20" s="3" t="s">
        <v>108</v>
      </c>
    </row>
    <row r="21">
      <c r="B21" s="3" t="s">
        <v>9</v>
      </c>
      <c r="C21" s="3">
        <v>805.0</v>
      </c>
      <c r="D21" s="3" t="s">
        <v>25</v>
      </c>
      <c r="E21" s="3" t="s">
        <v>98</v>
      </c>
      <c r="F21" s="6" t="s">
        <v>99</v>
      </c>
      <c r="G21" s="3" t="s">
        <v>109</v>
      </c>
    </row>
    <row r="22">
      <c r="B22" s="3" t="s">
        <v>9</v>
      </c>
      <c r="C22" s="3">
        <v>601.0</v>
      </c>
      <c r="D22" s="3" t="s">
        <v>24</v>
      </c>
      <c r="E22" s="3" t="s">
        <v>110</v>
      </c>
      <c r="F22" s="13" t="s">
        <v>111</v>
      </c>
    </row>
    <row r="24">
      <c r="A24" s="3" t="s">
        <v>74</v>
      </c>
    </row>
    <row r="25">
      <c r="B25" s="3" t="s">
        <v>23</v>
      </c>
      <c r="C25" s="11">
        <f>AVERAGE(C8,C12,C17,C20)</f>
        <v>863.25</v>
      </c>
    </row>
    <row r="26">
      <c r="B26" s="3" t="s">
        <v>24</v>
      </c>
      <c r="C26" s="11">
        <f>AVERAGE(C13,C22)</f>
        <v>665.5</v>
      </c>
    </row>
    <row r="27">
      <c r="B27" s="3" t="s">
        <v>25</v>
      </c>
      <c r="C27" s="11">
        <f>AVERAGE(C21,C14,C9)</f>
        <v>671.3333333</v>
      </c>
    </row>
    <row r="28">
      <c r="B28" s="3" t="s">
        <v>26</v>
      </c>
      <c r="C28" s="11">
        <f>AVERAGE(C18,C15:C16,C10:C11)</f>
        <v>798.2</v>
      </c>
    </row>
    <row r="29">
      <c r="B29" s="3" t="s">
        <v>27</v>
      </c>
      <c r="C29" s="11">
        <f>AVERAGE(C19)</f>
        <v>790</v>
      </c>
    </row>
    <row r="30">
      <c r="B30" s="3" t="s">
        <v>28</v>
      </c>
      <c r="C30" s="11">
        <f>AVERAGE(C8:C22)</f>
        <v>771.9333333</v>
      </c>
    </row>
    <row r="31">
      <c r="B31" s="3" t="s">
        <v>58</v>
      </c>
      <c r="C31" s="3">
        <v>0.0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3"/>
    <hyperlink r:id="rId7" ref="F14"/>
    <hyperlink r:id="rId8" ref="F15"/>
    <hyperlink r:id="rId9" ref="F16"/>
    <hyperlink r:id="rId10" ref="F17"/>
    <hyperlink r:id="rId11" ref="F18"/>
    <hyperlink r:id="rId12" ref="F19"/>
    <hyperlink r:id="rId13" ref="F20"/>
    <hyperlink r:id="rId14" ref="F21"/>
    <hyperlink r:id="rId15" ref="F22"/>
  </hyperlinks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">
        <v>86</v>
      </c>
    </row>
    <row r="6">
      <c r="A6" s="3" t="s">
        <v>88</v>
      </c>
    </row>
    <row r="7">
      <c r="A7" s="3"/>
      <c r="B7" s="3" t="s">
        <v>51</v>
      </c>
      <c r="C7" s="3" t="s">
        <v>64</v>
      </c>
      <c r="D7" s="3" t="s">
        <v>65</v>
      </c>
      <c r="E7" s="3" t="s">
        <v>29</v>
      </c>
      <c r="F7" s="3" t="s">
        <v>66</v>
      </c>
      <c r="G7" s="3" t="s">
        <v>67</v>
      </c>
    </row>
    <row r="8">
      <c r="A8" s="3">
        <v>1.0</v>
      </c>
      <c r="B8" s="3" t="s">
        <v>10</v>
      </c>
      <c r="C8" s="3">
        <v>4000.0</v>
      </c>
      <c r="D8" s="3" t="s">
        <v>23</v>
      </c>
      <c r="E8" s="3" t="s">
        <v>112</v>
      </c>
      <c r="F8" s="6" t="s">
        <v>113</v>
      </c>
    </row>
    <row r="9">
      <c r="A9" s="3">
        <v>2.0</v>
      </c>
      <c r="B9" s="3" t="s">
        <v>10</v>
      </c>
      <c r="C9" s="3">
        <v>8500.0</v>
      </c>
      <c r="D9" s="3" t="s">
        <v>25</v>
      </c>
      <c r="E9" s="3" t="s">
        <v>114</v>
      </c>
      <c r="F9" s="8" t="s">
        <v>115</v>
      </c>
    </row>
    <row r="10">
      <c r="A10" s="3">
        <v>3.0</v>
      </c>
      <c r="B10" s="3" t="s">
        <v>10</v>
      </c>
      <c r="C10" s="3">
        <v>3200.0</v>
      </c>
      <c r="D10" s="3" t="s">
        <v>70</v>
      </c>
      <c r="E10" s="3" t="s">
        <v>53</v>
      </c>
      <c r="F10" s="6" t="s">
        <v>71</v>
      </c>
      <c r="G10" s="3" t="s">
        <v>72</v>
      </c>
    </row>
    <row r="11">
      <c r="A11" s="3">
        <v>4.0</v>
      </c>
      <c r="B11" s="3" t="s">
        <v>10</v>
      </c>
      <c r="C11" s="3">
        <v>2300.0</v>
      </c>
      <c r="D11" s="3" t="s">
        <v>25</v>
      </c>
      <c r="E11" s="3" t="s">
        <v>53</v>
      </c>
      <c r="F11" s="6" t="s">
        <v>71</v>
      </c>
    </row>
    <row r="12">
      <c r="A12" s="3">
        <v>5.0</v>
      </c>
      <c r="B12" s="3" t="s">
        <v>10</v>
      </c>
      <c r="C12" s="3">
        <v>2300.0</v>
      </c>
      <c r="D12" s="3" t="s">
        <v>26</v>
      </c>
      <c r="E12" s="3" t="s">
        <v>53</v>
      </c>
      <c r="F12" s="6" t="s">
        <v>71</v>
      </c>
    </row>
    <row r="13">
      <c r="A13" s="3">
        <v>6.0</v>
      </c>
      <c r="B13" s="3" t="s">
        <v>10</v>
      </c>
      <c r="C13" s="3">
        <v>2500.0</v>
      </c>
      <c r="D13" s="3" t="s">
        <v>27</v>
      </c>
      <c r="E13" s="3" t="s">
        <v>53</v>
      </c>
      <c r="F13" s="6" t="s">
        <v>71</v>
      </c>
    </row>
    <row r="14">
      <c r="A14" s="3">
        <v>7.0</v>
      </c>
      <c r="B14" s="3" t="s">
        <v>10</v>
      </c>
      <c r="C14" s="3">
        <v>3100.0</v>
      </c>
      <c r="D14" s="3" t="s">
        <v>116</v>
      </c>
      <c r="E14" s="3" t="s">
        <v>53</v>
      </c>
      <c r="F14" s="6" t="s">
        <v>71</v>
      </c>
    </row>
    <row r="15">
      <c r="A15" s="3">
        <v>8.0</v>
      </c>
      <c r="B15" s="3" t="s">
        <v>10</v>
      </c>
      <c r="C15" s="3">
        <v>5000.0</v>
      </c>
      <c r="D15" s="3" t="s">
        <v>116</v>
      </c>
      <c r="E15" s="3" t="s">
        <v>53</v>
      </c>
      <c r="F15" s="6" t="s">
        <v>71</v>
      </c>
    </row>
    <row r="16">
      <c r="A16" s="3">
        <v>9.0</v>
      </c>
      <c r="B16" s="3" t="s">
        <v>10</v>
      </c>
      <c r="C16" s="3">
        <v>3418.0</v>
      </c>
      <c r="D16" s="3" t="s">
        <v>82</v>
      </c>
      <c r="E16" s="3" t="s">
        <v>117</v>
      </c>
      <c r="F16" s="6" t="s">
        <v>118</v>
      </c>
    </row>
    <row r="17">
      <c r="A17" s="3">
        <v>10.0</v>
      </c>
      <c r="B17" s="14" t="s">
        <v>10</v>
      </c>
      <c r="C17" s="3">
        <v>5900.0</v>
      </c>
      <c r="D17" s="3" t="s">
        <v>119</v>
      </c>
      <c r="E17" s="3" t="s">
        <v>120</v>
      </c>
      <c r="F17" s="6" t="s">
        <v>121</v>
      </c>
      <c r="G17" s="3" t="s">
        <v>122</v>
      </c>
    </row>
    <row r="18">
      <c r="A18" s="3">
        <v>11.0</v>
      </c>
      <c r="B18" s="14" t="s">
        <v>10</v>
      </c>
      <c r="C18" s="3">
        <v>3600.0</v>
      </c>
      <c r="D18" s="3" t="s">
        <v>24</v>
      </c>
      <c r="E18" s="3" t="s">
        <v>120</v>
      </c>
      <c r="F18" s="6" t="s">
        <v>121</v>
      </c>
      <c r="G18" s="3" t="s">
        <v>122</v>
      </c>
    </row>
    <row r="19">
      <c r="A19" s="3">
        <v>12.0</v>
      </c>
      <c r="B19" s="14" t="s">
        <v>10</v>
      </c>
      <c r="C19" s="3">
        <v>5600.0</v>
      </c>
      <c r="D19" s="3" t="s">
        <v>123</v>
      </c>
      <c r="E19" s="3" t="s">
        <v>120</v>
      </c>
      <c r="F19" s="6" t="s">
        <v>121</v>
      </c>
      <c r="G19" s="3" t="s">
        <v>122</v>
      </c>
    </row>
    <row r="20">
      <c r="A20" s="3">
        <v>13.0</v>
      </c>
      <c r="B20" s="14" t="s">
        <v>10</v>
      </c>
      <c r="C20" s="3">
        <v>3600.0</v>
      </c>
      <c r="D20" s="3" t="s">
        <v>124</v>
      </c>
      <c r="E20" s="3" t="s">
        <v>120</v>
      </c>
      <c r="F20" s="6" t="s">
        <v>121</v>
      </c>
      <c r="G20" s="3" t="s">
        <v>122</v>
      </c>
    </row>
    <row r="21">
      <c r="A21" s="3">
        <v>14.0</v>
      </c>
      <c r="B21" s="14" t="s">
        <v>10</v>
      </c>
      <c r="C21" s="3">
        <v>6200.0</v>
      </c>
      <c r="D21" s="3" t="s">
        <v>124</v>
      </c>
      <c r="E21" s="3" t="s">
        <v>125</v>
      </c>
      <c r="F21" s="6" t="s">
        <v>121</v>
      </c>
      <c r="G21" s="3" t="s">
        <v>122</v>
      </c>
    </row>
    <row r="22">
      <c r="A22" s="3">
        <v>15.0</v>
      </c>
      <c r="B22" s="14" t="s">
        <v>10</v>
      </c>
      <c r="C22" s="3">
        <v>3300.0</v>
      </c>
      <c r="D22" s="3" t="s">
        <v>124</v>
      </c>
      <c r="E22" s="3" t="s">
        <v>125</v>
      </c>
      <c r="F22" s="6" t="s">
        <v>121</v>
      </c>
      <c r="G22" s="3" t="s">
        <v>122</v>
      </c>
    </row>
    <row r="23">
      <c r="A23" s="3">
        <v>16.0</v>
      </c>
      <c r="B23" s="15" t="s">
        <v>10</v>
      </c>
      <c r="C23" s="3">
        <v>5000.0</v>
      </c>
      <c r="D23" s="3" t="s">
        <v>124</v>
      </c>
      <c r="E23" s="3" t="s">
        <v>126</v>
      </c>
      <c r="F23" s="6" t="s">
        <v>121</v>
      </c>
      <c r="G23" s="3" t="s">
        <v>122</v>
      </c>
    </row>
    <row r="24">
      <c r="A24" s="3">
        <v>17.0</v>
      </c>
      <c r="B24" s="3" t="s">
        <v>10</v>
      </c>
      <c r="C24" s="3">
        <v>2100.0</v>
      </c>
      <c r="D24" s="3" t="s">
        <v>124</v>
      </c>
      <c r="E24" s="3" t="s">
        <v>126</v>
      </c>
      <c r="F24" s="6" t="s">
        <v>121</v>
      </c>
      <c r="G24" s="3" t="s">
        <v>122</v>
      </c>
    </row>
    <row r="25">
      <c r="A25" s="3">
        <v>18.0</v>
      </c>
      <c r="B25" s="3" t="s">
        <v>10</v>
      </c>
      <c r="C25" s="3">
        <v>2300.0</v>
      </c>
      <c r="D25" s="3" t="s">
        <v>127</v>
      </c>
      <c r="E25" s="3" t="s">
        <v>126</v>
      </c>
      <c r="F25" s="6" t="s">
        <v>121</v>
      </c>
      <c r="G25" s="3" t="s">
        <v>122</v>
      </c>
    </row>
    <row r="26">
      <c r="A26" s="3">
        <v>19.0</v>
      </c>
      <c r="B26" s="3" t="s">
        <v>10</v>
      </c>
      <c r="C26" s="3">
        <v>1400.0</v>
      </c>
      <c r="D26" s="3" t="s">
        <v>128</v>
      </c>
      <c r="E26" s="3" t="s">
        <v>126</v>
      </c>
      <c r="F26" s="6" t="s">
        <v>121</v>
      </c>
      <c r="G26" s="3" t="s">
        <v>122</v>
      </c>
    </row>
    <row r="27">
      <c r="A27" s="3">
        <v>20.0</v>
      </c>
      <c r="B27" s="3" t="s">
        <v>10</v>
      </c>
      <c r="C27" s="3">
        <v>2000.0</v>
      </c>
      <c r="D27" s="3" t="s">
        <v>128</v>
      </c>
      <c r="E27" s="3" t="s">
        <v>126</v>
      </c>
      <c r="F27" s="6" t="s">
        <v>121</v>
      </c>
      <c r="G27" s="3" t="s">
        <v>122</v>
      </c>
    </row>
    <row r="28">
      <c r="A28" s="3">
        <v>21.0</v>
      </c>
      <c r="B28" s="3" t="s">
        <v>10</v>
      </c>
      <c r="C28" s="3">
        <v>1700.0</v>
      </c>
      <c r="D28" s="3" t="s">
        <v>128</v>
      </c>
      <c r="E28" s="3" t="s">
        <v>126</v>
      </c>
      <c r="F28" s="6" t="s">
        <v>121</v>
      </c>
      <c r="G28" s="3" t="s">
        <v>122</v>
      </c>
    </row>
    <row r="29">
      <c r="A29" s="3">
        <v>22.0</v>
      </c>
      <c r="B29" s="3" t="s">
        <v>10</v>
      </c>
      <c r="C29" s="3">
        <v>1100.0</v>
      </c>
      <c r="D29" s="3" t="s">
        <v>128</v>
      </c>
      <c r="E29" s="3" t="s">
        <v>126</v>
      </c>
      <c r="F29" s="6" t="s">
        <v>121</v>
      </c>
      <c r="G29" s="3" t="s">
        <v>122</v>
      </c>
    </row>
    <row r="30">
      <c r="A30" s="3">
        <v>23.0</v>
      </c>
      <c r="B30" s="3" t="s">
        <v>10</v>
      </c>
      <c r="C30" s="3">
        <v>3100.0</v>
      </c>
      <c r="D30" s="3" t="s">
        <v>128</v>
      </c>
      <c r="E30" s="3" t="s">
        <v>126</v>
      </c>
      <c r="F30" s="6" t="s">
        <v>121</v>
      </c>
      <c r="G30" s="3" t="s">
        <v>122</v>
      </c>
    </row>
    <row r="31">
      <c r="A31" s="3">
        <v>24.0</v>
      </c>
      <c r="B31" s="3" t="s">
        <v>10</v>
      </c>
      <c r="C31" s="3">
        <v>2300.0</v>
      </c>
      <c r="D31" s="3" t="s">
        <v>128</v>
      </c>
      <c r="E31" s="3" t="s">
        <v>126</v>
      </c>
      <c r="F31" s="6" t="s">
        <v>121</v>
      </c>
      <c r="G31" s="3" t="s">
        <v>122</v>
      </c>
    </row>
    <row r="32">
      <c r="A32" s="3">
        <v>25.0</v>
      </c>
      <c r="B32" s="3" t="s">
        <v>10</v>
      </c>
      <c r="C32" s="3">
        <v>3900.0</v>
      </c>
      <c r="D32" s="3" t="s">
        <v>128</v>
      </c>
      <c r="E32" s="3" t="s">
        <v>126</v>
      </c>
      <c r="F32" s="6" t="s">
        <v>121</v>
      </c>
      <c r="G32" s="3" t="s">
        <v>122</v>
      </c>
    </row>
    <row r="33">
      <c r="A33" s="3">
        <v>26.0</v>
      </c>
      <c r="B33" s="3" t="s">
        <v>10</v>
      </c>
      <c r="C33" s="3">
        <v>3100.0</v>
      </c>
      <c r="D33" s="3" t="s">
        <v>128</v>
      </c>
      <c r="E33" s="3" t="s">
        <v>126</v>
      </c>
      <c r="F33" s="6" t="s">
        <v>121</v>
      </c>
      <c r="G33" s="3" t="s">
        <v>122</v>
      </c>
    </row>
    <row r="34">
      <c r="A34" s="3">
        <v>27.0</v>
      </c>
      <c r="B34" s="3" t="s">
        <v>10</v>
      </c>
      <c r="C34" s="3">
        <v>3500.0</v>
      </c>
      <c r="D34" s="3" t="s">
        <v>128</v>
      </c>
      <c r="E34" s="3" t="s">
        <v>126</v>
      </c>
      <c r="F34" s="6" t="s">
        <v>121</v>
      </c>
      <c r="G34" s="3" t="s">
        <v>122</v>
      </c>
    </row>
    <row r="35">
      <c r="A35" s="3">
        <v>28.0</v>
      </c>
      <c r="B35" s="3" t="s">
        <v>10</v>
      </c>
      <c r="C35" s="3">
        <v>2500.0</v>
      </c>
      <c r="D35" s="3" t="s">
        <v>128</v>
      </c>
      <c r="E35" s="3" t="s">
        <v>126</v>
      </c>
      <c r="F35" s="6" t="s">
        <v>121</v>
      </c>
      <c r="G35" s="3" t="s">
        <v>122</v>
      </c>
    </row>
    <row r="36">
      <c r="A36" s="3">
        <v>29.0</v>
      </c>
      <c r="B36" s="3" t="s">
        <v>10</v>
      </c>
      <c r="C36" s="3">
        <v>2400.0</v>
      </c>
      <c r="D36" s="3" t="s">
        <v>129</v>
      </c>
      <c r="E36" s="3" t="s">
        <v>130</v>
      </c>
      <c r="F36" s="6" t="s">
        <v>121</v>
      </c>
      <c r="G36" s="3" t="s">
        <v>122</v>
      </c>
    </row>
    <row r="37">
      <c r="A37" s="3">
        <v>30.0</v>
      </c>
      <c r="B37" s="3" t="s">
        <v>10</v>
      </c>
      <c r="C37" s="3">
        <v>2800.0</v>
      </c>
      <c r="D37" s="3" t="s">
        <v>131</v>
      </c>
      <c r="E37" s="3" t="s">
        <v>126</v>
      </c>
      <c r="F37" s="6" t="s">
        <v>121</v>
      </c>
      <c r="G37" s="3" t="s">
        <v>122</v>
      </c>
    </row>
    <row r="38">
      <c r="A38" s="3">
        <v>31.0</v>
      </c>
      <c r="B38" s="3" t="s">
        <v>10</v>
      </c>
      <c r="C38" s="3">
        <v>1200.0</v>
      </c>
      <c r="D38" s="3" t="s">
        <v>132</v>
      </c>
      <c r="E38" s="3" t="s">
        <v>126</v>
      </c>
      <c r="F38" s="6" t="s">
        <v>121</v>
      </c>
      <c r="G38" s="3" t="s">
        <v>122</v>
      </c>
    </row>
    <row r="39">
      <c r="A39" s="3">
        <v>32.0</v>
      </c>
      <c r="B39" s="3" t="s">
        <v>10</v>
      </c>
      <c r="C39" s="3">
        <v>8500.0</v>
      </c>
      <c r="D39" s="3" t="s">
        <v>133</v>
      </c>
      <c r="E39" s="3" t="s">
        <v>126</v>
      </c>
      <c r="F39" s="6" t="s">
        <v>121</v>
      </c>
      <c r="G39" s="3" t="s">
        <v>122</v>
      </c>
    </row>
    <row r="40">
      <c r="A40" s="3">
        <v>33.0</v>
      </c>
      <c r="B40" s="3" t="s">
        <v>10</v>
      </c>
      <c r="C40" s="3">
        <v>2100.0</v>
      </c>
      <c r="D40" s="3" t="s">
        <v>134</v>
      </c>
      <c r="E40" s="3" t="s">
        <v>120</v>
      </c>
      <c r="F40" s="6" t="s">
        <v>121</v>
      </c>
      <c r="G40" s="3" t="s">
        <v>122</v>
      </c>
    </row>
    <row r="41">
      <c r="A41" s="3">
        <v>34.0</v>
      </c>
      <c r="B41" s="3" t="s">
        <v>10</v>
      </c>
      <c r="C41" s="3">
        <v>4300.0</v>
      </c>
      <c r="D41" s="3" t="s">
        <v>135</v>
      </c>
      <c r="E41" s="3" t="s">
        <v>126</v>
      </c>
      <c r="F41" s="6" t="s">
        <v>121</v>
      </c>
      <c r="G41" s="3" t="s">
        <v>122</v>
      </c>
    </row>
    <row r="42">
      <c r="A42" s="3"/>
    </row>
    <row r="43">
      <c r="A43" s="3" t="s">
        <v>136</v>
      </c>
    </row>
    <row r="44">
      <c r="B44" s="3" t="s">
        <v>51</v>
      </c>
      <c r="C44" s="3" t="s">
        <v>64</v>
      </c>
      <c r="D44" s="3" t="s">
        <v>65</v>
      </c>
      <c r="E44" s="3" t="s">
        <v>29</v>
      </c>
      <c r="F44" s="3" t="s">
        <v>66</v>
      </c>
      <c r="G44" s="3" t="s">
        <v>67</v>
      </c>
    </row>
    <row r="45">
      <c r="A45" s="3">
        <v>1.0</v>
      </c>
      <c r="B45" s="3" t="s">
        <v>10</v>
      </c>
      <c r="C45" s="3">
        <v>1000.0</v>
      </c>
      <c r="E45" s="3" t="s">
        <v>53</v>
      </c>
      <c r="F45" s="6" t="s">
        <v>71</v>
      </c>
      <c r="G45" s="3" t="s">
        <v>137</v>
      </c>
    </row>
    <row r="46">
      <c r="A46" s="3">
        <v>2.0</v>
      </c>
      <c r="B46" s="3" t="s">
        <v>10</v>
      </c>
      <c r="C46" s="3">
        <v>316.0</v>
      </c>
      <c r="D46" s="3" t="s">
        <v>82</v>
      </c>
      <c r="E46" s="3" t="s">
        <v>117</v>
      </c>
      <c r="F46" s="6" t="s">
        <v>118</v>
      </c>
    </row>
    <row r="48">
      <c r="A48" s="3" t="s">
        <v>74</v>
      </c>
      <c r="B48" s="3" t="s">
        <v>64</v>
      </c>
    </row>
    <row r="49">
      <c r="A49" s="3" t="s">
        <v>23</v>
      </c>
      <c r="B49" s="11">
        <f>AVERAGE(C38,C37,C8,C16,C17)</f>
        <v>3463.6</v>
      </c>
    </row>
    <row r="50">
      <c r="A50" s="3" t="s">
        <v>24</v>
      </c>
      <c r="B50" s="11">
        <f>AVERAGE(C18,C27:C35,C26)</f>
        <v>2563.636364</v>
      </c>
    </row>
    <row r="51">
      <c r="A51" s="3" t="s">
        <v>25</v>
      </c>
      <c r="B51" s="11">
        <f>AVERAGE(C9,C39,C11)</f>
        <v>6433.333333</v>
      </c>
    </row>
    <row r="52">
      <c r="A52" s="3" t="s">
        <v>26</v>
      </c>
      <c r="B52" s="11">
        <f>AVERAGE(C40:C41,C36,C12,C19:C25)</f>
        <v>3563.636364</v>
      </c>
    </row>
    <row r="53">
      <c r="A53" s="3" t="s">
        <v>27</v>
      </c>
      <c r="B53" s="11">
        <f>AVERAGE(C13)</f>
        <v>2500</v>
      </c>
    </row>
    <row r="54">
      <c r="A54" s="3" t="s">
        <v>28</v>
      </c>
      <c r="B54" s="3">
        <v>3200.0</v>
      </c>
    </row>
    <row r="55">
      <c r="A55" s="3" t="s">
        <v>58</v>
      </c>
      <c r="B55" s="3">
        <v>1000.0</v>
      </c>
    </row>
  </sheetData>
  <hyperlinks>
    <hyperlink r:id="rId1" ref="F8"/>
    <hyperlink r:id="rId2" ref="F9"/>
    <hyperlink r:id="rId3" ref="F10"/>
    <hyperlink r:id="rId4" ref="F11"/>
    <hyperlink r:id="rId5" ref="F12"/>
    <hyperlink r:id="rId6" ref="F13"/>
    <hyperlink r:id="rId7" ref="F14"/>
    <hyperlink r:id="rId8" ref="F15"/>
    <hyperlink r:id="rId9" ref="F16"/>
    <hyperlink r:id="rId10" location="supplementary" ref="F17"/>
    <hyperlink r:id="rId11" location="supplementary" ref="F18"/>
    <hyperlink r:id="rId12" location="supplementary" ref="F19"/>
    <hyperlink r:id="rId13" location="supplementary" ref="F20"/>
    <hyperlink r:id="rId14" location="supplementary" ref="F21"/>
    <hyperlink r:id="rId15" location="supplementary" ref="F22"/>
    <hyperlink r:id="rId16" location="supplementary" ref="F23"/>
    <hyperlink r:id="rId17" location="supplementary" ref="F24"/>
    <hyperlink r:id="rId18" location="supplementary" ref="F25"/>
    <hyperlink r:id="rId19" location="supplementary" ref="F26"/>
    <hyperlink r:id="rId20" location="supplementary" ref="F27"/>
    <hyperlink r:id="rId21" location="supplementary" ref="F28"/>
    <hyperlink r:id="rId22" location="supplementary" ref="F29"/>
    <hyperlink r:id="rId23" location="supplementary" ref="F30"/>
    <hyperlink r:id="rId24" location="supplementary" ref="F31"/>
    <hyperlink r:id="rId25" location="supplementary" ref="F32"/>
    <hyperlink r:id="rId26" location="supplementary" ref="F33"/>
    <hyperlink r:id="rId27" location="supplementary" ref="F34"/>
    <hyperlink r:id="rId28" location="supplementary" ref="F35"/>
    <hyperlink r:id="rId29" location="supplementary" ref="F36"/>
    <hyperlink r:id="rId30" location="supplementary" ref="F37"/>
    <hyperlink r:id="rId31" location="supplementary" ref="F38"/>
    <hyperlink r:id="rId32" location="supplementary" ref="F39"/>
    <hyperlink r:id="rId33" location="supplementary" ref="F40"/>
    <hyperlink r:id="rId34" location="supplementary" ref="F41"/>
    <hyperlink r:id="rId35" ref="F45"/>
    <hyperlink r:id="rId36" ref="F46"/>
  </hyperlinks>
  <drawing r:id="rId37"/>
</worksheet>
</file>