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moko/Desktop/京都大学/理学/青山研/小武/小武論文_原稿投稿用_元データ/For BMC Psychology/"/>
    </mc:Choice>
  </mc:AlternateContent>
  <xr:revisionPtr revIDLastSave="0" documentId="13_ncr:1_{181C9146-C35F-7A4B-ABDB-70F2773B114F}" xr6:coauthVersionLast="36" xr6:coauthVersionMax="36" xr10:uidLastSave="{00000000-0000-0000-0000-000000000000}"/>
  <bookViews>
    <workbookView xWindow="44880" yWindow="4340" windowWidth="21840" windowHeight="13220" tabRatio="646" activeTab="1" xr2:uid="{00000000-000D-0000-FFFF-FFFF00000000}"/>
  </bookViews>
  <sheets>
    <sheet name="Table 1-2 presenteeism per pers" sheetId="13" state="hidden" r:id="rId1"/>
    <sheet name="Supplimental 1" sheetId="19" r:id="rId2"/>
    <sheet name="Table 1 Demographics IR" sheetId="1" state="hidden" r:id="rId3"/>
    <sheet name="Table 2 Scores at pre-post IR" sheetId="6" state="hidden" r:id="rId4"/>
    <sheet name="Table 3 RA for presenteeism" sheetId="11" state="hidden" r:id="rId5"/>
    <sheet name="supplimental a" sheetId="17" state="hidden" r:id="rId6"/>
    <sheet name="supplimental b" sheetId="18" state="hidden" r:id="rId7"/>
    <sheet name="Table 4 RA for neck pain" sheetId="8" state="hidden" r:id="rId8"/>
    <sheet name="Sheet1" sheetId="12" state="hidden" r:id="rId9"/>
  </sheets>
  <calcPr calcId="181029"/>
</workbook>
</file>

<file path=xl/calcChain.xml><?xml version="1.0" encoding="utf-8"?>
<calcChain xmlns="http://schemas.openxmlformats.org/spreadsheetml/2006/main">
  <c r="F5" i="13" l="1"/>
  <c r="F10" i="13" s="1"/>
  <c r="F6" i="13"/>
  <c r="F7" i="13"/>
  <c r="F8" i="13"/>
  <c r="G8" i="13" s="1"/>
  <c r="F9" i="13"/>
  <c r="G9" i="13" s="1"/>
  <c r="E10" i="13"/>
  <c r="D10" i="13"/>
  <c r="C10" i="13"/>
  <c r="G6" i="13"/>
  <c r="G5" i="13"/>
  <c r="E20" i="12"/>
  <c r="D20" i="12"/>
  <c r="C20" i="12"/>
  <c r="F19" i="12"/>
  <c r="G19" i="12" s="1"/>
  <c r="F18" i="12"/>
  <c r="G18" i="12" s="1"/>
  <c r="F17" i="12"/>
  <c r="G17" i="12" s="1"/>
  <c r="F16" i="12"/>
  <c r="F15" i="12"/>
  <c r="G15" i="12" s="1"/>
  <c r="D11" i="12"/>
  <c r="E11" i="12"/>
  <c r="C11" i="12"/>
  <c r="F7" i="12"/>
  <c r="G7" i="12" s="1"/>
  <c r="F8" i="12"/>
  <c r="G8" i="12" s="1"/>
  <c r="F9" i="12"/>
  <c r="G9" i="12" s="1"/>
  <c r="F10" i="12"/>
  <c r="G10" i="12" s="1"/>
  <c r="F6" i="12"/>
  <c r="G6" i="12" s="1"/>
  <c r="G7" i="13" l="1"/>
  <c r="G10" i="13" s="1"/>
  <c r="F20" i="12"/>
  <c r="G11" i="12"/>
  <c r="G16" i="12"/>
  <c r="G20" i="12" s="1"/>
  <c r="F11" i="12"/>
</calcChain>
</file>

<file path=xl/sharedStrings.xml><?xml version="1.0" encoding="utf-8"?>
<sst xmlns="http://schemas.openxmlformats.org/spreadsheetml/2006/main" count="182" uniqueCount="112">
  <si>
    <t>Number of subjects (Women/Men)</t>
  </si>
  <si>
    <t>86 (35/51)</t>
  </si>
  <si>
    <t>50 (43.8 - 54.0)</t>
  </si>
  <si>
    <t>22.7 (20.75 - 24.75)</t>
  </si>
  <si>
    <t>84 (57.0 - 129.0)</t>
  </si>
  <si>
    <t>32.5 (16.5 - 67.75)</t>
  </si>
  <si>
    <t>P-Value</t>
  </si>
  <si>
    <t>74.5 (50 - 76)</t>
  </si>
  <si>
    <t>25.0 (14.0 - 50)</t>
  </si>
  <si>
    <t>38.5 (25.0 - 58.5)</t>
  </si>
  <si>
    <t>Dependent = Δ Monetary loss due to presenteeism</t>
  </si>
  <si>
    <t>before web-app use</t>
    <phoneticPr fontId="3"/>
  </si>
  <si>
    <t>after web-app use</t>
    <phoneticPr fontId="3"/>
  </si>
  <si>
    <t>Estimate</t>
    <phoneticPr fontId="3"/>
  </si>
  <si>
    <r>
      <t>β</t>
    </r>
    <r>
      <rPr>
        <vertAlign val="superscript"/>
        <sz val="11"/>
        <color theme="1"/>
        <rFont val="Arial"/>
        <family val="2"/>
      </rPr>
      <t>†</t>
    </r>
    <phoneticPr fontId="3"/>
  </si>
  <si>
    <t>* p &lt; 0.05</t>
    <phoneticPr fontId="3"/>
  </si>
  <si>
    <r>
      <rPr>
        <vertAlign val="superscript"/>
        <sz val="11"/>
        <color theme="1"/>
        <rFont val="Arial"/>
        <family val="2"/>
      </rPr>
      <t>†</t>
    </r>
    <r>
      <rPr>
        <sz val="11"/>
        <color theme="1"/>
        <rFont val="游ゴシック"/>
        <family val="2"/>
        <charset val="128"/>
      </rPr>
      <t xml:space="preserve"> </t>
    </r>
    <r>
      <rPr>
        <sz val="11"/>
        <color theme="1"/>
        <rFont val="Arial"/>
        <family val="2"/>
      </rPr>
      <t>β: standardized regression coefficient</t>
    </r>
    <phoneticPr fontId="3"/>
  </si>
  <si>
    <t>** p &lt; 0.01</t>
    <phoneticPr fontId="3"/>
  </si>
  <si>
    <t>&lt; 0.01**</t>
    <phoneticPr fontId="3"/>
  </si>
  <si>
    <t>Table 1 Participants’ demographics</t>
    <phoneticPr fontId="3"/>
  </si>
  <si>
    <t xml:space="preserve">Table 2 Scores of each variable before and after web-app use </t>
    <phoneticPr fontId="3"/>
  </si>
  <si>
    <t>1413.44 (215.17 - 2896.29)</t>
    <phoneticPr fontId="3"/>
  </si>
  <si>
    <t>772.34 (95.91 - 1665.84)</t>
    <phoneticPr fontId="3"/>
  </si>
  <si>
    <t>95% CI</t>
    <phoneticPr fontId="3"/>
  </si>
  <si>
    <t>11.5 (0 - 28.75)</t>
  </si>
  <si>
    <t>1.57 (1.24 - 1.89)</t>
    <phoneticPr fontId="3"/>
  </si>
  <si>
    <t>1.12 (0.81 - 1.42)</t>
    <phoneticPr fontId="3"/>
  </si>
  <si>
    <t>44.5 (34.75 - 59.0)</t>
    <phoneticPr fontId="3"/>
  </si>
  <si>
    <t>Model 1</t>
    <phoneticPr fontId="3"/>
  </si>
  <si>
    <t>Model 2</t>
    <phoneticPr fontId="3"/>
  </si>
  <si>
    <t>Δ Neck pain intensity</t>
    <phoneticPr fontId="3"/>
  </si>
  <si>
    <t>Dependent = Δ Neck pain intensity</t>
    <phoneticPr fontId="3"/>
  </si>
  <si>
    <t>adjusted</t>
    <phoneticPr fontId="3"/>
  </si>
  <si>
    <t>unadjusted</t>
    <phoneticPr fontId="3"/>
  </si>
  <si>
    <t>0.20</t>
    <phoneticPr fontId="3"/>
  </si>
  <si>
    <t>Adjustment</t>
    <phoneticPr fontId="3"/>
  </si>
  <si>
    <t>-0.38 to 29.30</t>
    <phoneticPr fontId="3"/>
  </si>
  <si>
    <t>-5.86</t>
    <phoneticPr fontId="3"/>
  </si>
  <si>
    <t>P-Value</t>
    <phoneticPr fontId="3"/>
  </si>
  <si>
    <t>-10.24 to -0.64</t>
    <phoneticPr fontId="3"/>
  </si>
  <si>
    <t>0.016*</t>
    <phoneticPr fontId="3"/>
  </si>
  <si>
    <t>0.027*</t>
    <phoneticPr fontId="3"/>
  </si>
  <si>
    <t>2.42 to 32.49</t>
    <phoneticPr fontId="3"/>
  </si>
  <si>
    <t>-10.59 to -1.13</t>
    <phoneticPr fontId="3"/>
  </si>
  <si>
    <t>0.024*</t>
    <phoneticPr fontId="3"/>
  </si>
  <si>
    <t>-0.19 to -0.06</t>
    <phoneticPr fontId="3"/>
  </si>
  <si>
    <t>-0.18 to -0.04</t>
    <phoneticPr fontId="3"/>
  </si>
  <si>
    <t>Risk of depression score [mean (SD)]</t>
    <phoneticPr fontId="3"/>
  </si>
  <si>
    <t>Monetary loss, USD [median (IR)]</t>
    <phoneticPr fontId="3"/>
  </si>
  <si>
    <t>IR: interquartile range</t>
    <phoneticPr fontId="3"/>
  </si>
  <si>
    <t>IR: interquartile range, SD: standard deviation</t>
    <phoneticPr fontId="3"/>
  </si>
  <si>
    <t>Neck pain intensity [median (IR)]</t>
    <phoneticPr fontId="3"/>
  </si>
  <si>
    <t>Low back pain intensity [median (IR)]</t>
    <phoneticPr fontId="3"/>
  </si>
  <si>
    <t>Headache intensity [median (IR)]</t>
    <phoneticPr fontId="3"/>
  </si>
  <si>
    <t>Asthenopia intensity [median (IR)]</t>
    <phoneticPr fontId="3"/>
  </si>
  <si>
    <t>Age, years [median (IR)]</t>
    <phoneticPr fontId="3"/>
  </si>
  <si>
    <t>Body-mass index [median (IR)]</t>
    <phoneticPr fontId="3"/>
  </si>
  <si>
    <t>Amount of chat total messages  [median (IR)]</t>
    <phoneticPr fontId="3"/>
  </si>
  <si>
    <t>Amount of chat therapist's messages  [median (IR)]</t>
    <phoneticPr fontId="3"/>
  </si>
  <si>
    <t>Amount of chat user's messages  [median (IR)]</t>
    <phoneticPr fontId="3"/>
  </si>
  <si>
    <t>Amount of chat total message</t>
    <phoneticPr fontId="3"/>
  </si>
  <si>
    <t>Table 3 Regression analysis for examining monetary loss due to presenteeism</t>
    <phoneticPr fontId="3"/>
  </si>
  <si>
    <t>Table 4 Regression analysis for examining amount of change in neck pain intensity</t>
    <phoneticPr fontId="3"/>
  </si>
  <si>
    <t>25.0 (4.75 - 50)</t>
    <phoneticPr fontId="3"/>
  </si>
  <si>
    <t>50.0 (25.75 - 74)</t>
    <phoneticPr fontId="3"/>
  </si>
  <si>
    <t>50.0 (28.5 - 62.25)</t>
    <phoneticPr fontId="3"/>
  </si>
  <si>
    <t>25.0 (4.5 - 42.25)</t>
    <phoneticPr fontId="3"/>
  </si>
  <si>
    <t>Amount of chat total messages</t>
    <phoneticPr fontId="3"/>
  </si>
  <si>
    <t>Duration of use, Days [median (IR)]</t>
    <phoneticPr fontId="3"/>
  </si>
  <si>
    <t>91 (88 - 92.25)</t>
    <phoneticPr fontId="3"/>
  </si>
  <si>
    <t>Amount of chat total messages was used as an indicator of freaquency of web-app use.</t>
    <phoneticPr fontId="3"/>
  </si>
  <si>
    <t>Adjustment varables were age, sex, body-mass index and risk of depression score before web-app use.</t>
    <phoneticPr fontId="3"/>
  </si>
  <si>
    <t>N</t>
    <phoneticPr fontId="3"/>
  </si>
  <si>
    <t xml:space="preserve">Physical symptoms </t>
    <phoneticPr fontId="3"/>
  </si>
  <si>
    <t>Asthenopia</t>
  </si>
  <si>
    <t>Headache</t>
    <phoneticPr fontId="3"/>
  </si>
  <si>
    <t>Low back pain</t>
    <phoneticPr fontId="3"/>
  </si>
  <si>
    <t>Neck pain</t>
    <phoneticPr fontId="3"/>
  </si>
  <si>
    <t>Others</t>
    <phoneticPr fontId="3"/>
  </si>
  <si>
    <t>Total</t>
    <phoneticPr fontId="3"/>
  </si>
  <si>
    <t>Monetary loss due to presenteeism per person</t>
    <phoneticPr fontId="3"/>
  </si>
  <si>
    <t>average</t>
    <phoneticPr fontId="3"/>
  </si>
  <si>
    <t>total</t>
    <phoneticPr fontId="3"/>
  </si>
  <si>
    <t>Menetary loss due to presenteeism per person per month, USD</t>
    <phoneticPr fontId="3"/>
  </si>
  <si>
    <t xml:space="preserve">before web-app use </t>
    <phoneticPr fontId="3"/>
  </si>
  <si>
    <t xml:space="preserve">after web-app use </t>
    <phoneticPr fontId="3"/>
  </si>
  <si>
    <r>
      <t xml:space="preserve">	adjusted </t>
    </r>
    <r>
      <rPr>
        <sz val="11"/>
        <color theme="1"/>
        <rFont val="游ゴシック"/>
        <family val="3"/>
        <charset val="128"/>
        <scheme val="minor"/>
      </rPr>
      <t>R</t>
    </r>
    <r>
      <rPr>
        <vertAlign val="superscript"/>
        <sz val="11"/>
        <color theme="1"/>
        <rFont val="游ゴシック"/>
        <family val="3"/>
        <charset val="128"/>
        <scheme val="minor"/>
      </rPr>
      <t>2</t>
    </r>
    <phoneticPr fontId="3"/>
  </si>
  <si>
    <r>
      <t>adjusted R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</t>
    </r>
    <phoneticPr fontId="3"/>
  </si>
  <si>
    <t>CI: confidence interval</t>
    <phoneticPr fontId="3"/>
  </si>
  <si>
    <t>Dependent = Δ Monetary loss due to presenteeism</t>
    <phoneticPr fontId="3"/>
  </si>
  <si>
    <r>
      <rPr>
        <sz val="11"/>
        <color theme="1"/>
        <rFont val="Arial"/>
        <family val="2"/>
        <charset val="161"/>
      </rPr>
      <t>Δ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1"/>
        <color theme="1"/>
        <rFont val="Arial"/>
        <family val="2"/>
      </rPr>
      <t>Low back pain intensity</t>
    </r>
    <phoneticPr fontId="3"/>
  </si>
  <si>
    <t>Δ Headache intensity</t>
    <phoneticPr fontId="3"/>
  </si>
  <si>
    <t>Δ Asthenopia intensity</t>
    <phoneticPr fontId="3"/>
  </si>
  <si>
    <t>-5.48 to 31.07</t>
    <phoneticPr fontId="3"/>
  </si>
  <si>
    <t>-9.95 to 21.95</t>
    <phoneticPr fontId="3"/>
  </si>
  <si>
    <t>-5.84 to 27.73</t>
    <phoneticPr fontId="3"/>
  </si>
  <si>
    <t>-16.51 to 16.33</t>
    <phoneticPr fontId="3"/>
  </si>
  <si>
    <t>Regression analysis for examining monetary loss due to presenteeism including other symotoms</t>
    <phoneticPr fontId="3"/>
  </si>
  <si>
    <t>-10.29 to -0.62</t>
    <phoneticPr fontId="3"/>
  </si>
  <si>
    <t>-13.31 to 11.43</t>
    <phoneticPr fontId="3"/>
  </si>
  <si>
    <t>Duration of use</t>
    <phoneticPr fontId="3"/>
  </si>
  <si>
    <t>Regression analysis for examining monetary loss due to presenteeism including duration of use</t>
    <phoneticPr fontId="3"/>
  </si>
  <si>
    <t>0.03*</t>
    <phoneticPr fontId="3"/>
  </si>
  <si>
    <t>-</t>
    <phoneticPr fontId="3"/>
  </si>
  <si>
    <t>* p&lt;0.05; ** p&lt;0.01</t>
    <phoneticPr fontId="3"/>
  </si>
  <si>
    <t>Depression</t>
    <phoneticPr fontId="3"/>
  </si>
  <si>
    <t>Anxiety</t>
    <phoneticPr fontId="3"/>
  </si>
  <si>
    <t>Lonliness</t>
    <phoneticPr fontId="3"/>
  </si>
  <si>
    <t>0.51**</t>
    <phoneticPr fontId="3"/>
  </si>
  <si>
    <t>0.40**</t>
    <phoneticPr fontId="3"/>
  </si>
  <si>
    <t>0.47**</t>
    <phoneticPr fontId="3"/>
  </si>
  <si>
    <t>Supplemental Table 1. Spearman correlation coefficient (ρ) among scores of each mental health measure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</si>
</sst>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</font>
    <font>
      <sz val="11"/>
      <color theme="1"/>
      <name val="Arial"/>
      <family val="2"/>
    </font>
    <font>
      <sz val="6"/>
      <name val="游ゴシック"/>
      <family val="3"/>
      <charset val="128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theme="1"/>
      <name val="游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Arial"/>
      <family val="2"/>
      <charset val="16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1" xfId="0" applyFont="1" applyBorder="1"/>
    <xf numFmtId="0" fontId="4" fillId="0" borderId="0" xfId="0" applyFont="1"/>
    <xf numFmtId="0" fontId="2" fillId="0" borderId="0" xfId="0" applyFont="1" applyFill="1"/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Border="1"/>
    <xf numFmtId="0" fontId="2" fillId="0" borderId="2" xfId="0" applyFont="1" applyFill="1" applyBorder="1"/>
    <xf numFmtId="0" fontId="2" fillId="0" borderId="2" xfId="0" applyFont="1" applyBorder="1"/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2" xfId="0" quotePrefix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0" fillId="0" borderId="2" xfId="0" applyBorder="1" applyAlignment="1">
      <alignment horizontal="center"/>
    </xf>
    <xf numFmtId="2" fontId="0" fillId="0" borderId="0" xfId="0" applyNumberFormat="1"/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2" xfId="0" applyBorder="1"/>
    <xf numFmtId="0" fontId="0" fillId="0" borderId="0" xfId="0" applyBorder="1" applyAlignment="1">
      <alignment horizontal="left"/>
    </xf>
    <xf numFmtId="2" fontId="0" fillId="0" borderId="2" xfId="0" applyNumberFormat="1" applyBorder="1"/>
    <xf numFmtId="0" fontId="2" fillId="0" borderId="0" xfId="0" applyFont="1" applyBorder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2" fontId="2" fillId="0" borderId="0" xfId="0" quotePrefix="1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2" fontId="2" fillId="0" borderId="0" xfId="0" quotePrefix="1" applyNumberFormat="1" applyFont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2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2" fontId="2" fillId="0" borderId="0" xfId="0" quotePrefix="1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2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2" xfId="0" quotePrefix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Border="1" applyAlignment="1"/>
    <xf numFmtId="0" fontId="11" fillId="0" borderId="0" xfId="0" applyFont="1" applyBorder="1"/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2" fontId="11" fillId="0" borderId="0" xfId="0" applyNumberFormat="1" applyFont="1" applyAlignment="1">
      <alignment horizontal="center"/>
    </xf>
    <xf numFmtId="2" fontId="11" fillId="0" borderId="2" xfId="0" applyNumberFormat="1" applyFont="1" applyBorder="1" applyAlignment="1">
      <alignment horizontal="center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4" fillId="0" borderId="3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A1C77-2D98-48A5-8CA4-CA51934B9887}">
  <dimension ref="A2:G10"/>
  <sheetViews>
    <sheetView showGridLines="0" topLeftCell="A3" workbookViewId="0">
      <selection activeCell="C12" sqref="C12"/>
    </sheetView>
  </sheetViews>
  <sheetFormatPr baseColWidth="10" defaultColWidth="8.83203125" defaultRowHeight="18"/>
  <cols>
    <col min="1" max="1" width="3.6640625" customWidth="1"/>
    <col min="2" max="2" width="18.6640625" customWidth="1"/>
    <col min="3" max="3" width="3.33203125" bestFit="1" customWidth="1"/>
    <col min="4" max="4" width="19.6640625" hidden="1" customWidth="1"/>
    <col min="5" max="5" width="17.33203125" customWidth="1"/>
    <col min="6" max="6" width="14.83203125" customWidth="1"/>
    <col min="7" max="7" width="31.33203125" customWidth="1"/>
    <col min="8" max="8" width="31.6640625" customWidth="1"/>
  </cols>
  <sheetData>
    <row r="2" spans="1:7">
      <c r="A2" s="31"/>
    </row>
    <row r="3" spans="1:7">
      <c r="A3" s="79" t="s">
        <v>84</v>
      </c>
      <c r="B3" s="79"/>
      <c r="C3" s="28"/>
      <c r="D3" s="28"/>
      <c r="E3" s="28"/>
      <c r="F3" s="28"/>
      <c r="G3" s="30"/>
    </row>
    <row r="4" spans="1:7" ht="38">
      <c r="B4" s="26" t="s">
        <v>73</v>
      </c>
      <c r="C4" s="26" t="s">
        <v>72</v>
      </c>
      <c r="D4" s="26" t="s">
        <v>80</v>
      </c>
      <c r="E4" s="26" t="s">
        <v>81</v>
      </c>
      <c r="F4" s="26" t="s">
        <v>82</v>
      </c>
      <c r="G4" s="29" t="s">
        <v>83</v>
      </c>
    </row>
    <row r="5" spans="1:7">
      <c r="B5" t="s">
        <v>77</v>
      </c>
      <c r="C5">
        <v>40</v>
      </c>
      <c r="D5">
        <v>1186.28</v>
      </c>
      <c r="E5">
        <v>1613.7194</v>
      </c>
      <c r="F5">
        <f>E5*C5</f>
        <v>64548.775999999998</v>
      </c>
      <c r="G5" s="27">
        <f>F5/86</f>
        <v>750.56716279069769</v>
      </c>
    </row>
    <row r="6" spans="1:7">
      <c r="B6" t="s">
        <v>76</v>
      </c>
      <c r="C6">
        <v>8</v>
      </c>
      <c r="D6">
        <v>2006.58</v>
      </c>
      <c r="E6">
        <v>2187.6770000000001</v>
      </c>
      <c r="F6">
        <f t="shared" ref="F6:F9" si="0">E6*C6</f>
        <v>17501.416000000001</v>
      </c>
      <c r="G6" s="27">
        <f>F6/86</f>
        <v>203.50483720930234</v>
      </c>
    </row>
    <row r="7" spans="1:7">
      <c r="B7" t="s">
        <v>75</v>
      </c>
      <c r="C7">
        <v>7</v>
      </c>
      <c r="D7">
        <v>555.28</v>
      </c>
      <c r="E7">
        <v>506.2423</v>
      </c>
      <c r="F7">
        <f t="shared" si="0"/>
        <v>3543.6961000000001</v>
      </c>
      <c r="G7" s="27">
        <f>F7/86</f>
        <v>41.205768604651162</v>
      </c>
    </row>
    <row r="8" spans="1:7">
      <c r="B8" t="s">
        <v>74</v>
      </c>
      <c r="C8">
        <v>17</v>
      </c>
      <c r="D8">
        <v>1665.84</v>
      </c>
      <c r="E8">
        <v>2298.4731999999999</v>
      </c>
      <c r="F8">
        <f t="shared" si="0"/>
        <v>39074.044399999999</v>
      </c>
      <c r="G8" s="27">
        <f>F8/86</f>
        <v>454.34935348837206</v>
      </c>
    </row>
    <row r="9" spans="1:7">
      <c r="B9" t="s">
        <v>78</v>
      </c>
      <c r="C9">
        <v>14</v>
      </c>
      <c r="D9">
        <v>1489.16</v>
      </c>
      <c r="E9">
        <v>2235.5428999999999</v>
      </c>
      <c r="F9">
        <f t="shared" si="0"/>
        <v>31297.600599999998</v>
      </c>
      <c r="G9" s="27">
        <f>F9/86</f>
        <v>363.92558837209299</v>
      </c>
    </row>
    <row r="10" spans="1:7">
      <c r="B10" s="31" t="s">
        <v>79</v>
      </c>
      <c r="C10" s="31">
        <f>SUM(C5:C9)</f>
        <v>86</v>
      </c>
      <c r="D10" s="31">
        <f t="shared" ref="D10:G10" si="1">SUM(D5:D9)</f>
        <v>6903.1399999999994</v>
      </c>
      <c r="E10" s="31">
        <f t="shared" si="1"/>
        <v>8841.6548000000003</v>
      </c>
      <c r="F10" s="31">
        <f t="shared" si="1"/>
        <v>155965.5331</v>
      </c>
      <c r="G10" s="33">
        <f t="shared" si="1"/>
        <v>1813.5527104651162</v>
      </c>
    </row>
  </sheetData>
  <mergeCells count="1">
    <mergeCell ref="A3:B3"/>
  </mergeCells>
  <phoneticPr fontId="3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E6D5C-C9AB-43C1-A816-FF89FBBCD287}">
  <dimension ref="B1:H7"/>
  <sheetViews>
    <sheetView showGridLines="0" tabSelected="1" topLeftCell="B1" zoomScale="120" zoomScaleNormal="120" workbookViewId="0">
      <selection activeCell="D12" sqref="D11:D12"/>
    </sheetView>
  </sheetViews>
  <sheetFormatPr baseColWidth="10" defaultColWidth="8.83203125" defaultRowHeight="14"/>
  <cols>
    <col min="1" max="1" width="1.6640625" style="70" customWidth="1"/>
    <col min="2" max="2" width="22.1640625" style="70" customWidth="1"/>
    <col min="3" max="3" width="18.6640625" style="70" customWidth="1"/>
    <col min="4" max="4" width="21.83203125" style="70" customWidth="1"/>
    <col min="5" max="5" width="20.1640625" style="70" customWidth="1"/>
    <col min="6" max="16384" width="8.83203125" style="70"/>
  </cols>
  <sheetData>
    <row r="1" spans="2:8" ht="12" customHeight="1"/>
    <row r="2" spans="2:8">
      <c r="B2" s="73" t="s">
        <v>111</v>
      </c>
      <c r="C2" s="73"/>
      <c r="D2" s="73"/>
      <c r="E2" s="73"/>
      <c r="F2" s="73"/>
    </row>
    <row r="3" spans="2:8">
      <c r="B3" s="74"/>
      <c r="C3" s="75" t="s">
        <v>105</v>
      </c>
      <c r="D3" s="75" t="s">
        <v>106</v>
      </c>
      <c r="E3" s="76" t="s">
        <v>107</v>
      </c>
    </row>
    <row r="4" spans="2:8">
      <c r="B4" s="72" t="s">
        <v>105</v>
      </c>
      <c r="C4" s="77" t="s">
        <v>103</v>
      </c>
      <c r="D4" s="77"/>
      <c r="E4" s="77"/>
    </row>
    <row r="5" spans="2:8">
      <c r="B5" s="72" t="s">
        <v>106</v>
      </c>
      <c r="C5" s="77" t="s">
        <v>108</v>
      </c>
      <c r="D5" s="77" t="s">
        <v>103</v>
      </c>
      <c r="E5" s="77"/>
    </row>
    <row r="6" spans="2:8">
      <c r="B6" s="76" t="s">
        <v>107</v>
      </c>
      <c r="C6" s="78" t="s">
        <v>109</v>
      </c>
      <c r="D6" s="78" t="s">
        <v>110</v>
      </c>
      <c r="E6" s="78" t="s">
        <v>103</v>
      </c>
    </row>
    <row r="7" spans="2:8">
      <c r="B7" s="71" t="s">
        <v>104</v>
      </c>
      <c r="C7" s="71"/>
      <c r="D7" s="71"/>
      <c r="E7" s="71"/>
      <c r="F7" s="71"/>
      <c r="G7" s="71"/>
      <c r="H7" s="71"/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0"/>
  <sheetViews>
    <sheetView showGridLines="0" workbookViewId="0">
      <selection activeCell="B36" sqref="B36"/>
    </sheetView>
  </sheetViews>
  <sheetFormatPr baseColWidth="10" defaultColWidth="9.1640625" defaultRowHeight="18"/>
  <cols>
    <col min="1" max="1" width="4.1640625" style="1" customWidth="1"/>
    <col min="2" max="2" width="43.1640625" style="1" customWidth="1"/>
    <col min="3" max="3" width="18.1640625" style="1" customWidth="1"/>
    <col min="4" max="16384" width="9.1640625" style="1"/>
  </cols>
  <sheetData>
    <row r="1" spans="2:3" ht="13.25" customHeight="1"/>
    <row r="2" spans="2:3">
      <c r="B2" s="6" t="s">
        <v>19</v>
      </c>
      <c r="C2" s="3"/>
    </row>
    <row r="3" spans="2:3">
      <c r="B3" s="2" t="s">
        <v>0</v>
      </c>
      <c r="C3" s="4" t="s">
        <v>1</v>
      </c>
    </row>
    <row r="4" spans="2:3">
      <c r="B4" s="2" t="s">
        <v>55</v>
      </c>
      <c r="C4" s="4" t="s">
        <v>2</v>
      </c>
    </row>
    <row r="5" spans="2:3">
      <c r="B5" s="2" t="s">
        <v>56</v>
      </c>
      <c r="C5" s="4" t="s">
        <v>3</v>
      </c>
    </row>
    <row r="6" spans="2:3">
      <c r="B6" s="2" t="s">
        <v>68</v>
      </c>
      <c r="C6" s="4" t="s">
        <v>69</v>
      </c>
    </row>
    <row r="7" spans="2:3">
      <c r="B7" s="2" t="s">
        <v>57</v>
      </c>
      <c r="C7" s="4" t="s">
        <v>4</v>
      </c>
    </row>
    <row r="8" spans="2:3">
      <c r="B8" s="16" t="s">
        <v>58</v>
      </c>
      <c r="C8" s="4" t="s">
        <v>27</v>
      </c>
    </row>
    <row r="9" spans="2:3">
      <c r="B9" s="3" t="s">
        <v>59</v>
      </c>
      <c r="C9" s="5" t="s">
        <v>5</v>
      </c>
    </row>
    <row r="10" spans="2:3">
      <c r="B10" s="13" t="s">
        <v>49</v>
      </c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99100-3283-4013-BC66-56EC7282CE59}">
  <dimension ref="B2:E11"/>
  <sheetViews>
    <sheetView showGridLines="0" workbookViewId="0">
      <selection activeCell="B2" sqref="B2:E11"/>
    </sheetView>
  </sheetViews>
  <sheetFormatPr baseColWidth="10" defaultColWidth="8.83203125" defaultRowHeight="18"/>
  <cols>
    <col min="1" max="1" width="1.83203125" customWidth="1"/>
    <col min="2" max="2" width="33" customWidth="1"/>
    <col min="3" max="3" width="22" customWidth="1"/>
    <col min="4" max="4" width="25.1640625" customWidth="1"/>
    <col min="5" max="5" width="11.33203125" customWidth="1"/>
  </cols>
  <sheetData>
    <row r="2" spans="2:5" s="2" customFormat="1" ht="14">
      <c r="B2" s="15" t="s">
        <v>20</v>
      </c>
      <c r="C2" s="15"/>
      <c r="D2" s="15"/>
      <c r="E2" s="15"/>
    </row>
    <row r="3" spans="2:5">
      <c r="B3" s="2"/>
      <c r="C3" s="17" t="s">
        <v>11</v>
      </c>
      <c r="D3" s="17" t="s">
        <v>12</v>
      </c>
      <c r="E3" s="17" t="s">
        <v>6</v>
      </c>
    </row>
    <row r="4" spans="2:5">
      <c r="B4" s="8" t="s">
        <v>48</v>
      </c>
      <c r="C4" s="12" t="s">
        <v>21</v>
      </c>
      <c r="D4" s="12" t="s">
        <v>22</v>
      </c>
      <c r="E4" s="23" t="s">
        <v>18</v>
      </c>
    </row>
    <row r="5" spans="2:5">
      <c r="B5" s="2" t="s">
        <v>47</v>
      </c>
      <c r="C5" s="4" t="s">
        <v>25</v>
      </c>
      <c r="D5" s="4" t="s">
        <v>26</v>
      </c>
      <c r="E5" s="19" t="s">
        <v>18</v>
      </c>
    </row>
    <row r="6" spans="2:5">
      <c r="B6" s="2" t="s">
        <v>51</v>
      </c>
      <c r="C6" s="4" t="s">
        <v>7</v>
      </c>
      <c r="D6" s="4" t="s">
        <v>65</v>
      </c>
      <c r="E6" s="19" t="s">
        <v>18</v>
      </c>
    </row>
    <row r="7" spans="2:5">
      <c r="B7" s="2" t="s">
        <v>52</v>
      </c>
      <c r="C7" s="4" t="s">
        <v>8</v>
      </c>
      <c r="D7" s="4" t="s">
        <v>66</v>
      </c>
      <c r="E7" s="19" t="s">
        <v>18</v>
      </c>
    </row>
    <row r="8" spans="2:5">
      <c r="B8" s="2" t="s">
        <v>53</v>
      </c>
      <c r="C8" s="4" t="s">
        <v>63</v>
      </c>
      <c r="D8" s="4" t="s">
        <v>24</v>
      </c>
      <c r="E8" s="19" t="s">
        <v>18</v>
      </c>
    </row>
    <row r="9" spans="2:5">
      <c r="B9" s="3" t="s">
        <v>54</v>
      </c>
      <c r="C9" s="5" t="s">
        <v>64</v>
      </c>
      <c r="D9" s="5" t="s">
        <v>9</v>
      </c>
      <c r="E9" s="17" t="s">
        <v>18</v>
      </c>
    </row>
    <row r="10" spans="2:5">
      <c r="B10" s="13" t="s">
        <v>50</v>
      </c>
      <c r="C10" s="2"/>
      <c r="D10" s="2"/>
      <c r="E10" s="2"/>
    </row>
    <row r="11" spans="2:5">
      <c r="B11" s="2" t="s">
        <v>17</v>
      </c>
    </row>
  </sheetData>
  <phoneticPr fontId="3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ECCA7-D58C-409F-B903-ED79A8B23508}">
  <dimension ref="B1:I19"/>
  <sheetViews>
    <sheetView showGridLines="0" zoomScale="116" workbookViewId="0">
      <selection activeCell="G7" sqref="G7"/>
    </sheetView>
  </sheetViews>
  <sheetFormatPr baseColWidth="10" defaultColWidth="53.33203125" defaultRowHeight="14"/>
  <cols>
    <col min="1" max="1" width="2" style="41" customWidth="1"/>
    <col min="2" max="2" width="3.5" style="41" customWidth="1"/>
    <col min="3" max="3" width="28.33203125" style="41" customWidth="1"/>
    <col min="4" max="4" width="11.33203125" style="41" customWidth="1"/>
    <col min="5" max="5" width="6.83203125" style="41" customWidth="1"/>
    <col min="6" max="6" width="11.1640625" style="41" customWidth="1"/>
    <col min="7" max="7" width="10.83203125" style="41" customWidth="1"/>
    <col min="8" max="8" width="14.33203125" style="57" customWidth="1"/>
    <col min="9" max="9" width="8.6640625" style="41" customWidth="1"/>
    <col min="10" max="16384" width="53.33203125" style="41"/>
  </cols>
  <sheetData>
    <row r="1" spans="2:9" ht="12" customHeight="1"/>
    <row r="2" spans="2:9" ht="15" customHeight="1">
      <c r="B2" s="84" t="s">
        <v>61</v>
      </c>
      <c r="C2" s="84"/>
      <c r="D2" s="84"/>
      <c r="E2" s="84"/>
      <c r="F2" s="84"/>
      <c r="G2" s="84"/>
      <c r="H2" s="84"/>
      <c r="I2" s="84"/>
    </row>
    <row r="3" spans="2:9" ht="13.25" customHeight="1">
      <c r="B3" s="81" t="s">
        <v>10</v>
      </c>
      <c r="C3" s="81"/>
      <c r="D3" s="81"/>
      <c r="E3" s="81"/>
      <c r="F3" s="81"/>
      <c r="G3" s="81"/>
      <c r="H3" s="81"/>
      <c r="I3" s="81"/>
    </row>
    <row r="4" spans="2:9" ht="18" customHeight="1">
      <c r="B4" s="37"/>
      <c r="C4" s="58"/>
      <c r="D4" s="59" t="s">
        <v>35</v>
      </c>
      <c r="E4" s="38" t="s">
        <v>14</v>
      </c>
      <c r="F4" s="39" t="s">
        <v>13</v>
      </c>
      <c r="G4" s="60" t="s">
        <v>87</v>
      </c>
      <c r="H4" s="38" t="s">
        <v>23</v>
      </c>
      <c r="I4" s="40" t="s">
        <v>38</v>
      </c>
    </row>
    <row r="5" spans="2:9" ht="15" customHeight="1">
      <c r="B5" s="83" t="s">
        <v>28</v>
      </c>
      <c r="C5" s="83"/>
      <c r="D5" s="36"/>
      <c r="E5" s="61"/>
      <c r="F5" s="61"/>
      <c r="G5" s="61"/>
      <c r="H5" s="61"/>
    </row>
    <row r="6" spans="2:9" ht="15" customHeight="1">
      <c r="C6" s="36" t="s">
        <v>30</v>
      </c>
      <c r="D6" s="62" t="s">
        <v>33</v>
      </c>
      <c r="E6" s="63" t="s">
        <v>34</v>
      </c>
      <c r="F6" s="62">
        <v>14.42</v>
      </c>
      <c r="G6" s="62">
        <v>0.03</v>
      </c>
      <c r="H6" s="63" t="s">
        <v>36</v>
      </c>
      <c r="I6" s="62">
        <v>5.6000000000000001E-2</v>
      </c>
    </row>
    <row r="7" spans="2:9" ht="15" customHeight="1">
      <c r="C7" s="36"/>
      <c r="D7" s="64" t="s">
        <v>32</v>
      </c>
      <c r="E7" s="61">
        <v>0.24</v>
      </c>
      <c r="F7" s="61">
        <v>17.77</v>
      </c>
      <c r="G7" s="61">
        <v>0.06</v>
      </c>
      <c r="H7" s="65" t="s">
        <v>42</v>
      </c>
      <c r="I7" s="62" t="s">
        <v>44</v>
      </c>
    </row>
    <row r="8" spans="2:9" ht="14.5" customHeight="1">
      <c r="B8" s="83" t="s">
        <v>29</v>
      </c>
      <c r="C8" s="83"/>
      <c r="D8" s="62"/>
    </row>
    <row r="9" spans="2:9" ht="15" customHeight="1">
      <c r="C9" s="36" t="s">
        <v>67</v>
      </c>
      <c r="D9" s="62" t="s">
        <v>33</v>
      </c>
      <c r="E9" s="61">
        <v>-0.26</v>
      </c>
      <c r="F9" s="66" t="s">
        <v>37</v>
      </c>
      <c r="G9" s="66">
        <v>0.06</v>
      </c>
      <c r="H9" s="66" t="s">
        <v>43</v>
      </c>
      <c r="I9" s="62" t="s">
        <v>40</v>
      </c>
    </row>
    <row r="10" spans="2:9" ht="15" customHeight="1">
      <c r="B10" s="54"/>
      <c r="C10" s="54"/>
      <c r="D10" s="59" t="s">
        <v>32</v>
      </c>
      <c r="E10" s="67">
        <v>-0.24</v>
      </c>
      <c r="F10" s="67">
        <v>-5.44</v>
      </c>
      <c r="G10" s="67">
        <v>0.05</v>
      </c>
      <c r="H10" s="68" t="s">
        <v>39</v>
      </c>
      <c r="I10" s="40" t="s">
        <v>41</v>
      </c>
    </row>
    <row r="11" spans="2:9" ht="15" customHeight="1">
      <c r="B11" s="85" t="s">
        <v>71</v>
      </c>
      <c r="C11" s="85"/>
      <c r="D11" s="85"/>
      <c r="E11" s="85"/>
      <c r="F11" s="85"/>
      <c r="G11" s="85"/>
      <c r="H11" s="85"/>
      <c r="I11" s="85"/>
    </row>
    <row r="12" spans="2:9" ht="15" customHeight="1">
      <c r="B12" s="80" t="s">
        <v>70</v>
      </c>
      <c r="C12" s="80"/>
      <c r="D12" s="80"/>
      <c r="E12" s="80"/>
      <c r="F12" s="80"/>
      <c r="G12" s="80"/>
      <c r="H12" s="80"/>
      <c r="I12" s="80"/>
    </row>
    <row r="13" spans="2:9" ht="18.5" customHeight="1">
      <c r="B13" s="81" t="s">
        <v>16</v>
      </c>
      <c r="C13" s="82"/>
      <c r="D13" s="82"/>
      <c r="E13" s="82"/>
      <c r="F13" s="82"/>
      <c r="G13" s="82"/>
      <c r="H13" s="82"/>
      <c r="I13" s="82"/>
    </row>
    <row r="14" spans="2:9" ht="15" customHeight="1">
      <c r="B14" s="48" t="s">
        <v>88</v>
      </c>
      <c r="C14" s="49"/>
      <c r="D14" s="49"/>
      <c r="E14" s="49"/>
      <c r="F14" s="49"/>
      <c r="G14" s="49"/>
      <c r="H14" s="49"/>
      <c r="I14" s="49"/>
    </row>
    <row r="15" spans="2:9" ht="15" customHeight="1">
      <c r="B15" s="83" t="s">
        <v>15</v>
      </c>
      <c r="C15" s="83"/>
      <c r="D15" s="83"/>
      <c r="E15" s="83"/>
      <c r="F15" s="83"/>
      <c r="G15" s="83"/>
      <c r="H15" s="83"/>
      <c r="I15" s="83"/>
    </row>
    <row r="16" spans="2:9" ht="16.25" customHeight="1">
      <c r="B16" s="69"/>
    </row>
    <row r="17" spans="2:2" ht="16.25" customHeight="1"/>
    <row r="18" spans="2:2" ht="12" customHeight="1">
      <c r="B18" s="69"/>
    </row>
    <row r="19" spans="2:2" ht="15" customHeight="1"/>
  </sheetData>
  <mergeCells count="8">
    <mergeCell ref="B12:I12"/>
    <mergeCell ref="B13:I13"/>
    <mergeCell ref="B15:I15"/>
    <mergeCell ref="B2:I2"/>
    <mergeCell ref="B3:I3"/>
    <mergeCell ref="B5:C5"/>
    <mergeCell ref="B8:C8"/>
    <mergeCell ref="B11:I11"/>
  </mergeCells>
  <phoneticPr fontId="3"/>
  <pageMargins left="0.7" right="0.7" top="0.75" bottom="0.75" header="0.3" footer="0.3"/>
  <pageSetup paperSize="9" orientation="portrait" r:id="rId1"/>
  <ignoredErrors>
    <ignoredError sqref="E6 F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1F848-C02E-4F11-99C6-10BE80EEC0A2}">
  <dimension ref="B2:I12"/>
  <sheetViews>
    <sheetView showGridLines="0" zoomScale="144" workbookViewId="0">
      <selection activeCell="B2" sqref="B2:H2"/>
    </sheetView>
  </sheetViews>
  <sheetFormatPr baseColWidth="10" defaultColWidth="8.83203125" defaultRowHeight="18"/>
  <cols>
    <col min="1" max="1" width="8.83203125" style="35"/>
    <col min="2" max="2" width="1.5" style="35" customWidth="1"/>
    <col min="3" max="3" width="21.33203125" style="35" customWidth="1"/>
    <col min="4" max="4" width="5.83203125" style="35" customWidth="1"/>
    <col min="5" max="5" width="10.1640625" style="35" customWidth="1"/>
    <col min="6" max="6" width="9.1640625" style="35" customWidth="1"/>
    <col min="7" max="7" width="14.33203125" style="35" customWidth="1"/>
    <col min="8" max="8" width="15.6640625" style="35" customWidth="1"/>
    <col min="9" max="16384" width="8.83203125" style="35"/>
  </cols>
  <sheetData>
    <row r="2" spans="2:9">
      <c r="B2" s="84" t="s">
        <v>97</v>
      </c>
      <c r="C2" s="84"/>
      <c r="D2" s="84"/>
      <c r="E2" s="84"/>
      <c r="F2" s="84"/>
      <c r="G2" s="84"/>
      <c r="H2" s="84"/>
    </row>
    <row r="3" spans="2:9">
      <c r="B3" s="36" t="s">
        <v>89</v>
      </c>
      <c r="C3" s="36"/>
      <c r="D3" s="36"/>
      <c r="E3" s="36"/>
      <c r="F3" s="36"/>
      <c r="G3" s="36"/>
      <c r="H3" s="36"/>
    </row>
    <row r="4" spans="2:9">
      <c r="B4" s="37"/>
      <c r="C4" s="37"/>
      <c r="D4" s="38" t="s">
        <v>14</v>
      </c>
      <c r="E4" s="39" t="s">
        <v>13</v>
      </c>
      <c r="F4" s="40" t="s">
        <v>87</v>
      </c>
      <c r="G4" s="38" t="s">
        <v>23</v>
      </c>
      <c r="H4" s="40" t="s">
        <v>38</v>
      </c>
    </row>
    <row r="5" spans="2:9">
      <c r="B5" s="41"/>
      <c r="C5" s="37" t="s">
        <v>30</v>
      </c>
      <c r="D5" s="50">
        <v>0.18</v>
      </c>
      <c r="E5" s="51">
        <v>12.8</v>
      </c>
      <c r="F5" s="86">
        <v>0.05</v>
      </c>
      <c r="G5" s="44" t="s">
        <v>93</v>
      </c>
      <c r="H5" s="45">
        <v>0.17</v>
      </c>
    </row>
    <row r="6" spans="2:9">
      <c r="B6" s="41"/>
      <c r="C6" s="52" t="s">
        <v>90</v>
      </c>
      <c r="D6" s="51">
        <v>0.09</v>
      </c>
      <c r="E6" s="50">
        <v>6</v>
      </c>
      <c r="F6" s="87"/>
      <c r="G6" s="53" t="s">
        <v>94</v>
      </c>
      <c r="H6" s="50">
        <v>0.46</v>
      </c>
    </row>
    <row r="7" spans="2:9">
      <c r="B7" s="41"/>
      <c r="C7" s="37" t="s">
        <v>91</v>
      </c>
      <c r="D7" s="51">
        <v>0.15</v>
      </c>
      <c r="E7" s="51">
        <v>10.94</v>
      </c>
      <c r="F7" s="87"/>
      <c r="G7" s="44" t="s">
        <v>95</v>
      </c>
      <c r="H7" s="45">
        <v>0.2</v>
      </c>
    </row>
    <row r="8" spans="2:9">
      <c r="B8" s="41"/>
      <c r="C8" s="54" t="s">
        <v>92</v>
      </c>
      <c r="D8" s="55">
        <v>0</v>
      </c>
      <c r="E8" s="55">
        <v>-0.01</v>
      </c>
      <c r="F8" s="88"/>
      <c r="G8" s="56" t="s">
        <v>96</v>
      </c>
      <c r="H8" s="55">
        <v>0.99</v>
      </c>
    </row>
    <row r="9" spans="2:9" ht="30" customHeight="1">
      <c r="B9" s="89" t="s">
        <v>71</v>
      </c>
      <c r="C9" s="89"/>
      <c r="D9" s="89"/>
      <c r="E9" s="89"/>
      <c r="F9" s="89"/>
      <c r="G9" s="89"/>
      <c r="H9" s="89"/>
    </row>
    <row r="10" spans="2:9">
      <c r="B10" s="36" t="s">
        <v>16</v>
      </c>
      <c r="C10" s="36"/>
      <c r="D10" s="47"/>
      <c r="E10" s="47"/>
      <c r="F10" s="47"/>
      <c r="G10" s="47"/>
      <c r="H10" s="47"/>
    </row>
    <row r="11" spans="2:9">
      <c r="B11" s="48" t="s">
        <v>88</v>
      </c>
      <c r="C11" s="48"/>
      <c r="D11" s="49"/>
      <c r="E11" s="49"/>
      <c r="F11" s="49"/>
      <c r="G11" s="49"/>
      <c r="H11" s="49"/>
    </row>
    <row r="12" spans="2:9">
      <c r="B12" s="41" t="s">
        <v>15</v>
      </c>
      <c r="C12" s="41"/>
      <c r="D12" s="41"/>
      <c r="E12" s="41"/>
      <c r="F12" s="41"/>
      <c r="G12" s="41"/>
      <c r="H12" s="41"/>
      <c r="I12" s="41"/>
    </row>
  </sheetData>
  <mergeCells count="3">
    <mergeCell ref="F5:F8"/>
    <mergeCell ref="B2:H2"/>
    <mergeCell ref="B9:H9"/>
  </mergeCells>
  <phoneticPr fontId="3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64AB6-8EF0-4659-AD76-84AE142435E3}">
  <dimension ref="B2:H10"/>
  <sheetViews>
    <sheetView showGridLines="0" workbookViewId="0">
      <selection activeCell="G13" sqref="G13"/>
    </sheetView>
  </sheetViews>
  <sheetFormatPr baseColWidth="10" defaultColWidth="8.83203125" defaultRowHeight="18"/>
  <cols>
    <col min="1" max="1" width="8.83203125" style="35"/>
    <col min="2" max="2" width="1.6640625" style="35" customWidth="1"/>
    <col min="3" max="3" width="26.1640625" style="35" customWidth="1"/>
    <col min="4" max="4" width="6.1640625" style="35" customWidth="1"/>
    <col min="5" max="5" width="8.83203125" style="35"/>
    <col min="6" max="6" width="11" style="35" customWidth="1"/>
    <col min="7" max="7" width="14.1640625" style="35" customWidth="1"/>
    <col min="8" max="8" width="10.6640625" style="35" customWidth="1"/>
    <col min="9" max="16384" width="8.83203125" style="35"/>
  </cols>
  <sheetData>
    <row r="2" spans="2:8">
      <c r="B2" s="84" t="s">
        <v>101</v>
      </c>
      <c r="C2" s="84"/>
      <c r="D2" s="84"/>
      <c r="E2" s="84"/>
      <c r="F2" s="84"/>
      <c r="G2" s="84"/>
      <c r="H2" s="84"/>
    </row>
    <row r="3" spans="2:8">
      <c r="B3" s="36" t="s">
        <v>89</v>
      </c>
      <c r="C3" s="36"/>
      <c r="D3" s="36"/>
      <c r="E3" s="36"/>
      <c r="F3" s="36"/>
      <c r="G3" s="36"/>
      <c r="H3" s="36"/>
    </row>
    <row r="4" spans="2:8">
      <c r="B4" s="37"/>
      <c r="C4" s="37"/>
      <c r="D4" s="38" t="s">
        <v>14</v>
      </c>
      <c r="E4" s="39" t="s">
        <v>13</v>
      </c>
      <c r="F4" s="40" t="s">
        <v>87</v>
      </c>
      <c r="G4" s="38" t="s">
        <v>23</v>
      </c>
      <c r="H4" s="40" t="s">
        <v>38</v>
      </c>
    </row>
    <row r="5" spans="2:8">
      <c r="B5" s="41"/>
      <c r="C5" s="41" t="s">
        <v>67</v>
      </c>
      <c r="D5" s="42">
        <v>-0.24</v>
      </c>
      <c r="E5" s="43">
        <v>-5.46</v>
      </c>
      <c r="F5" s="86">
        <v>0.04</v>
      </c>
      <c r="G5" s="44" t="s">
        <v>98</v>
      </c>
      <c r="H5" s="51" t="s">
        <v>102</v>
      </c>
    </row>
    <row r="6" spans="2:8">
      <c r="B6" s="41"/>
      <c r="C6" s="41" t="s">
        <v>100</v>
      </c>
      <c r="D6" s="43">
        <v>-0.02</v>
      </c>
      <c r="E6" s="42">
        <v>-0.94</v>
      </c>
      <c r="F6" s="87"/>
      <c r="G6" s="46" t="s">
        <v>99</v>
      </c>
      <c r="H6" s="42">
        <v>0.88</v>
      </c>
    </row>
    <row r="7" spans="2:8" ht="30" customHeight="1">
      <c r="B7" s="90" t="s">
        <v>71</v>
      </c>
      <c r="C7" s="90"/>
      <c r="D7" s="90"/>
      <c r="E7" s="90"/>
      <c r="F7" s="90"/>
      <c r="G7" s="90"/>
      <c r="H7" s="90"/>
    </row>
    <row r="8" spans="2:8">
      <c r="B8" s="36" t="s">
        <v>16</v>
      </c>
      <c r="C8" s="36"/>
      <c r="D8" s="47"/>
      <c r="E8" s="47"/>
      <c r="F8" s="47"/>
      <c r="G8" s="47"/>
      <c r="H8" s="47"/>
    </row>
    <row r="9" spans="2:8">
      <c r="B9" s="48" t="s">
        <v>88</v>
      </c>
      <c r="C9" s="48"/>
      <c r="D9" s="49"/>
      <c r="E9" s="49"/>
      <c r="F9" s="49"/>
      <c r="G9" s="49"/>
      <c r="H9" s="49"/>
    </row>
    <row r="10" spans="2:8">
      <c r="B10" s="41" t="s">
        <v>15</v>
      </c>
      <c r="C10" s="41"/>
      <c r="D10" s="41"/>
      <c r="E10" s="41"/>
      <c r="F10" s="41"/>
      <c r="G10" s="41"/>
      <c r="H10" s="41"/>
    </row>
  </sheetData>
  <mergeCells count="3">
    <mergeCell ref="F5:F6"/>
    <mergeCell ref="B2:H2"/>
    <mergeCell ref="B7:H7"/>
  </mergeCells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7256A-001F-43D1-A619-F29BBDD30B8B}">
  <dimension ref="B2:I45"/>
  <sheetViews>
    <sheetView showGridLines="0" workbookViewId="0">
      <selection activeCell="E17" sqref="E17"/>
    </sheetView>
  </sheetViews>
  <sheetFormatPr baseColWidth="10" defaultColWidth="53.33203125" defaultRowHeight="14"/>
  <cols>
    <col min="1" max="1" width="4.5" style="2" customWidth="1"/>
    <col min="2" max="2" width="25.6640625" style="2" customWidth="1"/>
    <col min="3" max="3" width="9.83203125" style="2" customWidth="1"/>
    <col min="4" max="4" width="8.83203125" style="2" customWidth="1"/>
    <col min="5" max="6" width="15.1640625" style="2" customWidth="1"/>
    <col min="7" max="7" width="15" style="2" customWidth="1"/>
    <col min="8" max="8" width="12.1640625" style="4" customWidth="1"/>
    <col min="9" max="9" width="2.33203125" style="2" customWidth="1"/>
    <col min="10" max="16384" width="53.33203125" style="2"/>
  </cols>
  <sheetData>
    <row r="2" spans="2:9" ht="18" customHeight="1">
      <c r="B2" s="91" t="s">
        <v>62</v>
      </c>
      <c r="C2" s="91"/>
      <c r="D2" s="91"/>
      <c r="E2" s="91"/>
      <c r="F2" s="91"/>
      <c r="G2" s="91"/>
      <c r="H2" s="24"/>
      <c r="I2" s="16"/>
    </row>
    <row r="3" spans="2:9" ht="15" customHeight="1">
      <c r="B3" s="8" t="s">
        <v>31</v>
      </c>
      <c r="C3" s="8"/>
      <c r="E3" s="8"/>
      <c r="F3" s="8"/>
      <c r="G3" s="8"/>
      <c r="H3" s="12"/>
    </row>
    <row r="4" spans="2:9" ht="16.75" customHeight="1">
      <c r="B4" s="13"/>
      <c r="C4" s="14"/>
      <c r="D4" s="9" t="s">
        <v>14</v>
      </c>
      <c r="E4" s="9" t="s">
        <v>13</v>
      </c>
      <c r="F4" s="10" t="s">
        <v>86</v>
      </c>
      <c r="G4" s="10" t="s">
        <v>23</v>
      </c>
      <c r="H4" s="22" t="s">
        <v>38</v>
      </c>
    </row>
    <row r="5" spans="2:9" ht="15" customHeight="1">
      <c r="B5" s="13" t="s">
        <v>60</v>
      </c>
      <c r="C5" s="2" t="s">
        <v>33</v>
      </c>
      <c r="D5" s="19">
        <v>-0.34</v>
      </c>
      <c r="E5" s="19">
        <v>-0.11</v>
      </c>
      <c r="F5" s="19"/>
      <c r="G5" s="20" t="s">
        <v>46</v>
      </c>
      <c r="H5" s="19" t="s">
        <v>18</v>
      </c>
    </row>
    <row r="6" spans="2:9" ht="15" customHeight="1">
      <c r="B6" s="14"/>
      <c r="C6" s="14" t="s">
        <v>32</v>
      </c>
      <c r="D6" s="18">
        <v>-0.38</v>
      </c>
      <c r="E6" s="18">
        <v>-0.12</v>
      </c>
      <c r="F6" s="18"/>
      <c r="G6" s="21" t="s">
        <v>45</v>
      </c>
      <c r="H6" s="22" t="s">
        <v>18</v>
      </c>
    </row>
    <row r="7" spans="2:9" ht="15" customHeight="1">
      <c r="B7" s="92" t="s">
        <v>71</v>
      </c>
      <c r="C7" s="92"/>
      <c r="D7" s="92"/>
      <c r="E7" s="92"/>
      <c r="F7" s="92"/>
      <c r="G7" s="92"/>
      <c r="H7" s="92"/>
    </row>
    <row r="8" spans="2:9" s="25" customFormat="1" ht="15" customHeight="1">
      <c r="B8" s="25" t="s">
        <v>70</v>
      </c>
      <c r="F8" s="34"/>
    </row>
    <row r="9" spans="2:9" ht="17.5" customHeight="1">
      <c r="B9" s="8" t="s">
        <v>16</v>
      </c>
      <c r="C9" s="11"/>
      <c r="E9" s="8"/>
      <c r="F9" s="8"/>
      <c r="G9" s="8"/>
      <c r="H9" s="12"/>
    </row>
    <row r="10" spans="2:9" ht="12" customHeight="1">
      <c r="B10" s="2" t="s">
        <v>17</v>
      </c>
      <c r="C10" s="7"/>
    </row>
    <row r="11" spans="2:9" ht="15" customHeight="1"/>
    <row r="12" spans="2:9" ht="15" customHeight="1">
      <c r="H12" s="2"/>
    </row>
    <row r="13" spans="2:9" ht="15" customHeight="1">
      <c r="H13" s="2"/>
    </row>
    <row r="14" spans="2:9" ht="15" customHeight="1">
      <c r="H14" s="2"/>
    </row>
    <row r="15" spans="2:9" ht="15" customHeight="1">
      <c r="H15" s="2"/>
    </row>
    <row r="16" spans="2:9" ht="15" customHeight="1">
      <c r="H16" s="2"/>
    </row>
    <row r="17" spans="8:8" ht="15" customHeight="1">
      <c r="H17" s="2"/>
    </row>
    <row r="18" spans="8:8" ht="15" customHeight="1">
      <c r="H18" s="2"/>
    </row>
    <row r="19" spans="8:8" ht="15" customHeight="1">
      <c r="H19" s="2"/>
    </row>
    <row r="20" spans="8:8" ht="15" customHeight="1">
      <c r="H20" s="2"/>
    </row>
    <row r="21" spans="8:8" ht="15" customHeight="1">
      <c r="H21" s="2"/>
    </row>
    <row r="22" spans="8:8" ht="15" customHeight="1">
      <c r="H22" s="2"/>
    </row>
    <row r="23" spans="8:8" ht="15" customHeight="1">
      <c r="H23" s="2"/>
    </row>
    <row r="24" spans="8:8" ht="15" customHeight="1">
      <c r="H24" s="2"/>
    </row>
    <row r="25" spans="8:8" ht="15" customHeight="1">
      <c r="H25" s="2"/>
    </row>
    <row r="26" spans="8:8" ht="15" customHeight="1">
      <c r="H26" s="2"/>
    </row>
    <row r="27" spans="8:8">
      <c r="H27" s="2"/>
    </row>
    <row r="28" spans="8:8">
      <c r="H28" s="2"/>
    </row>
    <row r="29" spans="8:8">
      <c r="H29" s="2"/>
    </row>
    <row r="30" spans="8:8">
      <c r="H30" s="2"/>
    </row>
    <row r="31" spans="8:8">
      <c r="H31" s="2"/>
    </row>
    <row r="32" spans="8:8">
      <c r="H32" s="2"/>
    </row>
    <row r="33" spans="8:8">
      <c r="H33" s="2"/>
    </row>
    <row r="34" spans="8:8">
      <c r="H34" s="2"/>
    </row>
    <row r="35" spans="8:8">
      <c r="H35" s="2"/>
    </row>
    <row r="36" spans="8:8">
      <c r="H36" s="2"/>
    </row>
    <row r="37" spans="8:8">
      <c r="H37" s="2"/>
    </row>
    <row r="38" spans="8:8">
      <c r="H38" s="2"/>
    </row>
    <row r="39" spans="8:8">
      <c r="H39" s="2"/>
    </row>
    <row r="40" spans="8:8">
      <c r="H40" s="2"/>
    </row>
    <row r="41" spans="8:8">
      <c r="H41" s="2"/>
    </row>
    <row r="42" spans="8:8">
      <c r="H42" s="2"/>
    </row>
    <row r="43" spans="8:8">
      <c r="H43" s="2"/>
    </row>
    <row r="44" spans="8:8">
      <c r="H44" s="2"/>
    </row>
    <row r="45" spans="8:8">
      <c r="H45" s="2"/>
    </row>
  </sheetData>
  <mergeCells count="2">
    <mergeCell ref="B2:G2"/>
    <mergeCell ref="B7:H7"/>
  </mergeCells>
  <phoneticPr fontId="3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B4CEB-1FCB-4AB1-8320-89856263DE12}">
  <dimension ref="A2:G20"/>
  <sheetViews>
    <sheetView showGridLines="0" topLeftCell="A3" zoomScale="107" workbookViewId="0">
      <selection activeCell="G12" sqref="G12"/>
    </sheetView>
  </sheetViews>
  <sheetFormatPr baseColWidth="10" defaultColWidth="8.83203125" defaultRowHeight="18"/>
  <cols>
    <col min="1" max="1" width="3.6640625" customWidth="1"/>
    <col min="2" max="2" width="18.6640625" customWidth="1"/>
    <col min="3" max="3" width="3.33203125" bestFit="1" customWidth="1"/>
    <col min="4" max="4" width="19.6640625" hidden="1" customWidth="1"/>
    <col min="5" max="5" width="17.33203125" customWidth="1"/>
    <col min="6" max="6" width="14.83203125" customWidth="1"/>
    <col min="7" max="7" width="31.33203125" customWidth="1"/>
    <col min="8" max="8" width="31.6640625" customWidth="1"/>
  </cols>
  <sheetData>
    <row r="2" spans="1:7">
      <c r="A2" s="31"/>
    </row>
    <row r="3" spans="1:7">
      <c r="A3" s="79" t="s">
        <v>84</v>
      </c>
      <c r="B3" s="79"/>
      <c r="C3" s="28"/>
      <c r="D3" s="28"/>
      <c r="E3" s="28"/>
      <c r="F3" s="28"/>
      <c r="G3" s="30"/>
    </row>
    <row r="4" spans="1:7">
      <c r="A4" s="32"/>
      <c r="B4" s="32"/>
      <c r="C4" s="28"/>
      <c r="D4" s="28"/>
      <c r="E4" s="28"/>
      <c r="F4" s="28"/>
      <c r="G4" s="30"/>
    </row>
    <row r="5" spans="1:7" ht="38">
      <c r="B5" s="26" t="s">
        <v>73</v>
      </c>
      <c r="C5" s="26" t="s">
        <v>72</v>
      </c>
      <c r="D5" s="26" t="s">
        <v>80</v>
      </c>
      <c r="E5" s="26" t="s">
        <v>81</v>
      </c>
      <c r="F5" s="26" t="s">
        <v>82</v>
      </c>
      <c r="G5" s="29" t="s">
        <v>83</v>
      </c>
    </row>
    <row r="6" spans="1:7">
      <c r="B6" t="s">
        <v>77</v>
      </c>
      <c r="C6">
        <v>40</v>
      </c>
      <c r="D6">
        <v>1186.28</v>
      </c>
      <c r="E6">
        <v>1613.7194</v>
      </c>
      <c r="F6" s="27">
        <f>E6*C6</f>
        <v>64548.775999999998</v>
      </c>
      <c r="G6" s="27">
        <f>F6/86</f>
        <v>750.56716279069769</v>
      </c>
    </row>
    <row r="7" spans="1:7">
      <c r="B7" t="s">
        <v>76</v>
      </c>
      <c r="C7">
        <v>8</v>
      </c>
      <c r="D7">
        <v>2006.58</v>
      </c>
      <c r="E7">
        <v>2187.6770000000001</v>
      </c>
      <c r="F7" s="27">
        <f t="shared" ref="F7:F10" si="0">E7*C7</f>
        <v>17501.416000000001</v>
      </c>
      <c r="G7" s="27">
        <f t="shared" ref="G7:G10" si="1">F7/86</f>
        <v>203.50483720930234</v>
      </c>
    </row>
    <row r="8" spans="1:7">
      <c r="B8" t="s">
        <v>75</v>
      </c>
      <c r="C8">
        <v>7</v>
      </c>
      <c r="D8">
        <v>555.28</v>
      </c>
      <c r="E8">
        <v>506.2423</v>
      </c>
      <c r="F8" s="27">
        <f t="shared" si="0"/>
        <v>3543.6961000000001</v>
      </c>
      <c r="G8" s="27">
        <f t="shared" si="1"/>
        <v>41.205768604651162</v>
      </c>
    </row>
    <row r="9" spans="1:7">
      <c r="B9" t="s">
        <v>74</v>
      </c>
      <c r="C9">
        <v>17</v>
      </c>
      <c r="D9">
        <v>1665.84</v>
      </c>
      <c r="E9">
        <v>2298.4731999999999</v>
      </c>
      <c r="F9" s="27">
        <f t="shared" si="0"/>
        <v>39074.044399999999</v>
      </c>
      <c r="G9" s="27">
        <f t="shared" si="1"/>
        <v>454.34935348837206</v>
      </c>
    </row>
    <row r="10" spans="1:7">
      <c r="B10" t="s">
        <v>78</v>
      </c>
      <c r="C10">
        <v>14</v>
      </c>
      <c r="D10">
        <v>1489.16</v>
      </c>
      <c r="E10">
        <v>2235.5428999999999</v>
      </c>
      <c r="F10" s="27">
        <f t="shared" si="0"/>
        <v>31297.600599999998</v>
      </c>
      <c r="G10" s="27">
        <f t="shared" si="1"/>
        <v>363.92558837209299</v>
      </c>
    </row>
    <row r="11" spans="1:7">
      <c r="B11" t="s">
        <v>79</v>
      </c>
      <c r="C11">
        <f>SUM(C6:C10)</f>
        <v>86</v>
      </c>
      <c r="D11">
        <f t="shared" ref="D11:G11" si="2">SUM(D6:D10)</f>
        <v>6903.1399999999994</v>
      </c>
      <c r="E11">
        <f t="shared" si="2"/>
        <v>8841.6548000000003</v>
      </c>
      <c r="F11" s="27">
        <f t="shared" si="2"/>
        <v>155965.5331</v>
      </c>
      <c r="G11" s="27">
        <f t="shared" si="2"/>
        <v>1813.5527104651162</v>
      </c>
    </row>
    <row r="13" spans="1:7">
      <c r="A13" s="79" t="s">
        <v>85</v>
      </c>
      <c r="B13" s="79"/>
    </row>
    <row r="14" spans="1:7" ht="38">
      <c r="B14" s="26" t="s">
        <v>73</v>
      </c>
      <c r="C14" s="26" t="s">
        <v>72</v>
      </c>
      <c r="D14" s="26" t="s">
        <v>80</v>
      </c>
      <c r="E14" s="26" t="s">
        <v>81</v>
      </c>
      <c r="F14" s="26" t="s">
        <v>82</v>
      </c>
      <c r="G14" s="29" t="s">
        <v>83</v>
      </c>
    </row>
    <row r="15" spans="1:7">
      <c r="B15" t="s">
        <v>77</v>
      </c>
      <c r="C15">
        <v>34</v>
      </c>
      <c r="D15">
        <v>1186.28</v>
      </c>
      <c r="E15">
        <v>1362.96</v>
      </c>
      <c r="F15">
        <f>E15*C15</f>
        <v>46340.639999999999</v>
      </c>
      <c r="G15" s="27">
        <f>F15/86</f>
        <v>538.84465116279068</v>
      </c>
    </row>
    <row r="16" spans="1:7">
      <c r="B16" t="s">
        <v>76</v>
      </c>
      <c r="C16">
        <v>11</v>
      </c>
      <c r="D16">
        <v>2006.58</v>
      </c>
      <c r="E16">
        <v>2725.92</v>
      </c>
      <c r="F16">
        <f t="shared" ref="F16:F19" si="3">E16*C16</f>
        <v>29985.120000000003</v>
      </c>
      <c r="G16" s="27">
        <f t="shared" ref="G16:G19" si="4">F16/86</f>
        <v>348.66418604651165</v>
      </c>
    </row>
    <row r="17" spans="2:7">
      <c r="B17" t="s">
        <v>75</v>
      </c>
      <c r="C17">
        <v>10</v>
      </c>
      <c r="D17">
        <v>555.28</v>
      </c>
      <c r="E17">
        <v>560.32799999999997</v>
      </c>
      <c r="F17">
        <f t="shared" si="3"/>
        <v>5603.28</v>
      </c>
      <c r="G17" s="27">
        <f t="shared" si="4"/>
        <v>65.154418604651156</v>
      </c>
    </row>
    <row r="18" spans="2:7">
      <c r="B18" t="s">
        <v>74</v>
      </c>
      <c r="C18">
        <v>10</v>
      </c>
      <c r="D18">
        <v>1665.84</v>
      </c>
      <c r="E18">
        <v>1211.52</v>
      </c>
      <c r="F18">
        <f t="shared" si="3"/>
        <v>12115.2</v>
      </c>
      <c r="G18" s="27">
        <f t="shared" si="4"/>
        <v>140.87441860465117</v>
      </c>
    </row>
    <row r="19" spans="2:7">
      <c r="B19" t="s">
        <v>78</v>
      </c>
      <c r="C19">
        <v>21</v>
      </c>
      <c r="D19">
        <v>1489.16</v>
      </c>
      <c r="E19">
        <v>530.04</v>
      </c>
      <c r="F19">
        <f t="shared" si="3"/>
        <v>11130.84</v>
      </c>
      <c r="G19" s="27">
        <f t="shared" si="4"/>
        <v>129.42837209302326</v>
      </c>
    </row>
    <row r="20" spans="2:7">
      <c r="B20" t="s">
        <v>79</v>
      </c>
      <c r="C20">
        <f>SUM(C15:C19)</f>
        <v>86</v>
      </c>
      <c r="D20">
        <f t="shared" ref="D20" si="5">SUM(D15:D19)</f>
        <v>6903.1399999999994</v>
      </c>
      <c r="E20">
        <f t="shared" ref="E20" si="6">SUM(E15:E19)</f>
        <v>6390.7680000000009</v>
      </c>
      <c r="F20">
        <f t="shared" ref="F20" si="7">SUM(F15:F19)</f>
        <v>105175.08</v>
      </c>
      <c r="G20" s="27">
        <f t="shared" ref="G20" si="8">SUM(G15:G19)</f>
        <v>1222.9660465116278</v>
      </c>
    </row>
  </sheetData>
  <mergeCells count="2">
    <mergeCell ref="A3:B3"/>
    <mergeCell ref="A13:B13"/>
  </mergeCells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Table 1-2 presenteeism per pers</vt:lpstr>
      <vt:lpstr>Supplimental 1</vt:lpstr>
      <vt:lpstr>Table 1 Demographics IR</vt:lpstr>
      <vt:lpstr>Table 2 Scores at pre-post IR</vt:lpstr>
      <vt:lpstr>Table 3 RA for presenteeism</vt:lpstr>
      <vt:lpstr>supplimental a</vt:lpstr>
      <vt:lpstr>supplimental b</vt:lpstr>
      <vt:lpstr>Table 4 RA for neck pain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Momoko Nagai</cp:lastModifiedBy>
  <cp:revision/>
  <dcterms:created xsi:type="dcterms:W3CDTF">2020-06-02T10:45:12Z</dcterms:created>
  <dcterms:modified xsi:type="dcterms:W3CDTF">2021-12-22T00:59:31Z</dcterms:modified>
  <cp:category/>
  <cp:contentStatus/>
</cp:coreProperties>
</file>