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filterPrivacy="1"/>
  <xr:revisionPtr revIDLastSave="25" documentId="8_{FE31E19D-E082-4D5D-89D5-75A0047E6AB5}" xr6:coauthVersionLast="47" xr6:coauthVersionMax="47" xr10:uidLastSave="{DFD58411-D05B-47D1-B701-4B738425EE36}"/>
  <bookViews>
    <workbookView xWindow="-110" yWindow="-110" windowWidth="19420" windowHeight="10420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2" l="1"/>
  <c r="D44" i="2" s="1"/>
  <c r="H23" i="2"/>
  <c r="G23" i="2"/>
  <c r="D46" i="2" s="1"/>
  <c r="H16" i="2"/>
  <c r="G16" i="2"/>
  <c r="D45" i="2" s="1"/>
  <c r="H9" i="2"/>
  <c r="K41" i="2"/>
  <c r="K40" i="2"/>
  <c r="K39" i="2"/>
  <c r="L40" i="2" l="1"/>
  <c r="L41" i="2"/>
  <c r="L39" i="2"/>
</calcChain>
</file>

<file path=xl/sharedStrings.xml><?xml version="1.0" encoding="utf-8"?>
<sst xmlns="http://schemas.openxmlformats.org/spreadsheetml/2006/main" count="26" uniqueCount="14">
  <si>
    <t>Control</t>
  </si>
  <si>
    <t>Osteopontin</t>
  </si>
  <si>
    <t>20 μM Comp 3</t>
  </si>
  <si>
    <t>40 μM Comp 3</t>
  </si>
  <si>
    <t>N/A</t>
  </si>
  <si>
    <t>mRNA levels</t>
  </si>
  <si>
    <t>Protein expression</t>
  </si>
  <si>
    <t>Graph plotting (Fold change)</t>
  </si>
  <si>
    <t>Flourescence Intensity</t>
  </si>
  <si>
    <t>Densitometry</t>
  </si>
  <si>
    <t>IntDen</t>
  </si>
  <si>
    <t>RawIntDen</t>
  </si>
  <si>
    <t>Mean Intensity</t>
  </si>
  <si>
    <t>S.D.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</si>
</sst>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rgb="FF00B0F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0" fontId="0" fillId="2" borderId="0" xfId="0" applyFill="1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 vertical="center"/>
    </xf>
    <xf numFmtId="0" fontId="2" fillId="0" borderId="0" xfId="0" applyFont="1" applyAlignment="1">
      <alignment horizontal="center" vertical="center" textRotation="90"/>
    </xf>
    <xf numFmtId="0" fontId="0" fillId="0" borderId="0" xfId="0" applyBorder="1"/>
    <xf numFmtId="0" fontId="1" fillId="0" borderId="2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67318656590272"/>
          <c:y val="0.19855898031541966"/>
          <c:w val="0.7453156474060092"/>
          <c:h val="0.6614185407582476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Sheet2!$J$39</c:f>
              <c:strCache>
                <c:ptCount val="1"/>
                <c:pt idx="0">
                  <c:v>Control</c:v>
                </c:pt>
              </c:strCache>
            </c:strRef>
          </c:tx>
          <c:spPr>
            <a:pattFill prst="dk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elete val="1"/>
          </c:dLbls>
          <c:cat>
            <c:strRef>
              <c:f>Sheet2!$K$38:$L$38</c:f>
              <c:strCache>
                <c:ptCount val="2"/>
                <c:pt idx="0">
                  <c:v>mRNA levels</c:v>
                </c:pt>
                <c:pt idx="1">
                  <c:v>Protein expression</c:v>
                </c:pt>
              </c:strCache>
            </c:strRef>
          </c:cat>
          <c:val>
            <c:numRef>
              <c:f>Sheet2!$K$39:$L$39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3D-4B80-AE7C-0DFCC5D1C035}"/>
            </c:ext>
          </c:extLst>
        </c:ser>
        <c:ser>
          <c:idx val="1"/>
          <c:order val="1"/>
          <c:tx>
            <c:strRef>
              <c:f>Sheet2!$J$40</c:f>
              <c:strCache>
                <c:ptCount val="1"/>
                <c:pt idx="0">
                  <c:v>20 μM Comp 3</c:v>
                </c:pt>
              </c:strCache>
            </c:strRef>
          </c:tx>
          <c:spPr>
            <a:pattFill prst="shingle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5.5904973869927172E-3"/>
                  <c:y val="-2.981366070802097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4A3D-4B80-AE7C-0DFCC5D1C035}"/>
                </c:ext>
              </c:extLst>
            </c:dLbl>
            <c:dLbl>
              <c:idx val="1"/>
              <c:layout>
                <c:manualLayout>
                  <c:x val="2.7952486934962563E-3"/>
                  <c:y val="-1.9875773805347375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4A3D-4B80-AE7C-0DFCC5D1C03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16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plus"/>
            <c:errValType val="cust"/>
            <c:noEndCap val="0"/>
            <c:plus>
              <c:numRef>
                <c:f>Sheet2!$K$45:$L$45</c:f>
                <c:numCache>
                  <c:formatCode>General</c:formatCode>
                  <c:ptCount val="2"/>
                  <c:pt idx="0">
                    <c:v>6.5000000000000002E-2</c:v>
                  </c:pt>
                  <c:pt idx="1">
                    <c:v>7.22E-2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Sheet2!$K$38:$L$38</c:f>
              <c:strCache>
                <c:ptCount val="2"/>
                <c:pt idx="0">
                  <c:v>mRNA levels</c:v>
                </c:pt>
                <c:pt idx="1">
                  <c:v>Protein expression</c:v>
                </c:pt>
              </c:strCache>
            </c:strRef>
          </c:cat>
          <c:val>
            <c:numRef>
              <c:f>Sheet2!$K$40:$L$40</c:f>
              <c:numCache>
                <c:formatCode>General</c:formatCode>
                <c:ptCount val="2"/>
                <c:pt idx="0">
                  <c:v>0.3126476719944406</c:v>
                </c:pt>
                <c:pt idx="1">
                  <c:v>0.38928291185418706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A3D-4B80-AE7C-0DFCC5D1C035}"/>
            </c:ext>
          </c:extLst>
        </c:ser>
        <c:ser>
          <c:idx val="2"/>
          <c:order val="2"/>
          <c:tx>
            <c:strRef>
              <c:f>Sheet2!$J$41</c:f>
              <c:strCache>
                <c:ptCount val="1"/>
                <c:pt idx="0">
                  <c:v>40 μM Comp 3</c:v>
                </c:pt>
              </c:strCache>
            </c:strRef>
          </c:tx>
          <c:spPr>
            <a:pattFill prst="solidDmn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9.9378869026737777E-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4A3D-4B80-AE7C-0DFCC5D1C035}"/>
                </c:ext>
              </c:extLst>
            </c:dLbl>
            <c:dLbl>
              <c:idx val="1"/>
              <c:layout>
                <c:manualLayout>
                  <c:x val="1.0249126810699139E-16"/>
                  <c:y val="-1.3250515870231542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4A3D-4B80-AE7C-0DFCC5D1C03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16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plus"/>
            <c:errValType val="cust"/>
            <c:noEndCap val="0"/>
            <c:plus>
              <c:numRef>
                <c:f>Sheet2!$K$46:$L$46</c:f>
                <c:numCache>
                  <c:formatCode>General</c:formatCode>
                  <c:ptCount val="2"/>
                  <c:pt idx="0">
                    <c:v>4.8000000000000001E-2</c:v>
                  </c:pt>
                  <c:pt idx="1">
                    <c:v>6.3E-2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Sheet2!$K$38:$L$38</c:f>
              <c:strCache>
                <c:ptCount val="2"/>
                <c:pt idx="0">
                  <c:v>mRNA levels</c:v>
                </c:pt>
                <c:pt idx="1">
                  <c:v>Protein expression</c:v>
                </c:pt>
              </c:strCache>
            </c:strRef>
          </c:cat>
          <c:val>
            <c:numRef>
              <c:f>Sheet2!$K$41:$L$41</c:f>
              <c:numCache>
                <c:formatCode>General</c:formatCode>
                <c:ptCount val="2"/>
                <c:pt idx="0">
                  <c:v>0.16882094046791754</c:v>
                </c:pt>
                <c:pt idx="1">
                  <c:v>0.16144050880356825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A3D-4B80-AE7C-0DFCC5D1C03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57"/>
        <c:axId val="429426200"/>
        <c:axId val="429425544"/>
      </c:barChart>
      <c:catAx>
        <c:axId val="4294262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2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29425544"/>
        <c:crosses val="autoZero"/>
        <c:auto val="1"/>
        <c:lblAlgn val="ctr"/>
        <c:lblOffset val="100"/>
        <c:noMultiLvlLbl val="0"/>
      </c:catAx>
      <c:valAx>
        <c:axId val="42942554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/>
                  <a:t>OPN Expression</a:t>
                </a:r>
                <a:r>
                  <a:rPr lang="en-US" sz="1200" b="1" baseline="0"/>
                  <a:t> (fold change)</a:t>
                </a:r>
                <a:endParaRPr lang="en-US" sz="1200" b="1"/>
              </a:p>
            </c:rich>
          </c:tx>
          <c:layout>
            <c:manualLayout>
              <c:xMode val="edge"/>
              <c:yMode val="edge"/>
              <c:x val="7.4353615247003138E-2"/>
              <c:y val="0.2550155680519629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12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2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294262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4467846276288543"/>
          <c:y val="0.11373037756405961"/>
          <c:w val="0.73607834091645408"/>
          <c:h val="6.34603200521256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1600" b="0" i="0" u="none" strike="noStrike" kern="1200" baseline="0">
          <a:solidFill>
            <a:schemeClr val="tx1"/>
          </a:solidFill>
          <a:latin typeface="Times New Roman" panose="02020603050405020304" pitchFamily="18" charset="0"/>
          <a:ea typeface="+mn-ea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600075</xdr:colOff>
      <xdr:row>31</xdr:row>
      <xdr:rowOff>185736</xdr:rowOff>
    </xdr:from>
    <xdr:to>
      <xdr:col>21</xdr:col>
      <xdr:colOff>266699</xdr:colOff>
      <xdr:row>51</xdr:row>
      <xdr:rowOff>171449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80FDAA84-1F6B-4837-886B-2233D96AA22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6859B-9268-4351-9EB3-E4AA203A0266}">
  <dimension ref="C2:M48"/>
  <sheetViews>
    <sheetView tabSelected="1" zoomScale="70" zoomScaleNormal="70" workbookViewId="0">
      <selection activeCell="D46" sqref="D46"/>
    </sheetView>
  </sheetViews>
  <sheetFormatPr defaultRowHeight="14.5" x14ac:dyDescent="0.35"/>
  <cols>
    <col min="2" max="2" width="4.7265625" customWidth="1"/>
    <col min="3" max="4" width="13.26953125" customWidth="1"/>
    <col min="5" max="5" width="11.36328125" customWidth="1"/>
    <col min="6" max="6" width="14.7265625" customWidth="1"/>
    <col min="7" max="7" width="12.90625" customWidth="1"/>
    <col min="9" max="9" width="8.36328125" customWidth="1"/>
    <col min="10" max="10" width="12.08984375" customWidth="1"/>
    <col min="11" max="11" width="11.7265625" customWidth="1"/>
    <col min="12" max="12" width="9.36328125" bestFit="1" customWidth="1"/>
  </cols>
  <sheetData>
    <row r="2" spans="3:10" ht="14.5" customHeight="1" x14ac:dyDescent="0.35"/>
    <row r="5" spans="3:10" x14ac:dyDescent="0.35">
      <c r="C5" s="12" t="s">
        <v>8</v>
      </c>
      <c r="D5" s="12"/>
      <c r="E5" s="12"/>
      <c r="F5" s="12"/>
      <c r="G5" s="12"/>
      <c r="H5" s="12"/>
      <c r="I5" s="12"/>
    </row>
    <row r="6" spans="3:10" x14ac:dyDescent="0.35">
      <c r="C6" s="12"/>
      <c r="D6" s="12"/>
      <c r="E6" s="12"/>
      <c r="F6" s="12"/>
      <c r="G6" s="12"/>
      <c r="H6" s="12"/>
      <c r="I6" s="12"/>
    </row>
    <row r="7" spans="3:10" x14ac:dyDescent="0.35">
      <c r="C7" s="8"/>
      <c r="I7" s="2"/>
    </row>
    <row r="8" spans="3:10" x14ac:dyDescent="0.35">
      <c r="D8" s="9"/>
      <c r="E8" s="16" t="s">
        <v>10</v>
      </c>
      <c r="F8" s="16" t="s">
        <v>11</v>
      </c>
      <c r="G8" s="15" t="s">
        <v>12</v>
      </c>
      <c r="H8" s="16" t="s">
        <v>13</v>
      </c>
      <c r="I8" s="14"/>
      <c r="J8" s="14"/>
    </row>
    <row r="9" spans="3:10" x14ac:dyDescent="0.35">
      <c r="C9" s="13" t="s">
        <v>1</v>
      </c>
      <c r="D9" s="19" t="s">
        <v>0</v>
      </c>
      <c r="E9">
        <v>124839</v>
      </c>
      <c r="F9">
        <v>124839</v>
      </c>
      <c r="G9" s="2">
        <f>AVERAGE(F9:F13)</f>
        <v>145282</v>
      </c>
      <c r="H9">
        <f>STDEV(F9:F13)</f>
        <v>16274.927711052975</v>
      </c>
      <c r="I9" s="14"/>
      <c r="J9" s="14"/>
    </row>
    <row r="10" spans="3:10" x14ac:dyDescent="0.35">
      <c r="C10" s="13"/>
      <c r="D10" s="19"/>
      <c r="E10">
        <v>169251</v>
      </c>
      <c r="F10">
        <v>169251</v>
      </c>
      <c r="G10" s="2"/>
    </row>
    <row r="11" spans="3:10" x14ac:dyDescent="0.35">
      <c r="C11" s="13"/>
      <c r="D11" s="19"/>
      <c r="E11">
        <v>140196</v>
      </c>
      <c r="F11">
        <v>140196</v>
      </c>
      <c r="G11" s="2"/>
    </row>
    <row r="12" spans="3:10" x14ac:dyDescent="0.35">
      <c r="C12" s="13"/>
      <c r="D12" s="19"/>
      <c r="E12">
        <v>150533</v>
      </c>
      <c r="F12">
        <v>150533</v>
      </c>
      <c r="G12" s="2"/>
    </row>
    <row r="13" spans="3:10" x14ac:dyDescent="0.35">
      <c r="C13" s="13"/>
      <c r="D13" s="19"/>
      <c r="E13">
        <v>141591</v>
      </c>
      <c r="F13">
        <v>141591</v>
      </c>
      <c r="G13" s="2"/>
    </row>
    <row r="14" spans="3:10" x14ac:dyDescent="0.35">
      <c r="C14" s="13"/>
      <c r="G14" s="2"/>
    </row>
    <row r="15" spans="3:10" x14ac:dyDescent="0.35">
      <c r="C15" s="13"/>
      <c r="G15" s="2"/>
    </row>
    <row r="16" spans="3:10" x14ac:dyDescent="0.35">
      <c r="C16" s="13"/>
      <c r="D16" s="17" t="s">
        <v>2</v>
      </c>
      <c r="E16">
        <v>50454</v>
      </c>
      <c r="F16">
        <v>50454</v>
      </c>
      <c r="G16" s="2">
        <f>AVERAGE(F16:F20)</f>
        <v>56555.8</v>
      </c>
      <c r="H16">
        <f>STDEV(F16:F20)</f>
        <v>9240.6758248517635</v>
      </c>
    </row>
    <row r="17" spans="3:13" x14ac:dyDescent="0.35">
      <c r="C17" s="13"/>
      <c r="D17" s="17"/>
      <c r="E17">
        <v>65467</v>
      </c>
      <c r="F17">
        <v>65467</v>
      </c>
      <c r="G17" s="2"/>
    </row>
    <row r="18" spans="3:13" x14ac:dyDescent="0.35">
      <c r="C18" s="13"/>
      <c r="D18" s="17"/>
      <c r="E18">
        <v>62852</v>
      </c>
      <c r="F18">
        <v>62852</v>
      </c>
      <c r="G18" s="2"/>
      <c r="K18" s="2"/>
    </row>
    <row r="19" spans="3:13" x14ac:dyDescent="0.35">
      <c r="C19" s="13"/>
      <c r="D19" s="17"/>
      <c r="E19">
        <v>60483</v>
      </c>
      <c r="F19">
        <v>60483</v>
      </c>
      <c r="G19" s="2"/>
      <c r="K19" s="2"/>
    </row>
    <row r="20" spans="3:13" x14ac:dyDescent="0.35">
      <c r="C20" s="13"/>
      <c r="D20" s="17"/>
      <c r="E20">
        <v>43523</v>
      </c>
      <c r="F20">
        <v>43523</v>
      </c>
      <c r="G20" s="2"/>
      <c r="K20" s="2"/>
    </row>
    <row r="21" spans="3:13" x14ac:dyDescent="0.35">
      <c r="C21" s="13"/>
      <c r="G21" s="2"/>
      <c r="K21" s="2"/>
    </row>
    <row r="22" spans="3:13" x14ac:dyDescent="0.35">
      <c r="C22" s="13"/>
      <c r="G22" s="2"/>
      <c r="K22" s="2"/>
    </row>
    <row r="23" spans="3:13" x14ac:dyDescent="0.35">
      <c r="C23" s="13"/>
      <c r="D23" s="17" t="s">
        <v>3</v>
      </c>
      <c r="E23">
        <v>22761</v>
      </c>
      <c r="F23">
        <v>22761</v>
      </c>
      <c r="G23" s="2">
        <f>AVERAGE(F23:F27)</f>
        <v>23454.400000000001</v>
      </c>
      <c r="H23">
        <f>STDEV(F23:F27)</f>
        <v>3770.5968095249791</v>
      </c>
      <c r="K23" s="2"/>
    </row>
    <row r="24" spans="3:13" x14ac:dyDescent="0.35">
      <c r="C24" s="13"/>
      <c r="D24" s="17"/>
      <c r="E24">
        <v>19166</v>
      </c>
      <c r="F24">
        <v>19166</v>
      </c>
      <c r="G24" s="2"/>
      <c r="K24" s="2"/>
    </row>
    <row r="25" spans="3:13" x14ac:dyDescent="0.35">
      <c r="C25" s="13"/>
      <c r="D25" s="17"/>
      <c r="E25">
        <v>21554</v>
      </c>
      <c r="F25">
        <v>21554</v>
      </c>
      <c r="G25" s="2"/>
      <c r="K25" s="2"/>
    </row>
    <row r="26" spans="3:13" x14ac:dyDescent="0.35">
      <c r="C26" s="13"/>
      <c r="D26" s="17"/>
      <c r="E26">
        <v>29209</v>
      </c>
      <c r="F26">
        <v>29209</v>
      </c>
      <c r="G26" s="2"/>
      <c r="K26" s="2"/>
    </row>
    <row r="27" spans="3:13" x14ac:dyDescent="0.35">
      <c r="C27" s="13"/>
      <c r="D27" s="18"/>
      <c r="E27">
        <v>24582</v>
      </c>
      <c r="F27">
        <v>24582</v>
      </c>
      <c r="G27" s="2"/>
      <c r="K27" s="2"/>
    </row>
    <row r="28" spans="3:13" x14ac:dyDescent="0.35">
      <c r="C28" s="8"/>
      <c r="D28" s="8"/>
      <c r="E28" s="8"/>
      <c r="F28" s="8"/>
      <c r="G28" s="8"/>
      <c r="H28" s="8"/>
      <c r="J28" s="14"/>
      <c r="K28" s="14"/>
      <c r="L28" s="14"/>
      <c r="M28" s="14"/>
    </row>
    <row r="29" spans="3:13" x14ac:dyDescent="0.35">
      <c r="C29" s="9"/>
      <c r="J29" s="14"/>
      <c r="K29" s="14"/>
      <c r="L29" s="14"/>
      <c r="M29" s="14"/>
    </row>
    <row r="30" spans="3:13" x14ac:dyDescent="0.35">
      <c r="J30" s="14"/>
      <c r="K30" s="14"/>
      <c r="L30" s="14"/>
      <c r="M30" s="14"/>
    </row>
    <row r="31" spans="3:13" x14ac:dyDescent="0.35">
      <c r="J31" s="14"/>
      <c r="K31" s="14"/>
      <c r="L31" s="14"/>
      <c r="M31" s="14"/>
    </row>
    <row r="34" spans="3:13" ht="15" customHeight="1" x14ac:dyDescent="0.35"/>
    <row r="36" spans="3:13" x14ac:dyDescent="0.35">
      <c r="K36" s="3" t="s">
        <v>7</v>
      </c>
      <c r="L36" s="3"/>
      <c r="M36" s="3"/>
    </row>
    <row r="38" spans="3:13" ht="15" customHeight="1" x14ac:dyDescent="0.35">
      <c r="K38" t="s">
        <v>5</v>
      </c>
      <c r="L38" t="s">
        <v>6</v>
      </c>
    </row>
    <row r="39" spans="3:13" x14ac:dyDescent="0.35">
      <c r="E39" s="11" t="s">
        <v>1</v>
      </c>
      <c r="F39" s="11"/>
      <c r="J39" s="2" t="s">
        <v>0</v>
      </c>
      <c r="K39">
        <f>G44/G44</f>
        <v>1</v>
      </c>
      <c r="L39">
        <f>145282/145282</f>
        <v>1</v>
      </c>
    </row>
    <row r="40" spans="3:13" x14ac:dyDescent="0.35">
      <c r="J40" s="2" t="s">
        <v>2</v>
      </c>
      <c r="K40">
        <f>G45/G44</f>
        <v>0.3126476719944406</v>
      </c>
      <c r="L40">
        <f>56555.8/145282</f>
        <v>0.38928291185418706</v>
      </c>
    </row>
    <row r="41" spans="3:13" ht="16.5" customHeight="1" x14ac:dyDescent="0.35">
      <c r="D41" s="10" t="s">
        <v>8</v>
      </c>
      <c r="E41" s="4"/>
      <c r="G41" s="10" t="s">
        <v>9</v>
      </c>
      <c r="H41" s="6"/>
      <c r="J41" s="2" t="s">
        <v>3</v>
      </c>
      <c r="K41">
        <f>G46/G44</f>
        <v>0.16882094046791754</v>
      </c>
      <c r="L41">
        <f>23454.4/145282</f>
        <v>0.16144050880356825</v>
      </c>
    </row>
    <row r="42" spans="3:13" ht="15.75" customHeight="1" x14ac:dyDescent="0.35">
      <c r="D42" s="10"/>
      <c r="E42" s="4"/>
      <c r="G42" s="10"/>
      <c r="H42" s="6"/>
    </row>
    <row r="43" spans="3:13" x14ac:dyDescent="0.35">
      <c r="D43" s="10"/>
      <c r="E43" s="4"/>
      <c r="G43" s="10"/>
      <c r="H43" s="6"/>
    </row>
    <row r="44" spans="3:13" ht="15.75" customHeight="1" x14ac:dyDescent="0.35">
      <c r="C44" s="2" t="s">
        <v>0</v>
      </c>
      <c r="D44" s="7">
        <f>G9</f>
        <v>145282</v>
      </c>
      <c r="E44" s="7"/>
      <c r="F44" s="7"/>
      <c r="G44" s="7">
        <v>733890</v>
      </c>
      <c r="H44" s="1"/>
      <c r="J44" s="2" t="s">
        <v>0</v>
      </c>
      <c r="K44" s="1" t="s">
        <v>4</v>
      </c>
      <c r="L44" s="1" t="s">
        <v>4</v>
      </c>
    </row>
    <row r="45" spans="3:13" x14ac:dyDescent="0.35">
      <c r="C45" s="2" t="s">
        <v>2</v>
      </c>
      <c r="D45" s="7">
        <f>G16</f>
        <v>56555.8</v>
      </c>
      <c r="E45" s="7"/>
      <c r="F45" s="7"/>
      <c r="G45" s="7">
        <v>229449</v>
      </c>
      <c r="J45" s="2" t="s">
        <v>2</v>
      </c>
      <c r="K45">
        <v>6.5000000000000002E-2</v>
      </c>
      <c r="L45">
        <v>7.22E-2</v>
      </c>
    </row>
    <row r="46" spans="3:13" x14ac:dyDescent="0.35">
      <c r="C46" s="2" t="s">
        <v>3</v>
      </c>
      <c r="D46" s="7">
        <f>G23</f>
        <v>23454.400000000001</v>
      </c>
      <c r="E46" s="7"/>
      <c r="F46" s="7"/>
      <c r="G46" s="7">
        <v>123896</v>
      </c>
      <c r="J46" s="2" t="s">
        <v>3</v>
      </c>
      <c r="K46">
        <v>4.8000000000000001E-2</v>
      </c>
      <c r="L46">
        <v>6.3E-2</v>
      </c>
    </row>
    <row r="47" spans="3:13" x14ac:dyDescent="0.35">
      <c r="D47" s="7"/>
      <c r="E47" s="7"/>
      <c r="F47" s="7"/>
      <c r="G47" s="5"/>
    </row>
    <row r="48" spans="3:13" x14ac:dyDescent="0.35">
      <c r="D48" s="7"/>
      <c r="E48" s="7"/>
      <c r="F48" s="7"/>
      <c r="G48" s="7"/>
    </row>
  </sheetData>
  <mergeCells count="8">
    <mergeCell ref="C5:I6"/>
    <mergeCell ref="G41:G43"/>
    <mergeCell ref="D41:D43"/>
    <mergeCell ref="E39:F39"/>
    <mergeCell ref="C9:C27"/>
    <mergeCell ref="D9:D13"/>
    <mergeCell ref="D16:D20"/>
    <mergeCell ref="D23:D2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2021-12-21T05:41:53Z</dcterms:modified>
</cp:coreProperties>
</file>