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GSCHARES\PUBLIKATIONEN\HAMMONDIA\REAL-TIME\1st draft\"/>
    </mc:Choice>
  </mc:AlternateContent>
  <bookViews>
    <workbookView xWindow="0" yWindow="0" windowWidth="28800" windowHeight="12225"/>
  </bookViews>
  <sheets>
    <sheet name="Tabelle1" sheetId="1" r:id="rId1"/>
  </sheets>
  <definedNames>
    <definedName name="_xlnm._FilterDatabase" localSheetId="0" hidden="1">Tabelle1!$K$2:$K$29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9" i="1" l="1"/>
  <c r="T29" i="1"/>
  <c r="U28" i="1"/>
  <c r="T28" i="1"/>
  <c r="U27" i="1"/>
  <c r="T27" i="1"/>
  <c r="U26" i="1"/>
  <c r="T26" i="1"/>
  <c r="U25" i="1"/>
  <c r="T25" i="1"/>
  <c r="U24" i="1"/>
  <c r="T24" i="1"/>
  <c r="U23" i="1"/>
  <c r="T23" i="1"/>
  <c r="U22" i="1"/>
  <c r="T22" i="1"/>
  <c r="U21" i="1"/>
  <c r="T21" i="1"/>
  <c r="U20" i="1"/>
  <c r="T20" i="1"/>
  <c r="U19" i="1"/>
  <c r="T19" i="1"/>
  <c r="U18" i="1"/>
  <c r="T18" i="1"/>
  <c r="U17" i="1"/>
  <c r="T17" i="1"/>
  <c r="U16" i="1"/>
  <c r="T16" i="1"/>
  <c r="U15" i="1"/>
  <c r="T15" i="1"/>
  <c r="U14" i="1"/>
  <c r="T14" i="1"/>
  <c r="U13" i="1"/>
  <c r="T13" i="1"/>
  <c r="U12" i="1"/>
  <c r="T12" i="1"/>
  <c r="U11" i="1"/>
  <c r="T11" i="1"/>
  <c r="U10" i="1"/>
  <c r="T10" i="1"/>
  <c r="U6" i="1"/>
  <c r="T6" i="1"/>
  <c r="U5" i="1"/>
  <c r="T5" i="1"/>
  <c r="U4" i="1"/>
  <c r="T4" i="1"/>
  <c r="U3" i="1"/>
  <c r="T3" i="1"/>
  <c r="Q3" i="1" l="1"/>
  <c r="Q4" i="1"/>
  <c r="Q5" i="1"/>
  <c r="Q6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E30" i="1" l="1"/>
  <c r="P3" i="1" l="1"/>
  <c r="P4" i="1"/>
  <c r="P5" i="1"/>
  <c r="P6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</calcChain>
</file>

<file path=xl/sharedStrings.xml><?xml version="1.0" encoding="utf-8"?>
<sst xmlns="http://schemas.openxmlformats.org/spreadsheetml/2006/main" count="274" uniqueCount="153">
  <si>
    <t>D151003</t>
  </si>
  <si>
    <t>P15/3653</t>
  </si>
  <si>
    <t>D160917</t>
  </si>
  <si>
    <t>P16/576</t>
  </si>
  <si>
    <r>
      <t>1,35x10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</si>
  <si>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D160072</t>
  </si>
  <si>
    <t>P16/689</t>
  </si>
  <si>
    <r>
      <t>2,65x10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</si>
  <si>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D160953</t>
  </si>
  <si>
    <t>P16/2303</t>
  </si>
  <si>
    <r>
      <t>4x10</t>
    </r>
    <r>
      <rPr>
        <vertAlign val="superscript"/>
        <sz val="11"/>
        <color indexed="8"/>
        <rFont val="Calibri"/>
        <family val="2"/>
      </rPr>
      <t>4</t>
    </r>
    <r>
      <rPr>
        <sz val="11"/>
        <color theme="1"/>
        <rFont val="Calibri"/>
        <family val="2"/>
        <scheme val="minor"/>
      </rPr>
      <t>/ml</t>
    </r>
  </si>
  <si>
    <t>D160955</t>
  </si>
  <si>
    <r>
      <t>5x10</t>
    </r>
    <r>
      <rPr>
        <vertAlign val="superscript"/>
        <sz val="11"/>
        <color indexed="8"/>
        <rFont val="Calibri"/>
        <family val="2"/>
      </rPr>
      <t>4</t>
    </r>
    <r>
      <rPr>
        <sz val="11"/>
        <color theme="1"/>
        <rFont val="Calibri"/>
        <family val="2"/>
        <scheme val="minor"/>
      </rPr>
      <t>/ml</t>
    </r>
  </si>
  <si>
    <t>D170538</t>
  </si>
  <si>
    <t>P16/3312</t>
  </si>
  <si>
    <r>
      <t>1,5x10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</si>
  <si>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D170574</t>
  </si>
  <si>
    <t>P17/2213</t>
  </si>
  <si>
    <r>
      <t>8x10</t>
    </r>
    <r>
      <rPr>
        <vertAlign val="superscript"/>
        <sz val="11"/>
        <color indexed="8"/>
        <rFont val="Calibri"/>
        <family val="2"/>
      </rPr>
      <t>4</t>
    </r>
    <r>
      <rPr>
        <sz val="11"/>
        <color theme="1"/>
        <rFont val="Calibri"/>
        <family val="2"/>
        <scheme val="minor"/>
      </rPr>
      <t>/ml</t>
    </r>
  </si>
  <si>
    <t>D170575</t>
  </si>
  <si>
    <t>P17/2232</t>
  </si>
  <si>
    <t>D170577</t>
  </si>
  <si>
    <t>P17/2237</t>
  </si>
  <si>
    <r>
      <t>3,7x10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</si>
  <si>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D170578</t>
  </si>
  <si>
    <t>P17/2238</t>
  </si>
  <si>
    <r>
      <t>2x10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</si>
  <si>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D170579</t>
  </si>
  <si>
    <t>P17/2239</t>
  </si>
  <si>
    <r>
      <t>5,5x10</t>
    </r>
    <r>
      <rPr>
        <vertAlign val="superscript"/>
        <sz val="11"/>
        <color indexed="8"/>
        <rFont val="Calibri"/>
        <family val="2"/>
      </rPr>
      <t>5</t>
    </r>
    <r>
      <rPr>
        <sz val="11"/>
        <color theme="1"/>
        <rFont val="Calibri"/>
        <family val="2"/>
        <scheme val="minor"/>
      </rPr>
      <t>/ml</t>
    </r>
  </si>
  <si>
    <t>D180531</t>
  </si>
  <si>
    <t>P17/2789</t>
  </si>
  <si>
    <r>
      <t>1,56x10</t>
    </r>
    <r>
      <rPr>
        <vertAlign val="superscript"/>
        <sz val="11"/>
        <rFont val="Calibri"/>
        <family val="2"/>
      </rPr>
      <t>7</t>
    </r>
    <r>
      <rPr>
        <sz val="11"/>
        <rFont val="Calibri"/>
        <family val="2"/>
      </rPr>
      <t>/ml</t>
    </r>
  </si>
  <si>
    <t>D180532</t>
  </si>
  <si>
    <t>P17/2842</t>
  </si>
  <si>
    <r>
      <t>2,1x10</t>
    </r>
    <r>
      <rPr>
        <vertAlign val="superscript"/>
        <sz val="11"/>
        <rFont val="Calibri"/>
        <family val="2"/>
      </rPr>
      <t>5</t>
    </r>
    <r>
      <rPr>
        <sz val="11"/>
        <rFont val="Calibri"/>
        <family val="2"/>
      </rPr>
      <t>/ml</t>
    </r>
  </si>
  <si>
    <t>D180533</t>
  </si>
  <si>
    <t>P18/1</t>
  </si>
  <si>
    <r>
      <t>3x10</t>
    </r>
    <r>
      <rPr>
        <vertAlign val="superscript"/>
        <sz val="11"/>
        <rFont val="Calibri"/>
        <family val="2"/>
      </rPr>
      <t>4</t>
    </r>
    <r>
      <rPr>
        <sz val="11"/>
        <rFont val="Calibri"/>
        <family val="2"/>
      </rPr>
      <t>/ml</t>
    </r>
  </si>
  <si>
    <t>D180534</t>
  </si>
  <si>
    <t>P18/375</t>
  </si>
  <si>
    <r>
      <t>1,9x10</t>
    </r>
    <r>
      <rPr>
        <vertAlign val="superscript"/>
        <sz val="11"/>
        <rFont val="Calibri"/>
        <family val="2"/>
      </rPr>
      <t>5</t>
    </r>
    <r>
      <rPr>
        <sz val="11"/>
        <rFont val="Calibri"/>
        <family val="2"/>
      </rPr>
      <t>/ml</t>
    </r>
  </si>
  <si>
    <t>D180535</t>
  </si>
  <si>
    <t>P18/433</t>
  </si>
  <si>
    <r>
      <t>5x10</t>
    </r>
    <r>
      <rPr>
        <vertAlign val="superscript"/>
        <sz val="11"/>
        <rFont val="Calibri"/>
        <family val="2"/>
      </rPr>
      <t>4</t>
    </r>
    <r>
      <rPr>
        <sz val="11"/>
        <rFont val="Calibri"/>
        <family val="2"/>
      </rPr>
      <t>/ml</t>
    </r>
  </si>
  <si>
    <t>D180130</t>
  </si>
  <si>
    <t>P18/1330</t>
  </si>
  <si>
    <r>
      <t>5x10</t>
    </r>
    <r>
      <rPr>
        <vertAlign val="superscript"/>
        <sz val="11"/>
        <rFont val="Calibri"/>
        <family val="2"/>
      </rPr>
      <t>6</t>
    </r>
    <r>
      <rPr>
        <sz val="11"/>
        <rFont val="Calibri"/>
        <family val="2"/>
      </rPr>
      <t>/ml; FLI 2,3x106/ml</t>
    </r>
  </si>
  <si>
    <t>D180572</t>
  </si>
  <si>
    <t>P18/2097</t>
  </si>
  <si>
    <r>
      <t>4,4x10</t>
    </r>
    <r>
      <rPr>
        <vertAlign val="superscript"/>
        <sz val="11"/>
        <rFont val="Calibri"/>
        <family val="2"/>
      </rPr>
      <t>6</t>
    </r>
    <r>
      <rPr>
        <sz val="11"/>
        <rFont val="Calibri"/>
        <family val="2"/>
      </rPr>
      <t>/ml</t>
    </r>
  </si>
  <si>
    <t>D190003</t>
  </si>
  <si>
    <t>P18/2900</t>
  </si>
  <si>
    <r>
      <t>7x10</t>
    </r>
    <r>
      <rPr>
        <vertAlign val="superscript"/>
        <sz val="11"/>
        <rFont val="Calibri"/>
        <family val="2"/>
      </rPr>
      <t>5</t>
    </r>
    <r>
      <rPr>
        <sz val="11"/>
        <rFont val="Calibri"/>
        <family val="2"/>
      </rPr>
      <t>/ml</t>
    </r>
  </si>
  <si>
    <t>D190005</t>
  </si>
  <si>
    <t>P18/3689</t>
  </si>
  <si>
    <t>D190926</t>
  </si>
  <si>
    <t>P19/2108</t>
  </si>
  <si>
    <r>
      <t>9x10</t>
    </r>
    <r>
      <rPr>
        <vertAlign val="superscript"/>
        <sz val="11"/>
        <rFont val="Calibri"/>
        <family val="2"/>
      </rPr>
      <t>4</t>
    </r>
    <r>
      <rPr>
        <sz val="11"/>
        <rFont val="Calibri"/>
        <family val="2"/>
      </rPr>
      <t>/ml</t>
    </r>
  </si>
  <si>
    <t>D200021</t>
  </si>
  <si>
    <t>P19/2441</t>
  </si>
  <si>
    <r>
      <t>8x10</t>
    </r>
    <r>
      <rPr>
        <vertAlign val="superscript"/>
        <sz val="11"/>
        <rFont val="Calibri"/>
        <family val="2"/>
      </rPr>
      <t>4</t>
    </r>
  </si>
  <si>
    <t>D06633</t>
  </si>
  <si>
    <t>D09478</t>
  </si>
  <si>
    <t>D09484</t>
  </si>
  <si>
    <t>D09739</t>
  </si>
  <si>
    <t>D10148</t>
  </si>
  <si>
    <t>D09480</t>
  </si>
  <si>
    <t>D10151</t>
  </si>
  <si>
    <t>A01</t>
  </si>
  <si>
    <t>Cy5</t>
  </si>
  <si>
    <t>N/A</t>
  </si>
  <si>
    <t>A02</t>
  </si>
  <si>
    <t>A03</t>
  </si>
  <si>
    <t>B01</t>
  </si>
  <si>
    <t>B02</t>
  </si>
  <si>
    <t>B03</t>
  </si>
  <si>
    <t>C01</t>
  </si>
  <si>
    <t>C02</t>
  </si>
  <si>
    <t>D01</t>
  </si>
  <si>
    <t>D02</t>
  </si>
  <si>
    <t>E01</t>
  </si>
  <si>
    <t>E02</t>
  </si>
  <si>
    <t>E03</t>
  </si>
  <si>
    <t>F01</t>
  </si>
  <si>
    <t>F02</t>
  </si>
  <si>
    <t>G01</t>
  </si>
  <si>
    <t>G02</t>
  </si>
  <si>
    <t>H01</t>
  </si>
  <si>
    <t>H02</t>
  </si>
  <si>
    <t>H03</t>
  </si>
  <si>
    <t>A04</t>
  </si>
  <si>
    <t>B04</t>
  </si>
  <si>
    <t>C03</t>
  </si>
  <si>
    <t>C04</t>
  </si>
  <si>
    <t>D03</t>
  </si>
  <si>
    <t>D04</t>
  </si>
  <si>
    <t>F03</t>
  </si>
  <si>
    <t>F04</t>
  </si>
  <si>
    <t>32.16</t>
  </si>
  <si>
    <t>33.09</t>
  </si>
  <si>
    <t>35.58</t>
  </si>
  <si>
    <t>32.47</t>
  </si>
  <si>
    <t>33.37</t>
  </si>
  <si>
    <t>33.35</t>
  </si>
  <si>
    <t>31.67</t>
  </si>
  <si>
    <t>32.78</t>
  </si>
  <si>
    <t>41.16</t>
  </si>
  <si>
    <t>36.29</t>
  </si>
  <si>
    <t>32.27</t>
  </si>
  <si>
    <t>32.10</t>
  </si>
  <si>
    <t>33.50</t>
  </si>
  <si>
    <t>32.11</t>
  </si>
  <si>
    <t>32.03</t>
  </si>
  <si>
    <t>33.02</t>
  </si>
  <si>
    <t>33.30</t>
  </si>
  <si>
    <t>36.03</t>
  </si>
  <si>
    <t>34.09</t>
  </si>
  <si>
    <t>35.24</t>
  </si>
  <si>
    <t>31.85</t>
  </si>
  <si>
    <t>32.97</t>
  </si>
  <si>
    <t>32.77</t>
  </si>
  <si>
    <t>32.64</t>
  </si>
  <si>
    <t>34.06</t>
  </si>
  <si>
    <t>35.79</t>
  </si>
  <si>
    <t>31.91</t>
  </si>
  <si>
    <t>NA</t>
  </si>
  <si>
    <t>Germany</t>
  </si>
  <si>
    <t>DNA ID</t>
  </si>
  <si>
    <t>Country</t>
  </si>
  <si>
    <t>Anzahl</t>
  </si>
  <si>
    <t>Oocyst ID</t>
  </si>
  <si>
    <t>France</t>
  </si>
  <si>
    <t>Denmark</t>
  </si>
  <si>
    <t>Austria</t>
  </si>
  <si>
    <t>Czech Republic</t>
  </si>
  <si>
    <t>Zaehlen</t>
  </si>
  <si>
    <t>Hham Ct value</t>
  </si>
  <si>
    <t>IC Ct value</t>
  </si>
  <si>
    <t>DNA no2</t>
  </si>
  <si>
    <t>DNA no3</t>
  </si>
  <si>
    <t>Oocysts per ml</t>
  </si>
  <si>
    <t>LN (Oocysts per ml)</t>
  </si>
  <si>
    <t>Anzahl2</t>
  </si>
  <si>
    <t>Log10 (Oocysts per ml)</t>
  </si>
  <si>
    <t>VF138094</t>
  </si>
  <si>
    <t>VB935409</t>
  </si>
  <si>
    <t>VB943130</t>
  </si>
  <si>
    <t>VB944721</t>
  </si>
  <si>
    <t>VB901654</t>
  </si>
  <si>
    <t>VB929869</t>
  </si>
  <si>
    <t>VB909755</t>
  </si>
  <si>
    <t>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</si>
</sst>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11" fontId="0" fillId="0" borderId="0" xfId="0" applyNumberForma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/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0" fillId="0" borderId="0" xfId="0" applyFill="1"/>
    <xf numFmtId="0" fontId="2" fillId="0" borderId="0" xfId="0" applyFont="1" applyFill="1" applyAlignment="1">
      <alignment horizontal="center" vertical="top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top"/>
    </xf>
    <xf numFmtId="164" fontId="0" fillId="0" borderId="0" xfId="0" applyNumberFormat="1" applyFill="1" applyAlignment="1">
      <alignment horizontal="center" vertical="top"/>
    </xf>
    <xf numFmtId="0" fontId="4" fillId="0" borderId="0" xfId="0" applyFont="1" applyAlignment="1">
      <alignment horizontal="center" vertical="top"/>
    </xf>
    <xf numFmtId="11" fontId="0" fillId="0" borderId="0" xfId="0" applyNumberFormat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1" fillId="0" borderId="0" xfId="0" applyNumberFormat="1" applyFont="1" applyAlignment="1">
      <alignment horizontal="center" vertical="top"/>
    </xf>
    <xf numFmtId="0" fontId="4" fillId="0" borderId="0" xfId="0" applyNumberFormat="1" applyFont="1" applyFill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0" fillId="0" borderId="0" xfId="0" applyNumberFormat="1" applyAlignment="1">
      <alignment horizontal="center" vertical="top"/>
    </xf>
    <xf numFmtId="11" fontId="0" fillId="0" borderId="0" xfId="0" applyNumberFormat="1" applyFill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0" fillId="0" borderId="3" xfId="0" applyFill="1" applyBorder="1" applyAlignment="1">
      <alignment horizontal="center" vertical="top"/>
    </xf>
    <xf numFmtId="0" fontId="0" fillId="0" borderId="5" xfId="0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 vertical="top"/>
    </xf>
    <xf numFmtId="11" fontId="0" fillId="0" borderId="0" xfId="0" applyNumberFormat="1" applyAlignment="1">
      <alignment vertical="top"/>
    </xf>
    <xf numFmtId="2" fontId="0" fillId="0" borderId="0" xfId="0" applyNumberFormat="1" applyAlignment="1">
      <alignment horizontal="center" vertical="top"/>
    </xf>
    <xf numFmtId="0" fontId="7" fillId="0" borderId="0" xfId="0" applyFont="1" applyFill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Tabelle1!$U$1</c:f>
              <c:strCache>
                <c:ptCount val="1"/>
                <c:pt idx="0">
                  <c:v>Log10 (Oocysts per ml)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-9.1268810148731408E-2"/>
                  <c:y val="0.182957130358705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Tabelle1!$R$2:$R$29</c:f>
              <c:numCache>
                <c:formatCode>General</c:formatCode>
                <c:ptCount val="28"/>
                <c:pt idx="1">
                  <c:v>21.44</c:v>
                </c:pt>
                <c:pt idx="2">
                  <c:v>26.3</c:v>
                </c:pt>
                <c:pt idx="3">
                  <c:v>22.57</c:v>
                </c:pt>
                <c:pt idx="4">
                  <c:v>27.2</c:v>
                </c:pt>
                <c:pt idx="8">
                  <c:v>26.06</c:v>
                </c:pt>
                <c:pt idx="9">
                  <c:v>21.05</c:v>
                </c:pt>
                <c:pt idx="10">
                  <c:v>27.59</c:v>
                </c:pt>
                <c:pt idx="11">
                  <c:v>27.19</c:v>
                </c:pt>
                <c:pt idx="12">
                  <c:v>22.35</c:v>
                </c:pt>
                <c:pt idx="13">
                  <c:v>23.17</c:v>
                </c:pt>
                <c:pt idx="14">
                  <c:v>20.14</c:v>
                </c:pt>
                <c:pt idx="15">
                  <c:v>20.18</c:v>
                </c:pt>
                <c:pt idx="16">
                  <c:v>20.07</c:v>
                </c:pt>
                <c:pt idx="17">
                  <c:v>19.38</c:v>
                </c:pt>
                <c:pt idx="18">
                  <c:v>22.03</c:v>
                </c:pt>
                <c:pt idx="19">
                  <c:v>25.91</c:v>
                </c:pt>
                <c:pt idx="20">
                  <c:v>22.85</c:v>
                </c:pt>
                <c:pt idx="21">
                  <c:v>22.35</c:v>
                </c:pt>
                <c:pt idx="22">
                  <c:v>28.31</c:v>
                </c:pt>
                <c:pt idx="23">
                  <c:v>22.64</c:v>
                </c:pt>
                <c:pt idx="24">
                  <c:v>21.35</c:v>
                </c:pt>
                <c:pt idx="25">
                  <c:v>23.96</c:v>
                </c:pt>
                <c:pt idx="26">
                  <c:v>21.49</c:v>
                </c:pt>
                <c:pt idx="27">
                  <c:v>17.48</c:v>
                </c:pt>
              </c:numCache>
            </c:numRef>
          </c:xVal>
          <c:yVal>
            <c:numRef>
              <c:f>Tabelle1!$U$2:$U$29</c:f>
              <c:numCache>
                <c:formatCode>0.00</c:formatCode>
                <c:ptCount val="28"/>
                <c:pt idx="1">
                  <c:v>5.4771212547196626</c:v>
                </c:pt>
                <c:pt idx="2">
                  <c:v>4.8750612633917001</c:v>
                </c:pt>
                <c:pt idx="3">
                  <c:v>4.8293037728310253</c:v>
                </c:pt>
                <c:pt idx="4">
                  <c:v>3.3979400086720375</c:v>
                </c:pt>
                <c:pt idx="8">
                  <c:v>5.4232458739368079</c:v>
                </c:pt>
                <c:pt idx="9">
                  <c:v>5.1303337684950066</c:v>
                </c:pt>
                <c:pt idx="10">
                  <c:v>4.6020599913279625</c:v>
                </c:pt>
                <c:pt idx="11">
                  <c:v>5.4232458739368079</c:v>
                </c:pt>
                <c:pt idx="12">
                  <c:v>4.9030899869919438</c:v>
                </c:pt>
                <c:pt idx="13">
                  <c:v>4.6989700043360187</c:v>
                </c:pt>
                <c:pt idx="14">
                  <c:v>5.568201724066995</c:v>
                </c:pt>
                <c:pt idx="15">
                  <c:v>5.3010299956639813</c:v>
                </c:pt>
                <c:pt idx="16">
                  <c:v>5.7403626894942441</c:v>
                </c:pt>
                <c:pt idx="17">
                  <c:v>6.6989700043360187</c:v>
                </c:pt>
                <c:pt idx="18">
                  <c:v>7.1931245983544612</c:v>
                </c:pt>
                <c:pt idx="19">
                  <c:v>5.3222192947339195</c:v>
                </c:pt>
                <c:pt idx="20">
                  <c:v>4.4771212547196626</c:v>
                </c:pt>
                <c:pt idx="21">
                  <c:v>5.2787536009528289</c:v>
                </c:pt>
                <c:pt idx="22">
                  <c:v>4.6989700043360187</c:v>
                </c:pt>
                <c:pt idx="23">
                  <c:v>6.6434526764861879</c:v>
                </c:pt>
                <c:pt idx="24">
                  <c:v>5.8450980400142569</c:v>
                </c:pt>
                <c:pt idx="25">
                  <c:v>4.4771212547196626</c:v>
                </c:pt>
                <c:pt idx="26">
                  <c:v>4.9542425094393252</c:v>
                </c:pt>
                <c:pt idx="27">
                  <c:v>4.9030899869919438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575-44A9-9E56-C375DAFCF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3466176"/>
        <c:axId val="503466504"/>
      </c:scatterChart>
      <c:valAx>
        <c:axId val="503466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03466504"/>
        <c:crosses val="autoZero"/>
        <c:crossBetween val="midCat"/>
      </c:valAx>
      <c:valAx>
        <c:axId val="503466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03466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561975</xdr:colOff>
      <xdr:row>9</xdr:row>
      <xdr:rowOff>180975</xdr:rowOff>
    </xdr:from>
    <xdr:to>
      <xdr:col>27</xdr:col>
      <xdr:colOff>561975</xdr:colOff>
      <xdr:row>22</xdr:row>
      <xdr:rowOff>76200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1779E986-4FA8-4BF1-A9A2-92B65491F6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0"/>
  <sheetViews>
    <sheetView tabSelected="1" topLeftCell="A34" workbookViewId="0">
      <selection activeCell="W25" sqref="W25"/>
    </sheetView>
  </sheetViews>
  <sheetFormatPr baseColWidth="10" defaultRowHeight="15" x14ac:dyDescent="0.25"/>
  <cols>
    <col min="1" max="2" width="11.42578125" style="4"/>
    <col min="3" max="3" width="11.42578125" style="2" hidden="1" customWidth="1"/>
    <col min="4" max="4" width="24.42578125" hidden="1" customWidth="1"/>
    <col min="5" max="5" width="11.42578125" hidden="1" customWidth="1"/>
    <col min="6" max="6" width="19.5703125" customWidth="1"/>
    <col min="7" max="12" width="0" hidden="1" customWidth="1"/>
    <col min="13" max="13" width="9.140625" style="4" customWidth="1"/>
    <col min="14" max="15" width="11.42578125" style="11"/>
    <col min="16" max="16" width="14.7109375" style="13" hidden="1" customWidth="1"/>
  </cols>
  <sheetData>
    <row r="1" spans="1:25" ht="45.75" customHeight="1" x14ac:dyDescent="0.25">
      <c r="A1" s="10" t="s">
        <v>128</v>
      </c>
      <c r="B1" s="8" t="s">
        <v>131</v>
      </c>
      <c r="C1" s="35" t="s">
        <v>143</v>
      </c>
      <c r="D1" s="1" t="s">
        <v>130</v>
      </c>
      <c r="E1" s="1" t="s">
        <v>136</v>
      </c>
      <c r="F1" s="34" t="s">
        <v>129</v>
      </c>
      <c r="J1" s="9" t="s">
        <v>140</v>
      </c>
      <c r="L1" s="9" t="s">
        <v>139</v>
      </c>
      <c r="M1" s="6" t="s">
        <v>138</v>
      </c>
      <c r="N1" s="12" t="s">
        <v>137</v>
      </c>
      <c r="O1" s="12" t="s">
        <v>141</v>
      </c>
      <c r="P1" s="12" t="s">
        <v>142</v>
      </c>
      <c r="Q1" s="12" t="s">
        <v>144</v>
      </c>
      <c r="R1" s="37" t="s">
        <v>137</v>
      </c>
      <c r="S1" s="37" t="s">
        <v>141</v>
      </c>
      <c r="T1" s="37" t="s">
        <v>142</v>
      </c>
      <c r="U1" s="37" t="s">
        <v>144</v>
      </c>
    </row>
    <row r="2" spans="1:25" x14ac:dyDescent="0.25">
      <c r="A2" s="3" t="s">
        <v>62</v>
      </c>
      <c r="B2" s="7" t="s">
        <v>145</v>
      </c>
      <c r="C2" s="17" t="s">
        <v>126</v>
      </c>
      <c r="D2" s="18" t="s">
        <v>126</v>
      </c>
      <c r="E2" s="7">
        <v>1</v>
      </c>
      <c r="F2" s="14" t="s">
        <v>132</v>
      </c>
      <c r="G2" s="7" t="s">
        <v>97</v>
      </c>
      <c r="H2" s="7" t="s">
        <v>70</v>
      </c>
      <c r="I2" s="7"/>
      <c r="J2" s="7" t="s">
        <v>62</v>
      </c>
      <c r="K2" s="19">
        <v>23.02</v>
      </c>
      <c r="L2" s="7" t="s">
        <v>62</v>
      </c>
      <c r="M2" s="7" t="s">
        <v>119</v>
      </c>
      <c r="N2" s="20">
        <v>23.02</v>
      </c>
      <c r="O2" s="14" t="s">
        <v>126</v>
      </c>
      <c r="P2" s="14"/>
      <c r="Q2" s="14" t="s">
        <v>126</v>
      </c>
      <c r="R2" s="20"/>
      <c r="S2" s="14"/>
      <c r="T2" s="14"/>
      <c r="U2" s="14"/>
    </row>
    <row r="3" spans="1:25" x14ac:dyDescent="0.25">
      <c r="A3" s="3" t="s">
        <v>63</v>
      </c>
      <c r="B3" s="7" t="s">
        <v>146</v>
      </c>
      <c r="C3" s="17">
        <v>300000</v>
      </c>
      <c r="D3" s="21">
        <v>300000</v>
      </c>
      <c r="E3" s="7">
        <v>1</v>
      </c>
      <c r="F3" s="14" t="s">
        <v>133</v>
      </c>
      <c r="G3" s="7" t="s">
        <v>90</v>
      </c>
      <c r="H3" s="7" t="s">
        <v>70</v>
      </c>
      <c r="I3" s="7"/>
      <c r="J3" s="7" t="s">
        <v>63</v>
      </c>
      <c r="K3" s="22">
        <v>21.44</v>
      </c>
      <c r="L3" s="7" t="s">
        <v>63</v>
      </c>
      <c r="M3" s="7" t="s">
        <v>125</v>
      </c>
      <c r="N3" s="20">
        <v>21.44</v>
      </c>
      <c r="O3" s="23">
        <v>300000</v>
      </c>
      <c r="P3" s="15">
        <f t="shared" ref="P3:P29" si="0">LN(O3)</f>
        <v>12.611537753638338</v>
      </c>
      <c r="Q3" s="36">
        <f t="shared" ref="Q3:Q29" si="1">LOG10(O3)</f>
        <v>5.4771212547196626</v>
      </c>
      <c r="R3" s="20">
        <v>21.44</v>
      </c>
      <c r="S3" s="23">
        <v>300000</v>
      </c>
      <c r="T3" s="15">
        <f t="shared" ref="T3:T29" si="2">LN(S3)</f>
        <v>12.611537753638338</v>
      </c>
      <c r="U3" s="36">
        <f t="shared" ref="U3:U29" si="3">LOG10(S3)</f>
        <v>5.4771212547196626</v>
      </c>
    </row>
    <row r="4" spans="1:25" x14ac:dyDescent="0.25">
      <c r="A4" s="3" t="s">
        <v>67</v>
      </c>
      <c r="B4" s="7" t="s">
        <v>147</v>
      </c>
      <c r="C4" s="17">
        <v>75000</v>
      </c>
      <c r="D4" s="24"/>
      <c r="E4" s="7">
        <v>1</v>
      </c>
      <c r="F4" s="14" t="s">
        <v>134</v>
      </c>
      <c r="G4" s="7" t="s">
        <v>96</v>
      </c>
      <c r="H4" s="7" t="s">
        <v>70</v>
      </c>
      <c r="I4" s="7"/>
      <c r="J4" s="7" t="s">
        <v>67</v>
      </c>
      <c r="K4" s="22">
        <v>26.3</v>
      </c>
      <c r="L4" s="7" t="s">
        <v>67</v>
      </c>
      <c r="M4" s="7" t="s">
        <v>113</v>
      </c>
      <c r="N4" s="20">
        <v>26.3</v>
      </c>
      <c r="O4" s="23">
        <v>75000</v>
      </c>
      <c r="P4" s="15">
        <f t="shared" si="0"/>
        <v>11.225243392518447</v>
      </c>
      <c r="Q4" s="36">
        <f t="shared" si="1"/>
        <v>4.8750612633917001</v>
      </c>
      <c r="R4" s="20">
        <v>26.3</v>
      </c>
      <c r="S4" s="23">
        <v>75000</v>
      </c>
      <c r="T4" s="15">
        <f t="shared" si="2"/>
        <v>11.225243392518447</v>
      </c>
      <c r="U4" s="36">
        <f t="shared" si="3"/>
        <v>4.8750612633917001</v>
      </c>
    </row>
    <row r="5" spans="1:25" x14ac:dyDescent="0.25">
      <c r="A5" s="3" t="s">
        <v>64</v>
      </c>
      <c r="B5" s="7" t="s">
        <v>148</v>
      </c>
      <c r="C5" s="17">
        <v>67500</v>
      </c>
      <c r="D5" s="21"/>
      <c r="E5" s="7">
        <v>1</v>
      </c>
      <c r="F5" s="14" t="s">
        <v>133</v>
      </c>
      <c r="G5" s="7" t="s">
        <v>91</v>
      </c>
      <c r="H5" s="7" t="s">
        <v>70</v>
      </c>
      <c r="I5" s="7"/>
      <c r="J5" s="7" t="s">
        <v>64</v>
      </c>
      <c r="K5" s="22">
        <v>22.57</v>
      </c>
      <c r="L5" s="7" t="s">
        <v>64</v>
      </c>
      <c r="M5" s="7" t="s">
        <v>102</v>
      </c>
      <c r="N5" s="20">
        <v>22.57</v>
      </c>
      <c r="O5" s="23">
        <v>67500</v>
      </c>
      <c r="P5" s="15">
        <f t="shared" si="0"/>
        <v>11.119882876860622</v>
      </c>
      <c r="Q5" s="36">
        <f t="shared" si="1"/>
        <v>4.8293037728310253</v>
      </c>
      <c r="R5" s="20">
        <v>22.57</v>
      </c>
      <c r="S5" s="23">
        <v>67500</v>
      </c>
      <c r="T5" s="15">
        <f t="shared" si="2"/>
        <v>11.119882876860622</v>
      </c>
      <c r="U5" s="36">
        <f t="shared" si="3"/>
        <v>4.8293037728310253</v>
      </c>
      <c r="V5" s="5"/>
      <c r="W5" s="5"/>
      <c r="X5" s="5"/>
      <c r="Y5" s="5"/>
    </row>
    <row r="6" spans="1:25" x14ac:dyDescent="0.25">
      <c r="A6" s="3" t="s">
        <v>65</v>
      </c>
      <c r="B6" s="7" t="s">
        <v>149</v>
      </c>
      <c r="C6" s="17">
        <v>2500</v>
      </c>
      <c r="D6" s="24"/>
      <c r="E6" s="7">
        <v>1</v>
      </c>
      <c r="F6" s="14" t="s">
        <v>133</v>
      </c>
      <c r="G6" s="7" t="s">
        <v>92</v>
      </c>
      <c r="H6" s="7" t="s">
        <v>70</v>
      </c>
      <c r="I6" s="7"/>
      <c r="J6" s="7" t="s">
        <v>65</v>
      </c>
      <c r="K6" s="22">
        <v>27.2</v>
      </c>
      <c r="L6" s="7" t="s">
        <v>65</v>
      </c>
      <c r="M6" s="7" t="s">
        <v>105</v>
      </c>
      <c r="N6" s="20">
        <v>27.2</v>
      </c>
      <c r="O6" s="23">
        <v>2500</v>
      </c>
      <c r="P6" s="15">
        <f t="shared" si="0"/>
        <v>7.8240460108562919</v>
      </c>
      <c r="Q6" s="36">
        <f t="shared" si="1"/>
        <v>3.3979400086720375</v>
      </c>
      <c r="R6" s="20">
        <v>27.2</v>
      </c>
      <c r="S6" s="23">
        <v>2500</v>
      </c>
      <c r="T6" s="15">
        <f t="shared" si="2"/>
        <v>7.8240460108562919</v>
      </c>
      <c r="U6" s="36">
        <f t="shared" si="3"/>
        <v>3.3979400086720375</v>
      </c>
      <c r="V6" s="5"/>
      <c r="W6" s="5"/>
      <c r="X6" s="5"/>
      <c r="Y6" s="5"/>
    </row>
    <row r="7" spans="1:25" x14ac:dyDescent="0.25">
      <c r="A7" s="3" t="s">
        <v>66</v>
      </c>
      <c r="B7" s="7" t="s">
        <v>150</v>
      </c>
      <c r="C7" s="17" t="s">
        <v>126</v>
      </c>
      <c r="D7" s="21"/>
      <c r="E7" s="7">
        <v>1</v>
      </c>
      <c r="F7" s="14" t="s">
        <v>133</v>
      </c>
      <c r="G7" s="7" t="s">
        <v>94</v>
      </c>
      <c r="H7" s="7" t="s">
        <v>70</v>
      </c>
      <c r="I7" s="7"/>
      <c r="J7" s="7" t="s">
        <v>66</v>
      </c>
      <c r="K7" s="22">
        <v>19.5</v>
      </c>
      <c r="L7" s="7" t="s">
        <v>66</v>
      </c>
      <c r="M7" s="7" t="s">
        <v>109</v>
      </c>
      <c r="N7" s="20">
        <v>19.5</v>
      </c>
      <c r="O7" s="14" t="s">
        <v>126</v>
      </c>
      <c r="P7" s="14"/>
      <c r="Q7" s="36" t="s">
        <v>126</v>
      </c>
      <c r="R7" s="20"/>
      <c r="S7" s="14"/>
      <c r="T7" s="14"/>
      <c r="U7" s="36"/>
      <c r="V7" s="5"/>
      <c r="W7" s="5"/>
      <c r="X7" s="5"/>
      <c r="Y7" s="5"/>
    </row>
    <row r="8" spans="1:25" x14ac:dyDescent="0.25">
      <c r="A8" s="3" t="s">
        <v>68</v>
      </c>
      <c r="B8" s="7" t="s">
        <v>151</v>
      </c>
      <c r="C8" s="17" t="s">
        <v>126</v>
      </c>
      <c r="D8" s="21"/>
      <c r="E8" s="7">
        <v>1</v>
      </c>
      <c r="F8" s="14" t="s">
        <v>134</v>
      </c>
      <c r="G8" s="7" t="s">
        <v>98</v>
      </c>
      <c r="H8" s="7" t="s">
        <v>70</v>
      </c>
      <c r="I8" s="7"/>
      <c r="J8" s="7" t="s">
        <v>68</v>
      </c>
      <c r="K8" s="22">
        <v>15.85</v>
      </c>
      <c r="L8" s="7" t="s">
        <v>68</v>
      </c>
      <c r="M8" s="7" t="s">
        <v>120</v>
      </c>
      <c r="N8" s="20">
        <v>15.85</v>
      </c>
      <c r="O8" s="14" t="s">
        <v>126</v>
      </c>
      <c r="P8" s="14"/>
      <c r="Q8" s="36" t="s">
        <v>126</v>
      </c>
      <c r="R8" s="20"/>
      <c r="S8" s="14"/>
      <c r="T8" s="14"/>
      <c r="U8" s="36"/>
      <c r="V8" s="5"/>
      <c r="W8" s="5"/>
      <c r="X8" s="5"/>
      <c r="Y8" s="5"/>
    </row>
    <row r="9" spans="1:25" x14ac:dyDescent="0.25">
      <c r="A9" s="4" t="s">
        <v>0</v>
      </c>
      <c r="B9" s="7" t="s">
        <v>1</v>
      </c>
      <c r="C9" s="17" t="s">
        <v>126</v>
      </c>
      <c r="D9" s="25"/>
      <c r="E9" s="7">
        <v>1</v>
      </c>
      <c r="F9" s="14" t="s">
        <v>135</v>
      </c>
      <c r="G9" s="7" t="s">
        <v>69</v>
      </c>
      <c r="H9" s="7" t="s">
        <v>70</v>
      </c>
      <c r="I9" s="7"/>
      <c r="J9" s="7" t="s">
        <v>0</v>
      </c>
      <c r="K9" s="22">
        <v>20.260000000000002</v>
      </c>
      <c r="L9" s="7" t="s">
        <v>0</v>
      </c>
      <c r="M9" s="7" t="s">
        <v>99</v>
      </c>
      <c r="N9" s="20">
        <v>20.260000000000002</v>
      </c>
      <c r="O9" s="23" t="s">
        <v>126</v>
      </c>
      <c r="P9" s="14"/>
      <c r="Q9" s="36" t="s">
        <v>126</v>
      </c>
      <c r="R9" s="20"/>
      <c r="S9" s="23"/>
      <c r="T9" s="14"/>
      <c r="U9" s="36"/>
      <c r="V9" s="5"/>
      <c r="W9" s="5"/>
      <c r="X9" s="5"/>
      <c r="Y9" s="5"/>
    </row>
    <row r="10" spans="1:25" ht="17.25" x14ac:dyDescent="0.25">
      <c r="A10" s="4" t="s">
        <v>5</v>
      </c>
      <c r="B10" s="7" t="s">
        <v>6</v>
      </c>
      <c r="C10" s="17">
        <v>265000</v>
      </c>
      <c r="D10" s="25" t="s">
        <v>7</v>
      </c>
      <c r="E10" s="7">
        <v>1</v>
      </c>
      <c r="F10" s="7" t="s">
        <v>127</v>
      </c>
      <c r="G10" s="7" t="s">
        <v>77</v>
      </c>
      <c r="H10" s="7" t="s">
        <v>70</v>
      </c>
      <c r="I10" s="7"/>
      <c r="J10" s="7" t="s">
        <v>5</v>
      </c>
      <c r="K10" s="19">
        <v>26.06</v>
      </c>
      <c r="L10" s="7" t="s">
        <v>5</v>
      </c>
      <c r="M10" s="7" t="s">
        <v>106</v>
      </c>
      <c r="N10" s="20">
        <v>26.06</v>
      </c>
      <c r="O10" s="23">
        <v>265000</v>
      </c>
      <c r="P10" s="15">
        <f t="shared" si="0"/>
        <v>12.487485104968359</v>
      </c>
      <c r="Q10" s="36">
        <f t="shared" si="1"/>
        <v>5.4232458739368079</v>
      </c>
      <c r="R10" s="20">
        <v>26.06</v>
      </c>
      <c r="S10" s="23">
        <v>265000</v>
      </c>
      <c r="T10" s="15">
        <f t="shared" ref="T10:T29" si="4">LN(S10)</f>
        <v>12.487485104968359</v>
      </c>
      <c r="U10" s="36">
        <f t="shared" ref="U10:U29" si="5">LOG10(S10)</f>
        <v>5.4232458739368079</v>
      </c>
      <c r="V10" s="5"/>
      <c r="W10" s="5"/>
      <c r="X10" s="5"/>
      <c r="Y10" s="5"/>
    </row>
    <row r="11" spans="1:25" ht="17.25" x14ac:dyDescent="0.25">
      <c r="A11" s="4" t="s">
        <v>2</v>
      </c>
      <c r="B11" s="7" t="s">
        <v>3</v>
      </c>
      <c r="C11" s="17">
        <v>135000</v>
      </c>
      <c r="D11" s="26" t="s">
        <v>4</v>
      </c>
      <c r="E11" s="7">
        <v>1</v>
      </c>
      <c r="F11" s="7" t="s">
        <v>127</v>
      </c>
      <c r="G11" s="7" t="s">
        <v>74</v>
      </c>
      <c r="H11" s="7" t="s">
        <v>70</v>
      </c>
      <c r="I11" s="7"/>
      <c r="J11" s="7" t="s">
        <v>2</v>
      </c>
      <c r="K11" s="19">
        <v>21.05</v>
      </c>
      <c r="L11" s="7" t="s">
        <v>2</v>
      </c>
      <c r="M11" s="7" t="s">
        <v>71</v>
      </c>
      <c r="N11" s="20">
        <v>21.05</v>
      </c>
      <c r="O11" s="23">
        <v>135000</v>
      </c>
      <c r="P11" s="15">
        <f t="shared" si="0"/>
        <v>11.813030057420567</v>
      </c>
      <c r="Q11" s="36">
        <f t="shared" si="1"/>
        <v>5.1303337684950066</v>
      </c>
      <c r="R11" s="20">
        <v>21.05</v>
      </c>
      <c r="S11" s="23">
        <v>135000</v>
      </c>
      <c r="T11" s="15">
        <f t="shared" si="4"/>
        <v>11.813030057420567</v>
      </c>
      <c r="U11" s="36">
        <f t="shared" si="5"/>
        <v>5.1303337684950066</v>
      </c>
      <c r="V11" s="5"/>
      <c r="W11" s="5"/>
      <c r="X11" s="5"/>
      <c r="Y11" s="5"/>
    </row>
    <row r="12" spans="1:25" ht="17.25" x14ac:dyDescent="0.25">
      <c r="A12" s="4" t="s">
        <v>8</v>
      </c>
      <c r="B12" s="7" t="s">
        <v>9</v>
      </c>
      <c r="C12" s="17">
        <v>40000</v>
      </c>
      <c r="D12" s="26" t="s">
        <v>10</v>
      </c>
      <c r="E12" s="7">
        <v>1</v>
      </c>
      <c r="F12" s="7" t="s">
        <v>127</v>
      </c>
      <c r="G12" s="7" t="s">
        <v>79</v>
      </c>
      <c r="H12" s="7" t="s">
        <v>70</v>
      </c>
      <c r="I12" s="7"/>
      <c r="J12" s="7" t="s">
        <v>11</v>
      </c>
      <c r="K12" s="22">
        <v>27.59</v>
      </c>
      <c r="L12" s="7" t="s">
        <v>11</v>
      </c>
      <c r="M12" s="7" t="s">
        <v>110</v>
      </c>
      <c r="N12" s="20">
        <v>27.59</v>
      </c>
      <c r="O12" s="23">
        <v>40000</v>
      </c>
      <c r="P12" s="15">
        <f t="shared" si="0"/>
        <v>10.596634733096073</v>
      </c>
      <c r="Q12" s="36">
        <f t="shared" si="1"/>
        <v>4.6020599913279625</v>
      </c>
      <c r="R12" s="20">
        <v>27.59</v>
      </c>
      <c r="S12" s="23">
        <v>40000</v>
      </c>
      <c r="T12" s="15">
        <f t="shared" si="4"/>
        <v>10.596634733096073</v>
      </c>
      <c r="U12" s="36">
        <f t="shared" si="5"/>
        <v>4.6020599913279625</v>
      </c>
      <c r="V12" s="5"/>
      <c r="W12" s="5"/>
      <c r="X12" s="5"/>
      <c r="Y12" s="5"/>
    </row>
    <row r="13" spans="1:25" ht="17.25" x14ac:dyDescent="0.25">
      <c r="A13" s="4" t="s">
        <v>13</v>
      </c>
      <c r="B13" s="7" t="s">
        <v>14</v>
      </c>
      <c r="C13" s="17">
        <v>265000</v>
      </c>
      <c r="D13" s="26" t="s">
        <v>15</v>
      </c>
      <c r="E13" s="7">
        <v>1</v>
      </c>
      <c r="F13" s="7" t="s">
        <v>127</v>
      </c>
      <c r="G13" s="7" t="s">
        <v>81</v>
      </c>
      <c r="H13" s="7" t="s">
        <v>70</v>
      </c>
      <c r="I13" s="7"/>
      <c r="J13" s="7" t="s">
        <v>13</v>
      </c>
      <c r="K13" s="27">
        <v>27.19</v>
      </c>
      <c r="L13" s="7" t="s">
        <v>13</v>
      </c>
      <c r="M13" s="7" t="s">
        <v>114</v>
      </c>
      <c r="N13" s="20">
        <v>27.19</v>
      </c>
      <c r="O13" s="23">
        <v>265000</v>
      </c>
      <c r="P13" s="15">
        <f t="shared" si="0"/>
        <v>12.487485104968359</v>
      </c>
      <c r="Q13" s="36">
        <f t="shared" si="1"/>
        <v>5.4232458739368079</v>
      </c>
      <c r="R13" s="20">
        <v>27.19</v>
      </c>
      <c r="S13" s="23">
        <v>265000</v>
      </c>
      <c r="T13" s="15">
        <f t="shared" si="4"/>
        <v>12.487485104968359</v>
      </c>
      <c r="U13" s="36">
        <f t="shared" si="5"/>
        <v>5.4232458739368079</v>
      </c>
    </row>
    <row r="14" spans="1:25" ht="17.25" x14ac:dyDescent="0.25">
      <c r="A14" s="4" t="s">
        <v>16</v>
      </c>
      <c r="B14" s="7" t="s">
        <v>17</v>
      </c>
      <c r="C14" s="17">
        <v>80000</v>
      </c>
      <c r="D14" s="26" t="s">
        <v>18</v>
      </c>
      <c r="E14" s="7">
        <v>1</v>
      </c>
      <c r="F14" s="7" t="s">
        <v>127</v>
      </c>
      <c r="G14" s="7" t="s">
        <v>84</v>
      </c>
      <c r="H14" s="7" t="s">
        <v>70</v>
      </c>
      <c r="I14" s="7"/>
      <c r="J14" s="7" t="s">
        <v>16</v>
      </c>
      <c r="K14" s="22">
        <v>22.35</v>
      </c>
      <c r="L14" s="7" t="s">
        <v>16</v>
      </c>
      <c r="M14" s="7" t="s">
        <v>117</v>
      </c>
      <c r="N14" s="20">
        <v>22.35</v>
      </c>
      <c r="O14" s="23">
        <v>80000</v>
      </c>
      <c r="P14" s="15">
        <f t="shared" si="0"/>
        <v>11.289781913656018</v>
      </c>
      <c r="Q14" s="36">
        <f t="shared" si="1"/>
        <v>4.9030899869919438</v>
      </c>
      <c r="R14" s="20">
        <v>22.35</v>
      </c>
      <c r="S14" s="23">
        <v>80000</v>
      </c>
      <c r="T14" s="15">
        <f t="shared" si="4"/>
        <v>11.289781913656018</v>
      </c>
      <c r="U14" s="36">
        <f t="shared" si="5"/>
        <v>4.9030899869919438</v>
      </c>
    </row>
    <row r="15" spans="1:25" ht="17.25" x14ac:dyDescent="0.25">
      <c r="A15" s="4" t="s">
        <v>19</v>
      </c>
      <c r="B15" s="7" t="s">
        <v>20</v>
      </c>
      <c r="C15" s="17">
        <v>50000</v>
      </c>
      <c r="D15" s="26" t="s">
        <v>12</v>
      </c>
      <c r="E15" s="7">
        <v>1</v>
      </c>
      <c r="F15" s="7" t="s">
        <v>127</v>
      </c>
      <c r="G15" s="7" t="s">
        <v>86</v>
      </c>
      <c r="H15" s="7" t="s">
        <v>70</v>
      </c>
      <c r="I15" s="7"/>
      <c r="J15" s="7" t="s">
        <v>19</v>
      </c>
      <c r="K15" s="22">
        <v>23.17</v>
      </c>
      <c r="L15" s="7" t="s">
        <v>19</v>
      </c>
      <c r="M15" s="7" t="s">
        <v>121</v>
      </c>
      <c r="N15" s="20">
        <v>23.17</v>
      </c>
      <c r="O15" s="23">
        <v>50000</v>
      </c>
      <c r="P15" s="15">
        <f t="shared" si="0"/>
        <v>10.819778284410283</v>
      </c>
      <c r="Q15" s="36">
        <f t="shared" si="1"/>
        <v>4.6989700043360187</v>
      </c>
      <c r="R15" s="20">
        <v>23.17</v>
      </c>
      <c r="S15" s="23">
        <v>50000</v>
      </c>
      <c r="T15" s="15">
        <f t="shared" si="4"/>
        <v>10.819778284410283</v>
      </c>
      <c r="U15" s="36">
        <f t="shared" si="5"/>
        <v>4.6989700043360187</v>
      </c>
    </row>
    <row r="16" spans="1:25" ht="17.25" x14ac:dyDescent="0.25">
      <c r="A16" s="4" t="s">
        <v>21</v>
      </c>
      <c r="B16" s="7" t="s">
        <v>22</v>
      </c>
      <c r="C16" s="17">
        <v>370000</v>
      </c>
      <c r="D16" s="28" t="s">
        <v>23</v>
      </c>
      <c r="E16" s="7">
        <v>1</v>
      </c>
      <c r="F16" s="7" t="s">
        <v>127</v>
      </c>
      <c r="G16" s="7" t="s">
        <v>88</v>
      </c>
      <c r="H16" s="7" t="s">
        <v>70</v>
      </c>
      <c r="I16" s="7"/>
      <c r="J16" s="7" t="s">
        <v>21</v>
      </c>
      <c r="K16" s="22">
        <v>20.14</v>
      </c>
      <c r="L16" s="7" t="s">
        <v>21</v>
      </c>
      <c r="M16" s="7" t="s">
        <v>123</v>
      </c>
      <c r="N16" s="20">
        <v>20.14</v>
      </c>
      <c r="O16" s="23">
        <v>370000</v>
      </c>
      <c r="P16" s="15">
        <f t="shared" si="0"/>
        <v>12.821258284620408</v>
      </c>
      <c r="Q16" s="36">
        <f t="shared" si="1"/>
        <v>5.568201724066995</v>
      </c>
      <c r="R16" s="20">
        <v>20.14</v>
      </c>
      <c r="S16" s="23">
        <v>370000</v>
      </c>
      <c r="T16" s="15">
        <f t="shared" si="4"/>
        <v>12.821258284620408</v>
      </c>
      <c r="U16" s="36">
        <f t="shared" si="5"/>
        <v>5.568201724066995</v>
      </c>
    </row>
    <row r="17" spans="1:21" ht="17.25" x14ac:dyDescent="0.25">
      <c r="A17" s="4" t="s">
        <v>24</v>
      </c>
      <c r="B17" s="7" t="s">
        <v>25</v>
      </c>
      <c r="C17" s="17">
        <v>200000</v>
      </c>
      <c r="D17" s="29" t="s">
        <v>26</v>
      </c>
      <c r="E17" s="7">
        <v>1</v>
      </c>
      <c r="F17" s="7" t="s">
        <v>127</v>
      </c>
      <c r="G17" s="7" t="s">
        <v>72</v>
      </c>
      <c r="H17" s="7" t="s">
        <v>70</v>
      </c>
      <c r="I17" s="7"/>
      <c r="J17" s="7" t="s">
        <v>24</v>
      </c>
      <c r="K17" s="22">
        <v>20.18</v>
      </c>
      <c r="L17" s="7" t="s">
        <v>24</v>
      </c>
      <c r="M17" s="7" t="s">
        <v>100</v>
      </c>
      <c r="N17" s="20">
        <v>20.18</v>
      </c>
      <c r="O17" s="23">
        <v>200000</v>
      </c>
      <c r="P17" s="15">
        <f t="shared" si="0"/>
        <v>12.206072645530174</v>
      </c>
      <c r="Q17" s="36">
        <f t="shared" si="1"/>
        <v>5.3010299956639813</v>
      </c>
      <c r="R17" s="20">
        <v>20.18</v>
      </c>
      <c r="S17" s="23">
        <v>200000</v>
      </c>
      <c r="T17" s="15">
        <f t="shared" si="4"/>
        <v>12.206072645530174</v>
      </c>
      <c r="U17" s="36">
        <f t="shared" si="5"/>
        <v>5.3010299956639813</v>
      </c>
    </row>
    <row r="18" spans="1:21" ht="17.25" x14ac:dyDescent="0.25">
      <c r="A18" s="4" t="s">
        <v>27</v>
      </c>
      <c r="B18" s="7" t="s">
        <v>28</v>
      </c>
      <c r="C18" s="17">
        <v>550000</v>
      </c>
      <c r="D18" s="29" t="s">
        <v>29</v>
      </c>
      <c r="E18" s="7">
        <v>1</v>
      </c>
      <c r="F18" s="7" t="s">
        <v>127</v>
      </c>
      <c r="G18" s="7" t="s">
        <v>75</v>
      </c>
      <c r="H18" s="7" t="s">
        <v>70</v>
      </c>
      <c r="I18" s="7"/>
      <c r="J18" s="7" t="s">
        <v>27</v>
      </c>
      <c r="K18" s="19">
        <v>20.07</v>
      </c>
      <c r="L18" s="30" t="s">
        <v>27</v>
      </c>
      <c r="M18" s="16" t="s">
        <v>103</v>
      </c>
      <c r="N18" s="20">
        <v>20.07</v>
      </c>
      <c r="O18" s="23">
        <v>550000</v>
      </c>
      <c r="P18" s="15">
        <f t="shared" si="0"/>
        <v>13.217673557208654</v>
      </c>
      <c r="Q18" s="36">
        <f t="shared" si="1"/>
        <v>5.7403626894942441</v>
      </c>
      <c r="R18" s="20">
        <v>20.07</v>
      </c>
      <c r="S18" s="23">
        <v>550000</v>
      </c>
      <c r="T18" s="15">
        <f t="shared" si="4"/>
        <v>13.217673557208654</v>
      </c>
      <c r="U18" s="36">
        <f t="shared" si="5"/>
        <v>5.7403626894942441</v>
      </c>
    </row>
    <row r="19" spans="1:21" ht="17.25" x14ac:dyDescent="0.25">
      <c r="A19" s="4" t="s">
        <v>45</v>
      </c>
      <c r="B19" s="7" t="s">
        <v>46</v>
      </c>
      <c r="C19" s="17">
        <v>5000000</v>
      </c>
      <c r="D19" s="31" t="s">
        <v>47</v>
      </c>
      <c r="E19" s="7">
        <v>1</v>
      </c>
      <c r="F19" s="7" t="s">
        <v>152</v>
      </c>
      <c r="G19" s="7" t="s">
        <v>89</v>
      </c>
      <c r="H19" s="7" t="s">
        <v>70</v>
      </c>
      <c r="I19" s="7"/>
      <c r="J19" s="7" t="s">
        <v>45</v>
      </c>
      <c r="K19" s="22">
        <v>19.38</v>
      </c>
      <c r="L19" s="7" t="s">
        <v>45</v>
      </c>
      <c r="M19" s="7" t="s">
        <v>124</v>
      </c>
      <c r="N19" s="20">
        <v>19.38</v>
      </c>
      <c r="O19" s="23">
        <v>5000000</v>
      </c>
      <c r="P19" s="15">
        <f t="shared" si="0"/>
        <v>15.424948470398375</v>
      </c>
      <c r="Q19" s="36">
        <f t="shared" si="1"/>
        <v>6.6989700043360187</v>
      </c>
      <c r="R19" s="20">
        <v>19.38</v>
      </c>
      <c r="S19" s="23">
        <v>5000000</v>
      </c>
      <c r="T19" s="15">
        <f t="shared" si="4"/>
        <v>15.424948470398375</v>
      </c>
      <c r="U19" s="36">
        <f t="shared" si="5"/>
        <v>6.6989700043360187</v>
      </c>
    </row>
    <row r="20" spans="1:21" ht="17.25" x14ac:dyDescent="0.25">
      <c r="A20" s="4" t="s">
        <v>30</v>
      </c>
      <c r="B20" s="7" t="s">
        <v>31</v>
      </c>
      <c r="C20" s="17">
        <v>15600000</v>
      </c>
      <c r="D20" s="31" t="s">
        <v>32</v>
      </c>
      <c r="E20" s="7">
        <v>1</v>
      </c>
      <c r="F20" s="7" t="s">
        <v>127</v>
      </c>
      <c r="G20" s="7" t="s">
        <v>78</v>
      </c>
      <c r="H20" s="7" t="s">
        <v>70</v>
      </c>
      <c r="I20" s="7"/>
      <c r="J20" s="7" t="s">
        <v>30</v>
      </c>
      <c r="K20" s="19">
        <v>22.03</v>
      </c>
      <c r="L20" s="7" t="s">
        <v>30</v>
      </c>
      <c r="M20" s="7" t="s">
        <v>107</v>
      </c>
      <c r="N20" s="20">
        <v>22.03</v>
      </c>
      <c r="O20" s="23">
        <v>15600000</v>
      </c>
      <c r="P20" s="15">
        <f t="shared" si="0"/>
        <v>16.562781472219765</v>
      </c>
      <c r="Q20" s="36">
        <f t="shared" si="1"/>
        <v>7.1931245983544612</v>
      </c>
      <c r="R20" s="20">
        <v>22.03</v>
      </c>
      <c r="S20" s="23">
        <v>15600000</v>
      </c>
      <c r="T20" s="15">
        <f t="shared" si="4"/>
        <v>16.562781472219765</v>
      </c>
      <c r="U20" s="36">
        <f t="shared" si="5"/>
        <v>7.1931245983544612</v>
      </c>
    </row>
    <row r="21" spans="1:21" ht="17.25" x14ac:dyDescent="0.25">
      <c r="A21" s="4" t="s">
        <v>33</v>
      </c>
      <c r="B21" s="7" t="s">
        <v>34</v>
      </c>
      <c r="C21" s="17">
        <v>210000</v>
      </c>
      <c r="D21" s="32" t="s">
        <v>35</v>
      </c>
      <c r="E21" s="7">
        <v>1</v>
      </c>
      <c r="F21" s="7" t="s">
        <v>127</v>
      </c>
      <c r="G21" s="7" t="s">
        <v>80</v>
      </c>
      <c r="H21" s="7" t="s">
        <v>70</v>
      </c>
      <c r="I21" s="7"/>
      <c r="J21" s="7" t="s">
        <v>33</v>
      </c>
      <c r="K21" s="22">
        <v>25.91</v>
      </c>
      <c r="L21" s="7" t="s">
        <v>33</v>
      </c>
      <c r="M21" s="7" t="s">
        <v>111</v>
      </c>
      <c r="N21" s="20">
        <v>25.91</v>
      </c>
      <c r="O21" s="23">
        <v>210000</v>
      </c>
      <c r="P21" s="15">
        <f t="shared" si="0"/>
        <v>12.254862809699606</v>
      </c>
      <c r="Q21" s="36">
        <f t="shared" si="1"/>
        <v>5.3222192947339195</v>
      </c>
      <c r="R21" s="20">
        <v>25.91</v>
      </c>
      <c r="S21" s="23">
        <v>210000</v>
      </c>
      <c r="T21" s="15">
        <f t="shared" si="4"/>
        <v>12.254862809699606</v>
      </c>
      <c r="U21" s="36">
        <f t="shared" si="5"/>
        <v>5.3222192947339195</v>
      </c>
    </row>
    <row r="22" spans="1:21" ht="17.25" x14ac:dyDescent="0.25">
      <c r="A22" s="4" t="s">
        <v>36</v>
      </c>
      <c r="B22" s="7" t="s">
        <v>37</v>
      </c>
      <c r="C22" s="17">
        <v>30000</v>
      </c>
      <c r="D22" s="32" t="s">
        <v>38</v>
      </c>
      <c r="E22" s="7">
        <v>1</v>
      </c>
      <c r="F22" s="7" t="s">
        <v>127</v>
      </c>
      <c r="G22" s="7" t="s">
        <v>82</v>
      </c>
      <c r="H22" s="7" t="s">
        <v>70</v>
      </c>
      <c r="I22" s="7"/>
      <c r="J22" s="7" t="s">
        <v>36</v>
      </c>
      <c r="K22" s="22">
        <v>22.85</v>
      </c>
      <c r="L22" s="7" t="s">
        <v>36</v>
      </c>
      <c r="M22" s="7" t="s">
        <v>115</v>
      </c>
      <c r="N22" s="20">
        <v>22.85</v>
      </c>
      <c r="O22" s="23">
        <v>30000</v>
      </c>
      <c r="P22" s="15">
        <f t="shared" si="0"/>
        <v>10.308952660644293</v>
      </c>
      <c r="Q22" s="36">
        <f t="shared" si="1"/>
        <v>4.4771212547196626</v>
      </c>
      <c r="R22" s="20">
        <v>22.85</v>
      </c>
      <c r="S22" s="23">
        <v>30000</v>
      </c>
      <c r="T22" s="15">
        <f t="shared" si="4"/>
        <v>10.308952660644293</v>
      </c>
      <c r="U22" s="36">
        <f t="shared" si="5"/>
        <v>4.4771212547196626</v>
      </c>
    </row>
    <row r="23" spans="1:21" ht="17.25" x14ac:dyDescent="0.25">
      <c r="A23" s="4" t="s">
        <v>39</v>
      </c>
      <c r="B23" s="7" t="s">
        <v>40</v>
      </c>
      <c r="C23" s="17">
        <v>190000</v>
      </c>
      <c r="D23" s="33" t="s">
        <v>41</v>
      </c>
      <c r="E23" s="7">
        <v>1</v>
      </c>
      <c r="F23" s="7" t="s">
        <v>127</v>
      </c>
      <c r="G23" s="7" t="s">
        <v>85</v>
      </c>
      <c r="H23" s="7" t="s">
        <v>70</v>
      </c>
      <c r="I23" s="7"/>
      <c r="J23" s="7" t="s">
        <v>39</v>
      </c>
      <c r="K23" s="22">
        <v>22.35</v>
      </c>
      <c r="L23" s="7" t="s">
        <v>39</v>
      </c>
      <c r="M23" s="7" t="s">
        <v>118</v>
      </c>
      <c r="N23" s="20">
        <v>22.35</v>
      </c>
      <c r="O23" s="23">
        <v>190000</v>
      </c>
      <c r="P23" s="15">
        <f t="shared" si="0"/>
        <v>12.154779351142624</v>
      </c>
      <c r="Q23" s="36">
        <f t="shared" si="1"/>
        <v>5.2787536009528289</v>
      </c>
      <c r="R23" s="20">
        <v>22.35</v>
      </c>
      <c r="S23" s="23">
        <v>190000</v>
      </c>
      <c r="T23" s="15">
        <f t="shared" si="4"/>
        <v>12.154779351142624</v>
      </c>
      <c r="U23" s="36">
        <f t="shared" si="5"/>
        <v>5.2787536009528289</v>
      </c>
    </row>
    <row r="24" spans="1:21" ht="17.25" x14ac:dyDescent="0.25">
      <c r="A24" s="4" t="s">
        <v>42</v>
      </c>
      <c r="B24" s="7" t="s">
        <v>43</v>
      </c>
      <c r="C24" s="17">
        <v>50000</v>
      </c>
      <c r="D24" s="33" t="s">
        <v>44</v>
      </c>
      <c r="E24" s="7">
        <v>1</v>
      </c>
      <c r="F24" s="7" t="s">
        <v>127</v>
      </c>
      <c r="G24" s="7" t="s">
        <v>87</v>
      </c>
      <c r="H24" s="7" t="s">
        <v>70</v>
      </c>
      <c r="I24" s="7"/>
      <c r="J24" s="7" t="s">
        <v>42</v>
      </c>
      <c r="K24" s="27">
        <v>28.31</v>
      </c>
      <c r="L24" s="7" t="s">
        <v>42</v>
      </c>
      <c r="M24" s="7" t="s">
        <v>122</v>
      </c>
      <c r="N24" s="20">
        <v>28.31</v>
      </c>
      <c r="O24" s="23">
        <v>50000</v>
      </c>
      <c r="P24" s="15">
        <f t="shared" si="0"/>
        <v>10.819778284410283</v>
      </c>
      <c r="Q24" s="36">
        <f t="shared" si="1"/>
        <v>4.6989700043360187</v>
      </c>
      <c r="R24" s="20">
        <v>28.31</v>
      </c>
      <c r="S24" s="23">
        <v>50000</v>
      </c>
      <c r="T24" s="15">
        <f t="shared" si="4"/>
        <v>10.819778284410283</v>
      </c>
      <c r="U24" s="36">
        <f t="shared" si="5"/>
        <v>4.6989700043360187</v>
      </c>
    </row>
    <row r="25" spans="1:21" ht="17.25" x14ac:dyDescent="0.25">
      <c r="A25" s="4" t="s">
        <v>48</v>
      </c>
      <c r="B25" s="7" t="s">
        <v>49</v>
      </c>
      <c r="C25" s="17">
        <v>4400000</v>
      </c>
      <c r="D25" s="33" t="s">
        <v>50</v>
      </c>
      <c r="E25" s="7">
        <v>1</v>
      </c>
      <c r="F25" s="7" t="s">
        <v>127</v>
      </c>
      <c r="G25" s="7" t="s">
        <v>73</v>
      </c>
      <c r="H25" s="7" t="s">
        <v>70</v>
      </c>
      <c r="I25" s="7"/>
      <c r="J25" s="7" t="s">
        <v>48</v>
      </c>
      <c r="K25" s="22">
        <v>22.64</v>
      </c>
      <c r="L25" s="7" t="s">
        <v>48</v>
      </c>
      <c r="M25" s="7" t="s">
        <v>101</v>
      </c>
      <c r="N25" s="20">
        <v>22.64</v>
      </c>
      <c r="O25" s="23">
        <v>4400000</v>
      </c>
      <c r="P25" s="15">
        <f t="shared" si="0"/>
        <v>15.29711509888849</v>
      </c>
      <c r="Q25" s="36">
        <f t="shared" si="1"/>
        <v>6.6434526764861879</v>
      </c>
      <c r="R25" s="20">
        <v>22.64</v>
      </c>
      <c r="S25" s="23">
        <v>4400000</v>
      </c>
      <c r="T25" s="15">
        <f t="shared" si="4"/>
        <v>15.29711509888849</v>
      </c>
      <c r="U25" s="36">
        <f t="shared" si="5"/>
        <v>6.6434526764861879</v>
      </c>
    </row>
    <row r="26" spans="1:21" ht="17.25" x14ac:dyDescent="0.25">
      <c r="A26" s="4" t="s">
        <v>51</v>
      </c>
      <c r="B26" s="16" t="s">
        <v>52</v>
      </c>
      <c r="C26" s="17">
        <v>700000</v>
      </c>
      <c r="D26" s="33" t="s">
        <v>53</v>
      </c>
      <c r="E26" s="7">
        <v>1</v>
      </c>
      <c r="F26" s="7" t="s">
        <v>127</v>
      </c>
      <c r="G26" s="7" t="s">
        <v>76</v>
      </c>
      <c r="H26" s="7" t="s">
        <v>70</v>
      </c>
      <c r="I26" s="7"/>
      <c r="J26" s="7" t="s">
        <v>51</v>
      </c>
      <c r="K26" s="22">
        <v>21.35</v>
      </c>
      <c r="L26" s="7" t="s">
        <v>51</v>
      </c>
      <c r="M26" s="7" t="s">
        <v>104</v>
      </c>
      <c r="N26" s="20">
        <v>21.35</v>
      </c>
      <c r="O26" s="23">
        <v>700000</v>
      </c>
      <c r="P26" s="15">
        <f t="shared" si="0"/>
        <v>13.458835614025542</v>
      </c>
      <c r="Q26" s="36">
        <f t="shared" si="1"/>
        <v>5.8450980400142569</v>
      </c>
      <c r="R26" s="20">
        <v>21.35</v>
      </c>
      <c r="S26" s="23">
        <v>700000</v>
      </c>
      <c r="T26" s="15">
        <f t="shared" si="4"/>
        <v>13.458835614025542</v>
      </c>
      <c r="U26" s="36">
        <f t="shared" si="5"/>
        <v>5.8450980400142569</v>
      </c>
    </row>
    <row r="27" spans="1:21" ht="17.25" x14ac:dyDescent="0.25">
      <c r="A27" s="4" t="s">
        <v>54</v>
      </c>
      <c r="B27" s="7" t="s">
        <v>55</v>
      </c>
      <c r="C27" s="17">
        <v>30000</v>
      </c>
      <c r="D27" s="33" t="s">
        <v>38</v>
      </c>
      <c r="E27" s="7">
        <v>1</v>
      </c>
      <c r="F27" s="7" t="s">
        <v>127</v>
      </c>
      <c r="G27" s="7" t="s">
        <v>93</v>
      </c>
      <c r="H27" s="7" t="s">
        <v>70</v>
      </c>
      <c r="I27" s="7"/>
      <c r="J27" s="7" t="s">
        <v>54</v>
      </c>
      <c r="K27" s="22">
        <v>23.96</v>
      </c>
      <c r="L27" s="7" t="s">
        <v>54</v>
      </c>
      <c r="M27" s="7" t="s">
        <v>108</v>
      </c>
      <c r="N27" s="20">
        <v>23.96</v>
      </c>
      <c r="O27" s="23">
        <v>30000</v>
      </c>
      <c r="P27" s="15">
        <f t="shared" si="0"/>
        <v>10.308952660644293</v>
      </c>
      <c r="Q27" s="36">
        <f t="shared" si="1"/>
        <v>4.4771212547196626</v>
      </c>
      <c r="R27" s="20">
        <v>23.96</v>
      </c>
      <c r="S27" s="23">
        <v>30000</v>
      </c>
      <c r="T27" s="15">
        <f t="shared" si="4"/>
        <v>10.308952660644293</v>
      </c>
      <c r="U27" s="36">
        <f t="shared" si="5"/>
        <v>4.4771212547196626</v>
      </c>
    </row>
    <row r="28" spans="1:21" ht="17.25" x14ac:dyDescent="0.25">
      <c r="A28" s="4" t="s">
        <v>56</v>
      </c>
      <c r="B28" s="7" t="s">
        <v>57</v>
      </c>
      <c r="C28" s="17">
        <v>90000</v>
      </c>
      <c r="D28" s="33" t="s">
        <v>58</v>
      </c>
      <c r="E28" s="7">
        <v>1</v>
      </c>
      <c r="F28" s="7" t="s">
        <v>127</v>
      </c>
      <c r="G28" s="7" t="s">
        <v>95</v>
      </c>
      <c r="H28" s="7" t="s">
        <v>70</v>
      </c>
      <c r="I28" s="7"/>
      <c r="J28" s="7" t="s">
        <v>56</v>
      </c>
      <c r="K28" s="22">
        <v>21.49</v>
      </c>
      <c r="L28" s="7" t="s">
        <v>56</v>
      </c>
      <c r="M28" s="7" t="s">
        <v>112</v>
      </c>
      <c r="N28" s="20">
        <v>21.49</v>
      </c>
      <c r="O28" s="23">
        <v>90000</v>
      </c>
      <c r="P28" s="15">
        <f t="shared" si="0"/>
        <v>11.407564949312402</v>
      </c>
      <c r="Q28" s="36">
        <f t="shared" si="1"/>
        <v>4.9542425094393252</v>
      </c>
      <c r="R28" s="20">
        <v>21.49</v>
      </c>
      <c r="S28" s="23">
        <v>90000</v>
      </c>
      <c r="T28" s="15">
        <f t="shared" si="4"/>
        <v>11.407564949312402</v>
      </c>
      <c r="U28" s="36">
        <f t="shared" si="5"/>
        <v>4.9542425094393252</v>
      </c>
    </row>
    <row r="29" spans="1:21" ht="17.25" x14ac:dyDescent="0.25">
      <c r="A29" s="4" t="s">
        <v>59</v>
      </c>
      <c r="B29" s="7" t="s">
        <v>60</v>
      </c>
      <c r="C29" s="17">
        <v>80000</v>
      </c>
      <c r="D29" s="33" t="s">
        <v>61</v>
      </c>
      <c r="E29" s="7">
        <v>1</v>
      </c>
      <c r="F29" s="7" t="s">
        <v>127</v>
      </c>
      <c r="G29" s="7" t="s">
        <v>83</v>
      </c>
      <c r="H29" s="7" t="s">
        <v>70</v>
      </c>
      <c r="I29" s="7"/>
      <c r="J29" s="7" t="s">
        <v>59</v>
      </c>
      <c r="K29" s="22">
        <v>17.48</v>
      </c>
      <c r="L29" s="7" t="s">
        <v>59</v>
      </c>
      <c r="M29" s="7" t="s">
        <v>116</v>
      </c>
      <c r="N29" s="20">
        <v>17.48</v>
      </c>
      <c r="O29" s="23">
        <v>80000</v>
      </c>
      <c r="P29" s="15">
        <f t="shared" si="0"/>
        <v>11.289781913656018</v>
      </c>
      <c r="Q29" s="36">
        <f t="shared" si="1"/>
        <v>4.9030899869919438</v>
      </c>
      <c r="R29" s="20">
        <v>17.48</v>
      </c>
      <c r="S29" s="23">
        <v>80000</v>
      </c>
      <c r="T29" s="15">
        <f t="shared" si="4"/>
        <v>11.289781913656018</v>
      </c>
      <c r="U29" s="36">
        <f t="shared" si="5"/>
        <v>4.9030899869919438</v>
      </c>
    </row>
    <row r="30" spans="1:21" x14ac:dyDescent="0.25">
      <c r="E30">
        <f>SUM(E2:E29)</f>
        <v>28</v>
      </c>
    </row>
  </sheetData>
  <autoFilter ref="K2:K29"/>
  <sortState ref="A2:F29">
    <sortCondition ref="A2:A29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Friedrich-Loeffler-Institut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Schares, Gereon</dc:creator>
  <cp:lastModifiedBy>Schares, Gereon</cp:lastModifiedBy>
  <dcterms:created xsi:type="dcterms:W3CDTF">2020-09-16T15:22:33Z</dcterms:created>
  <dcterms:modified xsi:type="dcterms:W3CDTF">2020-11-18T13:54:39Z</dcterms:modified>
</cp:coreProperties>
</file>