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chał - praca\do publikacji U87 migracja i inwazyjność\Naunyn Schmiedebergs Arch Pharmacol\Supplementary Materials\PLIKI\"/>
    </mc:Choice>
  </mc:AlternateContent>
  <bookViews>
    <workbookView xWindow="0" yWindow="0" windowWidth="20760" windowHeight="1119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G32" i="1" l="1"/>
  <c r="AG20" i="1" l="1"/>
  <c r="AH20" i="1"/>
  <c r="AI20" i="1"/>
  <c r="AJ20" i="1"/>
  <c r="AK20" i="1"/>
  <c r="AL20" i="1"/>
  <c r="AG21" i="1"/>
  <c r="AH21" i="1"/>
  <c r="AI21" i="1"/>
  <c r="AJ21" i="1"/>
  <c r="AK21" i="1"/>
  <c r="AL21" i="1"/>
  <c r="AG22" i="1"/>
  <c r="AH22" i="1"/>
  <c r="AI22" i="1"/>
  <c r="AJ22" i="1"/>
  <c r="AK22" i="1"/>
  <c r="AL22" i="1"/>
  <c r="AG23" i="1"/>
  <c r="AH23" i="1"/>
  <c r="AI23" i="1"/>
  <c r="AJ23" i="1"/>
  <c r="AK23" i="1"/>
  <c r="AL23" i="1"/>
  <c r="AG24" i="1"/>
  <c r="AH24" i="1"/>
  <c r="AI24" i="1"/>
  <c r="AJ24" i="1"/>
  <c r="AK24" i="1"/>
  <c r="AL24" i="1"/>
  <c r="AH19" i="1"/>
  <c r="AI19" i="1"/>
  <c r="AJ19" i="1"/>
  <c r="AK19" i="1"/>
  <c r="AL19" i="1"/>
  <c r="AG19" i="1"/>
  <c r="Z20" i="1"/>
  <c r="AA20" i="1"/>
  <c r="AB20" i="1"/>
  <c r="AC20" i="1"/>
  <c r="AD20" i="1"/>
  <c r="AE20" i="1"/>
  <c r="AF20" i="1"/>
  <c r="Z21" i="1"/>
  <c r="AA21" i="1"/>
  <c r="AB21" i="1"/>
  <c r="AC21" i="1"/>
  <c r="AD21" i="1"/>
  <c r="AE21" i="1"/>
  <c r="AF21" i="1"/>
  <c r="Z22" i="1"/>
  <c r="AA22" i="1"/>
  <c r="AB22" i="1"/>
  <c r="AC22" i="1"/>
  <c r="AD22" i="1"/>
  <c r="AE22" i="1"/>
  <c r="AF22" i="1"/>
  <c r="Z23" i="1"/>
  <c r="AA23" i="1"/>
  <c r="AB23" i="1"/>
  <c r="AC23" i="1"/>
  <c r="AD23" i="1"/>
  <c r="AE23" i="1"/>
  <c r="AF23" i="1"/>
  <c r="Z24" i="1"/>
  <c r="AA24" i="1"/>
  <c r="AB24" i="1"/>
  <c r="AC24" i="1"/>
  <c r="AD24" i="1"/>
  <c r="AE24" i="1"/>
  <c r="AF24" i="1"/>
  <c r="AA19" i="1"/>
  <c r="AB19" i="1"/>
  <c r="AC19" i="1"/>
  <c r="AD19" i="1"/>
  <c r="AE19" i="1"/>
  <c r="AF19" i="1"/>
  <c r="Z19" i="1"/>
  <c r="AH7" i="1"/>
  <c r="AI7" i="1"/>
  <c r="AJ7" i="1"/>
  <c r="AK7" i="1"/>
  <c r="AL7" i="1"/>
  <c r="AH8" i="1"/>
  <c r="AI8" i="1"/>
  <c r="AJ8" i="1"/>
  <c r="AK8" i="1"/>
  <c r="AL8" i="1"/>
  <c r="AH9" i="1"/>
  <c r="AI9" i="1"/>
  <c r="AJ9" i="1"/>
  <c r="AK9" i="1"/>
  <c r="AL9" i="1"/>
  <c r="AH10" i="1"/>
  <c r="AI10" i="1"/>
  <c r="AJ10" i="1"/>
  <c r="AK10" i="1"/>
  <c r="AL10" i="1"/>
  <c r="AH11" i="1"/>
  <c r="AI11" i="1"/>
  <c r="AJ11" i="1"/>
  <c r="AK11" i="1"/>
  <c r="AL11" i="1"/>
  <c r="AI6" i="1"/>
  <c r="AJ6" i="1"/>
  <c r="AK6" i="1"/>
  <c r="AL6" i="1"/>
  <c r="Z7" i="1"/>
  <c r="AA7" i="1"/>
  <c r="AB7" i="1"/>
  <c r="AC7" i="1"/>
  <c r="AD7" i="1"/>
  <c r="AE7" i="1"/>
  <c r="AF7" i="1"/>
  <c r="AG7" i="1"/>
  <c r="Z8" i="1"/>
  <c r="AA8" i="1"/>
  <c r="AB8" i="1"/>
  <c r="AC8" i="1"/>
  <c r="AD8" i="1"/>
  <c r="AE8" i="1"/>
  <c r="AF8" i="1"/>
  <c r="AG8" i="1"/>
  <c r="Z9" i="1"/>
  <c r="AA9" i="1"/>
  <c r="AB9" i="1"/>
  <c r="AC9" i="1"/>
  <c r="AD9" i="1"/>
  <c r="AE9" i="1"/>
  <c r="AF9" i="1"/>
  <c r="AG9" i="1"/>
  <c r="Z10" i="1"/>
  <c r="AA10" i="1"/>
  <c r="AB10" i="1"/>
  <c r="AC10" i="1"/>
  <c r="AD10" i="1"/>
  <c r="AE10" i="1"/>
  <c r="AF10" i="1"/>
  <c r="AG10" i="1"/>
  <c r="Z11" i="1"/>
  <c r="AA11" i="1"/>
  <c r="AB11" i="1"/>
  <c r="AC11" i="1"/>
  <c r="AD11" i="1"/>
  <c r="AE11" i="1"/>
  <c r="AF11" i="1"/>
  <c r="AG11" i="1"/>
  <c r="AA6" i="1"/>
  <c r="AB6" i="1"/>
  <c r="AC6" i="1"/>
  <c r="AD6" i="1"/>
  <c r="AE6" i="1"/>
  <c r="AF6" i="1"/>
  <c r="AG6" i="1"/>
  <c r="AH6" i="1"/>
  <c r="Z6" i="1"/>
  <c r="Y24" i="1"/>
  <c r="Y11" i="1"/>
  <c r="AK51" i="1" l="1"/>
  <c r="AK53" i="1" s="1"/>
  <c r="T26" i="1" l="1"/>
  <c r="J44" i="1" s="1"/>
  <c r="S26" i="1"/>
  <c r="J43" i="1" s="1"/>
  <c r="R26" i="1"/>
  <c r="J42" i="1" s="1"/>
  <c r="Q26" i="1"/>
  <c r="J41" i="1" s="1"/>
  <c r="P26" i="1"/>
  <c r="J40" i="1" s="1"/>
  <c r="O26" i="1"/>
  <c r="J39" i="1" s="1"/>
  <c r="N26" i="1"/>
  <c r="T24" i="1"/>
  <c r="S24" i="1"/>
  <c r="R24" i="1"/>
  <c r="Q24" i="1"/>
  <c r="P24" i="1"/>
  <c r="O24" i="1"/>
  <c r="N24" i="1"/>
  <c r="P11" i="1"/>
  <c r="Q11" i="1"/>
  <c r="R11" i="1"/>
  <c r="S11" i="1"/>
  <c r="T11" i="1"/>
  <c r="P13" i="1"/>
  <c r="Q13" i="1"/>
  <c r="H41" i="1" s="1"/>
  <c r="R13" i="1"/>
  <c r="H42" i="1" s="1"/>
  <c r="S13" i="1"/>
  <c r="H43" i="1" s="1"/>
  <c r="T13" i="1"/>
  <c r="H44" i="1" s="1"/>
  <c r="N13" i="1"/>
  <c r="N11" i="1"/>
  <c r="O11" i="1"/>
  <c r="O12" i="1" s="1"/>
  <c r="O13" i="1"/>
  <c r="L26" i="1"/>
  <c r="K26" i="1"/>
  <c r="J26" i="1"/>
  <c r="J38" i="1" s="1"/>
  <c r="I26" i="1"/>
  <c r="J37" i="1" s="1"/>
  <c r="H26" i="1"/>
  <c r="J36" i="1" s="1"/>
  <c r="G26" i="1"/>
  <c r="J35" i="1" s="1"/>
  <c r="F26" i="1"/>
  <c r="J34" i="1" s="1"/>
  <c r="E26" i="1"/>
  <c r="J33" i="1" s="1"/>
  <c r="D26" i="1"/>
  <c r="J32" i="1" s="1"/>
  <c r="C26" i="1"/>
  <c r="L24" i="1"/>
  <c r="K24" i="1"/>
  <c r="J24" i="1"/>
  <c r="J25" i="1" s="1"/>
  <c r="I38" i="1" s="1"/>
  <c r="I24" i="1"/>
  <c r="H24" i="1"/>
  <c r="G24" i="1"/>
  <c r="F24" i="1"/>
  <c r="F25" i="1" s="1"/>
  <c r="I34" i="1" s="1"/>
  <c r="E24" i="1"/>
  <c r="D24" i="1"/>
  <c r="C24" i="1"/>
  <c r="E11" i="1"/>
  <c r="F11" i="1"/>
  <c r="G11" i="1"/>
  <c r="H11" i="1"/>
  <c r="I11" i="1"/>
  <c r="J11" i="1"/>
  <c r="K11" i="1"/>
  <c r="L11" i="1"/>
  <c r="D11" i="1"/>
  <c r="D13" i="1"/>
  <c r="H32" i="1" s="1"/>
  <c r="E13" i="1"/>
  <c r="H33" i="1" s="1"/>
  <c r="F13" i="1"/>
  <c r="H34" i="1" s="1"/>
  <c r="G13" i="1"/>
  <c r="H35" i="1" s="1"/>
  <c r="H13" i="1"/>
  <c r="H36" i="1" s="1"/>
  <c r="I13" i="1"/>
  <c r="H37" i="1" s="1"/>
  <c r="J13" i="1"/>
  <c r="H38" i="1" s="1"/>
  <c r="K13" i="1"/>
  <c r="H39" i="1" s="1"/>
  <c r="L13" i="1"/>
  <c r="H40" i="1" s="1"/>
  <c r="C13" i="1"/>
  <c r="C11" i="1"/>
  <c r="S25" i="1" l="1"/>
  <c r="I43" i="1" s="1"/>
  <c r="O25" i="1"/>
  <c r="I39" i="1" s="1"/>
  <c r="R12" i="1"/>
  <c r="G42" i="1" s="1"/>
  <c r="G25" i="1"/>
  <c r="I35" i="1" s="1"/>
  <c r="Q12" i="1"/>
  <c r="G41" i="1" s="1"/>
  <c r="P25" i="1"/>
  <c r="I40" i="1" s="1"/>
  <c r="T25" i="1"/>
  <c r="I44" i="1" s="1"/>
  <c r="D25" i="1"/>
  <c r="I32" i="1" s="1"/>
  <c r="H25" i="1"/>
  <c r="I36" i="1" s="1"/>
  <c r="E25" i="1"/>
  <c r="I33" i="1" s="1"/>
  <c r="I25" i="1"/>
  <c r="I37" i="1" s="1"/>
  <c r="L12" i="1"/>
  <c r="G40" i="1" s="1"/>
  <c r="K12" i="1"/>
  <c r="G39" i="1" s="1"/>
  <c r="G12" i="1"/>
  <c r="G35" i="1" s="1"/>
  <c r="H12" i="1"/>
  <c r="G36" i="1" s="1"/>
  <c r="J12" i="1"/>
  <c r="G38" i="1" s="1"/>
  <c r="F12" i="1"/>
  <c r="G34" i="1" s="1"/>
  <c r="D12" i="1"/>
  <c r="I12" i="1"/>
  <c r="G37" i="1" s="1"/>
  <c r="E12" i="1"/>
  <c r="G33" i="1" s="1"/>
  <c r="T12" i="1"/>
  <c r="G44" i="1" s="1"/>
  <c r="L25" i="1"/>
  <c r="S12" i="1"/>
  <c r="G43" i="1" s="1"/>
  <c r="R25" i="1"/>
  <c r="I42" i="1" s="1"/>
  <c r="K25" i="1"/>
  <c r="P12" i="1"/>
  <c r="Q25" i="1"/>
  <c r="I41" i="1" s="1"/>
</calcChain>
</file>

<file path=xl/sharedStrings.xml><?xml version="1.0" encoding="utf-8"?>
<sst xmlns="http://schemas.openxmlformats.org/spreadsheetml/2006/main" count="16" uniqueCount="7">
  <si>
    <t>Normal</t>
  </si>
  <si>
    <t>Serum Free</t>
  </si>
  <si>
    <t>SD</t>
  </si>
  <si>
    <t>normal</t>
  </si>
  <si>
    <t>serum-free</t>
  </si>
  <si>
    <t>mean</t>
  </si>
  <si>
    <t>mean-blank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</si>
</sst>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164" fontId="0" fillId="0" borderId="0" xfId="0" applyNumberFormat="1"/>
    <xf numFmtId="2" fontId="1" fillId="0" borderId="0" xfId="0" applyNumberFormat="1" applyFont="1" applyAlignment="1">
      <alignment horizontal="center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invasion from the growth medium containing 10% FBS to the growth medium conatining 10% FBS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332974640998309"/>
                  <c:y val="2.0199453249715435E-2"/>
                </c:manualLayout>
              </c:layout>
              <c:numFmt formatCode="#,##0.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l-PL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Arkusz1!$H$32:$H$44</c:f>
                <c:numCache>
                  <c:formatCode>General</c:formatCode>
                  <c:ptCount val="13"/>
                  <c:pt idx="0">
                    <c:v>1.7659817854855361E-2</c:v>
                  </c:pt>
                  <c:pt idx="1">
                    <c:v>1.9653244007033581E-3</c:v>
                  </c:pt>
                  <c:pt idx="2">
                    <c:v>3.7597462237053521E-2</c:v>
                  </c:pt>
                  <c:pt idx="3">
                    <c:v>3.3364901718222796E-2</c:v>
                  </c:pt>
                  <c:pt idx="4">
                    <c:v>2.0181736793447699E-2</c:v>
                  </c:pt>
                  <c:pt idx="5">
                    <c:v>2.7953175132710756E-2</c:v>
                  </c:pt>
                  <c:pt idx="6">
                    <c:v>1.2823253617289684E-2</c:v>
                  </c:pt>
                  <c:pt idx="7">
                    <c:v>3.875757990380721E-2</c:v>
                  </c:pt>
                  <c:pt idx="8">
                    <c:v>0.10240717341410546</c:v>
                  </c:pt>
                  <c:pt idx="9">
                    <c:v>4.0352860286890842E-2</c:v>
                  </c:pt>
                  <c:pt idx="10">
                    <c:v>3.1377805319471694E-2</c:v>
                  </c:pt>
                  <c:pt idx="11">
                    <c:v>6.7773372352274111E-2</c:v>
                  </c:pt>
                  <c:pt idx="12">
                    <c:v>1.4377383860308806E-2</c:v>
                  </c:pt>
                </c:numCache>
              </c:numRef>
            </c:plus>
            <c:minus>
              <c:numRef>
                <c:f>Arkusz1!$H$32:$H$44</c:f>
                <c:numCache>
                  <c:formatCode>General</c:formatCode>
                  <c:ptCount val="13"/>
                  <c:pt idx="0">
                    <c:v>1.7659817854855361E-2</c:v>
                  </c:pt>
                  <c:pt idx="1">
                    <c:v>1.9653244007033581E-3</c:v>
                  </c:pt>
                  <c:pt idx="2">
                    <c:v>3.7597462237053521E-2</c:v>
                  </c:pt>
                  <c:pt idx="3">
                    <c:v>3.3364901718222796E-2</c:v>
                  </c:pt>
                  <c:pt idx="4">
                    <c:v>2.0181736793447699E-2</c:v>
                  </c:pt>
                  <c:pt idx="5">
                    <c:v>2.7953175132710756E-2</c:v>
                  </c:pt>
                  <c:pt idx="6">
                    <c:v>1.2823253617289684E-2</c:v>
                  </c:pt>
                  <c:pt idx="7">
                    <c:v>3.875757990380721E-2</c:v>
                  </c:pt>
                  <c:pt idx="8">
                    <c:v>0.10240717341410546</c:v>
                  </c:pt>
                  <c:pt idx="9">
                    <c:v>4.0352860286890842E-2</c:v>
                  </c:pt>
                  <c:pt idx="10">
                    <c:v>3.1377805319471694E-2</c:v>
                  </c:pt>
                  <c:pt idx="11">
                    <c:v>6.7773372352274111E-2</c:v>
                  </c:pt>
                  <c:pt idx="12">
                    <c:v>1.4377383860308806E-2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Arkusz1!$G$32:$G$44</c:f>
              <c:numCache>
                <c:formatCode>0.0000</c:formatCode>
                <c:ptCount val="13"/>
                <c:pt idx="0">
                  <c:v>9.7210000000000005E-2</c:v>
                </c:pt>
                <c:pt idx="1">
                  <c:v>9.3789999999999998E-2</c:v>
                </c:pt>
                <c:pt idx="2">
                  <c:v>0.13977000000000001</c:v>
                </c:pt>
                <c:pt idx="3">
                  <c:v>0.18711</c:v>
                </c:pt>
                <c:pt idx="4">
                  <c:v>0.38634999999999997</c:v>
                </c:pt>
                <c:pt idx="5">
                  <c:v>0.57291000000000003</c:v>
                </c:pt>
                <c:pt idx="6">
                  <c:v>0.75913000000000008</c:v>
                </c:pt>
                <c:pt idx="7">
                  <c:v>0.90097000000000005</c:v>
                </c:pt>
                <c:pt idx="8">
                  <c:v>1.0790099999999998</c:v>
                </c:pt>
                <c:pt idx="9">
                  <c:v>1.1961066666666667</c:v>
                </c:pt>
                <c:pt idx="10">
                  <c:v>1.3765266666666667</c:v>
                </c:pt>
                <c:pt idx="11">
                  <c:v>1.5612866666666667</c:v>
                </c:pt>
                <c:pt idx="12">
                  <c:v>1.7196466666666668</c:v>
                </c:pt>
              </c:numCache>
            </c:numRef>
          </c:xVal>
          <c:yVal>
            <c:numRef>
              <c:f>Arkusz1!$F$32:$F$44</c:f>
              <c:numCache>
                <c:formatCode>0.00</c:formatCode>
                <c:ptCount val="13"/>
                <c:pt idx="0">
                  <c:v>500</c:v>
                </c:pt>
                <c:pt idx="1">
                  <c:v>1000</c:v>
                </c:pt>
                <c:pt idx="2">
                  <c:v>2500</c:v>
                </c:pt>
                <c:pt idx="3">
                  <c:v>5000</c:v>
                </c:pt>
                <c:pt idx="4">
                  <c:v>10000</c:v>
                </c:pt>
                <c:pt idx="5">
                  <c:v>15000</c:v>
                </c:pt>
                <c:pt idx="6">
                  <c:v>20000</c:v>
                </c:pt>
                <c:pt idx="7">
                  <c:v>25000</c:v>
                </c:pt>
                <c:pt idx="8">
                  <c:v>30000</c:v>
                </c:pt>
                <c:pt idx="9">
                  <c:v>35000</c:v>
                </c:pt>
                <c:pt idx="10">
                  <c:v>40000</c:v>
                </c:pt>
                <c:pt idx="11">
                  <c:v>45000</c:v>
                </c:pt>
                <c:pt idx="12">
                  <c:v>50000</c:v>
                </c:pt>
              </c:numCache>
            </c:numRef>
          </c:yVal>
          <c:smooth val="0"/>
        </c:ser>
        <c:ser>
          <c:idx val="1"/>
          <c:order val="1"/>
          <c:tx>
            <c:v>invasion from the growth medium containg 1% FBS to the growth medium containing 1% FBS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304586684181452"/>
                  <c:y val="-6.4532592137623107E-2"/>
                </c:manualLayout>
              </c:layout>
              <c:numFmt formatCode="#,##0.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l-PL"/>
                </a:p>
              </c:txPr>
            </c:trendlineLbl>
          </c:trendline>
          <c:errBars>
            <c:errDir val="x"/>
            <c:errBarType val="both"/>
            <c:errValType val="cust"/>
            <c:noEndCap val="0"/>
            <c:plus>
              <c:numRef>
                <c:f>Arkusz1!$J$32:$J$42</c:f>
                <c:numCache>
                  <c:formatCode>General</c:formatCode>
                  <c:ptCount val="11"/>
                  <c:pt idx="0">
                    <c:v>9.6874489245965395E-3</c:v>
                  </c:pt>
                  <c:pt idx="1">
                    <c:v>5.4714410045861471E-3</c:v>
                  </c:pt>
                  <c:pt idx="2">
                    <c:v>2.7066892445692155E-2</c:v>
                  </c:pt>
                  <c:pt idx="3">
                    <c:v>7.1155861787112459E-2</c:v>
                  </c:pt>
                  <c:pt idx="4">
                    <c:v>3.0146351354683049E-2</c:v>
                  </c:pt>
                  <c:pt idx="5">
                    <c:v>4.7542147967181023E-2</c:v>
                  </c:pt>
                  <c:pt idx="6">
                    <c:v>0.11726708475385017</c:v>
                  </c:pt>
                  <c:pt idx="7">
                    <c:v>5.9787199020080083E-2</c:v>
                  </c:pt>
                  <c:pt idx="8">
                    <c:v>3.6897459262122623E-2</c:v>
                  </c:pt>
                  <c:pt idx="9">
                    <c:v>6.6550901571654164E-2</c:v>
                  </c:pt>
                  <c:pt idx="10">
                    <c:v>8.2869958368518543E-2</c:v>
                  </c:pt>
                </c:numCache>
              </c:numRef>
            </c:plus>
            <c:minus>
              <c:numRef>
                <c:f>Arkusz1!$J$32:$J$42</c:f>
                <c:numCache>
                  <c:formatCode>General</c:formatCode>
                  <c:ptCount val="11"/>
                  <c:pt idx="0">
                    <c:v>9.6874489245965395E-3</c:v>
                  </c:pt>
                  <c:pt idx="1">
                    <c:v>5.4714410045861471E-3</c:v>
                  </c:pt>
                  <c:pt idx="2">
                    <c:v>2.7066892445692155E-2</c:v>
                  </c:pt>
                  <c:pt idx="3">
                    <c:v>7.1155861787112459E-2</c:v>
                  </c:pt>
                  <c:pt idx="4">
                    <c:v>3.0146351354683049E-2</c:v>
                  </c:pt>
                  <c:pt idx="5">
                    <c:v>4.7542147967181023E-2</c:v>
                  </c:pt>
                  <c:pt idx="6">
                    <c:v>0.11726708475385017</c:v>
                  </c:pt>
                  <c:pt idx="7">
                    <c:v>5.9787199020080083E-2</c:v>
                  </c:pt>
                  <c:pt idx="8">
                    <c:v>3.6897459262122623E-2</c:v>
                  </c:pt>
                  <c:pt idx="9">
                    <c:v>6.6550901571654164E-2</c:v>
                  </c:pt>
                  <c:pt idx="10">
                    <c:v>8.2869958368518543E-2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Arkusz1!$I$32:$I$42</c:f>
              <c:numCache>
                <c:formatCode>0.0000</c:formatCode>
                <c:ptCount val="11"/>
                <c:pt idx="0">
                  <c:v>7.0169999999999996E-2</c:v>
                </c:pt>
                <c:pt idx="1">
                  <c:v>8.8929999999999995E-2</c:v>
                </c:pt>
                <c:pt idx="2">
                  <c:v>0.11356999999999999</c:v>
                </c:pt>
                <c:pt idx="3">
                  <c:v>0.18875000000000003</c:v>
                </c:pt>
                <c:pt idx="4">
                  <c:v>0.31970999999999999</c:v>
                </c:pt>
                <c:pt idx="5">
                  <c:v>0.39740999999999993</c:v>
                </c:pt>
                <c:pt idx="6">
                  <c:v>0.55567</c:v>
                </c:pt>
                <c:pt idx="7">
                  <c:v>0.64702666666666664</c:v>
                </c:pt>
                <c:pt idx="8">
                  <c:v>0.75722666666666649</c:v>
                </c:pt>
                <c:pt idx="9">
                  <c:v>0.86130666666666666</c:v>
                </c:pt>
                <c:pt idx="10">
                  <c:v>0.96128666666666684</c:v>
                </c:pt>
              </c:numCache>
            </c:numRef>
          </c:xVal>
          <c:yVal>
            <c:numRef>
              <c:f>Arkusz1!$F$32:$F$42</c:f>
              <c:numCache>
                <c:formatCode>0.00</c:formatCode>
                <c:ptCount val="11"/>
                <c:pt idx="0">
                  <c:v>500</c:v>
                </c:pt>
                <c:pt idx="1">
                  <c:v>1000</c:v>
                </c:pt>
                <c:pt idx="2">
                  <c:v>2500</c:v>
                </c:pt>
                <c:pt idx="3">
                  <c:v>5000</c:v>
                </c:pt>
                <c:pt idx="4">
                  <c:v>10000</c:v>
                </c:pt>
                <c:pt idx="5">
                  <c:v>15000</c:v>
                </c:pt>
                <c:pt idx="6">
                  <c:v>20000</c:v>
                </c:pt>
                <c:pt idx="7">
                  <c:v>25000</c:v>
                </c:pt>
                <c:pt idx="8">
                  <c:v>30000</c:v>
                </c:pt>
                <c:pt idx="9">
                  <c:v>35000</c:v>
                </c:pt>
                <c:pt idx="10">
                  <c:v>40000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607752"/>
        <c:axId val="359614024"/>
      </c:scatterChart>
      <c:valAx>
        <c:axId val="359607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l-PL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Absorbance</a:t>
                </a:r>
              </a:p>
            </c:rich>
          </c:tx>
          <c:layout>
            <c:manualLayout>
              <c:xMode val="edge"/>
              <c:yMode val="edge"/>
              <c:x val="0.42870121475122724"/>
              <c:y val="0.94332515236291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l-PL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9614024"/>
        <c:crosses val="autoZero"/>
        <c:crossBetween val="midCat"/>
      </c:valAx>
      <c:valAx>
        <c:axId val="359614024"/>
        <c:scaling>
          <c:orientation val="minMax"/>
          <c:max val="55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l-PL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Cell</a:t>
                </a:r>
                <a:r>
                  <a:rPr lang="pl-PL" sz="14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 number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9607752"/>
        <c:crosses val="autoZero"/>
        <c:crossBetween val="midCat"/>
        <c:majorUnit val="5000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35719</xdr:colOff>
      <xdr:row>45</xdr:row>
      <xdr:rowOff>21430</xdr:rowOff>
    </xdr:from>
    <xdr:to>
      <xdr:col>20</xdr:col>
      <xdr:colOff>638175</xdr:colOff>
      <xdr:row>78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P53"/>
  <sheetViews>
    <sheetView tabSelected="1" topLeftCell="A31" zoomScale="60" zoomScaleNormal="60" workbookViewId="0">
      <selection activeCell="S39" sqref="S39"/>
    </sheetView>
  </sheetViews>
  <sheetFormatPr defaultRowHeight="14.25"/>
  <cols>
    <col min="1" max="1" width="10.625" bestFit="1" customWidth="1"/>
    <col min="2" max="2" width="11.75" bestFit="1" customWidth="1"/>
    <col min="8" max="8" width="10.125" customWidth="1"/>
    <col min="9" max="9" width="10.75" customWidth="1"/>
  </cols>
  <sheetData>
    <row r="5" spans="1:42" ht="15">
      <c r="C5" s="1">
        <v>0</v>
      </c>
      <c r="D5" s="1">
        <v>500</v>
      </c>
      <c r="E5" s="1">
        <v>1000</v>
      </c>
      <c r="F5" s="1">
        <v>2500</v>
      </c>
      <c r="G5" s="1">
        <v>5000</v>
      </c>
      <c r="H5" s="1">
        <v>10000</v>
      </c>
      <c r="I5" s="1">
        <v>15000</v>
      </c>
      <c r="J5" s="1">
        <v>20000</v>
      </c>
      <c r="K5" s="1">
        <v>25000</v>
      </c>
      <c r="L5" s="1">
        <v>30000</v>
      </c>
      <c r="M5" s="1"/>
      <c r="N5" s="1">
        <v>0</v>
      </c>
      <c r="O5" s="1">
        <v>25000</v>
      </c>
      <c r="P5" s="1">
        <v>30000</v>
      </c>
      <c r="Q5" s="1">
        <v>35000</v>
      </c>
      <c r="R5" s="1">
        <v>40000</v>
      </c>
      <c r="S5" s="1">
        <v>45000</v>
      </c>
      <c r="T5" s="1">
        <v>50000</v>
      </c>
      <c r="Y5" s="1">
        <v>0</v>
      </c>
      <c r="Z5" s="1">
        <v>500</v>
      </c>
      <c r="AA5" s="1">
        <v>1000</v>
      </c>
      <c r="AB5" s="1">
        <v>2500</v>
      </c>
      <c r="AC5" s="1">
        <v>5000</v>
      </c>
      <c r="AD5" s="1">
        <v>10000</v>
      </c>
      <c r="AE5" s="1">
        <v>15000</v>
      </c>
      <c r="AF5" s="1">
        <v>20000</v>
      </c>
      <c r="AG5" s="1">
        <v>25000</v>
      </c>
      <c r="AH5" s="1">
        <v>30000</v>
      </c>
      <c r="AI5" s="1">
        <v>35000</v>
      </c>
      <c r="AJ5" s="1">
        <v>40000</v>
      </c>
      <c r="AK5" s="1">
        <v>45000</v>
      </c>
      <c r="AL5" s="1">
        <v>50000</v>
      </c>
    </row>
    <row r="6" spans="1:42">
      <c r="C6">
        <v>4.3299999999999998E-2</v>
      </c>
      <c r="D6">
        <v>0.1187</v>
      </c>
      <c r="E6">
        <v>0.14019999999999999</v>
      </c>
      <c r="F6">
        <v>0.23080000000000001</v>
      </c>
      <c r="G6">
        <v>0.25119999999999998</v>
      </c>
      <c r="H6">
        <v>0.41839999999999999</v>
      </c>
      <c r="I6">
        <v>0.62919999999999998</v>
      </c>
      <c r="J6">
        <v>0.81369999999999998</v>
      </c>
      <c r="K6" s="6">
        <v>0.91120000000000001</v>
      </c>
      <c r="L6" s="6">
        <v>1.0207999999999999</v>
      </c>
      <c r="N6">
        <v>4.1200000000000001E-2</v>
      </c>
      <c r="O6">
        <v>1.125</v>
      </c>
      <c r="P6">
        <v>0.98799999999999999</v>
      </c>
      <c r="Q6">
        <v>1.2501</v>
      </c>
      <c r="R6">
        <v>1.4319</v>
      </c>
      <c r="S6">
        <v>1.6759999999999999</v>
      </c>
      <c r="T6">
        <v>1.8177000000000001</v>
      </c>
      <c r="Y6">
        <v>4.3299999999999998E-2</v>
      </c>
      <c r="Z6">
        <f>D6-$Y$11</f>
        <v>7.2950000000000001E-2</v>
      </c>
      <c r="AA6">
        <f t="shared" ref="AA6:AH6" si="0">E6-$Y$11</f>
        <v>9.4449999999999992E-2</v>
      </c>
      <c r="AB6">
        <f t="shared" si="0"/>
        <v>0.18504999999999999</v>
      </c>
      <c r="AC6">
        <f t="shared" si="0"/>
        <v>0.20544999999999997</v>
      </c>
      <c r="AD6">
        <f t="shared" si="0"/>
        <v>0.37264999999999998</v>
      </c>
      <c r="AE6">
        <f t="shared" si="0"/>
        <v>0.58345000000000002</v>
      </c>
      <c r="AF6">
        <f t="shared" si="0"/>
        <v>0.76795000000000002</v>
      </c>
      <c r="AG6">
        <f t="shared" si="0"/>
        <v>0.86545000000000005</v>
      </c>
      <c r="AH6">
        <f t="shared" si="0"/>
        <v>0.97504999999999997</v>
      </c>
      <c r="AI6">
        <f t="shared" ref="AI6:AL11" si="1">Q6-$Y$11</f>
        <v>1.20435</v>
      </c>
      <c r="AJ6">
        <f t="shared" si="1"/>
        <v>1.38615</v>
      </c>
      <c r="AK6">
        <f t="shared" si="1"/>
        <v>1.63025</v>
      </c>
      <c r="AL6">
        <f t="shared" si="1"/>
        <v>1.7719500000000001</v>
      </c>
    </row>
    <row r="7" spans="1:42" ht="15">
      <c r="A7" s="2" t="s">
        <v>0</v>
      </c>
      <c r="B7" s="2"/>
      <c r="C7">
        <v>4.7500000000000001E-2</v>
      </c>
      <c r="D7">
        <v>0.1598</v>
      </c>
      <c r="E7">
        <v>0.14050000000000001</v>
      </c>
      <c r="F7">
        <v>0.21529999999999999</v>
      </c>
      <c r="G7">
        <v>0.27510000000000001</v>
      </c>
      <c r="H7">
        <v>0.42430000000000001</v>
      </c>
      <c r="I7">
        <v>0.66879999999999995</v>
      </c>
      <c r="J7">
        <v>0.83879999999999999</v>
      </c>
      <c r="K7" s="6">
        <v>0.97289999999999999</v>
      </c>
      <c r="L7" s="6">
        <v>1.0293000000000001</v>
      </c>
      <c r="N7">
        <v>4.0800000000000003E-2</v>
      </c>
      <c r="O7">
        <v>0.8024</v>
      </c>
      <c r="P7">
        <v>1.0129999999999999</v>
      </c>
      <c r="Q7">
        <v>1.1901999999999999</v>
      </c>
      <c r="R7">
        <v>1.4359999999999999</v>
      </c>
      <c r="S7">
        <v>1.6055999999999999</v>
      </c>
      <c r="T7">
        <v>1.7937000000000001</v>
      </c>
      <c r="W7" s="2" t="s">
        <v>0</v>
      </c>
      <c r="X7" s="2"/>
      <c r="Y7">
        <v>4.7500000000000001E-2</v>
      </c>
      <c r="Z7">
        <f t="shared" ref="Z7:Z11" si="2">D7-$Y$11</f>
        <v>0.11405</v>
      </c>
      <c r="AA7">
        <f t="shared" ref="AA7:AA11" si="3">E7-$Y$11</f>
        <v>9.4750000000000015E-2</v>
      </c>
      <c r="AB7">
        <f t="shared" ref="AB7:AB11" si="4">F7-$Y$11</f>
        <v>0.16954999999999998</v>
      </c>
      <c r="AC7">
        <f t="shared" ref="AC7:AC11" si="5">G7-$Y$11</f>
        <v>0.22935</v>
      </c>
      <c r="AD7">
        <f t="shared" ref="AD7:AD11" si="6">H7-$Y$11</f>
        <v>0.37855</v>
      </c>
      <c r="AE7">
        <f t="shared" ref="AE7:AE11" si="7">I7-$Y$11</f>
        <v>0.62304999999999999</v>
      </c>
      <c r="AF7">
        <f t="shared" ref="AF7:AF11" si="8">J7-$Y$11</f>
        <v>0.79305000000000003</v>
      </c>
      <c r="AG7">
        <f t="shared" ref="AG7:AG11" si="9">K7-$Y$11</f>
        <v>0.92715000000000003</v>
      </c>
      <c r="AH7">
        <f t="shared" ref="AH7:AH11" si="10">L7-$Y$11</f>
        <v>0.98355000000000015</v>
      </c>
      <c r="AI7">
        <f t="shared" si="1"/>
        <v>1.14445</v>
      </c>
      <c r="AJ7">
        <f t="shared" si="1"/>
        <v>1.39025</v>
      </c>
      <c r="AK7">
        <f t="shared" si="1"/>
        <v>1.55985</v>
      </c>
      <c r="AL7">
        <f t="shared" si="1"/>
        <v>1.7479500000000001</v>
      </c>
    </row>
    <row r="8" spans="1:42">
      <c r="C8">
        <v>0.05</v>
      </c>
      <c r="D8">
        <v>0.15090000000000001</v>
      </c>
      <c r="E8">
        <v>0.14410000000000001</v>
      </c>
      <c r="F8">
        <v>0.17069999999999999</v>
      </c>
      <c r="G8">
        <v>0.21340000000000001</v>
      </c>
      <c r="H8">
        <v>0.40189999999999998</v>
      </c>
      <c r="I8">
        <v>0.62290000000000001</v>
      </c>
      <c r="J8">
        <v>0.81520000000000004</v>
      </c>
      <c r="K8" s="6">
        <v>0.93149999999999999</v>
      </c>
      <c r="L8" s="6">
        <v>1.2378</v>
      </c>
      <c r="N8">
        <v>4.0500000000000001E-2</v>
      </c>
      <c r="O8">
        <v>0.47849999999999998</v>
      </c>
      <c r="P8">
        <v>0.92410000000000003</v>
      </c>
      <c r="Q8">
        <v>1.2786</v>
      </c>
      <c r="R8">
        <v>1.3747</v>
      </c>
      <c r="S8">
        <v>1.6136999999999999</v>
      </c>
      <c r="T8">
        <v>1.8064</v>
      </c>
      <c r="Y8">
        <v>0.05</v>
      </c>
      <c r="Z8">
        <f t="shared" si="2"/>
        <v>0.10515000000000001</v>
      </c>
      <c r="AA8">
        <f t="shared" si="3"/>
        <v>9.8350000000000007E-2</v>
      </c>
      <c r="AB8">
        <f t="shared" si="4"/>
        <v>0.12494999999999999</v>
      </c>
      <c r="AC8">
        <f t="shared" si="5"/>
        <v>0.16765000000000002</v>
      </c>
      <c r="AD8">
        <f t="shared" si="6"/>
        <v>0.35614999999999997</v>
      </c>
      <c r="AE8">
        <f t="shared" si="7"/>
        <v>0.57715000000000005</v>
      </c>
      <c r="AF8">
        <f t="shared" si="8"/>
        <v>0.76945000000000008</v>
      </c>
      <c r="AG8">
        <f t="shared" si="9"/>
        <v>0.88575000000000004</v>
      </c>
      <c r="AH8">
        <f t="shared" si="10"/>
        <v>1.1920500000000001</v>
      </c>
      <c r="AI8">
        <f t="shared" si="1"/>
        <v>1.23285</v>
      </c>
      <c r="AJ8">
        <f t="shared" si="1"/>
        <v>1.3289500000000001</v>
      </c>
      <c r="AK8">
        <f t="shared" si="1"/>
        <v>1.56795</v>
      </c>
      <c r="AL8">
        <f t="shared" si="1"/>
        <v>1.76065</v>
      </c>
    </row>
    <row r="9" spans="1:42">
      <c r="C9">
        <v>4.2200000000000001E-2</v>
      </c>
      <c r="D9">
        <v>0.14230000000000001</v>
      </c>
      <c r="E9">
        <v>0.1399</v>
      </c>
      <c r="F9">
        <v>0.15029999999999999</v>
      </c>
      <c r="G9">
        <v>0.20330000000000001</v>
      </c>
      <c r="H9">
        <v>0.45050000000000001</v>
      </c>
      <c r="I9">
        <v>0.60189999999999999</v>
      </c>
      <c r="J9">
        <v>0.81120000000000003</v>
      </c>
      <c r="K9" s="6">
        <v>0.99660000000000004</v>
      </c>
      <c r="L9" s="6">
        <v>1.1368</v>
      </c>
      <c r="O9">
        <v>0.7762</v>
      </c>
      <c r="P9">
        <v>0.9647</v>
      </c>
      <c r="Q9">
        <v>1.2067000000000001</v>
      </c>
      <c r="R9">
        <v>1.4426000000000001</v>
      </c>
      <c r="S9">
        <v>1.5117</v>
      </c>
      <c r="T9">
        <v>1.7848999999999999</v>
      </c>
      <c r="Y9">
        <v>4.2200000000000001E-2</v>
      </c>
      <c r="Z9">
        <f t="shared" si="2"/>
        <v>9.6550000000000011E-2</v>
      </c>
      <c r="AA9">
        <f t="shared" si="3"/>
        <v>9.4149999999999998E-2</v>
      </c>
      <c r="AB9">
        <f t="shared" si="4"/>
        <v>0.10454999999999999</v>
      </c>
      <c r="AC9">
        <f t="shared" si="5"/>
        <v>0.15755000000000002</v>
      </c>
      <c r="AD9">
        <f t="shared" si="6"/>
        <v>0.40475</v>
      </c>
      <c r="AE9">
        <f t="shared" si="7"/>
        <v>0.55615000000000003</v>
      </c>
      <c r="AF9">
        <f t="shared" si="8"/>
        <v>0.76545000000000007</v>
      </c>
      <c r="AG9">
        <f t="shared" si="9"/>
        <v>0.95085000000000008</v>
      </c>
      <c r="AH9">
        <f t="shared" si="10"/>
        <v>1.0910500000000001</v>
      </c>
      <c r="AI9">
        <f t="shared" si="1"/>
        <v>1.1609500000000001</v>
      </c>
      <c r="AJ9">
        <f t="shared" si="1"/>
        <v>1.3968500000000001</v>
      </c>
      <c r="AK9">
        <f t="shared" si="1"/>
        <v>1.4659500000000001</v>
      </c>
      <c r="AL9">
        <f t="shared" si="1"/>
        <v>1.73915</v>
      </c>
    </row>
    <row r="10" spans="1:42">
      <c r="D10">
        <v>0.1431</v>
      </c>
      <c r="E10">
        <v>0.13300000000000001</v>
      </c>
      <c r="F10">
        <v>0.1605</v>
      </c>
      <c r="G10">
        <v>0.2213</v>
      </c>
      <c r="H10">
        <v>0.46539999999999998</v>
      </c>
      <c r="I10">
        <v>0.57050000000000001</v>
      </c>
      <c r="J10">
        <v>0.74550000000000005</v>
      </c>
      <c r="K10" s="6">
        <v>0.9214</v>
      </c>
      <c r="L10" s="6">
        <v>1.1991000000000001</v>
      </c>
      <c r="O10">
        <v>1.0685</v>
      </c>
      <c r="P10">
        <v>0.97629999999999995</v>
      </c>
      <c r="Q10">
        <v>1.2591000000000001</v>
      </c>
      <c r="R10">
        <v>1.4016</v>
      </c>
      <c r="S10">
        <v>1.6035999999999999</v>
      </c>
      <c r="T10">
        <v>1.5996999999999999</v>
      </c>
      <c r="Z10">
        <f t="shared" si="2"/>
        <v>9.7350000000000006E-2</v>
      </c>
      <c r="AA10">
        <f t="shared" si="3"/>
        <v>8.7250000000000008E-2</v>
      </c>
      <c r="AB10">
        <f t="shared" si="4"/>
        <v>0.11475</v>
      </c>
      <c r="AC10">
        <f t="shared" si="5"/>
        <v>0.17554999999999998</v>
      </c>
      <c r="AD10">
        <f t="shared" si="6"/>
        <v>0.41964999999999997</v>
      </c>
      <c r="AE10">
        <f t="shared" si="7"/>
        <v>0.52475000000000005</v>
      </c>
      <c r="AF10">
        <f t="shared" si="8"/>
        <v>0.69975000000000009</v>
      </c>
      <c r="AG10">
        <f t="shared" si="9"/>
        <v>0.87565000000000004</v>
      </c>
      <c r="AH10">
        <f t="shared" si="10"/>
        <v>1.1533500000000001</v>
      </c>
      <c r="AI10">
        <f t="shared" si="1"/>
        <v>1.2133500000000002</v>
      </c>
      <c r="AJ10">
        <f t="shared" si="1"/>
        <v>1.35585</v>
      </c>
      <c r="AK10">
        <f t="shared" si="1"/>
        <v>1.55785</v>
      </c>
      <c r="AL10">
        <f t="shared" si="1"/>
        <v>1.5539499999999999</v>
      </c>
    </row>
    <row r="11" spans="1:42">
      <c r="B11" t="s">
        <v>5</v>
      </c>
      <c r="C11">
        <f>AVERAGE(C6:C9)</f>
        <v>4.5749999999999999E-2</v>
      </c>
      <c r="D11">
        <f>AVERAGE(D6:D10)</f>
        <v>0.14296</v>
      </c>
      <c r="E11">
        <f t="shared" ref="E11:L11" si="11">AVERAGE(E6:E10)</f>
        <v>0.13954</v>
      </c>
      <c r="F11">
        <f t="shared" si="11"/>
        <v>0.18551999999999999</v>
      </c>
      <c r="G11">
        <f t="shared" si="11"/>
        <v>0.23286000000000001</v>
      </c>
      <c r="H11">
        <f t="shared" si="11"/>
        <v>0.43209999999999998</v>
      </c>
      <c r="I11">
        <f t="shared" si="11"/>
        <v>0.61865999999999999</v>
      </c>
      <c r="J11">
        <f t="shared" si="11"/>
        <v>0.80488000000000004</v>
      </c>
      <c r="K11" s="6">
        <f t="shared" si="11"/>
        <v>0.94672000000000001</v>
      </c>
      <c r="L11" s="6">
        <f t="shared" si="11"/>
        <v>1.1247599999999998</v>
      </c>
      <c r="N11">
        <f>AVERAGE(N6:N8)</f>
        <v>4.0833333333333333E-2</v>
      </c>
      <c r="O11">
        <f t="shared" ref="O11" si="12">AVERAGE(O6:O10)</f>
        <v>0.8501200000000001</v>
      </c>
      <c r="P11">
        <f t="shared" ref="P11" si="13">AVERAGE(P6:P10)</f>
        <v>0.97322000000000009</v>
      </c>
      <c r="Q11">
        <f t="shared" ref="Q11" si="14">AVERAGE(Q6:Q10)</f>
        <v>1.2369399999999999</v>
      </c>
      <c r="R11">
        <f t="shared" ref="R11" si="15">AVERAGE(R6:R10)</f>
        <v>1.41736</v>
      </c>
      <c r="S11">
        <f t="shared" ref="S11" si="16">AVERAGE(S6:S10)</f>
        <v>1.60212</v>
      </c>
      <c r="T11">
        <f t="shared" ref="T11" si="17">AVERAGE(T6:T10)</f>
        <v>1.76048</v>
      </c>
      <c r="X11" t="s">
        <v>5</v>
      </c>
      <c r="Y11">
        <f>AVERAGE(Y6:Y9)</f>
        <v>4.5749999999999999E-2</v>
      </c>
      <c r="Z11">
        <f t="shared" si="2"/>
        <v>9.7210000000000005E-2</v>
      </c>
      <c r="AA11">
        <f t="shared" si="3"/>
        <v>9.3789999999999998E-2</v>
      </c>
      <c r="AB11">
        <f t="shared" si="4"/>
        <v>0.13977000000000001</v>
      </c>
      <c r="AC11">
        <f t="shared" si="5"/>
        <v>0.18711</v>
      </c>
      <c r="AD11">
        <f t="shared" si="6"/>
        <v>0.38634999999999997</v>
      </c>
      <c r="AE11">
        <f t="shared" si="7"/>
        <v>0.57291000000000003</v>
      </c>
      <c r="AF11">
        <f t="shared" si="8"/>
        <v>0.75913000000000008</v>
      </c>
      <c r="AG11">
        <f t="shared" si="9"/>
        <v>0.90097000000000005</v>
      </c>
      <c r="AH11">
        <f t="shared" si="10"/>
        <v>1.0790099999999998</v>
      </c>
      <c r="AI11">
        <f t="shared" si="1"/>
        <v>1.19119</v>
      </c>
      <c r="AJ11">
        <f t="shared" si="1"/>
        <v>1.37161</v>
      </c>
      <c r="AK11">
        <f t="shared" si="1"/>
        <v>1.55637</v>
      </c>
      <c r="AL11">
        <f t="shared" si="1"/>
        <v>1.7147300000000001</v>
      </c>
    </row>
    <row r="12" spans="1:42">
      <c r="B12" t="s">
        <v>6</v>
      </c>
      <c r="C12" s="3"/>
      <c r="D12" s="3">
        <f>D11-$C$11</f>
        <v>9.7210000000000005E-2</v>
      </c>
      <c r="E12" s="3">
        <f t="shared" ref="E12:L12" si="18">E11-$C$11</f>
        <v>9.3789999999999998E-2</v>
      </c>
      <c r="F12" s="3">
        <f t="shared" si="18"/>
        <v>0.13977000000000001</v>
      </c>
      <c r="G12" s="3">
        <f t="shared" si="18"/>
        <v>0.18711</v>
      </c>
      <c r="H12" s="3">
        <f t="shared" si="18"/>
        <v>0.38634999999999997</v>
      </c>
      <c r="I12" s="3">
        <f t="shared" si="18"/>
        <v>0.57291000000000003</v>
      </c>
      <c r="J12" s="3">
        <f t="shared" si="18"/>
        <v>0.75913000000000008</v>
      </c>
      <c r="K12" s="3">
        <f t="shared" si="18"/>
        <v>0.90097000000000005</v>
      </c>
      <c r="L12" s="3">
        <f t="shared" si="18"/>
        <v>1.0790099999999998</v>
      </c>
      <c r="N12" s="3"/>
      <c r="O12" s="3">
        <f>O11-$N$11</f>
        <v>0.80928666666666671</v>
      </c>
      <c r="P12" s="3">
        <f t="shared" ref="P12:T12" si="19">P11-$N$11</f>
        <v>0.9323866666666667</v>
      </c>
      <c r="Q12" s="3">
        <f t="shared" si="19"/>
        <v>1.1961066666666667</v>
      </c>
      <c r="R12" s="3">
        <f t="shared" si="19"/>
        <v>1.3765266666666667</v>
      </c>
      <c r="S12" s="3">
        <f t="shared" si="19"/>
        <v>1.5612866666666667</v>
      </c>
      <c r="T12" s="3">
        <f t="shared" si="19"/>
        <v>1.7196466666666668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J12" s="3"/>
      <c r="AK12" s="3"/>
      <c r="AL12" s="3"/>
      <c r="AM12" s="3"/>
      <c r="AN12" s="3"/>
      <c r="AO12" s="3"/>
      <c r="AP12" s="3"/>
    </row>
    <row r="13" spans="1:42">
      <c r="B13" t="s">
        <v>2</v>
      </c>
      <c r="C13">
        <f>STDEV(C6:C9)</f>
        <v>3.6391390923312264E-3</v>
      </c>
      <c r="D13">
        <f t="shared" ref="D13:L13" si="20">STDEV(D6:D9)</f>
        <v>1.7659817854855361E-2</v>
      </c>
      <c r="E13">
        <f t="shared" si="20"/>
        <v>1.9653244007033581E-3</v>
      </c>
      <c r="F13">
        <f t="shared" si="20"/>
        <v>3.7597462237053521E-2</v>
      </c>
      <c r="G13">
        <f t="shared" si="20"/>
        <v>3.3364901718222796E-2</v>
      </c>
      <c r="H13">
        <f t="shared" si="20"/>
        <v>2.0181736793447699E-2</v>
      </c>
      <c r="I13">
        <f t="shared" si="20"/>
        <v>2.7953175132710756E-2</v>
      </c>
      <c r="J13">
        <f t="shared" si="20"/>
        <v>1.2823253617289684E-2</v>
      </c>
      <c r="K13">
        <f t="shared" si="20"/>
        <v>3.875757990380721E-2</v>
      </c>
      <c r="L13">
        <f t="shared" si="20"/>
        <v>0.10240717341410546</v>
      </c>
      <c r="N13">
        <f>STDEV(N6:N8)</f>
        <v>3.5118845842842418E-4</v>
      </c>
      <c r="O13">
        <f t="shared" ref="O13" si="21">STDEV(O6:O9)</f>
        <v>0.26424694731759241</v>
      </c>
      <c r="P13">
        <f t="shared" ref="P13:T13" si="22">STDEV(P6:P9)</f>
        <v>3.7788402100820954E-2</v>
      </c>
      <c r="Q13">
        <f t="shared" si="22"/>
        <v>4.0352860286890842E-2</v>
      </c>
      <c r="R13">
        <f t="shared" si="22"/>
        <v>3.1377805319471694E-2</v>
      </c>
      <c r="S13">
        <f t="shared" si="22"/>
        <v>6.7773372352274111E-2</v>
      </c>
      <c r="T13">
        <f t="shared" si="22"/>
        <v>1.4377383860308806E-2</v>
      </c>
    </row>
    <row r="18" spans="1:42" ht="15">
      <c r="C18" s="1">
        <v>0</v>
      </c>
      <c r="D18" s="1">
        <v>500</v>
      </c>
      <c r="E18" s="1">
        <v>1000</v>
      </c>
      <c r="F18" s="1">
        <v>2500</v>
      </c>
      <c r="G18" s="1">
        <v>5000</v>
      </c>
      <c r="H18" s="1">
        <v>10000</v>
      </c>
      <c r="I18" s="1">
        <v>15000</v>
      </c>
      <c r="J18" s="1">
        <v>20000</v>
      </c>
      <c r="K18" s="1">
        <v>25000</v>
      </c>
      <c r="L18" s="1">
        <v>30000</v>
      </c>
      <c r="M18" s="1"/>
      <c r="N18" s="1">
        <v>0</v>
      </c>
      <c r="O18" s="1">
        <v>25000</v>
      </c>
      <c r="P18" s="1">
        <v>30000</v>
      </c>
      <c r="Q18" s="1">
        <v>35000</v>
      </c>
      <c r="R18" s="1">
        <v>40000</v>
      </c>
      <c r="S18" s="1">
        <v>45000</v>
      </c>
      <c r="T18" s="1">
        <v>50000</v>
      </c>
      <c r="Y18" s="1">
        <v>0</v>
      </c>
      <c r="Z18" s="1">
        <v>500</v>
      </c>
      <c r="AA18" s="1">
        <v>1000</v>
      </c>
      <c r="AB18" s="1">
        <v>2500</v>
      </c>
      <c r="AC18" s="1">
        <v>5000</v>
      </c>
      <c r="AD18" s="1">
        <v>10000</v>
      </c>
      <c r="AE18" s="1">
        <v>15000</v>
      </c>
      <c r="AF18" s="1">
        <v>20000</v>
      </c>
      <c r="AG18" s="1">
        <v>25000</v>
      </c>
      <c r="AH18" s="1">
        <v>30000</v>
      </c>
      <c r="AI18" s="1">
        <v>35000</v>
      </c>
      <c r="AJ18" s="1">
        <v>40000</v>
      </c>
      <c r="AK18" s="1">
        <v>45000</v>
      </c>
      <c r="AL18" s="1">
        <v>50000</v>
      </c>
    </row>
    <row r="19" spans="1:42">
      <c r="C19">
        <v>4.3299999999999998E-2</v>
      </c>
      <c r="D19">
        <v>0.1159</v>
      </c>
      <c r="E19">
        <v>0.14119999999999999</v>
      </c>
      <c r="F19">
        <v>0.16889999999999999</v>
      </c>
      <c r="G19">
        <v>0.31609999999999999</v>
      </c>
      <c r="H19">
        <v>0.37530000000000002</v>
      </c>
      <c r="I19">
        <v>0.50080000000000002</v>
      </c>
      <c r="J19">
        <v>0.51939999999999997</v>
      </c>
      <c r="K19">
        <v>0.67759999999999998</v>
      </c>
      <c r="L19">
        <v>0.72660000000000002</v>
      </c>
      <c r="N19">
        <v>4.1200000000000001E-2</v>
      </c>
      <c r="O19" s="6">
        <v>0.73980000000000001</v>
      </c>
      <c r="P19" s="6">
        <v>0.87039999999999995</v>
      </c>
      <c r="Q19">
        <v>0.97540000000000004</v>
      </c>
      <c r="R19">
        <v>1.0143</v>
      </c>
      <c r="S19">
        <v>0.59370000000000001</v>
      </c>
      <c r="T19">
        <v>0.43290000000000001</v>
      </c>
      <c r="Y19">
        <v>4.3299999999999998E-2</v>
      </c>
      <c r="Z19">
        <f>D19-$C$24</f>
        <v>7.0150000000000004E-2</v>
      </c>
      <c r="AA19">
        <f t="shared" ref="AA19:AF19" si="23">E19-$C$24</f>
        <v>9.5449999999999993E-2</v>
      </c>
      <c r="AB19">
        <f t="shared" si="23"/>
        <v>0.12315</v>
      </c>
      <c r="AC19">
        <f t="shared" si="23"/>
        <v>0.27034999999999998</v>
      </c>
      <c r="AD19">
        <f t="shared" si="23"/>
        <v>0.32955000000000001</v>
      </c>
      <c r="AE19">
        <f t="shared" si="23"/>
        <v>0.45505000000000001</v>
      </c>
      <c r="AF19">
        <f t="shared" si="23"/>
        <v>0.47364999999999996</v>
      </c>
      <c r="AG19">
        <f t="shared" ref="AG19:AL24" si="24">O19-$N$24</f>
        <v>0.69896666666666674</v>
      </c>
      <c r="AH19">
        <f t="shared" si="24"/>
        <v>0.82956666666666656</v>
      </c>
      <c r="AI19">
        <f t="shared" si="24"/>
        <v>0.93456666666666677</v>
      </c>
      <c r="AJ19">
        <f t="shared" si="24"/>
        <v>0.9734666666666667</v>
      </c>
      <c r="AK19">
        <f t="shared" si="24"/>
        <v>0.55286666666666662</v>
      </c>
      <c r="AL19">
        <f t="shared" si="24"/>
        <v>0.39206666666666667</v>
      </c>
    </row>
    <row r="20" spans="1:42">
      <c r="C20">
        <v>4.7500000000000001E-2</v>
      </c>
      <c r="D20">
        <v>0.1283</v>
      </c>
      <c r="E20">
        <v>0.1394</v>
      </c>
      <c r="F20">
        <v>0.16420000000000001</v>
      </c>
      <c r="G20">
        <v>0.24729999999999999</v>
      </c>
      <c r="H20">
        <v>0.39829999999999999</v>
      </c>
      <c r="I20">
        <v>0.4073</v>
      </c>
      <c r="J20">
        <v>0.67749999999999999</v>
      </c>
      <c r="K20">
        <v>0.62290000000000001</v>
      </c>
      <c r="L20">
        <v>0.73299999999999998</v>
      </c>
      <c r="N20">
        <v>4.0800000000000003E-2</v>
      </c>
      <c r="O20" s="6">
        <v>0.73480000000000001</v>
      </c>
      <c r="P20" s="6">
        <v>0.78610000000000002</v>
      </c>
      <c r="Q20">
        <v>0.94640000000000002</v>
      </c>
      <c r="R20">
        <v>1.0761000000000001</v>
      </c>
      <c r="S20">
        <v>0.6119</v>
      </c>
      <c r="T20">
        <v>0.50529999999999997</v>
      </c>
      <c r="Y20">
        <v>4.7500000000000001E-2</v>
      </c>
      <c r="Z20">
        <f t="shared" ref="Z20:Z24" si="25">D20-$C$24</f>
        <v>8.2549999999999998E-2</v>
      </c>
      <c r="AA20">
        <f t="shared" ref="AA20:AA24" si="26">E20-$C$24</f>
        <v>9.3649999999999997E-2</v>
      </c>
      <c r="AB20">
        <f t="shared" ref="AB20:AB24" si="27">F20-$C$24</f>
        <v>0.11845000000000001</v>
      </c>
      <c r="AC20">
        <f t="shared" ref="AC20:AC24" si="28">G20-$C$24</f>
        <v>0.20155000000000001</v>
      </c>
      <c r="AD20">
        <f t="shared" ref="AD20:AD24" si="29">H20-$C$24</f>
        <v>0.35254999999999997</v>
      </c>
      <c r="AE20">
        <f t="shared" ref="AE20:AE24" si="30">I20-$C$24</f>
        <v>0.36154999999999998</v>
      </c>
      <c r="AF20">
        <f t="shared" ref="AF20:AF24" si="31">J20-$C$24</f>
        <v>0.63175000000000003</v>
      </c>
      <c r="AG20">
        <f t="shared" si="24"/>
        <v>0.69396666666666662</v>
      </c>
      <c r="AH20">
        <f t="shared" si="24"/>
        <v>0.74526666666666674</v>
      </c>
      <c r="AI20">
        <f t="shared" si="24"/>
        <v>0.90556666666666663</v>
      </c>
      <c r="AJ20">
        <f t="shared" si="24"/>
        <v>1.0352666666666668</v>
      </c>
      <c r="AK20">
        <f t="shared" si="24"/>
        <v>0.57106666666666661</v>
      </c>
      <c r="AL20">
        <f t="shared" si="24"/>
        <v>0.46446666666666664</v>
      </c>
    </row>
    <row r="21" spans="1:42" ht="15">
      <c r="A21" s="2" t="s">
        <v>1</v>
      </c>
      <c r="B21" s="2"/>
      <c r="C21">
        <v>0.05</v>
      </c>
      <c r="D21">
        <v>0.1128</v>
      </c>
      <c r="E21">
        <v>0.12909999999999999</v>
      </c>
      <c r="F21">
        <v>0.1265</v>
      </c>
      <c r="G21">
        <v>0.14369999999999999</v>
      </c>
      <c r="H21">
        <v>0.33739999999999998</v>
      </c>
      <c r="I21">
        <v>0.39529999999999998</v>
      </c>
      <c r="J21">
        <v>0.5171</v>
      </c>
      <c r="K21">
        <v>0.70650000000000002</v>
      </c>
      <c r="L21">
        <v>0.56020000000000003</v>
      </c>
      <c r="N21">
        <v>4.0500000000000001E-2</v>
      </c>
      <c r="O21" s="6">
        <v>0.71</v>
      </c>
      <c r="P21" s="6">
        <v>0.80089999999999995</v>
      </c>
      <c r="Q21">
        <v>0.97570000000000001</v>
      </c>
      <c r="R21">
        <v>1.0935999999999999</v>
      </c>
      <c r="S21">
        <v>0.59379999999999999</v>
      </c>
      <c r="T21">
        <v>0.52880000000000005</v>
      </c>
      <c r="W21" s="2" t="s">
        <v>1</v>
      </c>
      <c r="X21" s="2"/>
      <c r="Y21">
        <v>0.05</v>
      </c>
      <c r="Z21">
        <f t="shared" si="25"/>
        <v>6.7049999999999998E-2</v>
      </c>
      <c r="AA21">
        <f t="shared" si="26"/>
        <v>8.3349999999999994E-2</v>
      </c>
      <c r="AB21">
        <f t="shared" si="27"/>
        <v>8.0750000000000002E-2</v>
      </c>
      <c r="AC21">
        <f t="shared" si="28"/>
        <v>9.7949999999999995E-2</v>
      </c>
      <c r="AD21">
        <f t="shared" si="29"/>
        <v>0.29164999999999996</v>
      </c>
      <c r="AE21">
        <f t="shared" si="30"/>
        <v>0.34954999999999997</v>
      </c>
      <c r="AF21">
        <f t="shared" si="31"/>
        <v>0.47134999999999999</v>
      </c>
      <c r="AG21">
        <f t="shared" si="24"/>
        <v>0.66916666666666669</v>
      </c>
      <c r="AH21">
        <f t="shared" si="24"/>
        <v>0.76006666666666667</v>
      </c>
      <c r="AI21">
        <f t="shared" si="24"/>
        <v>0.93486666666666673</v>
      </c>
      <c r="AJ21">
        <f t="shared" si="24"/>
        <v>1.0527666666666666</v>
      </c>
      <c r="AK21">
        <f t="shared" si="24"/>
        <v>0.55296666666666661</v>
      </c>
      <c r="AL21">
        <f t="shared" si="24"/>
        <v>0.48796666666666672</v>
      </c>
    </row>
    <row r="22" spans="1:42">
      <c r="C22">
        <v>4.2200000000000001E-2</v>
      </c>
      <c r="D22">
        <v>0.105</v>
      </c>
      <c r="E22">
        <v>0.1341</v>
      </c>
      <c r="F22">
        <v>0.1918</v>
      </c>
      <c r="G22">
        <v>0.22270000000000001</v>
      </c>
      <c r="H22">
        <v>0.4037</v>
      </c>
      <c r="I22">
        <v>0.44650000000000001</v>
      </c>
      <c r="J22">
        <v>0.75149999999999995</v>
      </c>
      <c r="K22">
        <v>0.69220000000000004</v>
      </c>
      <c r="L22">
        <v>0.82050000000000001</v>
      </c>
      <c r="O22" s="6">
        <v>0.61150000000000004</v>
      </c>
      <c r="P22" s="6">
        <v>0.82569999999999999</v>
      </c>
      <c r="Q22">
        <v>0.83560000000000001</v>
      </c>
      <c r="R22">
        <v>0.91020000000000001</v>
      </c>
      <c r="S22">
        <v>0.7077</v>
      </c>
      <c r="T22">
        <v>0.4274</v>
      </c>
      <c r="Y22">
        <v>4.2200000000000001E-2</v>
      </c>
      <c r="Z22">
        <f t="shared" si="25"/>
        <v>5.9249999999999997E-2</v>
      </c>
      <c r="AA22">
        <f t="shared" si="26"/>
        <v>8.8349999999999998E-2</v>
      </c>
      <c r="AB22">
        <f t="shared" si="27"/>
        <v>0.14605000000000001</v>
      </c>
      <c r="AC22">
        <f t="shared" si="28"/>
        <v>0.17695</v>
      </c>
      <c r="AD22">
        <f t="shared" si="29"/>
        <v>0.35794999999999999</v>
      </c>
      <c r="AE22">
        <f t="shared" si="30"/>
        <v>0.40075</v>
      </c>
      <c r="AF22">
        <f t="shared" si="31"/>
        <v>0.70574999999999999</v>
      </c>
      <c r="AG22">
        <f t="shared" si="24"/>
        <v>0.57066666666666666</v>
      </c>
      <c r="AH22">
        <f t="shared" si="24"/>
        <v>0.7848666666666666</v>
      </c>
      <c r="AI22">
        <f t="shared" si="24"/>
        <v>0.79476666666666662</v>
      </c>
      <c r="AJ22">
        <f t="shared" si="24"/>
        <v>0.86936666666666662</v>
      </c>
      <c r="AK22">
        <f t="shared" si="24"/>
        <v>0.66686666666666672</v>
      </c>
      <c r="AL22">
        <f t="shared" si="24"/>
        <v>0.38656666666666667</v>
      </c>
    </row>
    <row r="23" spans="1:42">
      <c r="D23">
        <v>0.1176</v>
      </c>
      <c r="E23">
        <v>0.12959999999999999</v>
      </c>
      <c r="F23">
        <v>0.1452</v>
      </c>
      <c r="G23">
        <v>0.2427</v>
      </c>
      <c r="H23">
        <v>0.31259999999999999</v>
      </c>
      <c r="I23">
        <v>0.46589999999999998</v>
      </c>
      <c r="J23">
        <v>0.54159999999999997</v>
      </c>
      <c r="K23">
        <v>0.76270000000000004</v>
      </c>
      <c r="L23">
        <v>0.64129999999999998</v>
      </c>
      <c r="O23" s="6">
        <v>0.64319999999999999</v>
      </c>
      <c r="P23" s="6">
        <v>0.70720000000000005</v>
      </c>
      <c r="Q23">
        <v>0.77759999999999996</v>
      </c>
      <c r="R23">
        <v>0.91639999999999999</v>
      </c>
      <c r="S23">
        <v>0.68240000000000001</v>
      </c>
      <c r="T23">
        <v>0.53900000000000003</v>
      </c>
      <c r="Z23">
        <f t="shared" si="25"/>
        <v>7.1849999999999997E-2</v>
      </c>
      <c r="AA23">
        <f t="shared" si="26"/>
        <v>8.3849999999999994E-2</v>
      </c>
      <c r="AB23">
        <f t="shared" si="27"/>
        <v>9.9449999999999997E-2</v>
      </c>
      <c r="AC23">
        <f t="shared" si="28"/>
        <v>0.19695000000000001</v>
      </c>
      <c r="AD23">
        <f t="shared" si="29"/>
        <v>0.26684999999999998</v>
      </c>
      <c r="AE23">
        <f t="shared" si="30"/>
        <v>0.42014999999999997</v>
      </c>
      <c r="AF23">
        <f t="shared" si="31"/>
        <v>0.49584999999999996</v>
      </c>
      <c r="AG23">
        <f t="shared" si="24"/>
        <v>0.60236666666666672</v>
      </c>
      <c r="AH23">
        <f t="shared" si="24"/>
        <v>0.66636666666666677</v>
      </c>
      <c r="AI23">
        <f t="shared" si="24"/>
        <v>0.73676666666666657</v>
      </c>
      <c r="AJ23">
        <f t="shared" si="24"/>
        <v>0.8755666666666666</v>
      </c>
      <c r="AK23">
        <f t="shared" si="24"/>
        <v>0.64156666666666662</v>
      </c>
      <c r="AL23">
        <f t="shared" si="24"/>
        <v>0.4981666666666667</v>
      </c>
    </row>
    <row r="24" spans="1:42">
      <c r="B24" t="s">
        <v>5</v>
      </c>
      <c r="C24">
        <f>AVERAGE(C19:C22)</f>
        <v>4.5749999999999999E-2</v>
      </c>
      <c r="D24">
        <f>AVERAGE(D19:D23)</f>
        <v>0.11592</v>
      </c>
      <c r="E24">
        <f t="shared" ref="E24" si="32">AVERAGE(E19:E23)</f>
        <v>0.13467999999999999</v>
      </c>
      <c r="F24">
        <f t="shared" ref="F24" si="33">AVERAGE(F19:F23)</f>
        <v>0.15931999999999999</v>
      </c>
      <c r="G24">
        <f t="shared" ref="G24" si="34">AVERAGE(G19:G23)</f>
        <v>0.23450000000000001</v>
      </c>
      <c r="H24">
        <f t="shared" ref="H24" si="35">AVERAGE(H19:H23)</f>
        <v>0.36546000000000001</v>
      </c>
      <c r="I24">
        <f t="shared" ref="I24" si="36">AVERAGE(I19:I23)</f>
        <v>0.44315999999999994</v>
      </c>
      <c r="J24">
        <f t="shared" ref="J24" si="37">AVERAGE(J19:J23)</f>
        <v>0.60141999999999995</v>
      </c>
      <c r="K24">
        <f t="shared" ref="K24" si="38">AVERAGE(K19:K23)</f>
        <v>0.69238000000000011</v>
      </c>
      <c r="L24">
        <f t="shared" ref="L24" si="39">AVERAGE(L19:L23)</f>
        <v>0.69632000000000005</v>
      </c>
      <c r="N24">
        <f>AVERAGE(N19:N21)</f>
        <v>4.0833333333333333E-2</v>
      </c>
      <c r="O24" s="6">
        <f t="shared" ref="O24" si="40">AVERAGE(O19:O23)</f>
        <v>0.68786000000000003</v>
      </c>
      <c r="P24" s="6">
        <f t="shared" ref="P24" si="41">AVERAGE(P19:P23)</f>
        <v>0.79805999999999988</v>
      </c>
      <c r="Q24">
        <f t="shared" ref="Q24" si="42">AVERAGE(Q19:Q23)</f>
        <v>0.90213999999999994</v>
      </c>
      <c r="R24">
        <f t="shared" ref="R24" si="43">AVERAGE(R19:R23)</f>
        <v>1.0021200000000001</v>
      </c>
      <c r="S24">
        <f t="shared" ref="S24" si="44">AVERAGE(S19:S23)</f>
        <v>0.63789999999999991</v>
      </c>
      <c r="T24">
        <f t="shared" ref="T24" si="45">AVERAGE(T19:T23)</f>
        <v>0.48668000000000006</v>
      </c>
      <c r="X24" t="s">
        <v>5</v>
      </c>
      <c r="Y24">
        <f>AVERAGE(Y19:Y22)</f>
        <v>4.5749999999999999E-2</v>
      </c>
      <c r="Z24">
        <f t="shared" si="25"/>
        <v>7.0169999999999996E-2</v>
      </c>
      <c r="AA24">
        <f t="shared" si="26"/>
        <v>8.8929999999999995E-2</v>
      </c>
      <c r="AB24">
        <f t="shared" si="27"/>
        <v>0.11356999999999999</v>
      </c>
      <c r="AC24">
        <f t="shared" si="28"/>
        <v>0.18875000000000003</v>
      </c>
      <c r="AD24">
        <f t="shared" si="29"/>
        <v>0.31970999999999999</v>
      </c>
      <c r="AE24">
        <f t="shared" si="30"/>
        <v>0.39740999999999993</v>
      </c>
      <c r="AF24">
        <f t="shared" si="31"/>
        <v>0.55567</v>
      </c>
      <c r="AG24">
        <f t="shared" si="24"/>
        <v>0.64702666666666664</v>
      </c>
      <c r="AH24">
        <f t="shared" si="24"/>
        <v>0.75722666666666649</v>
      </c>
      <c r="AI24">
        <f t="shared" si="24"/>
        <v>0.86130666666666666</v>
      </c>
      <c r="AJ24">
        <f t="shared" si="24"/>
        <v>0.96128666666666684</v>
      </c>
      <c r="AK24">
        <f t="shared" si="24"/>
        <v>0.59706666666666663</v>
      </c>
      <c r="AL24">
        <f t="shared" si="24"/>
        <v>0.44584666666666672</v>
      </c>
    </row>
    <row r="25" spans="1:42">
      <c r="B25" t="s">
        <v>6</v>
      </c>
      <c r="C25" s="3"/>
      <c r="D25" s="3">
        <f>D24-$C$24</f>
        <v>7.0169999999999996E-2</v>
      </c>
      <c r="E25" s="3">
        <f t="shared" ref="E25:L25" si="46">E24-$C$24</f>
        <v>8.8929999999999995E-2</v>
      </c>
      <c r="F25" s="3">
        <f t="shared" si="46"/>
        <v>0.11356999999999999</v>
      </c>
      <c r="G25" s="3">
        <f t="shared" si="46"/>
        <v>0.18875000000000003</v>
      </c>
      <c r="H25" s="3">
        <f t="shared" si="46"/>
        <v>0.31970999999999999</v>
      </c>
      <c r="I25" s="3">
        <f t="shared" si="46"/>
        <v>0.39740999999999993</v>
      </c>
      <c r="J25" s="3">
        <f t="shared" si="46"/>
        <v>0.55567</v>
      </c>
      <c r="K25" s="3">
        <f t="shared" si="46"/>
        <v>0.64663000000000015</v>
      </c>
      <c r="L25" s="3">
        <f t="shared" si="46"/>
        <v>0.65057000000000009</v>
      </c>
      <c r="N25" s="3"/>
      <c r="O25" s="3">
        <f>O24-$N$24</f>
        <v>0.64702666666666664</v>
      </c>
      <c r="P25" s="3">
        <f t="shared" ref="P25:T25" si="47">P24-$N$24</f>
        <v>0.75722666666666649</v>
      </c>
      <c r="Q25" s="3">
        <f t="shared" si="47"/>
        <v>0.86130666666666666</v>
      </c>
      <c r="R25" s="3">
        <f t="shared" si="47"/>
        <v>0.96128666666666684</v>
      </c>
      <c r="S25" s="3">
        <f t="shared" si="47"/>
        <v>0.59706666666666663</v>
      </c>
      <c r="T25" s="3">
        <f t="shared" si="47"/>
        <v>0.44584666666666672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J25" s="3"/>
      <c r="AK25" s="3"/>
      <c r="AL25" s="3"/>
      <c r="AM25" s="3"/>
      <c r="AN25" s="3"/>
      <c r="AO25" s="3"/>
      <c r="AP25" s="3"/>
    </row>
    <row r="26" spans="1:42">
      <c r="B26" t="s">
        <v>2</v>
      </c>
      <c r="C26">
        <f>STDEV(C19:C22)</f>
        <v>3.6391390923312264E-3</v>
      </c>
      <c r="D26">
        <f t="shared" ref="D26:L26" si="48">STDEV(D19:D22)</f>
        <v>9.6874489245965395E-3</v>
      </c>
      <c r="E26">
        <f t="shared" si="48"/>
        <v>5.4714410045861471E-3</v>
      </c>
      <c r="F26">
        <f t="shared" si="48"/>
        <v>2.7066892445692155E-2</v>
      </c>
      <c r="G26">
        <f t="shared" si="48"/>
        <v>7.1155861787112459E-2</v>
      </c>
      <c r="H26">
        <f t="shared" si="48"/>
        <v>3.0146351354683049E-2</v>
      </c>
      <c r="I26">
        <f t="shared" si="48"/>
        <v>4.7542147967181023E-2</v>
      </c>
      <c r="J26">
        <f t="shared" si="48"/>
        <v>0.11726708475385017</v>
      </c>
      <c r="K26">
        <f t="shared" si="48"/>
        <v>3.6556349197733998E-2</v>
      </c>
      <c r="L26">
        <f t="shared" si="48"/>
        <v>0.10871189370686744</v>
      </c>
      <c r="N26">
        <f>STDEV(N19:N21)</f>
        <v>3.5118845842842418E-4</v>
      </c>
      <c r="O26">
        <f t="shared" ref="O26:T26" si="49">STDEV(O19:O22)</f>
        <v>5.9787199020080083E-2</v>
      </c>
      <c r="P26">
        <f t="shared" si="49"/>
        <v>3.6897459262122623E-2</v>
      </c>
      <c r="Q26">
        <f t="shared" si="49"/>
        <v>6.6550901571654164E-2</v>
      </c>
      <c r="R26">
        <f t="shared" si="49"/>
        <v>8.2869958368518543E-2</v>
      </c>
      <c r="S26">
        <f t="shared" si="49"/>
        <v>5.4624254380876147E-2</v>
      </c>
      <c r="T26">
        <f t="shared" si="49"/>
        <v>5.1130095508092561E-2</v>
      </c>
    </row>
    <row r="31" spans="1:42">
      <c r="G31" t="s">
        <v>3</v>
      </c>
      <c r="H31" t="s">
        <v>2</v>
      </c>
      <c r="I31" t="s">
        <v>4</v>
      </c>
      <c r="J31" t="s">
        <v>2</v>
      </c>
    </row>
    <row r="32" spans="1:42" ht="15">
      <c r="F32" s="5">
        <v>500</v>
      </c>
      <c r="G32" s="4">
        <f>D12</f>
        <v>9.7210000000000005E-2</v>
      </c>
      <c r="H32" s="4">
        <f>D13</f>
        <v>1.7659817854855361E-2</v>
      </c>
      <c r="I32" s="4">
        <f>D25</f>
        <v>7.0169999999999996E-2</v>
      </c>
      <c r="J32" s="4">
        <f>D26</f>
        <v>9.6874489245965395E-3</v>
      </c>
    </row>
    <row r="33" spans="6:10" ht="15">
      <c r="F33" s="5">
        <v>1000</v>
      </c>
      <c r="G33" s="4">
        <f>E12</f>
        <v>9.3789999999999998E-2</v>
      </c>
      <c r="H33" s="4">
        <f>E13</f>
        <v>1.9653244007033581E-3</v>
      </c>
      <c r="I33" s="4">
        <f>E25</f>
        <v>8.8929999999999995E-2</v>
      </c>
      <c r="J33" s="4">
        <f>E26</f>
        <v>5.4714410045861471E-3</v>
      </c>
    </row>
    <row r="34" spans="6:10" ht="15">
      <c r="F34" s="5">
        <v>2500</v>
      </c>
      <c r="G34" s="4">
        <f>F12</f>
        <v>0.13977000000000001</v>
      </c>
      <c r="H34" s="4">
        <f>F13</f>
        <v>3.7597462237053521E-2</v>
      </c>
      <c r="I34" s="4">
        <f>F25</f>
        <v>0.11356999999999999</v>
      </c>
      <c r="J34" s="4">
        <f>F26</f>
        <v>2.7066892445692155E-2</v>
      </c>
    </row>
    <row r="35" spans="6:10" ht="15">
      <c r="F35" s="5">
        <v>5000</v>
      </c>
      <c r="G35" s="4">
        <f>G12</f>
        <v>0.18711</v>
      </c>
      <c r="H35" s="4">
        <f>G13</f>
        <v>3.3364901718222796E-2</v>
      </c>
      <c r="I35" s="4">
        <f>G25</f>
        <v>0.18875000000000003</v>
      </c>
      <c r="J35" s="4">
        <f>G26</f>
        <v>7.1155861787112459E-2</v>
      </c>
    </row>
    <row r="36" spans="6:10" ht="15">
      <c r="F36" s="5">
        <v>10000</v>
      </c>
      <c r="G36" s="4">
        <f>H12</f>
        <v>0.38634999999999997</v>
      </c>
      <c r="H36" s="4">
        <f>H13</f>
        <v>2.0181736793447699E-2</v>
      </c>
      <c r="I36" s="4">
        <f>H25</f>
        <v>0.31970999999999999</v>
      </c>
      <c r="J36" s="4">
        <f>H26</f>
        <v>3.0146351354683049E-2</v>
      </c>
    </row>
    <row r="37" spans="6:10" ht="15">
      <c r="F37" s="5">
        <v>15000</v>
      </c>
      <c r="G37" s="4">
        <f>I12</f>
        <v>0.57291000000000003</v>
      </c>
      <c r="H37" s="4">
        <f>I13</f>
        <v>2.7953175132710756E-2</v>
      </c>
      <c r="I37" s="4">
        <f>I25</f>
        <v>0.39740999999999993</v>
      </c>
      <c r="J37" s="4">
        <f>I26</f>
        <v>4.7542147967181023E-2</v>
      </c>
    </row>
    <row r="38" spans="6:10" ht="15">
      <c r="F38" s="5">
        <v>20000</v>
      </c>
      <c r="G38" s="4">
        <f>J12</f>
        <v>0.75913000000000008</v>
      </c>
      <c r="H38" s="4">
        <f>J13</f>
        <v>1.2823253617289684E-2</v>
      </c>
      <c r="I38" s="4">
        <f>J25</f>
        <v>0.55567</v>
      </c>
      <c r="J38" s="4">
        <f>J26</f>
        <v>0.11726708475385017</v>
      </c>
    </row>
    <row r="39" spans="6:10" ht="15">
      <c r="F39" s="5">
        <v>25000</v>
      </c>
      <c r="G39" s="4">
        <f>K12</f>
        <v>0.90097000000000005</v>
      </c>
      <c r="H39" s="4">
        <f>K13</f>
        <v>3.875757990380721E-2</v>
      </c>
      <c r="I39" s="4">
        <f>O25</f>
        <v>0.64702666666666664</v>
      </c>
      <c r="J39" s="4">
        <f>O26</f>
        <v>5.9787199020080083E-2</v>
      </c>
    </row>
    <row r="40" spans="6:10" ht="15">
      <c r="F40" s="5">
        <v>30000</v>
      </c>
      <c r="G40" s="4">
        <f>L12</f>
        <v>1.0790099999999998</v>
      </c>
      <c r="H40" s="4">
        <f>L13</f>
        <v>0.10240717341410546</v>
      </c>
      <c r="I40" s="4">
        <f>P25</f>
        <v>0.75722666666666649</v>
      </c>
      <c r="J40" s="4">
        <f>P26</f>
        <v>3.6897459262122623E-2</v>
      </c>
    </row>
    <row r="41" spans="6:10" ht="15">
      <c r="F41" s="5">
        <v>35000</v>
      </c>
      <c r="G41" s="4">
        <f>Q12</f>
        <v>1.1961066666666667</v>
      </c>
      <c r="H41" s="4">
        <f>Q13</f>
        <v>4.0352860286890842E-2</v>
      </c>
      <c r="I41" s="4">
        <f>Q25</f>
        <v>0.86130666666666666</v>
      </c>
      <c r="J41" s="4">
        <f>Q26</f>
        <v>6.6550901571654164E-2</v>
      </c>
    </row>
    <row r="42" spans="6:10" ht="15">
      <c r="F42" s="5">
        <v>40000</v>
      </c>
      <c r="G42" s="4">
        <f>R12</f>
        <v>1.3765266666666667</v>
      </c>
      <c r="H42" s="4">
        <f>R13</f>
        <v>3.1377805319471694E-2</v>
      </c>
      <c r="I42" s="4">
        <f>R25</f>
        <v>0.96128666666666684</v>
      </c>
      <c r="J42" s="4">
        <f>R26</f>
        <v>8.2869958368518543E-2</v>
      </c>
    </row>
    <row r="43" spans="6:10" ht="15">
      <c r="F43" s="5">
        <v>45000</v>
      </c>
      <c r="G43" s="4">
        <f>S12</f>
        <v>1.5612866666666667</v>
      </c>
      <c r="H43" s="4">
        <f>S13</f>
        <v>6.7773372352274111E-2</v>
      </c>
      <c r="I43" s="4">
        <f>S25</f>
        <v>0.59706666666666663</v>
      </c>
      <c r="J43" s="4">
        <f>S26</f>
        <v>5.4624254380876147E-2</v>
      </c>
    </row>
    <row r="44" spans="6:10" ht="15">
      <c r="F44" s="5">
        <v>50000</v>
      </c>
      <c r="G44" s="4">
        <f>T12</f>
        <v>1.7196466666666668</v>
      </c>
      <c r="H44" s="4">
        <f>T13</f>
        <v>1.4377383860308806E-2</v>
      </c>
      <c r="I44" s="4">
        <f>T25</f>
        <v>0.44584666666666672</v>
      </c>
      <c r="J44" s="4">
        <f>T26</f>
        <v>5.1130095508092561E-2</v>
      </c>
    </row>
    <row r="51" spans="37:37">
      <c r="AK51">
        <f>0.0836-0.10713</f>
        <v>-2.3530000000000009E-2</v>
      </c>
    </row>
    <row r="53" spans="37:37">
      <c r="AK53">
        <f>AK51/0.00002</f>
        <v>-1176.5000000000005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Michał Otręba</cp:lastModifiedBy>
  <dcterms:created xsi:type="dcterms:W3CDTF">2019-07-23T08:14:42Z</dcterms:created>
  <dcterms:modified xsi:type="dcterms:W3CDTF">2021-09-03T14:58:12Z</dcterms:modified>
</cp:coreProperties>
</file>