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mumaryland.sharepoint.com/sites/FitzpatrickLab/Shared Documents/RSV/RSV vaccine demand forecasting/RSV demand model/comparator/"/>
    </mc:Choice>
  </mc:AlternateContent>
  <xr:revisionPtr revIDLastSave="32" documentId="8_{C04081DB-BE08-44DD-8E49-09A2052BB26D}" xr6:coauthVersionLast="47" xr6:coauthVersionMax="47" xr10:uidLastSave="{81EABF97-175C-4B2E-A904-6B1F2672198C}"/>
  <bookViews>
    <workbookView xWindow="9345" yWindow="360" windowWidth="19410" windowHeight="15075" xr2:uid="{4C3632AA-46C6-41C0-8517-FB3766FF7714}"/>
  </bookViews>
  <sheets>
    <sheet name="Notes" sheetId="3" r:id="rId1"/>
    <sheet name="Intervals" sheetId="1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5" i="1" l="1"/>
  <c r="I47" i="1"/>
  <c r="H47" i="1"/>
  <c r="I39" i="1"/>
  <c r="H39" i="1"/>
  <c r="I31" i="1"/>
  <c r="H31" i="1"/>
  <c r="I23" i="1"/>
  <c r="H23" i="1"/>
  <c r="H16" i="1"/>
  <c r="E7" i="1"/>
  <c r="H65" i="1" s="1"/>
  <c r="F7" i="1"/>
  <c r="I66" i="1" s="1"/>
  <c r="D7" i="1"/>
  <c r="G66" i="1" s="1"/>
  <c r="I55" i="1" l="1"/>
  <c r="H15" i="1"/>
  <c r="H64" i="1"/>
  <c r="G32" i="1"/>
  <c r="I16" i="1"/>
  <c r="H24" i="1"/>
  <c r="H32" i="1"/>
  <c r="H40" i="1"/>
  <c r="H48" i="1"/>
  <c r="H58" i="1"/>
  <c r="G11" i="1"/>
  <c r="J11" i="1" s="1"/>
  <c r="G17" i="1"/>
  <c r="G25" i="1"/>
  <c r="G33" i="1"/>
  <c r="G41" i="1"/>
  <c r="G51" i="1"/>
  <c r="G59" i="1"/>
  <c r="I11" i="1"/>
  <c r="H18" i="1"/>
  <c r="H26" i="1"/>
  <c r="H34" i="1"/>
  <c r="H42" i="1"/>
  <c r="H51" i="1"/>
  <c r="H59" i="1"/>
  <c r="J59" i="1" s="1"/>
  <c r="H11" i="1"/>
  <c r="G19" i="1"/>
  <c r="G27" i="1"/>
  <c r="G35" i="1"/>
  <c r="I43" i="1"/>
  <c r="I51" i="1"/>
  <c r="I59" i="1"/>
  <c r="G12" i="1"/>
  <c r="H19" i="1"/>
  <c r="H27" i="1"/>
  <c r="H35" i="1"/>
  <c r="G44" i="1"/>
  <c r="J44" i="1" s="1"/>
  <c r="G52" i="1"/>
  <c r="G60" i="1"/>
  <c r="H12" i="1"/>
  <c r="I19" i="1"/>
  <c r="I27" i="1"/>
  <c r="H36" i="1"/>
  <c r="H44" i="1"/>
  <c r="H52" i="1"/>
  <c r="H60" i="1"/>
  <c r="I12" i="1"/>
  <c r="G20" i="1"/>
  <c r="H28" i="1"/>
  <c r="G37" i="1"/>
  <c r="G45" i="1"/>
  <c r="G53" i="1"/>
  <c r="G61" i="1"/>
  <c r="G13" i="1"/>
  <c r="H20" i="1"/>
  <c r="H30" i="1"/>
  <c r="H38" i="1"/>
  <c r="H46" i="1"/>
  <c r="H54" i="1"/>
  <c r="H62" i="1"/>
  <c r="H14" i="1"/>
  <c r="H22" i="1"/>
  <c r="G31" i="1"/>
  <c r="J31" i="1" s="1"/>
  <c r="G39" i="1"/>
  <c r="J39" i="1" s="1"/>
  <c r="G47" i="1"/>
  <c r="J47" i="1" s="1"/>
  <c r="G55" i="1"/>
  <c r="J55" i="1" s="1"/>
  <c r="H63" i="1"/>
  <c r="G15" i="1"/>
  <c r="G64" i="1"/>
  <c r="G24" i="1"/>
  <c r="G40" i="1"/>
  <c r="J40" i="1" s="1"/>
  <c r="G48" i="1"/>
  <c r="J48" i="1" s="1"/>
  <c r="G57" i="1"/>
  <c r="H66" i="1"/>
  <c r="J66" i="1"/>
  <c r="G21" i="1"/>
  <c r="G28" i="1"/>
  <c r="G63" i="1"/>
  <c r="I15" i="1"/>
  <c r="I35" i="1"/>
  <c r="G43" i="1"/>
  <c r="G49" i="1"/>
  <c r="J49" i="1" s="1"/>
  <c r="G56" i="1"/>
  <c r="G16" i="1"/>
  <c r="G23" i="1"/>
  <c r="J23" i="1" s="1"/>
  <c r="G29" i="1"/>
  <c r="G36" i="1"/>
  <c r="H43" i="1"/>
  <c r="H50" i="1"/>
  <c r="H56" i="1"/>
  <c r="I63" i="1"/>
  <c r="G65" i="1"/>
  <c r="I20" i="1"/>
  <c r="I24" i="1"/>
  <c r="I28" i="1"/>
  <c r="I32" i="1"/>
  <c r="I40" i="1"/>
  <c r="I44" i="1"/>
  <c r="I48" i="1"/>
  <c r="I52" i="1"/>
  <c r="I56" i="1"/>
  <c r="I64" i="1"/>
  <c r="H13" i="1"/>
  <c r="H17" i="1"/>
  <c r="H21" i="1"/>
  <c r="H25" i="1"/>
  <c r="H29" i="1"/>
  <c r="H33" i="1"/>
  <c r="H37" i="1"/>
  <c r="H41" i="1"/>
  <c r="H45" i="1"/>
  <c r="H49" i="1"/>
  <c r="H53" i="1"/>
  <c r="H57" i="1"/>
  <c r="H61" i="1"/>
  <c r="I36" i="1"/>
  <c r="I60" i="1"/>
  <c r="J60" i="1" s="1"/>
  <c r="I13" i="1"/>
  <c r="I17" i="1"/>
  <c r="I21" i="1"/>
  <c r="I25" i="1"/>
  <c r="I29" i="1"/>
  <c r="I33" i="1"/>
  <c r="I37" i="1"/>
  <c r="I41" i="1"/>
  <c r="I45" i="1"/>
  <c r="I49" i="1"/>
  <c r="I53" i="1"/>
  <c r="I57" i="1"/>
  <c r="I61" i="1"/>
  <c r="I65" i="1"/>
  <c r="G14" i="1"/>
  <c r="G18" i="1"/>
  <c r="G22" i="1"/>
  <c r="G26" i="1"/>
  <c r="G30" i="1"/>
  <c r="G34" i="1"/>
  <c r="G38" i="1"/>
  <c r="G42" i="1"/>
  <c r="G46" i="1"/>
  <c r="G50" i="1"/>
  <c r="G54" i="1"/>
  <c r="G58" i="1"/>
  <c r="G62" i="1"/>
  <c r="I14" i="1"/>
  <c r="I18" i="1"/>
  <c r="I22" i="1"/>
  <c r="I26" i="1"/>
  <c r="I30" i="1"/>
  <c r="I34" i="1"/>
  <c r="I38" i="1"/>
  <c r="J38" i="1" s="1"/>
  <c r="I42" i="1"/>
  <c r="I46" i="1"/>
  <c r="I50" i="1"/>
  <c r="I54" i="1"/>
  <c r="I58" i="1"/>
  <c r="I62" i="1"/>
  <c r="J35" i="1" l="1"/>
  <c r="J64" i="1"/>
  <c r="J15" i="1"/>
  <c r="J13" i="1"/>
  <c r="J52" i="1"/>
  <c r="J51" i="1"/>
  <c r="J14" i="1"/>
  <c r="J25" i="1"/>
  <c r="J36" i="1"/>
  <c r="J21" i="1"/>
  <c r="J27" i="1"/>
  <c r="J32" i="1"/>
  <c r="J19" i="1"/>
  <c r="J24" i="1"/>
  <c r="J20" i="1"/>
  <c r="J16" i="1"/>
  <c r="J37" i="1"/>
  <c r="J53" i="1"/>
  <c r="J26" i="1"/>
  <c r="J33" i="1"/>
  <c r="J43" i="1"/>
  <c r="J12" i="1"/>
  <c r="J41" i="1"/>
  <c r="J22" i="1"/>
  <c r="J56" i="1"/>
  <c r="J62" i="1"/>
  <c r="J54" i="1"/>
  <c r="J65" i="1"/>
  <c r="J63" i="1"/>
  <c r="J57" i="1"/>
  <c r="J17" i="1"/>
  <c r="J28" i="1"/>
  <c r="J18" i="1"/>
  <c r="J58" i="1"/>
  <c r="J50" i="1"/>
  <c r="J61" i="1"/>
  <c r="J46" i="1"/>
  <c r="J42" i="1"/>
  <c r="J45" i="1"/>
  <c r="J29" i="1"/>
  <c r="J34" i="1"/>
  <c r="J30" i="1"/>
  <c r="K56" i="1" l="1"/>
  <c r="K24" i="1"/>
  <c r="K42" i="1"/>
  <c r="K66" i="1"/>
  <c r="K64" i="1"/>
  <c r="K22" i="1"/>
  <c r="K36" i="1"/>
  <c r="K35" i="1"/>
  <c r="K65" i="1"/>
  <c r="K43" i="1"/>
  <c r="K40" i="1"/>
  <c r="K58" i="1"/>
  <c r="K31" i="1"/>
  <c r="K52" i="1"/>
  <c r="K23" i="1"/>
  <c r="K57" i="1"/>
  <c r="K12" i="1"/>
  <c r="K39" i="1"/>
  <c r="K62" i="1"/>
  <c r="K37" i="1"/>
  <c r="K34" i="1"/>
  <c r="K59" i="1"/>
  <c r="K28" i="1"/>
  <c r="K53" i="1"/>
  <c r="K46" i="1"/>
  <c r="K38" i="1"/>
  <c r="K54" i="1"/>
  <c r="K30" i="1"/>
  <c r="K26" i="1"/>
  <c r="K44" i="1"/>
  <c r="K14" i="1"/>
  <c r="K47" i="1"/>
  <c r="K20" i="1"/>
  <c r="K13" i="1"/>
  <c r="K32" i="1"/>
  <c r="K25" i="1"/>
  <c r="K49" i="1"/>
  <c r="K27" i="1"/>
  <c r="K11" i="1"/>
  <c r="K60" i="1"/>
  <c r="K18" i="1"/>
  <c r="K51" i="1"/>
  <c r="K15" i="1"/>
  <c r="K16" i="1"/>
  <c r="K33" i="1"/>
  <c r="K63" i="1"/>
  <c r="K21" i="1"/>
  <c r="K19" i="1"/>
  <c r="K55" i="1"/>
  <c r="K41" i="1"/>
  <c r="K29" i="1"/>
  <c r="K45" i="1"/>
  <c r="K17" i="1"/>
  <c r="K50" i="1"/>
  <c r="K48" i="1"/>
  <c r="K61" i="1"/>
</calcChain>
</file>

<file path=xl/sharedStrings.xml><?xml version="1.0" encoding="utf-8"?>
<sst xmlns="http://schemas.openxmlformats.org/spreadsheetml/2006/main" count="102" uniqueCount="99">
  <si>
    <t>PCV</t>
  </si>
  <si>
    <t>Rotavirus</t>
  </si>
  <si>
    <t>HPV</t>
  </si>
  <si>
    <t>Earliest introduction</t>
  </si>
  <si>
    <t>Country that introduced first</t>
  </si>
  <si>
    <t>Country</t>
  </si>
  <si>
    <t>PCV: date</t>
  </si>
  <si>
    <t>Rotavirus: date</t>
  </si>
  <si>
    <t>HPV: date</t>
  </si>
  <si>
    <t>Rwanda</t>
  </si>
  <si>
    <t>Gambia</t>
  </si>
  <si>
    <t>Kenya</t>
  </si>
  <si>
    <t>Malawi</t>
  </si>
  <si>
    <t>Uganda</t>
  </si>
  <si>
    <t>Zambia</t>
  </si>
  <si>
    <t>Senegal</t>
  </si>
  <si>
    <t>Ethiopia</t>
  </si>
  <si>
    <t>Ghana</t>
  </si>
  <si>
    <t>Cameroon</t>
  </si>
  <si>
    <t>Yemen</t>
  </si>
  <si>
    <t>UR Tanzania</t>
  </si>
  <si>
    <t>Burundi</t>
  </si>
  <si>
    <t>Zimbabwe</t>
  </si>
  <si>
    <t>Sierra Leone</t>
  </si>
  <si>
    <t>Mali</t>
  </si>
  <si>
    <t>Burkina Faso</t>
  </si>
  <si>
    <t>Mauritania</t>
  </si>
  <si>
    <t>Sudan</t>
  </si>
  <si>
    <t>Liberia</t>
  </si>
  <si>
    <t>Côte d'Ivoire</t>
  </si>
  <si>
    <t>Mozambique</t>
  </si>
  <si>
    <t>Djibouti</t>
  </si>
  <si>
    <t>Madagascar</t>
  </si>
  <si>
    <t>Sao Tome and Principe</t>
  </si>
  <si>
    <t>Angola</t>
  </si>
  <si>
    <t>Benin</t>
  </si>
  <si>
    <t>Congo</t>
  </si>
  <si>
    <t>Solomon Islands</t>
  </si>
  <si>
    <t>Eritrea</t>
  </si>
  <si>
    <t>Togo</t>
  </si>
  <si>
    <t>Niger</t>
  </si>
  <si>
    <t>Lesotho</t>
  </si>
  <si>
    <t>Pakistan</t>
  </si>
  <si>
    <t>Democratic Republic of the Congo</t>
  </si>
  <si>
    <t>Guinea-Bissau</t>
  </si>
  <si>
    <t>Afghanistan</t>
  </si>
  <si>
    <t>Nepal</t>
  </si>
  <si>
    <t>Lao People's Democratic Republic</t>
  </si>
  <si>
    <t>Myanmar</t>
  </si>
  <si>
    <t>Kyrgyzstan</t>
  </si>
  <si>
    <t>Haiti</t>
  </si>
  <si>
    <t>Nigeria</t>
  </si>
  <si>
    <t>Syrian Arab Republic</t>
  </si>
  <si>
    <t>Central African Republic</t>
  </si>
  <si>
    <t>Tajikistan</t>
  </si>
  <si>
    <t>Cambodia</t>
  </si>
  <si>
    <t>Papua New Guinea</t>
  </si>
  <si>
    <t>Bangladesh</t>
  </si>
  <si>
    <t>Timor-Leste</t>
  </si>
  <si>
    <t>Chad</t>
  </si>
  <si>
    <t>Comoros</t>
  </si>
  <si>
    <t>Guinea</t>
  </si>
  <si>
    <t>Somalia</t>
  </si>
  <si>
    <t>South Sudan</t>
  </si>
  <si>
    <t>Democratic People's Republic of Korea</t>
  </si>
  <si>
    <t>Introduction intervals for the 56 Gavi-eligible countries, in years</t>
  </si>
  <si>
    <t>Interval = years from each vaccine's first introduction among the 56 countries to the country's own introduction. A blank date means the vaccine was not introduced by the censor date, and its interval runs to that date.</t>
  </si>
  <si>
    <t>Censor date (VIEW-hub export date)</t>
  </si>
  <si>
    <t>PCV: interval (years)</t>
  </si>
  <si>
    <t>Rotavirus: interval (years)</t>
  </si>
  <si>
    <t>HPV: interval (years)</t>
  </si>
  <si>
    <t>Mean interval, PCV, rotavirus, HPV (years)</t>
  </si>
  <si>
    <t>Rank, three-vaccine mean interval</t>
  </si>
  <si>
    <t>Dates: VIEW-hub (Johns Hopkins IVAC), "Universal Introduction Actual Date," exported September 29, 2026.</t>
  </si>
  <si>
    <t>A blank date means the vaccine was not introduced by the censor date in B3. Its interval runs to that date, so the true interval is longer.</t>
  </si>
  <si>
    <t>Gavi56 introduction intervals workbook</t>
  </si>
  <si>
    <t>Version</t>
  </si>
  <si>
    <t>Purpose</t>
  </si>
  <si>
    <t>Introduction intervals for PCV, rotavirus, and HPV vaccines in 56 Gavi-eligible countries, from each vaccine's first introduction among the 56 countries to the country's own introduction, through September 29, 2026 for countries that had not introduced.</t>
  </si>
  <si>
    <t>Intervals sheet</t>
  </si>
  <si>
    <t>Introduction dates (columns D–F), intervals in years (G–I), three-vaccine mean interval (J), and rank (K). Light yellow cells are inputs.</t>
  </si>
  <si>
    <t>Dates</t>
  </si>
  <si>
    <t>VIEW-hub, Universal Introduction Actual Date, accessed September 29, 2026</t>
  </si>
  <si>
    <t>Interval method</t>
  </si>
  <si>
    <t>Days between dates divided by 365.25.</t>
  </si>
  <si>
    <t>Start years</t>
  </si>
  <si>
    <t>Start years for the history-based scenarios are calculated in the demand workbook, Schedule!M:O.</t>
  </si>
  <si>
    <t>Project</t>
  </si>
  <si>
    <t>Estimated additional infant RSV deaths when maternal RSV vaccination in Gavi-eligible countries starts late or scales up slowly</t>
  </si>
  <si>
    <t>Authors</t>
  </si>
  <si>
    <t>Allison M LaRocco, Amanda J Driscoll, Kayla S Bae, Jack Mason, Jean-Paul Courneya, Meagan C Fitzpatrick, Justin R Ortiz</t>
  </si>
  <si>
    <t>Prepared by</t>
  </si>
  <si>
    <t>Justin R Ortiz, Center for Vaccine Development and Global Health, University of Maryland School of Medicine</t>
  </si>
  <si>
    <t>Contact</t>
  </si>
  <si>
    <t>jortiz@som.umaryland.edu</t>
  </si>
  <si>
    <t>Citation</t>
  </si>
  <si>
    <t>Analysis code</t>
  </si>
  <si>
    <t>https://github.com/justin-ortiz/rsv-maternal-delay-gavi</t>
  </si>
  <si>
    <t>Research Square preprint of the project above, 2026. The DOI is listed in the GitHub repository below.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</si>
</sst>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mmmm\ d\,\ yyyy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3366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2" fillId="2" borderId="0" xfId="0" applyNumberFormat="1" applyFont="1" applyFill="1"/>
    <xf numFmtId="164" fontId="2" fillId="2" borderId="0" xfId="0" applyNumberFormat="1" applyFont="1" applyFill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EC9C6-F085-47FE-BB9E-29CB956D5FD0}">
  <dimension ref="A1:B13"/>
  <sheetViews>
    <sheetView tabSelected="1" workbookViewId="0">
      <selection activeCell="A6" sqref="A6:B6"/>
    </sheetView>
  </sheetViews>
  <sheetFormatPr defaultRowHeight="15" x14ac:dyDescent="0.25"/>
  <cols>
    <col min="1" max="1" width="44.85546875" customWidth="1"/>
  </cols>
  <sheetData>
    <row r="1" spans="1:2" x14ac:dyDescent="0.25">
      <c r="A1" t="s">
        <v>75</v>
      </c>
    </row>
    <row r="2" spans="1:2" x14ac:dyDescent="0.25">
      <c r="A2" t="s">
        <v>87</v>
      </c>
      <c r="B2" s="6" t="s">
        <v>88</v>
      </c>
    </row>
    <row r="3" spans="1:2" x14ac:dyDescent="0.25">
      <c r="A3" t="s">
        <v>89</v>
      </c>
      <c r="B3" t="s">
        <v>90</v>
      </c>
    </row>
    <row r="4" spans="1:2" x14ac:dyDescent="0.25">
      <c r="A4" t="s">
        <v>91</v>
      </c>
      <c r="B4" t="s">
        <v>92</v>
      </c>
    </row>
    <row r="5" spans="1:2" x14ac:dyDescent="0.25">
      <c r="A5" t="s">
        <v>93</v>
      </c>
      <c r="B5" t="s">
        <v>94</v>
      </c>
    </row>
    <row r="6" spans="1:2" x14ac:dyDescent="0.25">
      <c r="A6" t="s">
        <v>95</v>
      </c>
      <c r="B6" t="s">
        <v>98</v>
      </c>
    </row>
    <row r="7" spans="1:2" x14ac:dyDescent="0.25">
      <c r="A7" t="s">
        <v>96</v>
      </c>
      <c r="B7" t="s">
        <v>97</v>
      </c>
    </row>
    <row r="8" spans="1:2" x14ac:dyDescent="0.25">
      <c r="A8" t="s">
        <v>76</v>
      </c>
      <c r="B8" s="6">
        <v>46319</v>
      </c>
    </row>
    <row r="9" spans="1:2" x14ac:dyDescent="0.25">
      <c r="A9" t="s">
        <v>77</v>
      </c>
      <c r="B9" t="s">
        <v>78</v>
      </c>
    </row>
    <row r="10" spans="1:2" x14ac:dyDescent="0.25">
      <c r="A10" t="s">
        <v>79</v>
      </c>
      <c r="B10" t="s">
        <v>80</v>
      </c>
    </row>
    <row r="11" spans="1:2" x14ac:dyDescent="0.25">
      <c r="A11" t="s">
        <v>81</v>
      </c>
      <c r="B11" t="s">
        <v>82</v>
      </c>
    </row>
    <row r="12" spans="1:2" x14ac:dyDescent="0.25">
      <c r="A12" t="s">
        <v>83</v>
      </c>
      <c r="B12" t="s">
        <v>84</v>
      </c>
    </row>
    <row r="13" spans="1:2" x14ac:dyDescent="0.25">
      <c r="A13" t="s">
        <v>85</v>
      </c>
      <c r="B13" t="s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A49D8-CE05-4498-9112-2759295762BC}">
  <dimension ref="A1:K72"/>
  <sheetViews>
    <sheetView topLeftCell="B1" workbookViewId="0">
      <pane ySplit="10" topLeftCell="A11" activePane="bottomLeft" state="frozen"/>
      <selection activeCell="B1" sqref="B1"/>
      <selection pane="bottomLeft" activeCell="J11" sqref="J11"/>
    </sheetView>
  </sheetViews>
  <sheetFormatPr defaultRowHeight="15" x14ac:dyDescent="0.25"/>
  <cols>
    <col min="1" max="1" width="44.7109375" customWidth="1"/>
    <col min="2" max="2" width="18" bestFit="1" customWidth="1"/>
    <col min="4" max="4" width="10.28515625" bestFit="1" customWidth="1"/>
    <col min="5" max="5" width="12.85546875" bestFit="1" customWidth="1"/>
    <col min="6" max="6" width="10.28515625" bestFit="1" customWidth="1"/>
    <col min="7" max="7" width="13.5703125" bestFit="1" customWidth="1"/>
    <col min="8" max="8" width="17.7109375" bestFit="1" customWidth="1"/>
    <col min="9" max="9" width="13.7109375" bestFit="1" customWidth="1"/>
  </cols>
  <sheetData>
    <row r="1" spans="1:11" x14ac:dyDescent="0.25">
      <c r="A1" t="s">
        <v>65</v>
      </c>
    </row>
    <row r="2" spans="1:11" x14ac:dyDescent="0.25">
      <c r="A2" t="s">
        <v>66</v>
      </c>
    </row>
    <row r="3" spans="1:11" x14ac:dyDescent="0.25">
      <c r="A3" t="s">
        <v>67</v>
      </c>
      <c r="B3" s="4">
        <v>46294</v>
      </c>
    </row>
    <row r="4" spans="1:11" x14ac:dyDescent="0.25">
      <c r="B4" s="2"/>
    </row>
    <row r="5" spans="1:11" x14ac:dyDescent="0.25">
      <c r="B5" s="2"/>
    </row>
    <row r="6" spans="1:11" x14ac:dyDescent="0.25">
      <c r="D6" s="1" t="s">
        <v>0</v>
      </c>
      <c r="E6" s="1" t="s">
        <v>1</v>
      </c>
      <c r="F6" s="1" t="s">
        <v>2</v>
      </c>
    </row>
    <row r="7" spans="1:11" x14ac:dyDescent="0.25">
      <c r="A7" t="s">
        <v>3</v>
      </c>
      <c r="D7" s="3">
        <f>MIN(D11:D66)</f>
        <v>40007</v>
      </c>
      <c r="E7" s="3">
        <f t="shared" ref="E7:F7" si="0">MIN(E11:E66)</f>
        <v>40742</v>
      </c>
      <c r="F7" s="3">
        <f t="shared" si="0"/>
        <v>40634</v>
      </c>
    </row>
    <row r="8" spans="1:11" x14ac:dyDescent="0.25">
      <c r="A8" t="s">
        <v>4</v>
      </c>
      <c r="D8" t="s">
        <v>9</v>
      </c>
      <c r="E8" t="s">
        <v>27</v>
      </c>
      <c r="F8" t="s">
        <v>9</v>
      </c>
    </row>
    <row r="10" spans="1:11" s="1" customFormat="1" x14ac:dyDescent="0.25">
      <c r="A10" s="1" t="s">
        <v>5</v>
      </c>
      <c r="D10" s="1" t="s">
        <v>6</v>
      </c>
      <c r="E10" s="1" t="s">
        <v>7</v>
      </c>
      <c r="F10" s="1" t="s">
        <v>8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 x14ac:dyDescent="0.25">
      <c r="A11" s="2" t="s">
        <v>9</v>
      </c>
      <c r="B11" s="2"/>
      <c r="C11" s="2"/>
      <c r="D11" s="5">
        <v>40007</v>
      </c>
      <c r="E11" s="5">
        <v>41091</v>
      </c>
      <c r="F11" s="5">
        <v>40634</v>
      </c>
      <c r="G11">
        <f t="shared" ref="G11:G42" si="1">IF(D11="",($B$3-D$7)/365.25,(D11-D$7)/365.25)</f>
        <v>0</v>
      </c>
      <c r="H11">
        <f t="shared" ref="H11:H42" si="2">IF(E11="",($B$3-E$7)/365.25,(E11-E$7)/365.25)</f>
        <v>0.95550992470910334</v>
      </c>
      <c r="I11">
        <f t="shared" ref="I11:I42" si="3">IF(F11="",($B$3-F$7)/365.25,(F11-F$7)/365.25)</f>
        <v>0</v>
      </c>
      <c r="J11">
        <f t="shared" ref="J11:J42" si="4">AVERAGE(G11:I11)</f>
        <v>0.3185033082363678</v>
      </c>
      <c r="K11">
        <f>RANK(J11,$J$11:$J$66,1)</f>
        <v>1</v>
      </c>
    </row>
    <row r="12" spans="1:11" x14ac:dyDescent="0.25">
      <c r="A12" s="2" t="s">
        <v>10</v>
      </c>
      <c r="B12" s="2"/>
      <c r="C12" s="2"/>
      <c r="D12" s="5">
        <v>40044</v>
      </c>
      <c r="E12" s="5">
        <v>41500</v>
      </c>
      <c r="F12" s="5">
        <v>43739</v>
      </c>
      <c r="G12">
        <f t="shared" si="1"/>
        <v>0.10130047912388775</v>
      </c>
      <c r="H12">
        <f t="shared" si="2"/>
        <v>2.0752908966461328</v>
      </c>
      <c r="I12">
        <f t="shared" si="3"/>
        <v>8.5010266940451746</v>
      </c>
      <c r="J12">
        <f t="shared" si="4"/>
        <v>3.5592060232717322</v>
      </c>
      <c r="K12">
        <f t="shared" ref="K12:K66" si="5">RANK(J12,$J$11:$J$66,1)</f>
        <v>2</v>
      </c>
    </row>
    <row r="13" spans="1:11" x14ac:dyDescent="0.25">
      <c r="A13" s="2" t="s">
        <v>11</v>
      </c>
      <c r="B13" s="2"/>
      <c r="C13" s="2"/>
      <c r="D13" s="5">
        <v>40588</v>
      </c>
      <c r="E13" s="5">
        <v>41821</v>
      </c>
      <c r="F13" s="5">
        <v>43739</v>
      </c>
      <c r="G13">
        <f t="shared" si="1"/>
        <v>1.5906913073237507</v>
      </c>
      <c r="H13">
        <f t="shared" si="2"/>
        <v>2.9541409993155372</v>
      </c>
      <c r="I13">
        <f t="shared" si="3"/>
        <v>8.5010266940451746</v>
      </c>
      <c r="J13">
        <f t="shared" si="4"/>
        <v>4.3486196668948205</v>
      </c>
      <c r="K13">
        <f t="shared" si="5"/>
        <v>8</v>
      </c>
    </row>
    <row r="14" spans="1:11" x14ac:dyDescent="0.25">
      <c r="A14" s="2" t="s">
        <v>12</v>
      </c>
      <c r="B14" s="2"/>
      <c r="C14" s="2"/>
      <c r="D14" s="5">
        <v>40859</v>
      </c>
      <c r="E14" s="5">
        <v>41211</v>
      </c>
      <c r="F14" s="5">
        <v>43466</v>
      </c>
      <c r="G14">
        <f t="shared" si="1"/>
        <v>2.3326488706365502</v>
      </c>
      <c r="H14">
        <f t="shared" si="2"/>
        <v>1.2840520191649556</v>
      </c>
      <c r="I14">
        <f t="shared" si="3"/>
        <v>7.7535934291581112</v>
      </c>
      <c r="J14">
        <f t="shared" si="4"/>
        <v>3.7900981063198724</v>
      </c>
      <c r="K14">
        <f t="shared" si="5"/>
        <v>3</v>
      </c>
    </row>
    <row r="15" spans="1:11" x14ac:dyDescent="0.25">
      <c r="A15" s="2" t="s">
        <v>13</v>
      </c>
      <c r="B15" s="2"/>
      <c r="C15" s="2"/>
      <c r="D15" s="5">
        <v>41391</v>
      </c>
      <c r="E15" s="5">
        <v>43277</v>
      </c>
      <c r="F15" s="5">
        <v>42309</v>
      </c>
      <c r="G15">
        <f t="shared" si="1"/>
        <v>3.7891854893908281</v>
      </c>
      <c r="H15">
        <f t="shared" si="2"/>
        <v>6.9404517453798764</v>
      </c>
      <c r="I15">
        <f t="shared" si="3"/>
        <v>4.5859000684462696</v>
      </c>
      <c r="J15">
        <f t="shared" si="4"/>
        <v>5.1051791010723244</v>
      </c>
      <c r="K15">
        <f t="shared" si="5"/>
        <v>11</v>
      </c>
    </row>
    <row r="16" spans="1:11" x14ac:dyDescent="0.25">
      <c r="A16" s="2" t="s">
        <v>14</v>
      </c>
      <c r="B16" s="2"/>
      <c r="C16" s="2"/>
      <c r="D16" s="5">
        <v>41404</v>
      </c>
      <c r="E16" s="5">
        <v>41030</v>
      </c>
      <c r="F16" s="5">
        <v>43617</v>
      </c>
      <c r="G16">
        <f t="shared" si="1"/>
        <v>3.8247775496235454</v>
      </c>
      <c r="H16">
        <f t="shared" si="2"/>
        <v>0.7885010266940452</v>
      </c>
      <c r="I16">
        <f t="shared" si="3"/>
        <v>8.1670088980150588</v>
      </c>
      <c r="J16">
        <f t="shared" si="4"/>
        <v>4.26009582477755</v>
      </c>
      <c r="K16">
        <f t="shared" si="5"/>
        <v>6</v>
      </c>
    </row>
    <row r="17" spans="1:11" x14ac:dyDescent="0.25">
      <c r="A17" s="2" t="s">
        <v>15</v>
      </c>
      <c r="B17" s="2"/>
      <c r="C17" s="2"/>
      <c r="D17" s="5">
        <v>41583</v>
      </c>
      <c r="E17" s="5">
        <v>41971</v>
      </c>
      <c r="F17" s="5">
        <v>43404</v>
      </c>
      <c r="G17">
        <f t="shared" si="1"/>
        <v>4.3148528405201914</v>
      </c>
      <c r="H17">
        <f t="shared" si="2"/>
        <v>3.3648186173853527</v>
      </c>
      <c r="I17">
        <f t="shared" si="3"/>
        <v>7.5838466803559204</v>
      </c>
      <c r="J17">
        <f t="shared" si="4"/>
        <v>5.0878393794204877</v>
      </c>
      <c r="K17">
        <f t="shared" si="5"/>
        <v>10</v>
      </c>
    </row>
    <row r="18" spans="1:11" x14ac:dyDescent="0.25">
      <c r="A18" s="2" t="s">
        <v>16</v>
      </c>
      <c r="B18" s="2"/>
      <c r="C18" s="2"/>
      <c r="D18" s="5">
        <v>40831</v>
      </c>
      <c r="E18" s="5">
        <v>41585</v>
      </c>
      <c r="F18" s="5">
        <v>43405</v>
      </c>
      <c r="G18">
        <f t="shared" si="1"/>
        <v>2.2559890485968515</v>
      </c>
      <c r="H18">
        <f t="shared" si="2"/>
        <v>2.3080082135523612</v>
      </c>
      <c r="I18">
        <f t="shared" si="3"/>
        <v>7.5865845311430524</v>
      </c>
      <c r="J18">
        <f t="shared" si="4"/>
        <v>4.0501939310974215</v>
      </c>
      <c r="K18">
        <f t="shared" si="5"/>
        <v>5</v>
      </c>
    </row>
    <row r="19" spans="1:11" x14ac:dyDescent="0.25">
      <c r="A19" s="2" t="s">
        <v>17</v>
      </c>
      <c r="B19" s="2"/>
      <c r="C19" s="2"/>
      <c r="D19" s="5">
        <v>41025</v>
      </c>
      <c r="E19" s="5">
        <v>41025</v>
      </c>
      <c r="F19" s="5">
        <v>45942</v>
      </c>
      <c r="G19">
        <f t="shared" si="1"/>
        <v>2.7871321013004793</v>
      </c>
      <c r="H19">
        <f t="shared" si="2"/>
        <v>0.77481177275838464</v>
      </c>
      <c r="I19">
        <f t="shared" si="3"/>
        <v>14.532511978097194</v>
      </c>
      <c r="J19">
        <f t="shared" si="4"/>
        <v>6.0314852840520201</v>
      </c>
      <c r="K19">
        <f t="shared" si="5"/>
        <v>18</v>
      </c>
    </row>
    <row r="20" spans="1:11" x14ac:dyDescent="0.25">
      <c r="A20" s="2" t="s">
        <v>18</v>
      </c>
      <c r="B20" s="2"/>
      <c r="C20" s="2"/>
      <c r="D20" s="5">
        <v>40725</v>
      </c>
      <c r="E20" s="5">
        <v>41726</v>
      </c>
      <c r="F20" s="5">
        <v>44158</v>
      </c>
      <c r="G20">
        <f t="shared" si="1"/>
        <v>1.9657768651608487</v>
      </c>
      <c r="H20">
        <f t="shared" si="2"/>
        <v>2.6940451745379876</v>
      </c>
      <c r="I20">
        <f t="shared" si="3"/>
        <v>9.6481861738535244</v>
      </c>
      <c r="J20">
        <f t="shared" si="4"/>
        <v>4.76933607118412</v>
      </c>
      <c r="K20">
        <f t="shared" si="5"/>
        <v>9</v>
      </c>
    </row>
    <row r="21" spans="1:11" x14ac:dyDescent="0.25">
      <c r="A21" s="2" t="s">
        <v>19</v>
      </c>
      <c r="B21" s="2"/>
      <c r="C21" s="2"/>
      <c r="D21" s="5">
        <v>40572</v>
      </c>
      <c r="E21" s="5">
        <v>41122</v>
      </c>
      <c r="F21" s="5"/>
      <c r="G21">
        <f t="shared" si="1"/>
        <v>1.5468856947296372</v>
      </c>
      <c r="H21">
        <f t="shared" si="2"/>
        <v>1.0403832991101984</v>
      </c>
      <c r="I21">
        <f t="shared" si="3"/>
        <v>15.496235455167694</v>
      </c>
      <c r="J21">
        <f t="shared" si="4"/>
        <v>6.0278348163358437</v>
      </c>
      <c r="K21">
        <f t="shared" si="5"/>
        <v>17</v>
      </c>
    </row>
    <row r="22" spans="1:11" x14ac:dyDescent="0.25">
      <c r="A22" s="2" t="s">
        <v>20</v>
      </c>
      <c r="B22" s="2"/>
      <c r="C22" s="2"/>
      <c r="D22" s="5">
        <v>41275</v>
      </c>
      <c r="E22" s="5">
        <v>41275</v>
      </c>
      <c r="F22" s="5">
        <v>43191</v>
      </c>
      <c r="G22">
        <f t="shared" si="1"/>
        <v>3.4715947980835042</v>
      </c>
      <c r="H22">
        <f t="shared" si="2"/>
        <v>1.4592744695414099</v>
      </c>
      <c r="I22">
        <f t="shared" si="3"/>
        <v>7.0006844626967828</v>
      </c>
      <c r="J22">
        <f t="shared" si="4"/>
        <v>3.9771845767738987</v>
      </c>
      <c r="K22">
        <f t="shared" si="5"/>
        <v>4</v>
      </c>
    </row>
    <row r="23" spans="1:11" x14ac:dyDescent="0.25">
      <c r="A23" s="2" t="s">
        <v>21</v>
      </c>
      <c r="B23" s="2"/>
      <c r="C23" s="2"/>
      <c r="D23" s="5">
        <v>40806</v>
      </c>
      <c r="E23" s="5">
        <v>41624</v>
      </c>
      <c r="F23" s="5">
        <v>46141</v>
      </c>
      <c r="G23">
        <f t="shared" si="1"/>
        <v>2.1875427789185489</v>
      </c>
      <c r="H23">
        <f t="shared" si="2"/>
        <v>2.4147843942505132</v>
      </c>
      <c r="I23">
        <f t="shared" si="3"/>
        <v>15.077344284736482</v>
      </c>
      <c r="J23">
        <f t="shared" si="4"/>
        <v>6.5598904859685137</v>
      </c>
      <c r="K23">
        <f t="shared" si="5"/>
        <v>23</v>
      </c>
    </row>
    <row r="24" spans="1:11" x14ac:dyDescent="0.25">
      <c r="A24" s="2" t="s">
        <v>22</v>
      </c>
      <c r="B24" s="2"/>
      <c r="C24" s="2"/>
      <c r="D24" s="5">
        <v>41116</v>
      </c>
      <c r="E24" s="5">
        <v>41760</v>
      </c>
      <c r="F24" s="5">
        <v>43221</v>
      </c>
      <c r="G24">
        <f t="shared" si="1"/>
        <v>3.0362765229295001</v>
      </c>
      <c r="H24">
        <f t="shared" si="2"/>
        <v>2.7871321013004793</v>
      </c>
      <c r="I24">
        <f t="shared" si="3"/>
        <v>7.0828199863107457</v>
      </c>
      <c r="J24">
        <f t="shared" si="4"/>
        <v>4.3020762035135753</v>
      </c>
      <c r="K24">
        <f t="shared" si="5"/>
        <v>7</v>
      </c>
    </row>
    <row r="25" spans="1:11" x14ac:dyDescent="0.25">
      <c r="A25" s="2" t="s">
        <v>23</v>
      </c>
      <c r="B25" s="2"/>
      <c r="C25" s="2"/>
      <c r="D25" s="5">
        <v>40571</v>
      </c>
      <c r="E25" s="5">
        <v>41726</v>
      </c>
      <c r="F25" s="5">
        <v>44835</v>
      </c>
      <c r="G25">
        <f t="shared" si="1"/>
        <v>1.5441478439425051</v>
      </c>
      <c r="H25">
        <f t="shared" si="2"/>
        <v>2.6940451745379876</v>
      </c>
      <c r="I25">
        <f t="shared" si="3"/>
        <v>11.501711156741958</v>
      </c>
      <c r="J25">
        <f t="shared" si="4"/>
        <v>5.2466347250741503</v>
      </c>
      <c r="K25">
        <f t="shared" si="5"/>
        <v>12</v>
      </c>
    </row>
    <row r="26" spans="1:11" x14ac:dyDescent="0.25">
      <c r="A26" s="2" t="s">
        <v>24</v>
      </c>
      <c r="B26" s="2"/>
      <c r="C26" s="2"/>
      <c r="D26" s="5">
        <v>40617</v>
      </c>
      <c r="E26" s="5">
        <v>41653</v>
      </c>
      <c r="F26" s="5">
        <v>45597</v>
      </c>
      <c r="G26">
        <f t="shared" si="1"/>
        <v>1.6700889801505818</v>
      </c>
      <c r="H26">
        <f t="shared" si="2"/>
        <v>2.4941820670773445</v>
      </c>
      <c r="I26">
        <f t="shared" si="3"/>
        <v>13.587953456536619</v>
      </c>
      <c r="J26">
        <f t="shared" si="4"/>
        <v>5.9174081679215149</v>
      </c>
      <c r="K26">
        <f t="shared" si="5"/>
        <v>15</v>
      </c>
    </row>
    <row r="27" spans="1:11" x14ac:dyDescent="0.25">
      <c r="A27" s="2" t="s">
        <v>25</v>
      </c>
      <c r="B27" s="2"/>
      <c r="C27" s="2"/>
      <c r="D27" s="5">
        <v>41578</v>
      </c>
      <c r="E27" s="5">
        <v>41578</v>
      </c>
      <c r="F27" s="5">
        <v>44652</v>
      </c>
      <c r="G27">
        <f t="shared" si="1"/>
        <v>4.301163586584531</v>
      </c>
      <c r="H27">
        <f t="shared" si="2"/>
        <v>2.2888432580424367</v>
      </c>
      <c r="I27">
        <f t="shared" si="3"/>
        <v>11.000684462696784</v>
      </c>
      <c r="J27">
        <f t="shared" si="4"/>
        <v>5.863563769107917</v>
      </c>
      <c r="K27">
        <f t="shared" si="5"/>
        <v>13</v>
      </c>
    </row>
    <row r="28" spans="1:11" x14ac:dyDescent="0.25">
      <c r="A28" s="2" t="s">
        <v>26</v>
      </c>
      <c r="B28" s="2"/>
      <c r="C28" s="2"/>
      <c r="D28" s="5">
        <v>41590</v>
      </c>
      <c r="E28" s="5">
        <v>41979</v>
      </c>
      <c r="F28" s="5">
        <v>44284</v>
      </c>
      <c r="G28">
        <f t="shared" si="1"/>
        <v>4.3340177960301167</v>
      </c>
      <c r="H28">
        <f t="shared" si="2"/>
        <v>3.3867214236824092</v>
      </c>
      <c r="I28">
        <f t="shared" si="3"/>
        <v>9.9931553730321703</v>
      </c>
      <c r="J28">
        <f t="shared" si="4"/>
        <v>5.904631530914898</v>
      </c>
      <c r="K28">
        <f t="shared" si="5"/>
        <v>14</v>
      </c>
    </row>
    <row r="29" spans="1:11" x14ac:dyDescent="0.25">
      <c r="A29" s="2" t="s">
        <v>27</v>
      </c>
      <c r="B29" s="2"/>
      <c r="C29" s="2"/>
      <c r="D29" s="5">
        <v>41487</v>
      </c>
      <c r="E29" s="5">
        <v>40742</v>
      </c>
      <c r="F29" s="5"/>
      <c r="G29">
        <f t="shared" si="1"/>
        <v>4.0520191649555102</v>
      </c>
      <c r="H29">
        <f t="shared" si="2"/>
        <v>0</v>
      </c>
      <c r="I29">
        <f t="shared" si="3"/>
        <v>15.496235455167694</v>
      </c>
      <c r="J29">
        <f t="shared" si="4"/>
        <v>6.5160848733744006</v>
      </c>
      <c r="K29">
        <f t="shared" si="5"/>
        <v>22</v>
      </c>
    </row>
    <row r="30" spans="1:11" x14ac:dyDescent="0.25">
      <c r="A30" s="2" t="s">
        <v>28</v>
      </c>
      <c r="B30" s="2"/>
      <c r="C30" s="2"/>
      <c r="D30" s="5">
        <v>41648</v>
      </c>
      <c r="E30" s="5">
        <v>42485</v>
      </c>
      <c r="F30" s="5">
        <v>43794</v>
      </c>
      <c r="G30">
        <f t="shared" si="1"/>
        <v>4.4928131416837784</v>
      </c>
      <c r="H30">
        <f t="shared" si="2"/>
        <v>4.7720739219712529</v>
      </c>
      <c r="I30">
        <f t="shared" si="3"/>
        <v>8.6516084873374393</v>
      </c>
      <c r="J30">
        <f t="shared" si="4"/>
        <v>5.9721651836641572</v>
      </c>
      <c r="K30">
        <f t="shared" si="5"/>
        <v>16</v>
      </c>
    </row>
    <row r="31" spans="1:11" x14ac:dyDescent="0.25">
      <c r="A31" s="2" t="s">
        <v>29</v>
      </c>
      <c r="B31" s="2"/>
      <c r="C31" s="2"/>
      <c r="D31" s="5">
        <v>41912</v>
      </c>
      <c r="E31" s="5">
        <v>42795</v>
      </c>
      <c r="F31" s="5">
        <v>43770</v>
      </c>
      <c r="G31">
        <f t="shared" si="1"/>
        <v>5.2156057494866532</v>
      </c>
      <c r="H31">
        <f t="shared" si="2"/>
        <v>5.6208076659822037</v>
      </c>
      <c r="I31">
        <f t="shared" si="3"/>
        <v>8.5859000684462696</v>
      </c>
      <c r="J31">
        <f t="shared" si="4"/>
        <v>6.4741044946383752</v>
      </c>
      <c r="K31">
        <f t="shared" si="5"/>
        <v>21</v>
      </c>
    </row>
    <row r="32" spans="1:11" x14ac:dyDescent="0.25">
      <c r="A32" s="2" t="s">
        <v>30</v>
      </c>
      <c r="B32" s="2"/>
      <c r="C32" s="2"/>
      <c r="D32" s="5">
        <v>41365</v>
      </c>
      <c r="E32" s="5">
        <v>42251</v>
      </c>
      <c r="F32" s="5">
        <v>44515</v>
      </c>
      <c r="G32">
        <f t="shared" si="1"/>
        <v>3.7180013689253935</v>
      </c>
      <c r="H32">
        <f t="shared" si="2"/>
        <v>4.131416837782341</v>
      </c>
      <c r="I32">
        <f t="shared" si="3"/>
        <v>10.625598904859686</v>
      </c>
      <c r="J32">
        <f t="shared" si="4"/>
        <v>6.1583390371891404</v>
      </c>
      <c r="K32">
        <f t="shared" si="5"/>
        <v>19</v>
      </c>
    </row>
    <row r="33" spans="1:11" x14ac:dyDescent="0.25">
      <c r="A33" s="2" t="s">
        <v>31</v>
      </c>
      <c r="B33" s="2"/>
      <c r="C33" s="2"/>
      <c r="D33" s="5">
        <v>41249</v>
      </c>
      <c r="E33" s="5">
        <v>41812</v>
      </c>
      <c r="F33" s="5">
        <v>45998</v>
      </c>
      <c r="G33">
        <f t="shared" si="1"/>
        <v>3.40041067761807</v>
      </c>
      <c r="H33">
        <f t="shared" si="2"/>
        <v>2.9295003422313486</v>
      </c>
      <c r="I33">
        <f t="shared" si="3"/>
        <v>14.685831622176591</v>
      </c>
      <c r="J33">
        <f t="shared" si="4"/>
        <v>7.0052475473420044</v>
      </c>
      <c r="K33">
        <f t="shared" si="5"/>
        <v>27</v>
      </c>
    </row>
    <row r="34" spans="1:11" x14ac:dyDescent="0.25">
      <c r="A34" s="2" t="s">
        <v>32</v>
      </c>
      <c r="B34" s="2"/>
      <c r="C34" s="2"/>
      <c r="D34" s="5">
        <v>41218</v>
      </c>
      <c r="E34" s="5">
        <v>41764</v>
      </c>
      <c r="F34" s="5">
        <v>45992</v>
      </c>
      <c r="G34">
        <f t="shared" si="1"/>
        <v>3.3155373032169746</v>
      </c>
      <c r="H34">
        <f t="shared" si="2"/>
        <v>2.7980835044490076</v>
      </c>
      <c r="I34">
        <f t="shared" si="3"/>
        <v>14.669404517453799</v>
      </c>
      <c r="J34">
        <f t="shared" si="4"/>
        <v>6.9276751083732604</v>
      </c>
      <c r="K34">
        <f t="shared" si="5"/>
        <v>26</v>
      </c>
    </row>
    <row r="35" spans="1:11" x14ac:dyDescent="0.25">
      <c r="A35" s="2" t="s">
        <v>33</v>
      </c>
      <c r="B35" s="2"/>
      <c r="C35" s="2"/>
      <c r="D35" s="5">
        <v>41243</v>
      </c>
      <c r="E35" s="5">
        <v>42635</v>
      </c>
      <c r="F35" s="5">
        <v>44470</v>
      </c>
      <c r="G35">
        <f t="shared" si="1"/>
        <v>3.3839835728952772</v>
      </c>
      <c r="H35">
        <f t="shared" si="2"/>
        <v>5.1827515400410675</v>
      </c>
      <c r="I35">
        <f t="shared" si="3"/>
        <v>10.50239561943874</v>
      </c>
      <c r="J35">
        <f t="shared" si="4"/>
        <v>6.3563769107916954</v>
      </c>
      <c r="K35">
        <f t="shared" si="5"/>
        <v>20</v>
      </c>
    </row>
    <row r="36" spans="1:11" x14ac:dyDescent="0.25">
      <c r="A36" s="2" t="s">
        <v>34</v>
      </c>
      <c r="B36" s="2"/>
      <c r="C36" s="2"/>
      <c r="D36" s="5">
        <v>41428</v>
      </c>
      <c r="E36" s="5">
        <v>41757</v>
      </c>
      <c r="F36" s="5">
        <v>46023</v>
      </c>
      <c r="G36">
        <f t="shared" si="1"/>
        <v>3.890485968514716</v>
      </c>
      <c r="H36">
        <f t="shared" si="2"/>
        <v>2.7789185489390826</v>
      </c>
      <c r="I36">
        <f t="shared" si="3"/>
        <v>14.754277891854894</v>
      </c>
      <c r="J36">
        <f t="shared" si="4"/>
        <v>7.1412274697695644</v>
      </c>
      <c r="K36">
        <f t="shared" si="5"/>
        <v>28</v>
      </c>
    </row>
    <row r="37" spans="1:11" x14ac:dyDescent="0.25">
      <c r="A37" s="2" t="s">
        <v>35</v>
      </c>
      <c r="B37" s="2"/>
      <c r="C37" s="2"/>
      <c r="D37" s="5">
        <v>40750</v>
      </c>
      <c r="E37" s="5">
        <v>43800</v>
      </c>
      <c r="F37" s="5">
        <v>45992</v>
      </c>
      <c r="G37">
        <f t="shared" si="1"/>
        <v>2.0342231348391513</v>
      </c>
      <c r="H37">
        <f t="shared" si="2"/>
        <v>8.3723477070499666</v>
      </c>
      <c r="I37">
        <f t="shared" si="3"/>
        <v>14.669404517453799</v>
      </c>
      <c r="J37">
        <f t="shared" si="4"/>
        <v>8.3586584531143053</v>
      </c>
      <c r="K37">
        <f t="shared" si="5"/>
        <v>35</v>
      </c>
    </row>
    <row r="38" spans="1:11" x14ac:dyDescent="0.25">
      <c r="A38" s="2" t="s">
        <v>36</v>
      </c>
      <c r="B38" s="2"/>
      <c r="C38" s="2"/>
      <c r="D38" s="5">
        <v>41193</v>
      </c>
      <c r="E38" s="5">
        <v>41753</v>
      </c>
      <c r="F38" s="5"/>
      <c r="G38">
        <f t="shared" si="1"/>
        <v>3.247091033538672</v>
      </c>
      <c r="H38">
        <f t="shared" si="2"/>
        <v>2.7679671457905544</v>
      </c>
      <c r="I38">
        <f t="shared" si="3"/>
        <v>15.496235455167694</v>
      </c>
      <c r="J38">
        <f t="shared" si="4"/>
        <v>7.1704312114989746</v>
      </c>
      <c r="K38">
        <f t="shared" si="5"/>
        <v>29</v>
      </c>
    </row>
    <row r="39" spans="1:11" x14ac:dyDescent="0.25">
      <c r="A39" s="2" t="s">
        <v>37</v>
      </c>
      <c r="B39" s="2"/>
      <c r="C39" s="2"/>
      <c r="D39" s="5">
        <v>42052</v>
      </c>
      <c r="E39" s="5">
        <v>44007</v>
      </c>
      <c r="F39" s="5">
        <v>43586</v>
      </c>
      <c r="G39">
        <f t="shared" si="1"/>
        <v>5.5989048596851472</v>
      </c>
      <c r="H39">
        <f t="shared" si="2"/>
        <v>8.9390828199863108</v>
      </c>
      <c r="I39">
        <f t="shared" si="3"/>
        <v>8.0821355236139638</v>
      </c>
      <c r="J39">
        <f t="shared" si="4"/>
        <v>7.5400410677618082</v>
      </c>
      <c r="K39">
        <f t="shared" si="5"/>
        <v>30</v>
      </c>
    </row>
    <row r="40" spans="1:11" x14ac:dyDescent="0.25">
      <c r="A40" s="2" t="s">
        <v>38</v>
      </c>
      <c r="B40" s="2"/>
      <c r="C40" s="2"/>
      <c r="D40" s="5">
        <v>42217</v>
      </c>
      <c r="E40" s="5">
        <v>41865</v>
      </c>
      <c r="F40" s="5">
        <v>44866</v>
      </c>
      <c r="G40">
        <f t="shared" si="1"/>
        <v>6.0506502395619437</v>
      </c>
      <c r="H40">
        <f t="shared" si="2"/>
        <v>3.07460643394935</v>
      </c>
      <c r="I40">
        <f t="shared" si="3"/>
        <v>11.586584531143053</v>
      </c>
      <c r="J40">
        <f t="shared" si="4"/>
        <v>6.9039470682181161</v>
      </c>
      <c r="K40">
        <f t="shared" si="5"/>
        <v>25</v>
      </c>
    </row>
    <row r="41" spans="1:11" x14ac:dyDescent="0.25">
      <c r="A41" s="2" t="s">
        <v>39</v>
      </c>
      <c r="B41" s="2"/>
      <c r="C41" s="2"/>
      <c r="D41" s="5">
        <v>41809</v>
      </c>
      <c r="E41" s="5">
        <v>41809</v>
      </c>
      <c r="F41" s="5">
        <v>45258</v>
      </c>
      <c r="G41">
        <f t="shared" si="1"/>
        <v>4.9336071184120467</v>
      </c>
      <c r="H41">
        <f t="shared" si="2"/>
        <v>2.9212867898699519</v>
      </c>
      <c r="I41">
        <f t="shared" si="3"/>
        <v>12.659822039698836</v>
      </c>
      <c r="J41">
        <f t="shared" si="4"/>
        <v>6.8382386493269456</v>
      </c>
      <c r="K41">
        <f t="shared" si="5"/>
        <v>24</v>
      </c>
    </row>
    <row r="42" spans="1:11" x14ac:dyDescent="0.25">
      <c r="A42" s="2" t="s">
        <v>40</v>
      </c>
      <c r="B42" s="2"/>
      <c r="C42" s="2"/>
      <c r="D42" s="5">
        <v>41856</v>
      </c>
      <c r="E42" s="5">
        <v>41856</v>
      </c>
      <c r="F42" s="5"/>
      <c r="G42">
        <f t="shared" si="1"/>
        <v>5.0622861054072557</v>
      </c>
      <c r="H42">
        <f t="shared" si="2"/>
        <v>3.0499657768651609</v>
      </c>
      <c r="I42">
        <f t="shared" si="3"/>
        <v>15.496235455167694</v>
      </c>
      <c r="J42">
        <f t="shared" si="4"/>
        <v>7.8694957791467033</v>
      </c>
      <c r="K42">
        <f t="shared" si="5"/>
        <v>32</v>
      </c>
    </row>
    <row r="43" spans="1:11" x14ac:dyDescent="0.25">
      <c r="A43" s="2" t="s">
        <v>41</v>
      </c>
      <c r="B43" s="2"/>
      <c r="C43" s="2"/>
      <c r="D43" s="5">
        <v>42195</v>
      </c>
      <c r="E43" s="5">
        <v>43087</v>
      </c>
      <c r="F43" s="5">
        <v>44652</v>
      </c>
      <c r="G43">
        <f t="shared" ref="G43:G66" si="6">IF(D43="",($B$3-D$7)/365.25,(D43-D$7)/365.25)</f>
        <v>5.9904175222450373</v>
      </c>
      <c r="H43">
        <f t="shared" ref="H43:H66" si="7">IF(E43="",($B$3-E$7)/365.25,(E43-E$7)/365.25)</f>
        <v>6.4202600958247773</v>
      </c>
      <c r="I43">
        <f t="shared" ref="I43:I66" si="8">IF(F43="",($B$3-F$7)/365.25,(F43-F$7)/365.25)</f>
        <v>11.000684462696784</v>
      </c>
      <c r="J43">
        <f t="shared" ref="J43:J74" si="9">AVERAGE(G43:I43)</f>
        <v>7.8037873602555337</v>
      </c>
      <c r="K43">
        <f t="shared" si="5"/>
        <v>31</v>
      </c>
    </row>
    <row r="44" spans="1:11" x14ac:dyDescent="0.25">
      <c r="A44" s="2" t="s">
        <v>42</v>
      </c>
      <c r="B44" s="2"/>
      <c r="C44" s="2"/>
      <c r="D44" s="5">
        <v>41191</v>
      </c>
      <c r="E44" s="5">
        <v>43191</v>
      </c>
      <c r="F44" s="5">
        <v>45915</v>
      </c>
      <c r="G44">
        <f t="shared" si="6"/>
        <v>3.2416153319644079</v>
      </c>
      <c r="H44">
        <f t="shared" si="7"/>
        <v>6.7049965776865159</v>
      </c>
      <c r="I44">
        <f t="shared" si="8"/>
        <v>14.458590006844627</v>
      </c>
      <c r="J44">
        <f t="shared" si="9"/>
        <v>8.1350673054985165</v>
      </c>
      <c r="K44">
        <f t="shared" si="5"/>
        <v>33</v>
      </c>
    </row>
    <row r="45" spans="1:11" x14ac:dyDescent="0.25">
      <c r="A45" s="2" t="s">
        <v>43</v>
      </c>
      <c r="B45" s="2"/>
      <c r="C45" s="2"/>
      <c r="D45" s="5">
        <v>40909</v>
      </c>
      <c r="E45" s="5">
        <v>43800</v>
      </c>
      <c r="F45" s="5"/>
      <c r="G45">
        <f t="shared" si="6"/>
        <v>2.4695414099931554</v>
      </c>
      <c r="H45">
        <f t="shared" si="7"/>
        <v>8.3723477070499666</v>
      </c>
      <c r="I45">
        <f t="shared" si="8"/>
        <v>15.496235455167694</v>
      </c>
      <c r="J45">
        <f t="shared" si="9"/>
        <v>8.7793748574036048</v>
      </c>
      <c r="K45">
        <f t="shared" si="5"/>
        <v>37</v>
      </c>
    </row>
    <row r="46" spans="1:11" x14ac:dyDescent="0.25">
      <c r="A46" s="2" t="s">
        <v>44</v>
      </c>
      <c r="B46" s="2"/>
      <c r="C46" s="2"/>
      <c r="D46" s="5">
        <v>42174</v>
      </c>
      <c r="E46" s="5">
        <v>42332</v>
      </c>
      <c r="F46" s="5"/>
      <c r="G46">
        <f t="shared" si="6"/>
        <v>5.9329226557152639</v>
      </c>
      <c r="H46">
        <f t="shared" si="7"/>
        <v>4.3531827515400412</v>
      </c>
      <c r="I46">
        <f t="shared" si="8"/>
        <v>15.496235455167694</v>
      </c>
      <c r="J46">
        <f t="shared" si="9"/>
        <v>8.5941136208076667</v>
      </c>
      <c r="K46">
        <f t="shared" si="5"/>
        <v>36</v>
      </c>
    </row>
    <row r="47" spans="1:11" x14ac:dyDescent="0.25">
      <c r="A47" s="2" t="s">
        <v>45</v>
      </c>
      <c r="B47" s="2"/>
      <c r="C47" s="2"/>
      <c r="D47" s="5">
        <v>41615</v>
      </c>
      <c r="E47" s="5">
        <v>43101</v>
      </c>
      <c r="F47" s="5"/>
      <c r="G47">
        <f t="shared" si="6"/>
        <v>4.4024640657084193</v>
      </c>
      <c r="H47">
        <f t="shared" si="7"/>
        <v>6.4585900068446271</v>
      </c>
      <c r="I47">
        <f t="shared" si="8"/>
        <v>15.496235455167694</v>
      </c>
      <c r="J47">
        <f t="shared" si="9"/>
        <v>8.7857631759069132</v>
      </c>
      <c r="K47">
        <f t="shared" si="5"/>
        <v>38</v>
      </c>
    </row>
    <row r="48" spans="1:11" x14ac:dyDescent="0.25">
      <c r="A48" s="2" t="s">
        <v>46</v>
      </c>
      <c r="B48" s="2"/>
      <c r="C48" s="2"/>
      <c r="D48" s="5">
        <v>42023</v>
      </c>
      <c r="E48" s="5">
        <v>44014</v>
      </c>
      <c r="F48" s="5">
        <v>45692</v>
      </c>
      <c r="G48">
        <f t="shared" si="6"/>
        <v>5.5195071868583163</v>
      </c>
      <c r="H48">
        <f t="shared" si="7"/>
        <v>8.9582477754962362</v>
      </c>
      <c r="I48">
        <f t="shared" si="8"/>
        <v>13.848049281314168</v>
      </c>
      <c r="J48">
        <f t="shared" si="9"/>
        <v>9.4419347478895741</v>
      </c>
      <c r="K48">
        <f t="shared" si="5"/>
        <v>42</v>
      </c>
    </row>
    <row r="49" spans="1:11" x14ac:dyDescent="0.25">
      <c r="A49" s="2" t="s">
        <v>47</v>
      </c>
      <c r="B49" s="2"/>
      <c r="C49" s="2"/>
      <c r="D49" s="5">
        <v>41549</v>
      </c>
      <c r="E49" s="5"/>
      <c r="F49" s="5">
        <v>43862</v>
      </c>
      <c r="G49">
        <f t="shared" si="6"/>
        <v>4.2217659137577002</v>
      </c>
      <c r="H49">
        <f t="shared" si="7"/>
        <v>15.200547570157427</v>
      </c>
      <c r="I49">
        <f t="shared" si="8"/>
        <v>8.8377823408624234</v>
      </c>
      <c r="J49">
        <f t="shared" si="9"/>
        <v>9.4200319415925176</v>
      </c>
      <c r="K49">
        <f t="shared" si="5"/>
        <v>41</v>
      </c>
    </row>
    <row r="50" spans="1:11" x14ac:dyDescent="0.25">
      <c r="A50" s="2" t="s">
        <v>48</v>
      </c>
      <c r="B50" s="2"/>
      <c r="C50" s="2"/>
      <c r="D50" s="5">
        <v>42552</v>
      </c>
      <c r="E50" s="5">
        <v>43863</v>
      </c>
      <c r="F50" s="5">
        <v>44124</v>
      </c>
      <c r="G50">
        <f t="shared" si="6"/>
        <v>6.967830253251198</v>
      </c>
      <c r="H50">
        <f t="shared" si="7"/>
        <v>8.5448323066392877</v>
      </c>
      <c r="I50">
        <f t="shared" si="8"/>
        <v>9.5550992470910341</v>
      </c>
      <c r="J50">
        <f t="shared" si="9"/>
        <v>8.3559206023271742</v>
      </c>
      <c r="K50">
        <f t="shared" si="5"/>
        <v>34</v>
      </c>
    </row>
    <row r="51" spans="1:11" x14ac:dyDescent="0.25">
      <c r="A51" s="2" t="s">
        <v>49</v>
      </c>
      <c r="B51" s="2"/>
      <c r="C51" s="2"/>
      <c r="D51" s="5">
        <v>42450</v>
      </c>
      <c r="E51" s="5">
        <v>43814</v>
      </c>
      <c r="F51" s="5">
        <v>44866</v>
      </c>
      <c r="G51">
        <f t="shared" si="6"/>
        <v>6.6885694729637235</v>
      </c>
      <c r="H51">
        <f t="shared" si="7"/>
        <v>8.4106776180698155</v>
      </c>
      <c r="I51">
        <f t="shared" si="8"/>
        <v>11.586584531143053</v>
      </c>
      <c r="J51">
        <f t="shared" si="9"/>
        <v>8.8952772073921977</v>
      </c>
      <c r="K51">
        <f t="shared" si="5"/>
        <v>39</v>
      </c>
    </row>
    <row r="52" spans="1:11" x14ac:dyDescent="0.25">
      <c r="A52" s="2" t="s">
        <v>50</v>
      </c>
      <c r="B52" s="2"/>
      <c r="C52" s="2"/>
      <c r="D52" s="5">
        <v>43402</v>
      </c>
      <c r="E52" s="5">
        <v>41756</v>
      </c>
      <c r="F52" s="5"/>
      <c r="G52">
        <f t="shared" si="6"/>
        <v>9.2950034223134832</v>
      </c>
      <c r="H52">
        <f t="shared" si="7"/>
        <v>2.7761806981519506</v>
      </c>
      <c r="I52">
        <f t="shared" si="8"/>
        <v>15.496235455167694</v>
      </c>
      <c r="J52">
        <f t="shared" si="9"/>
        <v>9.189139858544376</v>
      </c>
      <c r="K52">
        <f t="shared" si="5"/>
        <v>40</v>
      </c>
    </row>
    <row r="53" spans="1:11" x14ac:dyDescent="0.25">
      <c r="A53" s="2" t="s">
        <v>51</v>
      </c>
      <c r="B53" s="2"/>
      <c r="C53" s="2"/>
      <c r="D53" s="5">
        <v>41995</v>
      </c>
      <c r="E53" s="5">
        <v>44795</v>
      </c>
      <c r="F53" s="5">
        <v>45223</v>
      </c>
      <c r="G53">
        <f t="shared" si="6"/>
        <v>5.4428473648186175</v>
      </c>
      <c r="H53">
        <f t="shared" si="7"/>
        <v>11.096509240246407</v>
      </c>
      <c r="I53">
        <f t="shared" si="8"/>
        <v>12.563997262149213</v>
      </c>
      <c r="J53">
        <f t="shared" si="9"/>
        <v>9.7011179557380789</v>
      </c>
      <c r="K53">
        <f t="shared" si="5"/>
        <v>43</v>
      </c>
    </row>
    <row r="54" spans="1:11" x14ac:dyDescent="0.25">
      <c r="A54" s="2" t="s">
        <v>52</v>
      </c>
      <c r="B54" s="2"/>
      <c r="C54" s="2"/>
      <c r="D54" s="5"/>
      <c r="E54" s="5"/>
      <c r="F54" s="5"/>
      <c r="G54">
        <f t="shared" si="6"/>
        <v>17.212867898699521</v>
      </c>
      <c r="H54">
        <f t="shared" si="7"/>
        <v>15.200547570157427</v>
      </c>
      <c r="I54">
        <f t="shared" si="8"/>
        <v>15.496235455167694</v>
      </c>
      <c r="J54">
        <f t="shared" si="9"/>
        <v>15.969883641341546</v>
      </c>
      <c r="K54">
        <f t="shared" si="5"/>
        <v>54</v>
      </c>
    </row>
    <row r="55" spans="1:11" x14ac:dyDescent="0.25">
      <c r="A55" s="2" t="s">
        <v>53</v>
      </c>
      <c r="B55" s="2"/>
      <c r="C55" s="2"/>
      <c r="D55" s="5">
        <v>40724</v>
      </c>
      <c r="E55" s="5"/>
      <c r="F55" s="5"/>
      <c r="G55">
        <f t="shared" si="6"/>
        <v>1.9630390143737166</v>
      </c>
      <c r="H55">
        <f t="shared" si="7"/>
        <v>15.200547570157427</v>
      </c>
      <c r="I55">
        <f t="shared" si="8"/>
        <v>15.496235455167694</v>
      </c>
      <c r="J55">
        <f t="shared" si="9"/>
        <v>10.886607346566279</v>
      </c>
      <c r="K55">
        <f t="shared" si="5"/>
        <v>46</v>
      </c>
    </row>
    <row r="56" spans="1:11" x14ac:dyDescent="0.25">
      <c r="A56" s="2" t="s">
        <v>54</v>
      </c>
      <c r="B56" s="2"/>
      <c r="C56" s="2"/>
      <c r="D56" s="5">
        <v>44866</v>
      </c>
      <c r="E56" s="5">
        <v>42009</v>
      </c>
      <c r="F56" s="5">
        <v>45931</v>
      </c>
      <c r="G56">
        <f t="shared" si="6"/>
        <v>13.30321697467488</v>
      </c>
      <c r="H56">
        <f t="shared" si="7"/>
        <v>3.4688569472963722</v>
      </c>
      <c r="I56">
        <f t="shared" si="8"/>
        <v>14.50239561943874</v>
      </c>
      <c r="J56">
        <f t="shared" si="9"/>
        <v>10.424823180469998</v>
      </c>
      <c r="K56">
        <f t="shared" si="5"/>
        <v>44</v>
      </c>
    </row>
    <row r="57" spans="1:11" x14ac:dyDescent="0.25">
      <c r="A57" s="2" t="s">
        <v>55</v>
      </c>
      <c r="B57" s="2"/>
      <c r="C57" s="2"/>
      <c r="D57" s="5">
        <v>42018</v>
      </c>
      <c r="E57" s="5">
        <v>46001</v>
      </c>
      <c r="F57" s="5">
        <v>45200</v>
      </c>
      <c r="G57">
        <f t="shared" si="6"/>
        <v>5.505817932922656</v>
      </c>
      <c r="H57">
        <f t="shared" si="7"/>
        <v>14.39835728952772</v>
      </c>
      <c r="I57">
        <f t="shared" si="8"/>
        <v>12.501026694045175</v>
      </c>
      <c r="J57">
        <f t="shared" si="9"/>
        <v>10.801733972165183</v>
      </c>
      <c r="K57">
        <f t="shared" si="5"/>
        <v>45</v>
      </c>
    </row>
    <row r="58" spans="1:11" x14ac:dyDescent="0.25">
      <c r="A58" s="2" t="s">
        <v>56</v>
      </c>
      <c r="B58" s="2"/>
      <c r="C58" s="2"/>
      <c r="D58" s="5">
        <v>41590</v>
      </c>
      <c r="E58" s="5"/>
      <c r="F58" s="5">
        <v>46273</v>
      </c>
      <c r="G58">
        <f t="shared" si="6"/>
        <v>4.3340177960301167</v>
      </c>
      <c r="H58">
        <f t="shared" si="7"/>
        <v>15.200547570157427</v>
      </c>
      <c r="I58">
        <f t="shared" si="8"/>
        <v>15.43874058863792</v>
      </c>
      <c r="J58">
        <f t="shared" si="9"/>
        <v>11.657768651608487</v>
      </c>
      <c r="K58">
        <f t="shared" si="5"/>
        <v>48</v>
      </c>
    </row>
    <row r="59" spans="1:11" x14ac:dyDescent="0.25">
      <c r="A59" s="2" t="s">
        <v>57</v>
      </c>
      <c r="B59" s="2"/>
      <c r="C59" s="2"/>
      <c r="D59" s="5">
        <v>42084</v>
      </c>
      <c r="E59" s="5"/>
      <c r="F59" s="5">
        <v>45589</v>
      </c>
      <c r="G59">
        <f t="shared" si="6"/>
        <v>5.6865160848733742</v>
      </c>
      <c r="H59">
        <f t="shared" si="7"/>
        <v>15.200547570157427</v>
      </c>
      <c r="I59">
        <f t="shared" si="8"/>
        <v>13.566050650239562</v>
      </c>
      <c r="J59">
        <f t="shared" si="9"/>
        <v>11.48437143509012</v>
      </c>
      <c r="K59">
        <f t="shared" si="5"/>
        <v>47</v>
      </c>
    </row>
    <row r="60" spans="1:11" x14ac:dyDescent="0.25">
      <c r="A60" s="2" t="s">
        <v>58</v>
      </c>
      <c r="B60" s="2"/>
      <c r="C60" s="2"/>
      <c r="D60" s="5">
        <v>44938</v>
      </c>
      <c r="E60" s="5">
        <v>43800</v>
      </c>
      <c r="F60" s="5">
        <v>45512</v>
      </c>
      <c r="G60">
        <f t="shared" si="6"/>
        <v>13.500342231348391</v>
      </c>
      <c r="H60">
        <f t="shared" si="7"/>
        <v>8.3723477070499666</v>
      </c>
      <c r="I60">
        <f t="shared" si="8"/>
        <v>13.35523613963039</v>
      </c>
      <c r="J60">
        <f t="shared" si="9"/>
        <v>11.742642026009584</v>
      </c>
      <c r="K60">
        <f t="shared" si="5"/>
        <v>49</v>
      </c>
    </row>
    <row r="61" spans="1:11" x14ac:dyDescent="0.25">
      <c r="A61" s="2" t="s">
        <v>59</v>
      </c>
      <c r="B61" s="2"/>
      <c r="C61" s="2"/>
      <c r="D61" s="5">
        <v>45590</v>
      </c>
      <c r="E61" s="5">
        <v>45590</v>
      </c>
      <c r="F61" s="5"/>
      <c r="G61">
        <f t="shared" si="6"/>
        <v>15.285420944558522</v>
      </c>
      <c r="H61">
        <f t="shared" si="7"/>
        <v>13.273100616016427</v>
      </c>
      <c r="I61">
        <f t="shared" si="8"/>
        <v>15.496235455167694</v>
      </c>
      <c r="J61">
        <f t="shared" si="9"/>
        <v>14.684919005247549</v>
      </c>
      <c r="K61">
        <f t="shared" si="5"/>
        <v>50</v>
      </c>
    </row>
    <row r="62" spans="1:11" x14ac:dyDescent="0.25">
      <c r="A62" s="2" t="s">
        <v>60</v>
      </c>
      <c r="B62" s="2"/>
      <c r="C62" s="2"/>
      <c r="D62" s="5"/>
      <c r="E62" s="5"/>
      <c r="F62" s="5">
        <v>45987</v>
      </c>
      <c r="G62">
        <f t="shared" si="6"/>
        <v>17.212867898699521</v>
      </c>
      <c r="H62">
        <f t="shared" si="7"/>
        <v>15.200547570157427</v>
      </c>
      <c r="I62">
        <f t="shared" si="8"/>
        <v>14.655715263518138</v>
      </c>
      <c r="J62">
        <f t="shared" si="9"/>
        <v>15.689710244125029</v>
      </c>
      <c r="K62">
        <f t="shared" si="5"/>
        <v>53</v>
      </c>
    </row>
    <row r="63" spans="1:11" x14ac:dyDescent="0.25">
      <c r="A63" s="2" t="s">
        <v>61</v>
      </c>
      <c r="B63" s="2"/>
      <c r="C63" s="2"/>
      <c r="D63" s="5"/>
      <c r="E63" s="5"/>
      <c r="F63" s="5"/>
      <c r="G63">
        <f t="shared" si="6"/>
        <v>17.212867898699521</v>
      </c>
      <c r="H63">
        <f t="shared" si="7"/>
        <v>15.200547570157427</v>
      </c>
      <c r="I63">
        <f t="shared" si="8"/>
        <v>15.496235455167694</v>
      </c>
      <c r="J63">
        <f t="shared" si="9"/>
        <v>15.969883641341546</v>
      </c>
      <c r="K63">
        <f t="shared" si="5"/>
        <v>54</v>
      </c>
    </row>
    <row r="64" spans="1:11" x14ac:dyDescent="0.25">
      <c r="A64" s="2" t="s">
        <v>62</v>
      </c>
      <c r="B64" s="2"/>
      <c r="C64" s="2"/>
      <c r="D64" s="5">
        <v>45770</v>
      </c>
      <c r="E64" s="5">
        <v>45770</v>
      </c>
      <c r="F64" s="5"/>
      <c r="G64">
        <f t="shared" si="6"/>
        <v>15.7782340862423</v>
      </c>
      <c r="H64">
        <f t="shared" si="7"/>
        <v>13.765913757700206</v>
      </c>
      <c r="I64">
        <f t="shared" si="8"/>
        <v>15.496235455167694</v>
      </c>
      <c r="J64">
        <f t="shared" si="9"/>
        <v>15.013461099703399</v>
      </c>
      <c r="K64">
        <f t="shared" si="5"/>
        <v>51</v>
      </c>
    </row>
    <row r="65" spans="1:11" x14ac:dyDescent="0.25">
      <c r="A65" s="2" t="s">
        <v>63</v>
      </c>
      <c r="B65" s="2"/>
      <c r="C65" s="2"/>
      <c r="D65" s="5">
        <v>45804</v>
      </c>
      <c r="E65" s="5">
        <v>45804</v>
      </c>
      <c r="F65" s="5"/>
      <c r="G65">
        <f t="shared" si="6"/>
        <v>15.871321013004792</v>
      </c>
      <c r="H65">
        <f t="shared" si="7"/>
        <v>13.859000684462696</v>
      </c>
      <c r="I65">
        <f t="shared" si="8"/>
        <v>15.496235455167694</v>
      </c>
      <c r="J65">
        <f t="shared" si="9"/>
        <v>15.075519050878393</v>
      </c>
      <c r="K65">
        <f t="shared" si="5"/>
        <v>52</v>
      </c>
    </row>
    <row r="66" spans="1:11" x14ac:dyDescent="0.25">
      <c r="A66" s="2" t="s">
        <v>64</v>
      </c>
      <c r="B66" s="2"/>
      <c r="C66" s="2"/>
      <c r="D66" s="5"/>
      <c r="E66" s="5"/>
      <c r="F66" s="5"/>
      <c r="G66">
        <f t="shared" si="6"/>
        <v>17.212867898699521</v>
      </c>
      <c r="H66">
        <f t="shared" si="7"/>
        <v>15.200547570157427</v>
      </c>
      <c r="I66">
        <f t="shared" si="8"/>
        <v>15.496235455167694</v>
      </c>
      <c r="J66">
        <f t="shared" si="9"/>
        <v>15.969883641341546</v>
      </c>
      <c r="K66">
        <f t="shared" si="5"/>
        <v>54</v>
      </c>
    </row>
    <row r="70" spans="1:11" x14ac:dyDescent="0.25">
      <c r="A70" t="s">
        <v>73</v>
      </c>
    </row>
    <row r="72" spans="1:11" x14ac:dyDescent="0.25">
      <c r="A72" t="s">
        <v>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5AF987309144193B81B97A411EE7A" ma:contentTypeVersion="16" ma:contentTypeDescription="Create a new document." ma:contentTypeScope="" ma:versionID="c32eee398d065a6836f36a50d272b7d7">
  <xsd:schema xmlns:xsd="http://www.w3.org/2001/XMLSchema" xmlns:xs="http://www.w3.org/2001/XMLSchema" xmlns:p="http://schemas.microsoft.com/office/2006/metadata/properties" xmlns:ns2="06d43fc8-324d-415d-a068-ddd99381b85a" xmlns:ns3="a58da66d-7c6a-432b-b979-1ca66629dcec" targetNamespace="http://schemas.microsoft.com/office/2006/metadata/properties" ma:root="true" ma:fieldsID="309b6ba5cae71267984db389f0629e69" ns2:_="" ns3:_="">
    <xsd:import namespace="06d43fc8-324d-415d-a068-ddd99381b85a"/>
    <xsd:import namespace="a58da66d-7c6a-432b-b979-1ca66629dc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43fc8-324d-415d-a068-ddd99381b8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5e2b2fc-0517-44cc-85bc-21d743cacc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da66d-7c6a-432b-b979-1ca66629dce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3fee90c-cd77-4045-b975-45f49622bb15}" ma:internalName="TaxCatchAll" ma:showField="CatchAllData" ma:web="a58da66d-7c6a-432b-b979-1ca66629dc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d43fc8-324d-415d-a068-ddd99381b85a">
      <Terms xmlns="http://schemas.microsoft.com/office/infopath/2007/PartnerControls"/>
    </lcf76f155ced4ddcb4097134ff3c332f>
    <TaxCatchAll xmlns="a58da66d-7c6a-432b-b979-1ca66629dce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7AAEDD-A37A-4C16-8767-3F1459DE7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d43fc8-324d-415d-a068-ddd99381b85a"/>
    <ds:schemaRef ds:uri="a58da66d-7c6a-432b-b979-1ca66629dc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4F9E66-DC46-4272-B809-E8743D5700A2}">
  <ds:schemaRefs>
    <ds:schemaRef ds:uri="http://schemas.microsoft.com/office/2006/metadata/properties"/>
    <ds:schemaRef ds:uri="http://schemas.microsoft.com/office/infopath/2007/PartnerControls"/>
    <ds:schemaRef ds:uri="06d43fc8-324d-415d-a068-ddd99381b85a"/>
    <ds:schemaRef ds:uri="a58da66d-7c6a-432b-b979-1ca66629dcec"/>
  </ds:schemaRefs>
</ds:datastoreItem>
</file>

<file path=customXml/itemProps3.xml><?xml version="1.0" encoding="utf-8"?>
<ds:datastoreItem xmlns:ds="http://schemas.openxmlformats.org/officeDocument/2006/customXml" ds:itemID="{771812DA-5F47-4E48-82F2-5E6C9852DD6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17009a6-20de-461a-8894-0312a395cac9}" enabled="0" method="" siteId="{717009a6-20de-461a-8894-0312a395ca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Intervals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Ortiz, Justin</dc:creator>
  <cp:lastModifiedBy>Ortiz, Justin</cp:lastModifiedBy>
  <dcterms:created xsi:type="dcterms:W3CDTF">2026-10-01T13:28:39Z</dcterms:created>
  <dcterms:modified xsi:type="dcterms:W3CDTF">2026-10-24T19:42:04Z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0x010100C405AF987309144193B81B97A411EE7A</vt:lpwstr>
  </property>
  <property fmtid="{D5CDD505-2E9C-101B-9397-08002B2CF9AE}" pid="3" name="MediaServiceImageTags">
    <vt:lpwstr/>
  </property>
</Properties>
</file>