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薄壳山核桃\薄壳山核桃优良品种资源调查\114份薄壳山核桃资源统计\投稿文章HPJ\"/>
    </mc:Choice>
  </mc:AlternateContent>
  <xr:revisionPtr revIDLastSave="0" documentId="13_ncr:1_{79C33F60-7C04-4D97-AAE9-54EBC82EF4FC}" xr6:coauthVersionLast="47" xr6:coauthVersionMax="47" xr10:uidLastSave="{00000000-0000-0000-0000-000000000000}"/>
  <bookViews>
    <workbookView xWindow="-120" yWindow="-120" windowWidth="29040" windowHeight="15840" xr2:uid="{E953E32D-D3A4-4AA3-9414-1AC8B2729E0B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5" i="1" l="1"/>
  <c r="R13" i="1"/>
  <c r="R15" i="1"/>
  <c r="R16" i="1"/>
  <c r="R19" i="1"/>
  <c r="R20" i="1"/>
  <c r="R23" i="1"/>
  <c r="R24" i="1"/>
  <c r="R26" i="1"/>
  <c r="R28" i="1"/>
  <c r="R34" i="1"/>
  <c r="R35" i="1"/>
  <c r="R37" i="1"/>
  <c r="R38" i="1"/>
  <c r="R39" i="1"/>
  <c r="R41" i="1"/>
  <c r="R47" i="1"/>
  <c r="R48" i="1"/>
  <c r="R49" i="1"/>
  <c r="R50" i="1"/>
  <c r="R57" i="1"/>
  <c r="R58" i="1"/>
  <c r="R60" i="1"/>
  <c r="R61" i="1"/>
  <c r="R62" i="1"/>
  <c r="R63" i="1"/>
  <c r="R64" i="1"/>
  <c r="R65" i="1"/>
  <c r="R66" i="1"/>
  <c r="R73" i="1"/>
  <c r="R74" i="1"/>
  <c r="R76" i="1"/>
  <c r="R81" i="1"/>
  <c r="R83" i="1"/>
  <c r="R86" i="1"/>
  <c r="R89" i="1"/>
  <c r="R93" i="1"/>
  <c r="R95" i="1"/>
  <c r="R96" i="1"/>
  <c r="R97" i="1"/>
  <c r="R98" i="1"/>
  <c r="R105" i="1"/>
  <c r="R106" i="1"/>
  <c r="R107" i="1"/>
  <c r="R108" i="1"/>
  <c r="R109" i="1"/>
  <c r="R110" i="1"/>
  <c r="R111" i="1"/>
  <c r="R112" i="1"/>
  <c r="R114" i="1"/>
  <c r="R6" i="1"/>
  <c r="R8" i="1"/>
  <c r="R29" i="1"/>
  <c r="R42" i="1"/>
  <c r="R51" i="1"/>
  <c r="R75" i="1"/>
  <c r="R79" i="1"/>
  <c r="R99" i="1"/>
  <c r="R101" i="1"/>
  <c r="R9" i="1"/>
  <c r="R17" i="1"/>
  <c r="R18" i="1"/>
  <c r="R21" i="1"/>
  <c r="R25" i="1"/>
  <c r="R36" i="1"/>
  <c r="R40" i="1"/>
  <c r="R43" i="1"/>
  <c r="R52" i="1"/>
  <c r="R55" i="1"/>
  <c r="R69" i="1"/>
  <c r="R71" i="1"/>
  <c r="R72" i="1"/>
  <c r="R85" i="1"/>
  <c r="R87" i="1"/>
  <c r="R88" i="1"/>
  <c r="R91" i="1"/>
  <c r="R100" i="1"/>
  <c r="R103" i="1"/>
  <c r="R115" i="1"/>
  <c r="R7" i="1"/>
  <c r="R12" i="1"/>
  <c r="R14" i="1"/>
  <c r="R27" i="1"/>
  <c r="R32" i="1"/>
  <c r="R53" i="1"/>
  <c r="R59" i="1"/>
  <c r="R70" i="1"/>
  <c r="R77" i="1"/>
  <c r="R82" i="1"/>
  <c r="R84" i="1"/>
  <c r="R113" i="1"/>
  <c r="R30" i="1"/>
  <c r="R67" i="1"/>
  <c r="R46" i="1"/>
  <c r="R94" i="1"/>
  <c r="R45" i="1"/>
  <c r="R11" i="1"/>
  <c r="R78" i="1"/>
  <c r="R10" i="1"/>
  <c r="R33" i="1"/>
  <c r="R56" i="1"/>
  <c r="R90" i="1"/>
  <c r="R102" i="1"/>
  <c r="R31" i="1"/>
  <c r="R5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X39" i="1" s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4" i="1"/>
  <c r="R22" i="1"/>
  <c r="R44" i="1"/>
  <c r="R68" i="1"/>
  <c r="R80" i="1"/>
  <c r="R92" i="1"/>
  <c r="R104" i="1"/>
  <c r="R4" i="1"/>
  <c r="D119" i="1"/>
  <c r="E119" i="1"/>
  <c r="F119" i="1"/>
  <c r="G119" i="1"/>
  <c r="H119" i="1"/>
  <c r="I119" i="1"/>
  <c r="J119" i="1"/>
  <c r="K119" i="1"/>
  <c r="L119" i="1"/>
  <c r="M119" i="1"/>
  <c r="N119" i="1"/>
  <c r="O119" i="1"/>
  <c r="P119" i="1"/>
  <c r="Q119" i="1"/>
  <c r="C119" i="1"/>
  <c r="X38" i="1" l="1"/>
  <c r="X27" i="1"/>
  <c r="X15" i="1"/>
  <c r="X109" i="1"/>
  <c r="X97" i="1"/>
  <c r="X85" i="1"/>
  <c r="X73" i="1"/>
  <c r="X61" i="1"/>
  <c r="X49" i="1"/>
  <c r="V114" i="1"/>
  <c r="V102" i="1"/>
  <c r="V90" i="1"/>
  <c r="V78" i="1"/>
  <c r="V66" i="1"/>
  <c r="V54" i="1"/>
  <c r="V31" i="1"/>
  <c r="V20" i="1"/>
  <c r="V8" i="1"/>
  <c r="X62" i="1"/>
  <c r="X50" i="1"/>
  <c r="X28" i="1"/>
  <c r="V113" i="1"/>
  <c r="V101" i="1"/>
  <c r="V77" i="1"/>
  <c r="V65" i="1"/>
  <c r="V53" i="1"/>
  <c r="V42" i="1"/>
  <c r="V30" i="1"/>
  <c r="V19" i="1"/>
  <c r="V7" i="1"/>
  <c r="U119" i="1"/>
  <c r="X110" i="1"/>
  <c r="X98" i="1"/>
  <c r="X86" i="1"/>
  <c r="X74" i="1"/>
  <c r="X16" i="1"/>
  <c r="X105" i="1"/>
  <c r="X93" i="1"/>
  <c r="X81" i="1"/>
  <c r="X34" i="1"/>
  <c r="X4" i="1"/>
  <c r="X104" i="1"/>
  <c r="X92" i="1"/>
  <c r="X80" i="1"/>
  <c r="X68" i="1"/>
  <c r="X56" i="1"/>
  <c r="X44" i="1"/>
  <c r="X33" i="1"/>
  <c r="X22" i="1"/>
  <c r="X10" i="1"/>
  <c r="X11" i="1"/>
  <c r="X91" i="1"/>
  <c r="X114" i="1"/>
  <c r="X102" i="1"/>
  <c r="X90" i="1"/>
  <c r="X78" i="1"/>
  <c r="X66" i="1"/>
  <c r="X54" i="1"/>
  <c r="X31" i="1"/>
  <c r="X20" i="1"/>
  <c r="X8" i="1"/>
  <c r="X32" i="1"/>
  <c r="X113" i="1"/>
  <c r="X101" i="1"/>
  <c r="X89" i="1"/>
  <c r="X77" i="1"/>
  <c r="X65" i="1"/>
  <c r="X53" i="1"/>
  <c r="X42" i="1"/>
  <c r="X30" i="1"/>
  <c r="X19" i="1"/>
  <c r="X7" i="1"/>
  <c r="X45" i="1"/>
  <c r="X43" i="1"/>
  <c r="X112" i="1"/>
  <c r="X100" i="1"/>
  <c r="X88" i="1"/>
  <c r="X76" i="1"/>
  <c r="X64" i="1"/>
  <c r="X52" i="1"/>
  <c r="X41" i="1"/>
  <c r="X18" i="1"/>
  <c r="X6" i="1"/>
  <c r="W119" i="1"/>
  <c r="X9" i="1"/>
  <c r="X111" i="1"/>
  <c r="X99" i="1"/>
  <c r="X87" i="1"/>
  <c r="X75" i="1"/>
  <c r="X63" i="1"/>
  <c r="X51" i="1"/>
  <c r="X40" i="1"/>
  <c r="X29" i="1"/>
  <c r="X17" i="1"/>
  <c r="X5" i="1"/>
  <c r="X103" i="1"/>
  <c r="X79" i="1"/>
  <c r="X69" i="1"/>
  <c r="X55" i="1"/>
  <c r="X23" i="1"/>
  <c r="X115" i="1"/>
  <c r="X21" i="1"/>
  <c r="X108" i="1"/>
  <c r="X96" i="1"/>
  <c r="X84" i="1"/>
  <c r="X72" i="1"/>
  <c r="X60" i="1"/>
  <c r="X48" i="1"/>
  <c r="X37" i="1"/>
  <c r="X26" i="1"/>
  <c r="X14" i="1"/>
  <c r="X57" i="1"/>
  <c r="X67" i="1"/>
  <c r="X107" i="1"/>
  <c r="X95" i="1"/>
  <c r="X83" i="1"/>
  <c r="X71" i="1"/>
  <c r="X59" i="1"/>
  <c r="X47" i="1"/>
  <c r="X36" i="1"/>
  <c r="X25" i="1"/>
  <c r="X13" i="1"/>
  <c r="X106" i="1"/>
  <c r="X94" i="1"/>
  <c r="X82" i="1"/>
  <c r="X70" i="1"/>
  <c r="X58" i="1"/>
  <c r="X46" i="1"/>
  <c r="X35" i="1"/>
  <c r="X24" i="1"/>
  <c r="X12" i="1"/>
  <c r="V108" i="1"/>
  <c r="V96" i="1"/>
  <c r="V84" i="1"/>
  <c r="V107" i="1"/>
  <c r="V95" i="1"/>
  <c r="V83" i="1"/>
  <c r="V71" i="1"/>
  <c r="V59" i="1"/>
  <c r="V47" i="1"/>
  <c r="V36" i="1"/>
  <c r="V25" i="1"/>
  <c r="V13" i="1"/>
  <c r="T103" i="1"/>
  <c r="T79" i="1"/>
  <c r="T67" i="1"/>
  <c r="T43" i="1"/>
  <c r="T32" i="1"/>
  <c r="V97" i="1"/>
  <c r="V85" i="1"/>
  <c r="V73" i="1"/>
  <c r="T115" i="1"/>
  <c r="T91" i="1"/>
  <c r="T55" i="1"/>
  <c r="V109" i="1"/>
  <c r="V72" i="1"/>
  <c r="V60" i="1"/>
  <c r="V48" i="1"/>
  <c r="V37" i="1"/>
  <c r="V26" i="1"/>
  <c r="V14" i="1"/>
  <c r="T89" i="1"/>
  <c r="V105" i="1"/>
  <c r="V93" i="1"/>
  <c r="V81" i="1"/>
  <c r="V69" i="1"/>
  <c r="V57" i="1"/>
  <c r="V45" i="1"/>
  <c r="V34" i="1"/>
  <c r="V23" i="1"/>
  <c r="V11" i="1"/>
  <c r="T112" i="1"/>
  <c r="T100" i="1"/>
  <c r="T88" i="1"/>
  <c r="T76" i="1"/>
  <c r="V64" i="1"/>
  <c r="V52" i="1"/>
  <c r="V41" i="1"/>
  <c r="V18" i="1"/>
  <c r="V6" i="1"/>
  <c r="V106" i="1"/>
  <c r="V94" i="1"/>
  <c r="V82" i="1"/>
  <c r="V70" i="1"/>
  <c r="V58" i="1"/>
  <c r="V46" i="1"/>
  <c r="V35" i="1"/>
  <c r="V24" i="1"/>
  <c r="V12" i="1"/>
  <c r="V110" i="1"/>
  <c r="V98" i="1"/>
  <c r="V86" i="1"/>
  <c r="V74" i="1"/>
  <c r="V62" i="1"/>
  <c r="V50" i="1"/>
  <c r="V39" i="1"/>
  <c r="V28" i="1"/>
  <c r="V16" i="1"/>
  <c r="V4" i="1"/>
  <c r="V104" i="1"/>
  <c r="V92" i="1"/>
  <c r="V80" i="1"/>
  <c r="V68" i="1"/>
  <c r="V56" i="1"/>
  <c r="V44" i="1"/>
  <c r="V33" i="1"/>
  <c r="V22" i="1"/>
  <c r="V10" i="1"/>
  <c r="V61" i="1"/>
  <c r="V49" i="1"/>
  <c r="V38" i="1"/>
  <c r="V27" i="1"/>
  <c r="V15" i="1"/>
  <c r="V115" i="1"/>
  <c r="V103" i="1"/>
  <c r="V91" i="1"/>
  <c r="V79" i="1"/>
  <c r="V67" i="1"/>
  <c r="V55" i="1"/>
  <c r="V43" i="1"/>
  <c r="V32" i="1"/>
  <c r="V21" i="1"/>
  <c r="V9" i="1"/>
  <c r="T90" i="1"/>
  <c r="V111" i="1"/>
  <c r="V99" i="1"/>
  <c r="V87" i="1"/>
  <c r="V75" i="1"/>
  <c r="V63" i="1"/>
  <c r="V51" i="1"/>
  <c r="V40" i="1"/>
  <c r="V29" i="1"/>
  <c r="V17" i="1"/>
  <c r="V5" i="1"/>
  <c r="T23" i="1"/>
  <c r="T11" i="1"/>
  <c r="V89" i="1"/>
  <c r="V112" i="1"/>
  <c r="V100" i="1"/>
  <c r="V88" i="1"/>
  <c r="V76" i="1"/>
  <c r="T53" i="1"/>
  <c r="T64" i="1"/>
  <c r="T52" i="1"/>
  <c r="T22" i="1"/>
  <c r="T10" i="1"/>
  <c r="T114" i="1"/>
  <c r="T102" i="1"/>
  <c r="T78" i="1"/>
  <c r="T66" i="1"/>
  <c r="T54" i="1"/>
  <c r="T31" i="1"/>
  <c r="T20" i="1"/>
  <c r="T8" i="1"/>
  <c r="T113" i="1"/>
  <c r="T101" i="1"/>
  <c r="T77" i="1"/>
  <c r="T65" i="1"/>
  <c r="T42" i="1"/>
  <c r="T30" i="1"/>
  <c r="T5" i="1"/>
  <c r="T21" i="1"/>
  <c r="T9" i="1"/>
  <c r="T19" i="1"/>
  <c r="T7" i="1"/>
  <c r="T41" i="1"/>
  <c r="T18" i="1"/>
  <c r="T105" i="1"/>
  <c r="T93" i="1"/>
  <c r="T81" i="1"/>
  <c r="T69" i="1"/>
  <c r="T57" i="1"/>
  <c r="T45" i="1"/>
  <c r="T34" i="1"/>
  <c r="T111" i="1"/>
  <c r="T99" i="1"/>
  <c r="T87" i="1"/>
  <c r="T75" i="1"/>
  <c r="T63" i="1"/>
  <c r="T51" i="1"/>
  <c r="T40" i="1"/>
  <c r="T29" i="1"/>
  <c r="T17" i="1"/>
  <c r="T4" i="1"/>
  <c r="T104" i="1"/>
  <c r="T92" i="1"/>
  <c r="T80" i="1"/>
  <c r="T68" i="1"/>
  <c r="T56" i="1"/>
  <c r="T44" i="1"/>
  <c r="T33" i="1"/>
  <c r="T110" i="1"/>
  <c r="T98" i="1"/>
  <c r="T86" i="1"/>
  <c r="T74" i="1"/>
  <c r="T62" i="1"/>
  <c r="T50" i="1"/>
  <c r="T39" i="1"/>
  <c r="T28" i="1"/>
  <c r="T16" i="1"/>
  <c r="T109" i="1"/>
  <c r="T97" i="1"/>
  <c r="T85" i="1"/>
  <c r="T73" i="1"/>
  <c r="T61" i="1"/>
  <c r="T49" i="1"/>
  <c r="T38" i="1"/>
  <c r="T27" i="1"/>
  <c r="T15" i="1"/>
  <c r="T108" i="1"/>
  <c r="T96" i="1"/>
  <c r="T84" i="1"/>
  <c r="T72" i="1"/>
  <c r="T60" i="1"/>
  <c r="T48" i="1"/>
  <c r="T37" i="1"/>
  <c r="T26" i="1"/>
  <c r="T14" i="1"/>
  <c r="T107" i="1"/>
  <c r="T95" i="1"/>
  <c r="T83" i="1"/>
  <c r="T71" i="1"/>
  <c r="T59" i="1"/>
  <c r="T47" i="1"/>
  <c r="T36" i="1"/>
  <c r="T25" i="1"/>
  <c r="T13" i="1"/>
  <c r="T106" i="1"/>
  <c r="T94" i="1"/>
  <c r="T82" i="1"/>
  <c r="T70" i="1"/>
  <c r="T58" i="1"/>
  <c r="T46" i="1"/>
  <c r="T35" i="1"/>
  <c r="T24" i="1"/>
  <c r="T12" i="1"/>
  <c r="S119" i="1"/>
  <c r="T6" i="1"/>
  <c r="R119" i="1"/>
  <c r="X119" i="1" l="1"/>
  <c r="V119" i="1"/>
  <c r="T119" i="1"/>
  <c r="T116" i="1"/>
  <c r="T117" i="1" s="1"/>
  <c r="X116" i="1"/>
  <c r="X117" i="1" s="1"/>
  <c r="X118" i="1" s="1"/>
  <c r="V116" i="1"/>
  <c r="V117" i="1" s="1"/>
  <c r="S116" i="1"/>
  <c r="S117" i="1" s="1"/>
  <c r="U116" i="1"/>
  <c r="U117" i="1" s="1"/>
  <c r="U118" i="1" s="1"/>
  <c r="W116" i="1"/>
  <c r="W117" i="1" s="1"/>
  <c r="R116" i="1"/>
  <c r="R117" i="1" s="1"/>
  <c r="L116" i="1"/>
  <c r="L117" i="1" s="1"/>
  <c r="L118" i="1" s="1"/>
  <c r="F116" i="1"/>
  <c r="F117" i="1" s="1"/>
  <c r="K116" i="1"/>
  <c r="K117" i="1" s="1"/>
  <c r="O116" i="1"/>
  <c r="O117" i="1" s="1"/>
  <c r="D116" i="1"/>
  <c r="D117" i="1" s="1"/>
  <c r="G116" i="1"/>
  <c r="G117" i="1" s="1"/>
  <c r="Q116" i="1"/>
  <c r="Q117" i="1" s="1"/>
  <c r="J116" i="1"/>
  <c r="J117" i="1" s="1"/>
  <c r="P116" i="1"/>
  <c r="P117" i="1" s="1"/>
  <c r="I116" i="1"/>
  <c r="I120" i="1" s="1"/>
  <c r="E116" i="1"/>
  <c r="E117" i="1" s="1"/>
  <c r="H116" i="1"/>
  <c r="H117" i="1" s="1"/>
  <c r="M116" i="1"/>
  <c r="M120" i="1" s="1"/>
  <c r="C116" i="1"/>
  <c r="C117" i="1" s="1"/>
  <c r="N116" i="1"/>
  <c r="N117" i="1" s="1"/>
  <c r="I117" i="1" l="1"/>
  <c r="I118" i="1" s="1"/>
  <c r="W120" i="1"/>
  <c r="Q118" i="1"/>
  <c r="M117" i="1"/>
  <c r="M118" i="1" s="1"/>
  <c r="T120" i="1"/>
  <c r="L120" i="1"/>
  <c r="O120" i="1"/>
  <c r="O118" i="1"/>
  <c r="Q120" i="1"/>
  <c r="F118" i="1"/>
  <c r="D118" i="1"/>
  <c r="U120" i="1"/>
  <c r="C118" i="1"/>
  <c r="J118" i="1"/>
  <c r="V118" i="1"/>
  <c r="E118" i="1"/>
  <c r="X120" i="1"/>
  <c r="N120" i="1"/>
  <c r="H118" i="1"/>
  <c r="P120" i="1"/>
  <c r="G120" i="1"/>
  <c r="K120" i="1"/>
  <c r="R120" i="1"/>
  <c r="S120" i="1"/>
  <c r="N118" i="1"/>
  <c r="P118" i="1"/>
  <c r="G118" i="1"/>
  <c r="K118" i="1"/>
  <c r="R118" i="1"/>
  <c r="S118" i="1"/>
  <c r="T118" i="1"/>
  <c r="H120" i="1"/>
  <c r="C120" i="1"/>
  <c r="E120" i="1"/>
  <c r="J120" i="1"/>
  <c r="D120" i="1"/>
  <c r="F120" i="1"/>
  <c r="W118" i="1"/>
  <c r="V120" i="1"/>
</calcChain>
</file>

<file path=xl/sharedStrings.xml><?xml version="1.0" encoding="utf-8"?>
<sst xmlns="http://schemas.openxmlformats.org/spreadsheetml/2006/main" count="274" uniqueCount="204">
  <si>
    <t>C16:1</t>
  </si>
  <si>
    <t>C17:1</t>
  </si>
  <si>
    <t>C18:1</t>
  </si>
  <si>
    <t>C18:2</t>
  </si>
  <si>
    <t>C18:3</t>
  </si>
  <si>
    <t>C20:1</t>
  </si>
  <si>
    <t>F1</t>
  </si>
  <si>
    <t>F2</t>
  </si>
  <si>
    <t>F3</t>
  </si>
  <si>
    <t>F4</t>
  </si>
  <si>
    <t>SD01</t>
  </si>
  <si>
    <t>SD02</t>
  </si>
  <si>
    <t>SD03</t>
  </si>
  <si>
    <t>SD04</t>
  </si>
  <si>
    <t>SD05</t>
  </si>
  <si>
    <t>SD06</t>
  </si>
  <si>
    <t>SD07</t>
  </si>
  <si>
    <t>SD08</t>
  </si>
  <si>
    <t>SD09</t>
  </si>
  <si>
    <t>SD10</t>
  </si>
  <si>
    <t>SD11</t>
  </si>
  <si>
    <t>SD12</t>
  </si>
  <si>
    <t>SD13</t>
  </si>
  <si>
    <t>SD14</t>
  </si>
  <si>
    <t>SD15</t>
  </si>
  <si>
    <t>SD16</t>
  </si>
  <si>
    <t>SD17</t>
  </si>
  <si>
    <t>SD18</t>
  </si>
  <si>
    <t>SD19</t>
  </si>
  <si>
    <t>SD20</t>
  </si>
  <si>
    <t>SD21</t>
  </si>
  <si>
    <t>SD22</t>
  </si>
  <si>
    <t>SD23</t>
  </si>
  <si>
    <t>SD24</t>
  </si>
  <si>
    <t>SD25</t>
  </si>
  <si>
    <t>SD26</t>
  </si>
  <si>
    <t>SD27</t>
  </si>
  <si>
    <t>SD28</t>
  </si>
  <si>
    <t>SD29</t>
  </si>
  <si>
    <t>SD30</t>
  </si>
  <si>
    <t>SD31</t>
  </si>
  <si>
    <t>SD32</t>
  </si>
  <si>
    <t>SD33</t>
  </si>
  <si>
    <t>SD34</t>
  </si>
  <si>
    <t>SD35</t>
  </si>
  <si>
    <t>SD36</t>
  </si>
  <si>
    <t>SD37</t>
  </si>
  <si>
    <t>SD38</t>
  </si>
  <si>
    <t>SD39</t>
  </si>
  <si>
    <t>SD40</t>
  </si>
  <si>
    <t>SD41</t>
  </si>
  <si>
    <t>SD42</t>
  </si>
  <si>
    <t>SD43</t>
  </si>
  <si>
    <t>SD44</t>
  </si>
  <si>
    <t>SD45</t>
  </si>
  <si>
    <t>SD46</t>
  </si>
  <si>
    <t>SD47</t>
  </si>
  <si>
    <t>SD48</t>
  </si>
  <si>
    <t>SD49</t>
  </si>
  <si>
    <t>SD50</t>
  </si>
  <si>
    <t>SD51</t>
  </si>
  <si>
    <t>SD52</t>
  </si>
  <si>
    <t>SD53</t>
  </si>
  <si>
    <t>SD54</t>
  </si>
  <si>
    <t>SD55</t>
  </si>
  <si>
    <t>SD56</t>
  </si>
  <si>
    <t>SD57</t>
  </si>
  <si>
    <t>SD58</t>
  </si>
  <si>
    <t>SD59</t>
  </si>
  <si>
    <t>SD60</t>
  </si>
  <si>
    <t>SD61</t>
  </si>
  <si>
    <t>SD62</t>
  </si>
  <si>
    <t>SD63</t>
  </si>
  <si>
    <t>SD64</t>
  </si>
  <si>
    <t>SD65</t>
  </si>
  <si>
    <t>SD66</t>
  </si>
  <si>
    <t>SD67</t>
  </si>
  <si>
    <t>SD68</t>
  </si>
  <si>
    <t>SD69</t>
  </si>
  <si>
    <t>SD70</t>
  </si>
  <si>
    <t>C10:0</t>
  </si>
  <si>
    <t>C12:0</t>
  </si>
  <si>
    <t>C14:0</t>
  </si>
  <si>
    <t>C15:0</t>
  </si>
  <si>
    <t>C16:0</t>
  </si>
  <si>
    <t>C17:0</t>
  </si>
  <si>
    <t>C18:0</t>
  </si>
  <si>
    <t>C20:0</t>
  </si>
  <si>
    <t>C23:0</t>
  </si>
  <si>
    <t>Ratio of unsaturated fatty acids (%)</t>
    <phoneticPr fontId="1" type="noConversion"/>
  </si>
  <si>
    <t>Ratio of monounsaturated fatty acid (%)</t>
    <phoneticPr fontId="1" type="noConversion"/>
  </si>
  <si>
    <t xml:space="preserve">Ratio of polyunsaturated fatty acids (%) </t>
    <phoneticPr fontId="1" type="noConversion"/>
  </si>
  <si>
    <t>No</t>
    <phoneticPr fontId="1" type="noConversion"/>
  </si>
  <si>
    <t>Average</t>
  </si>
  <si>
    <t>Maximum</t>
  </si>
  <si>
    <t>Minimum</t>
  </si>
  <si>
    <t>Std. deviation</t>
  </si>
  <si>
    <t>CV</t>
  </si>
  <si>
    <t>EI mart</t>
    <phoneticPr fontId="1" type="noConversion"/>
  </si>
  <si>
    <t>Elliott</t>
    <phoneticPr fontId="1" type="noConversion"/>
  </si>
  <si>
    <t>Odom</t>
    <phoneticPr fontId="1" type="noConversion"/>
  </si>
  <si>
    <t>Oconee</t>
    <phoneticPr fontId="1" type="noConversion"/>
  </si>
  <si>
    <t>Barton</t>
    <phoneticPr fontId="1" type="noConversion"/>
  </si>
  <si>
    <t>Podsednik</t>
    <phoneticPr fontId="1" type="noConversion"/>
  </si>
  <si>
    <t>Pawnee</t>
    <phoneticPr fontId="1" type="noConversion"/>
  </si>
  <si>
    <t>Success</t>
    <phoneticPr fontId="1" type="noConversion"/>
  </si>
  <si>
    <t>Moneymaker</t>
    <phoneticPr fontId="1" type="noConversion"/>
  </si>
  <si>
    <t>Devore</t>
    <phoneticPr fontId="1" type="noConversion"/>
  </si>
  <si>
    <t>Desirable</t>
    <phoneticPr fontId="1" type="noConversion"/>
  </si>
  <si>
    <t>starking</t>
    <phoneticPr fontId="1" type="noConversion"/>
  </si>
  <si>
    <t>Gracross</t>
    <phoneticPr fontId="1" type="noConversion"/>
  </si>
  <si>
    <t>Jackson</t>
    <phoneticPr fontId="1" type="noConversion"/>
  </si>
  <si>
    <t>Jinhua</t>
    <phoneticPr fontId="1" type="noConversion"/>
  </si>
  <si>
    <t>Caddo</t>
    <phoneticPr fontId="1" type="noConversion"/>
  </si>
  <si>
    <t>Zhongshan 25</t>
    <phoneticPr fontId="1" type="noConversion"/>
  </si>
  <si>
    <t>Shoshoni</t>
    <phoneticPr fontId="1" type="noConversion"/>
  </si>
  <si>
    <t>Shawnne</t>
    <phoneticPr fontId="1" type="noConversion"/>
  </si>
  <si>
    <t>Western Schley</t>
    <phoneticPr fontId="1" type="noConversion"/>
  </si>
  <si>
    <t>Waco</t>
    <phoneticPr fontId="1" type="noConversion"/>
  </si>
  <si>
    <t>Wichita</t>
    <phoneticPr fontId="1" type="noConversion"/>
  </si>
  <si>
    <t>Sioux</t>
    <phoneticPr fontId="1" type="noConversion"/>
  </si>
  <si>
    <t>Stuart</t>
    <phoneticPr fontId="1" type="noConversion"/>
  </si>
  <si>
    <t>Cape Fear</t>
    <phoneticPr fontId="1" type="noConversion"/>
  </si>
  <si>
    <t>Cheyenne</t>
    <phoneticPr fontId="1" type="noConversion"/>
  </si>
  <si>
    <t>Choctaw</t>
    <phoneticPr fontId="1" type="noConversion"/>
  </si>
  <si>
    <t>Sauber</t>
    <phoneticPr fontId="1" type="noConversion"/>
  </si>
  <si>
    <t>Seven</t>
    <phoneticPr fontId="1" type="noConversion"/>
  </si>
  <si>
    <t>Shaoxing</t>
    <phoneticPr fontId="1" type="noConversion"/>
  </si>
  <si>
    <t>Schley</t>
    <phoneticPr fontId="1" type="noConversion"/>
  </si>
  <si>
    <t>Nacono</t>
    <phoneticPr fontId="1" type="noConversion"/>
  </si>
  <si>
    <t>Mohawk</t>
    <phoneticPr fontId="1" type="noConversion"/>
  </si>
  <si>
    <t>Melrose</t>
    <phoneticPr fontId="1" type="noConversion"/>
  </si>
  <si>
    <t>Mahan</t>
    <phoneticPr fontId="1" type="noConversion"/>
  </si>
  <si>
    <t>Lvzhou 1</t>
    <phoneticPr fontId="1" type="noConversion"/>
  </si>
  <si>
    <t>Creek</t>
    <phoneticPr fontId="1" type="noConversion"/>
  </si>
  <si>
    <t>Colby</t>
    <phoneticPr fontId="1" type="noConversion"/>
  </si>
  <si>
    <t>Kanza</t>
    <phoneticPr fontId="1" type="noConversion"/>
  </si>
  <si>
    <t>Decanoic acid (mg/g)</t>
    <phoneticPr fontId="1" type="noConversion"/>
  </si>
  <si>
    <t>Dodecanoic acid(mg/g)</t>
    <phoneticPr fontId="1" type="noConversion"/>
  </si>
  <si>
    <t>Tetradecanoic acid (mg/g)</t>
    <phoneticPr fontId="1" type="noConversion"/>
  </si>
  <si>
    <t>Pentadecanoic acid (mg/g)</t>
    <phoneticPr fontId="1" type="noConversion"/>
  </si>
  <si>
    <t>Hexadecanoic acid (mg/g)</t>
    <phoneticPr fontId="1" type="noConversion"/>
  </si>
  <si>
    <t>Hexadecenoic acid (mg/g)</t>
    <phoneticPr fontId="1" type="noConversion"/>
  </si>
  <si>
    <t>Heptadecanoic acid (mg/g)</t>
    <phoneticPr fontId="1" type="noConversion"/>
  </si>
  <si>
    <t>Heptadecenoic acid (mg/g)</t>
    <phoneticPr fontId="1" type="noConversion"/>
  </si>
  <si>
    <t>Octadecanoic acid (mg/g)</t>
    <phoneticPr fontId="1" type="noConversion"/>
  </si>
  <si>
    <t>Octadecenoic acid (mg/g)</t>
    <phoneticPr fontId="1" type="noConversion"/>
  </si>
  <si>
    <t>Octadecadienoic acid (mg/g)</t>
    <phoneticPr fontId="1" type="noConversion"/>
  </si>
  <si>
    <t>Octadecatrienoic acid (mg/g)</t>
    <phoneticPr fontId="1" type="noConversion"/>
  </si>
  <si>
    <t>Eicosanoic acid (mg/g)</t>
    <phoneticPr fontId="1" type="noConversion"/>
  </si>
  <si>
    <t>Eicosenoic acid (mg/g)</t>
    <phoneticPr fontId="1" type="noConversion"/>
  </si>
  <si>
    <t>Tricosanoic acid (mg/g)</t>
    <phoneticPr fontId="1" type="noConversion"/>
  </si>
  <si>
    <t>Total of fatty acids(mg/g)</t>
    <phoneticPr fontId="1" type="noConversion"/>
  </si>
  <si>
    <t>Total of unsaturated fatty acids(mg/g)</t>
    <phoneticPr fontId="1" type="noConversion"/>
  </si>
  <si>
    <t>Total of monounsaturated fatty acids (mg/g)</t>
    <phoneticPr fontId="1" type="noConversion"/>
  </si>
  <si>
    <t>Total of polyunsaturated fatty acids (mg/g)</t>
    <phoneticPr fontId="1" type="noConversion"/>
  </si>
  <si>
    <t>Cultivar’s or seedling line’s name</t>
    <phoneticPr fontId="1" type="noConversion"/>
  </si>
  <si>
    <t>Forkert</t>
    <phoneticPr fontId="1" type="noConversion"/>
  </si>
  <si>
    <t>Kiowa</t>
    <phoneticPr fontId="1" type="noConversion"/>
  </si>
  <si>
    <t>Moreland</t>
    <phoneticPr fontId="1" type="noConversion"/>
  </si>
  <si>
    <t>F5</t>
    <phoneticPr fontId="1" type="noConversion"/>
  </si>
  <si>
    <t>EI mart</t>
  </si>
  <si>
    <t>Elliott</t>
  </si>
  <si>
    <t>Odom</t>
  </si>
  <si>
    <t>Oconee</t>
  </si>
  <si>
    <t>Barton</t>
  </si>
  <si>
    <t>Podsednik</t>
  </si>
  <si>
    <t>Pawnee</t>
  </si>
  <si>
    <t>Moneymaker</t>
  </si>
  <si>
    <t>Success</t>
  </si>
  <si>
    <t>Devore</t>
  </si>
  <si>
    <t>Desirable</t>
  </si>
  <si>
    <t>Forkert</t>
  </si>
  <si>
    <t>Gracross</t>
  </si>
  <si>
    <t>starking</t>
  </si>
  <si>
    <t>Jackson</t>
  </si>
  <si>
    <t>Jinhua</t>
  </si>
  <si>
    <t>Caddo</t>
  </si>
  <si>
    <t>Cape Fear</t>
  </si>
  <si>
    <t>Kanza</t>
  </si>
  <si>
    <t>Colby</t>
  </si>
  <si>
    <t>Creek</t>
  </si>
  <si>
    <t>Lvzhou 1</t>
  </si>
  <si>
    <t>Mahan</t>
  </si>
  <si>
    <t>Moreland</t>
  </si>
  <si>
    <t>Melrose</t>
  </si>
  <si>
    <t>Mohawk</t>
  </si>
  <si>
    <t>Nacono</t>
  </si>
  <si>
    <t>Cheyenne</t>
  </si>
  <si>
    <t>Choctaw</t>
  </si>
  <si>
    <t>Sauber</t>
  </si>
  <si>
    <t>Seven</t>
  </si>
  <si>
    <t>Shaoxing</t>
  </si>
  <si>
    <t>Schley</t>
  </si>
  <si>
    <t>Stuart</t>
  </si>
  <si>
    <t>Sioux</t>
  </si>
  <si>
    <t>Kiowa</t>
  </si>
  <si>
    <t>Wichita</t>
  </si>
  <si>
    <t>Waco</t>
  </si>
  <si>
    <t>Western Schley</t>
  </si>
  <si>
    <t>Shawnne</t>
  </si>
  <si>
    <t>Shoshoni</t>
  </si>
  <si>
    <t>Zhongshan 25</t>
  </si>
  <si>
    <r>
      <t>Suppl Table S3 15 fatty acids contents in 112</t>
    </r>
    <r>
      <rPr>
        <i/>
        <sz val="10"/>
        <color theme="1"/>
        <rFont val="Times New Roman"/>
        <family val="1"/>
      </rPr>
      <t xml:space="preserve"> Carya illinoinensis</t>
    </r>
    <r>
      <rPr>
        <sz val="10"/>
        <color theme="1"/>
        <rFont val="Times New Roman"/>
        <family val="1"/>
      </rPr>
      <t xml:space="preserve"> germplasm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</si>
</sst>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>
      <alignment vertical="center"/>
    </xf>
    <xf numFmtId="176" fontId="3" fillId="0" borderId="0" xfId="0" applyNumberFormat="1" applyFont="1" applyFill="1" applyBorder="1">
      <alignment vertical="center"/>
    </xf>
    <xf numFmtId="2" fontId="3" fillId="0" borderId="2" xfId="0" applyNumberFormat="1" applyFont="1" applyFill="1" applyBorder="1">
      <alignment vertical="center"/>
    </xf>
    <xf numFmtId="0" fontId="3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>
      <alignment vertical="center"/>
    </xf>
    <xf numFmtId="0" fontId="3" fillId="0" borderId="1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Sheet2!$E$5:$E$116</c:f>
              <c:numCache>
                <c:formatCode>General</c:formatCode>
                <c:ptCount val="112"/>
                <c:pt idx="0">
                  <c:v>7.6097873075311795E-2</c:v>
                </c:pt>
                <c:pt idx="1">
                  <c:v>-1.2674928355180901</c:v>
                </c:pt>
                <c:pt idx="2">
                  <c:v>0.346320035947426</c:v>
                </c:pt>
                <c:pt idx="3">
                  <c:v>1.0505361013805099</c:v>
                </c:pt>
                <c:pt idx="4">
                  <c:v>3.7976196738197202E-2</c:v>
                </c:pt>
                <c:pt idx="5">
                  <c:v>0.15506557348862801</c:v>
                </c:pt>
                <c:pt idx="6">
                  <c:v>3.3380159884772902</c:v>
                </c:pt>
                <c:pt idx="7">
                  <c:v>0.12101188257362799</c:v>
                </c:pt>
                <c:pt idx="8">
                  <c:v>-0.67622331815464298</c:v>
                </c:pt>
                <c:pt idx="9">
                  <c:v>-0.23991620675934</c:v>
                </c:pt>
                <c:pt idx="10">
                  <c:v>0.34424037640987798</c:v>
                </c:pt>
                <c:pt idx="11">
                  <c:v>-1.44689461809886</c:v>
                </c:pt>
                <c:pt idx="12">
                  <c:v>0.69478770036913495</c:v>
                </c:pt>
                <c:pt idx="13">
                  <c:v>7.8493355540481799E-2</c:v>
                </c:pt>
                <c:pt idx="14">
                  <c:v>0.27664162507685502</c:v>
                </c:pt>
                <c:pt idx="15">
                  <c:v>1.45312914176061</c:v>
                </c:pt>
                <c:pt idx="16">
                  <c:v>-1.1875504956045901E-2</c:v>
                </c:pt>
                <c:pt idx="17">
                  <c:v>-0.27339171437694398</c:v>
                </c:pt>
                <c:pt idx="18">
                  <c:v>0.35718744875693997</c:v>
                </c:pt>
                <c:pt idx="19">
                  <c:v>-0.28068361998258401</c:v>
                </c:pt>
                <c:pt idx="20">
                  <c:v>-3.5278989975831898E-2</c:v>
                </c:pt>
                <c:pt idx="21">
                  <c:v>9.2321368787103703E-2</c:v>
                </c:pt>
                <c:pt idx="22">
                  <c:v>0.29516526929467202</c:v>
                </c:pt>
                <c:pt idx="23">
                  <c:v>-0.90330300362104499</c:v>
                </c:pt>
                <c:pt idx="24">
                  <c:v>5.9400330142909102E-2</c:v>
                </c:pt>
                <c:pt idx="25">
                  <c:v>-0.27395337392769997</c:v>
                </c:pt>
                <c:pt idx="26">
                  <c:v>-0.187675813939333</c:v>
                </c:pt>
                <c:pt idx="27">
                  <c:v>0.227087191877614</c:v>
                </c:pt>
                <c:pt idx="28">
                  <c:v>0.170175943312078</c:v>
                </c:pt>
                <c:pt idx="29">
                  <c:v>-0.13143278969448099</c:v>
                </c:pt>
                <c:pt idx="30">
                  <c:v>0.42830804481172102</c:v>
                </c:pt>
                <c:pt idx="31">
                  <c:v>-0.96375245066109905</c:v>
                </c:pt>
                <c:pt idx="32">
                  <c:v>-0.48093523470268201</c:v>
                </c:pt>
                <c:pt idx="33">
                  <c:v>0.43417612003185402</c:v>
                </c:pt>
                <c:pt idx="34">
                  <c:v>0.21982437579655301</c:v>
                </c:pt>
                <c:pt idx="35">
                  <c:v>-0.51510237412059301</c:v>
                </c:pt>
                <c:pt idx="36">
                  <c:v>0.87599834352120398</c:v>
                </c:pt>
                <c:pt idx="37">
                  <c:v>0.88307311369497699</c:v>
                </c:pt>
                <c:pt idx="38">
                  <c:v>0.112863380023506</c:v>
                </c:pt>
                <c:pt idx="39">
                  <c:v>-0.74564068547037199</c:v>
                </c:pt>
                <c:pt idx="40">
                  <c:v>-0.84086253122222898</c:v>
                </c:pt>
                <c:pt idx="41">
                  <c:v>0.48338699150541298</c:v>
                </c:pt>
                <c:pt idx="42">
                  <c:v>-0.48201850783301797</c:v>
                </c:pt>
                <c:pt idx="43">
                  <c:v>-0.33587107567598801</c:v>
                </c:pt>
                <c:pt idx="44">
                  <c:v>-0.387282577062879</c:v>
                </c:pt>
                <c:pt idx="45">
                  <c:v>-0.82295954667829196</c:v>
                </c:pt>
                <c:pt idx="46">
                  <c:v>-0.46439534964304502</c:v>
                </c:pt>
                <c:pt idx="47">
                  <c:v>-0.41387893362239597</c:v>
                </c:pt>
                <c:pt idx="48">
                  <c:v>-0.42508620288585403</c:v>
                </c:pt>
                <c:pt idx="49">
                  <c:v>-0.65223965323142596</c:v>
                </c:pt>
                <c:pt idx="50">
                  <c:v>-0.38425661525646199</c:v>
                </c:pt>
                <c:pt idx="51">
                  <c:v>5.9420181330074102E-2</c:v>
                </c:pt>
                <c:pt idx="52">
                  <c:v>-1.1609175011339999E-2</c:v>
                </c:pt>
                <c:pt idx="53">
                  <c:v>-0.46265895828557901</c:v>
                </c:pt>
                <c:pt idx="54">
                  <c:v>-1.50380227771607</c:v>
                </c:pt>
                <c:pt idx="55">
                  <c:v>-1.1438080868585301</c:v>
                </c:pt>
                <c:pt idx="56">
                  <c:v>-0.525550967430788</c:v>
                </c:pt>
                <c:pt idx="57">
                  <c:v>-1.4036163158258199</c:v>
                </c:pt>
                <c:pt idx="58">
                  <c:v>-0.71977927014282705</c:v>
                </c:pt>
                <c:pt idx="59">
                  <c:v>-1.4083682037255301</c:v>
                </c:pt>
                <c:pt idx="60">
                  <c:v>-0.79273049957086394</c:v>
                </c:pt>
                <c:pt idx="61">
                  <c:v>-0.77088256591870497</c:v>
                </c:pt>
                <c:pt idx="62">
                  <c:v>-0.73984712677895703</c:v>
                </c:pt>
                <c:pt idx="63">
                  <c:v>8.8150028267395694E-2</c:v>
                </c:pt>
                <c:pt idx="64">
                  <c:v>-0.39494033635670001</c:v>
                </c:pt>
                <c:pt idx="65">
                  <c:v>-0.74075184370870495</c:v>
                </c:pt>
                <c:pt idx="66">
                  <c:v>-2.54904313137737</c:v>
                </c:pt>
                <c:pt idx="67">
                  <c:v>-1.00863881112614</c:v>
                </c:pt>
                <c:pt idx="68">
                  <c:v>-0.83359065258813803</c:v>
                </c:pt>
                <c:pt idx="69">
                  <c:v>-0.75654230458691396</c:v>
                </c:pt>
                <c:pt idx="70">
                  <c:v>0.35215991802915703</c:v>
                </c:pt>
                <c:pt idx="71">
                  <c:v>-0.25422275559930002</c:v>
                </c:pt>
                <c:pt idx="72">
                  <c:v>-0.54528245716266899</c:v>
                </c:pt>
                <c:pt idx="73">
                  <c:v>-0.66731971396054901</c:v>
                </c:pt>
                <c:pt idx="74">
                  <c:v>-0.77965589672654501</c:v>
                </c:pt>
                <c:pt idx="75">
                  <c:v>0.69195613471314199</c:v>
                </c:pt>
                <c:pt idx="76">
                  <c:v>-0.34585162148900001</c:v>
                </c:pt>
                <c:pt idx="77">
                  <c:v>1.1879443432669801</c:v>
                </c:pt>
                <c:pt idx="78">
                  <c:v>1.3967027467998401</c:v>
                </c:pt>
                <c:pt idx="79">
                  <c:v>1.0524769816974999</c:v>
                </c:pt>
                <c:pt idx="80">
                  <c:v>2.02320445746982</c:v>
                </c:pt>
                <c:pt idx="81">
                  <c:v>-8.8546183330326406E-2</c:v>
                </c:pt>
                <c:pt idx="82">
                  <c:v>0.13581145700313399</c:v>
                </c:pt>
                <c:pt idx="83">
                  <c:v>1.6615781698246599</c:v>
                </c:pt>
                <c:pt idx="84">
                  <c:v>0.40824425602593301</c:v>
                </c:pt>
                <c:pt idx="85">
                  <c:v>0.78429304570335201</c:v>
                </c:pt>
                <c:pt idx="86">
                  <c:v>2.12134987910617E-2</c:v>
                </c:pt>
                <c:pt idx="87">
                  <c:v>1.27852639755507</c:v>
                </c:pt>
                <c:pt idx="88">
                  <c:v>0.32454955148239201</c:v>
                </c:pt>
                <c:pt idx="89">
                  <c:v>-0.56460188864562499</c:v>
                </c:pt>
                <c:pt idx="90">
                  <c:v>5.1713771947254603</c:v>
                </c:pt>
                <c:pt idx="91">
                  <c:v>-0.52056605474223006</c:v>
                </c:pt>
                <c:pt idx="92">
                  <c:v>-0.54375686320175298</c:v>
                </c:pt>
                <c:pt idx="93">
                  <c:v>-5.8247699645831201E-2</c:v>
                </c:pt>
                <c:pt idx="94">
                  <c:v>-0.73698941896197001</c:v>
                </c:pt>
                <c:pt idx="95">
                  <c:v>-0.80340941147731904</c:v>
                </c:pt>
                <c:pt idx="96">
                  <c:v>-0.92389614926417096</c:v>
                </c:pt>
                <c:pt idx="97">
                  <c:v>-0.40669532498636801</c:v>
                </c:pt>
                <c:pt idx="98">
                  <c:v>-0.58383344657943703</c:v>
                </c:pt>
                <c:pt idx="99">
                  <c:v>-0.37797254382469098</c:v>
                </c:pt>
                <c:pt idx="100">
                  <c:v>0.430591070378813</c:v>
                </c:pt>
                <c:pt idx="101">
                  <c:v>6.0884764430215101E-2</c:v>
                </c:pt>
                <c:pt idx="102">
                  <c:v>0.19586220627826101</c:v>
                </c:pt>
                <c:pt idx="103">
                  <c:v>0.59479516712618696</c:v>
                </c:pt>
                <c:pt idx="104">
                  <c:v>-0.24268817146271501</c:v>
                </c:pt>
                <c:pt idx="105">
                  <c:v>2.6256140408805599</c:v>
                </c:pt>
                <c:pt idx="106">
                  <c:v>1.71480393979853</c:v>
                </c:pt>
                <c:pt idx="107">
                  <c:v>0.79767762675239595</c:v>
                </c:pt>
                <c:pt idx="108">
                  <c:v>1.1983077549579699</c:v>
                </c:pt>
                <c:pt idx="109">
                  <c:v>1.70080562704149</c:v>
                </c:pt>
                <c:pt idx="110">
                  <c:v>0.39270339975305102</c:v>
                </c:pt>
                <c:pt idx="111">
                  <c:v>-1.1088380773362301</c:v>
                </c:pt>
              </c:numCache>
            </c:numRef>
          </c:xVal>
          <c:yVal>
            <c:numRef>
              <c:f>Sheet2!$F$5:$F$116</c:f>
              <c:numCache>
                <c:formatCode>General</c:formatCode>
                <c:ptCount val="112"/>
                <c:pt idx="0">
                  <c:v>1.4806882830811701</c:v>
                </c:pt>
                <c:pt idx="1">
                  <c:v>0.64826557983536603</c:v>
                </c:pt>
                <c:pt idx="2">
                  <c:v>-1.65716621503217</c:v>
                </c:pt>
                <c:pt idx="3">
                  <c:v>1.1542175530543299</c:v>
                </c:pt>
                <c:pt idx="4">
                  <c:v>0.986788618456788</c:v>
                </c:pt>
                <c:pt idx="5">
                  <c:v>0.52414291772394905</c:v>
                </c:pt>
                <c:pt idx="6">
                  <c:v>1.3668185007218101</c:v>
                </c:pt>
                <c:pt idx="7">
                  <c:v>0.54208382820649503</c:v>
                </c:pt>
                <c:pt idx="8">
                  <c:v>0.27655285239363903</c:v>
                </c:pt>
                <c:pt idx="9">
                  <c:v>1.2741143432411099</c:v>
                </c:pt>
                <c:pt idx="10">
                  <c:v>0.98200150667781705</c:v>
                </c:pt>
                <c:pt idx="11">
                  <c:v>1.86801168225104</c:v>
                </c:pt>
                <c:pt idx="12">
                  <c:v>0.43295711169095202</c:v>
                </c:pt>
                <c:pt idx="13">
                  <c:v>0.13984766795690901</c:v>
                </c:pt>
                <c:pt idx="14">
                  <c:v>-6.3412309832615796E-2</c:v>
                </c:pt>
                <c:pt idx="15">
                  <c:v>-2.1769877876514898</c:v>
                </c:pt>
                <c:pt idx="16">
                  <c:v>-2.8321474405366698</c:v>
                </c:pt>
                <c:pt idx="17">
                  <c:v>0.955402654164065</c:v>
                </c:pt>
                <c:pt idx="18">
                  <c:v>-0.24497994802210099</c:v>
                </c:pt>
                <c:pt idx="19">
                  <c:v>-1.1004523247659801</c:v>
                </c:pt>
                <c:pt idx="20">
                  <c:v>0.82983063912649901</c:v>
                </c:pt>
                <c:pt idx="21">
                  <c:v>-0.212752865742078</c:v>
                </c:pt>
                <c:pt idx="22">
                  <c:v>-0.93907828135220095</c:v>
                </c:pt>
                <c:pt idx="23">
                  <c:v>0.67595009218828705</c:v>
                </c:pt>
                <c:pt idx="24">
                  <c:v>0.26670802977914698</c:v>
                </c:pt>
                <c:pt idx="25">
                  <c:v>0.44849492735819202</c:v>
                </c:pt>
                <c:pt idx="26">
                  <c:v>0.28074079027283599</c:v>
                </c:pt>
                <c:pt idx="27">
                  <c:v>0.56430896290347499</c:v>
                </c:pt>
                <c:pt idx="28">
                  <c:v>-0.96663184484930598</c:v>
                </c:pt>
                <c:pt idx="29">
                  <c:v>2.0152150830851299</c:v>
                </c:pt>
                <c:pt idx="30">
                  <c:v>-0.40117010487216898</c:v>
                </c:pt>
                <c:pt idx="31">
                  <c:v>-1.8147752341783501</c:v>
                </c:pt>
                <c:pt idx="32">
                  <c:v>0.596911494404052</c:v>
                </c:pt>
                <c:pt idx="33">
                  <c:v>-0.26464299488298398</c:v>
                </c:pt>
                <c:pt idx="34">
                  <c:v>-3.7874770274845003E-2</c:v>
                </c:pt>
                <c:pt idx="35">
                  <c:v>0.57826474261124805</c:v>
                </c:pt>
                <c:pt idx="36">
                  <c:v>-0.88716054207284001</c:v>
                </c:pt>
                <c:pt idx="37">
                  <c:v>-8.5792730155845306E-2</c:v>
                </c:pt>
                <c:pt idx="38">
                  <c:v>0.36409385857249499</c:v>
                </c:pt>
                <c:pt idx="39">
                  <c:v>-0.19102430559068201</c:v>
                </c:pt>
                <c:pt idx="40">
                  <c:v>0.420006362805248</c:v>
                </c:pt>
                <c:pt idx="41">
                  <c:v>0.57659440950113106</c:v>
                </c:pt>
                <c:pt idx="42">
                  <c:v>0.29911022675286603</c:v>
                </c:pt>
                <c:pt idx="43">
                  <c:v>-0.33394833535124202</c:v>
                </c:pt>
                <c:pt idx="44">
                  <c:v>-0.97497146075494001</c:v>
                </c:pt>
                <c:pt idx="45">
                  <c:v>1.90210562407978</c:v>
                </c:pt>
                <c:pt idx="46">
                  <c:v>1.2438151762590299</c:v>
                </c:pt>
                <c:pt idx="47">
                  <c:v>7.3816449448595597E-2</c:v>
                </c:pt>
                <c:pt idx="48">
                  <c:v>-0.22818818350272299</c:v>
                </c:pt>
                <c:pt idx="49">
                  <c:v>-2.0348247765269201</c:v>
                </c:pt>
                <c:pt idx="50">
                  <c:v>-1.3163523180652501</c:v>
                </c:pt>
                <c:pt idx="51">
                  <c:v>0.246559835043312</c:v>
                </c:pt>
                <c:pt idx="52">
                  <c:v>1.4976112117710401</c:v>
                </c:pt>
                <c:pt idx="53">
                  <c:v>-1.48935007719068</c:v>
                </c:pt>
                <c:pt idx="54">
                  <c:v>-0.19921908779622</c:v>
                </c:pt>
                <c:pt idx="55">
                  <c:v>0.41288371253723899</c:v>
                </c:pt>
                <c:pt idx="56">
                  <c:v>-7.0691512910985493E-2</c:v>
                </c:pt>
                <c:pt idx="57">
                  <c:v>-0.60297994239030295</c:v>
                </c:pt>
                <c:pt idx="58">
                  <c:v>-0.62226486331165298</c:v>
                </c:pt>
                <c:pt idx="59">
                  <c:v>0.216782210337193</c:v>
                </c:pt>
                <c:pt idx="60">
                  <c:v>-0.82559381922485497</c:v>
                </c:pt>
                <c:pt idx="61">
                  <c:v>0.72191576548019198</c:v>
                </c:pt>
                <c:pt idx="62">
                  <c:v>0.64981230214615804</c:v>
                </c:pt>
                <c:pt idx="63">
                  <c:v>0.51912426716976801</c:v>
                </c:pt>
                <c:pt idx="64">
                  <c:v>0.82491967352888296</c:v>
                </c:pt>
                <c:pt idx="65">
                  <c:v>1.0439474480412101</c:v>
                </c:pt>
                <c:pt idx="66">
                  <c:v>4.9995152962364203E-2</c:v>
                </c:pt>
                <c:pt idx="67">
                  <c:v>0.40108466969748402</c:v>
                </c:pt>
                <c:pt idx="68">
                  <c:v>0.55663571098853604</c:v>
                </c:pt>
                <c:pt idx="69">
                  <c:v>0.98787284362294403</c:v>
                </c:pt>
                <c:pt idx="70">
                  <c:v>0.39638321754291</c:v>
                </c:pt>
                <c:pt idx="71">
                  <c:v>0.36755566029123199</c:v>
                </c:pt>
                <c:pt idx="72">
                  <c:v>0.184397198121239</c:v>
                </c:pt>
                <c:pt idx="73">
                  <c:v>0.43224116743061097</c:v>
                </c:pt>
                <c:pt idx="74">
                  <c:v>0.71174997067844903</c:v>
                </c:pt>
                <c:pt idx="75">
                  <c:v>0.104554788340463</c:v>
                </c:pt>
                <c:pt idx="76">
                  <c:v>0.35765568946201798</c:v>
                </c:pt>
                <c:pt idx="77">
                  <c:v>-2.2705521045439898</c:v>
                </c:pt>
                <c:pt idx="78">
                  <c:v>6.6104157808038605E-2</c:v>
                </c:pt>
                <c:pt idx="79">
                  <c:v>-1.142399129388</c:v>
                </c:pt>
                <c:pt idx="80">
                  <c:v>-1.07249827456618</c:v>
                </c:pt>
                <c:pt idx="81">
                  <c:v>-1.81167489288378</c:v>
                </c:pt>
                <c:pt idx="82">
                  <c:v>-1.1267165815881599</c:v>
                </c:pt>
                <c:pt idx="83">
                  <c:v>-2.38934485208841</c:v>
                </c:pt>
                <c:pt idx="84">
                  <c:v>0.74397608414871796</c:v>
                </c:pt>
                <c:pt idx="85">
                  <c:v>0.98436464521368605</c:v>
                </c:pt>
                <c:pt idx="86">
                  <c:v>1.15325954366936</c:v>
                </c:pt>
                <c:pt idx="87">
                  <c:v>1.2796827628623499</c:v>
                </c:pt>
                <c:pt idx="88">
                  <c:v>1.3580883785357201</c:v>
                </c:pt>
                <c:pt idx="89">
                  <c:v>-0.63424296978956096</c:v>
                </c:pt>
                <c:pt idx="90">
                  <c:v>2.1165341929282699</c:v>
                </c:pt>
                <c:pt idx="91">
                  <c:v>-0.43601635987905701</c:v>
                </c:pt>
                <c:pt idx="92">
                  <c:v>-0.64535764412722096</c:v>
                </c:pt>
                <c:pt idx="93">
                  <c:v>0.58312591156763505</c:v>
                </c:pt>
                <c:pt idx="94">
                  <c:v>-0.19971953319070801</c:v>
                </c:pt>
                <c:pt idx="95">
                  <c:v>-1.49875197931357</c:v>
                </c:pt>
                <c:pt idx="96">
                  <c:v>-0.70551920334952201</c:v>
                </c:pt>
                <c:pt idx="97">
                  <c:v>-0.57715237558142796</c:v>
                </c:pt>
                <c:pt idx="98">
                  <c:v>-0.39283315925284801</c:v>
                </c:pt>
                <c:pt idx="99">
                  <c:v>-1.5266259432626901</c:v>
                </c:pt>
                <c:pt idx="100">
                  <c:v>-0.25080391480653902</c:v>
                </c:pt>
                <c:pt idx="101">
                  <c:v>-0.18453066295662099</c:v>
                </c:pt>
                <c:pt idx="102">
                  <c:v>-0.51731687190688402</c:v>
                </c:pt>
                <c:pt idx="103">
                  <c:v>-9.3180967849298205E-2</c:v>
                </c:pt>
                <c:pt idx="104">
                  <c:v>0.30733208430229803</c:v>
                </c:pt>
                <c:pt idx="105">
                  <c:v>-0.95988758738379698</c:v>
                </c:pt>
                <c:pt idx="106">
                  <c:v>-0.28717971953529398</c:v>
                </c:pt>
                <c:pt idx="107">
                  <c:v>0.58088146889640302</c:v>
                </c:pt>
                <c:pt idx="108">
                  <c:v>0.77476644506096604</c:v>
                </c:pt>
                <c:pt idx="109">
                  <c:v>-0.75105933880601505</c:v>
                </c:pt>
                <c:pt idx="110">
                  <c:v>-1.7795544403518699</c:v>
                </c:pt>
                <c:pt idx="111">
                  <c:v>-0.57230555555034801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A2F-4FED-9EDF-17E96BEB89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0083231"/>
        <c:axId val="900074495"/>
      </c:scatterChart>
      <c:valAx>
        <c:axId val="9000832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00074495"/>
        <c:crosses val="autoZero"/>
        <c:crossBetween val="midCat"/>
      </c:valAx>
      <c:valAx>
        <c:axId val="90007449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0008323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442911</xdr:colOff>
      <xdr:row>6</xdr:row>
      <xdr:rowOff>133350</xdr:rowOff>
    </xdr:from>
    <xdr:to>
      <xdr:col>21</xdr:col>
      <xdr:colOff>104774</xdr:colOff>
      <xdr:row>27</xdr:row>
      <xdr:rowOff>123825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CAAD6FCE-3D55-4D41-ADE2-27D90D0349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84704-BD17-4B2E-A99E-C3692A831A7F}">
  <dimension ref="A1:AC121"/>
  <sheetViews>
    <sheetView tabSelected="1" zoomScale="70" zoomScaleNormal="70" workbookViewId="0">
      <selection activeCell="AF29" sqref="AF29"/>
    </sheetView>
  </sheetViews>
  <sheetFormatPr defaultRowHeight="12.75" x14ac:dyDescent="0.2"/>
  <cols>
    <col min="1" max="1" width="4.125" style="9" customWidth="1"/>
    <col min="2" max="2" width="13.25" style="6" customWidth="1"/>
    <col min="3" max="16" width="9" style="6"/>
    <col min="17" max="17" width="9.875" style="6" bestFit="1" customWidth="1"/>
    <col min="18" max="18" width="10.625" style="6" customWidth="1"/>
    <col min="19" max="19" width="12.125" style="6" customWidth="1"/>
    <col min="20" max="21" width="9.125" style="6" bestFit="1" customWidth="1"/>
    <col min="22" max="22" width="9" style="6"/>
    <col min="23" max="23" width="10.75" style="6" customWidth="1"/>
    <col min="24" max="16384" width="9" style="6"/>
  </cols>
  <sheetData>
    <row r="1" spans="1:29" ht="13.5" thickBot="1" x14ac:dyDescent="0.25">
      <c r="A1" s="16" t="s">
        <v>203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 ht="60.75" customHeight="1" thickTop="1" x14ac:dyDescent="0.2">
      <c r="A2" s="15" t="s">
        <v>92</v>
      </c>
      <c r="B2" s="19" t="s">
        <v>156</v>
      </c>
      <c r="C2" s="7" t="s">
        <v>137</v>
      </c>
      <c r="D2" s="7" t="s">
        <v>138</v>
      </c>
      <c r="E2" s="7" t="s">
        <v>139</v>
      </c>
      <c r="F2" s="7" t="s">
        <v>140</v>
      </c>
      <c r="G2" s="7" t="s">
        <v>141</v>
      </c>
      <c r="H2" s="7" t="s">
        <v>142</v>
      </c>
      <c r="I2" s="7" t="s">
        <v>143</v>
      </c>
      <c r="J2" s="7" t="s">
        <v>144</v>
      </c>
      <c r="K2" s="7" t="s">
        <v>145</v>
      </c>
      <c r="L2" s="7" t="s">
        <v>146</v>
      </c>
      <c r="M2" s="7" t="s">
        <v>147</v>
      </c>
      <c r="N2" s="7" t="s">
        <v>148</v>
      </c>
      <c r="O2" s="7" t="s">
        <v>149</v>
      </c>
      <c r="P2" s="7" t="s">
        <v>150</v>
      </c>
      <c r="Q2" s="7" t="s">
        <v>151</v>
      </c>
      <c r="R2" s="17" t="s">
        <v>152</v>
      </c>
      <c r="S2" s="17" t="s">
        <v>153</v>
      </c>
      <c r="T2" s="17" t="s">
        <v>89</v>
      </c>
      <c r="U2" s="17" t="s">
        <v>154</v>
      </c>
      <c r="V2" s="17" t="s">
        <v>90</v>
      </c>
      <c r="W2" s="17" t="s">
        <v>155</v>
      </c>
      <c r="X2" s="17" t="s">
        <v>91</v>
      </c>
      <c r="Y2" s="15" t="s">
        <v>6</v>
      </c>
      <c r="Z2" s="15" t="s">
        <v>7</v>
      </c>
      <c r="AA2" s="15" t="s">
        <v>8</v>
      </c>
      <c r="AB2" s="15" t="s">
        <v>9</v>
      </c>
      <c r="AC2" s="15" t="s">
        <v>160</v>
      </c>
    </row>
    <row r="3" spans="1:29" ht="15" customHeight="1" thickBot="1" x14ac:dyDescent="0.25">
      <c r="A3" s="16"/>
      <c r="B3" s="20"/>
      <c r="C3" s="8" t="s">
        <v>80</v>
      </c>
      <c r="D3" s="8" t="s">
        <v>81</v>
      </c>
      <c r="E3" s="8" t="s">
        <v>82</v>
      </c>
      <c r="F3" s="8" t="s">
        <v>83</v>
      </c>
      <c r="G3" s="8" t="s">
        <v>84</v>
      </c>
      <c r="H3" s="8" t="s">
        <v>0</v>
      </c>
      <c r="I3" s="8" t="s">
        <v>85</v>
      </c>
      <c r="J3" s="8" t="s">
        <v>1</v>
      </c>
      <c r="K3" s="8" t="s">
        <v>86</v>
      </c>
      <c r="L3" s="8" t="s">
        <v>2</v>
      </c>
      <c r="M3" s="8" t="s">
        <v>3</v>
      </c>
      <c r="N3" s="8" t="s">
        <v>4</v>
      </c>
      <c r="O3" s="8" t="s">
        <v>87</v>
      </c>
      <c r="P3" s="8" t="s">
        <v>5</v>
      </c>
      <c r="Q3" s="8" t="s">
        <v>88</v>
      </c>
      <c r="R3" s="18"/>
      <c r="S3" s="18"/>
      <c r="T3" s="18"/>
      <c r="U3" s="18"/>
      <c r="V3" s="18"/>
      <c r="W3" s="18"/>
      <c r="X3" s="18"/>
      <c r="Y3" s="16"/>
      <c r="Z3" s="16"/>
      <c r="AA3" s="16"/>
      <c r="AB3" s="16"/>
      <c r="AC3" s="16"/>
    </row>
    <row r="4" spans="1:29" ht="13.5" thickTop="1" x14ac:dyDescent="0.2">
      <c r="A4" s="9">
        <v>1</v>
      </c>
      <c r="B4" s="6" t="s">
        <v>98</v>
      </c>
      <c r="C4" s="10">
        <v>1.461E-2</v>
      </c>
      <c r="D4" s="10">
        <v>0.16234999999999999</v>
      </c>
      <c r="E4" s="10">
        <v>8.3030000000000007E-2</v>
      </c>
      <c r="F4" s="10">
        <v>7.6790000000000011E-2</v>
      </c>
      <c r="G4" s="10">
        <v>26.766669999999998</v>
      </c>
      <c r="H4" s="10">
        <v>0.52196000000000009</v>
      </c>
      <c r="I4" s="10">
        <v>9.323999999999999E-2</v>
      </c>
      <c r="J4" s="10">
        <v>0.41929</v>
      </c>
      <c r="K4" s="10">
        <v>1.072E-2</v>
      </c>
      <c r="L4" s="10">
        <v>301.58855999999997</v>
      </c>
      <c r="M4" s="10">
        <v>104.46314</v>
      </c>
      <c r="N4" s="10">
        <v>4.5379399999999999</v>
      </c>
      <c r="O4" s="10">
        <v>0.31683</v>
      </c>
      <c r="P4" s="10">
        <v>1.92154</v>
      </c>
      <c r="Q4" s="10">
        <v>0.21027000000000001</v>
      </c>
      <c r="R4" s="10">
        <f t="shared" ref="R4:R34" si="0">SUM(C4:Q4)</f>
        <v>441.18693999999994</v>
      </c>
      <c r="S4" s="10">
        <f t="shared" ref="S4:S34" si="1">H4+J4+L4+M4+N4+P4</f>
        <v>413.45242999999999</v>
      </c>
      <c r="T4" s="10">
        <f t="shared" ref="T4:T34" si="2">S4/R4*100</f>
        <v>93.713660245699941</v>
      </c>
      <c r="U4" s="10">
        <f t="shared" ref="U4:U34" si="3">H4+J4+L4+P4</f>
        <v>304.45134999999999</v>
      </c>
      <c r="V4" s="10">
        <f t="shared" ref="V4:V34" si="4">U4/S4*100</f>
        <v>73.636367308326129</v>
      </c>
      <c r="W4" s="10">
        <f t="shared" ref="W4:W34" si="5">M4+N4</f>
        <v>109.00108</v>
      </c>
      <c r="X4" s="10">
        <f t="shared" ref="X4:X34" si="6">W4/S4*100</f>
        <v>26.363632691673867</v>
      </c>
      <c r="Y4" s="6">
        <v>7.6097873075311795E-2</v>
      </c>
      <c r="Z4" s="6">
        <v>1.4806882830811701</v>
      </c>
      <c r="AA4" s="6">
        <v>-1.4349996600134201</v>
      </c>
      <c r="AB4" s="6">
        <v>0.34969828109101497</v>
      </c>
      <c r="AC4" s="6">
        <v>9.9706559656528401E-2</v>
      </c>
    </row>
    <row r="5" spans="1:29" x14ac:dyDescent="0.2">
      <c r="A5" s="9">
        <v>2</v>
      </c>
      <c r="B5" s="6" t="s">
        <v>99</v>
      </c>
      <c r="C5" s="10">
        <v>1.474E-2</v>
      </c>
      <c r="D5" s="10">
        <v>0.15561000000000003</v>
      </c>
      <c r="E5" s="10">
        <v>5.4960000000000002E-2</v>
      </c>
      <c r="F5" s="10">
        <v>6.4739999999999992E-2</v>
      </c>
      <c r="G5" s="10">
        <v>23.13456</v>
      </c>
      <c r="H5" s="10">
        <v>0.23663000000000001</v>
      </c>
      <c r="I5" s="10">
        <v>0.1198</v>
      </c>
      <c r="J5" s="10">
        <v>0.22022999999999998</v>
      </c>
      <c r="K5" s="10">
        <v>1.7839999999999998E-2</v>
      </c>
      <c r="L5" s="10">
        <v>230.24701999999999</v>
      </c>
      <c r="M5" s="10">
        <v>86.164779999999993</v>
      </c>
      <c r="N5" s="10">
        <v>5.1952400000000001</v>
      </c>
      <c r="O5" s="10">
        <v>0.33257999999999999</v>
      </c>
      <c r="P5" s="10">
        <v>1.3519100000000002</v>
      </c>
      <c r="Q5" s="10">
        <v>0.15502000000000002</v>
      </c>
      <c r="R5" s="10">
        <f t="shared" si="0"/>
        <v>347.46565999999996</v>
      </c>
      <c r="S5" s="10">
        <f t="shared" si="1"/>
        <v>323.41580999999996</v>
      </c>
      <c r="T5" s="10">
        <f t="shared" si="2"/>
        <v>93.078495872081291</v>
      </c>
      <c r="U5" s="10">
        <f t="shared" si="3"/>
        <v>232.05579</v>
      </c>
      <c r="V5" s="10">
        <f t="shared" si="4"/>
        <v>71.7515294011137</v>
      </c>
      <c r="W5" s="10">
        <f t="shared" si="5"/>
        <v>91.360019999999992</v>
      </c>
      <c r="X5" s="10">
        <f t="shared" si="6"/>
        <v>28.248470598886303</v>
      </c>
      <c r="Y5" s="6">
        <v>-1.2674928355180901</v>
      </c>
      <c r="Z5" s="6">
        <v>0.64826557983536603</v>
      </c>
      <c r="AA5" s="6">
        <v>0.16816571741354699</v>
      </c>
      <c r="AB5" s="6">
        <v>-1.3101702217903901</v>
      </c>
      <c r="AC5" s="6">
        <v>0.203184738024938</v>
      </c>
    </row>
    <row r="6" spans="1:29" x14ac:dyDescent="0.2">
      <c r="A6" s="9">
        <v>3</v>
      </c>
      <c r="B6" s="6" t="s">
        <v>100</v>
      </c>
      <c r="C6" s="10">
        <v>9.11E-3</v>
      </c>
      <c r="D6" s="10">
        <v>0.15797999999999998</v>
      </c>
      <c r="E6" s="10">
        <v>0.10951999999999999</v>
      </c>
      <c r="F6" s="10">
        <v>0.11093</v>
      </c>
      <c r="G6" s="10">
        <v>28.875169999999997</v>
      </c>
      <c r="H6" s="10">
        <v>0.56752999999999998</v>
      </c>
      <c r="I6" s="10">
        <v>0.13569999999999999</v>
      </c>
      <c r="J6" s="10">
        <v>0.36901</v>
      </c>
      <c r="K6" s="10">
        <v>1.099E-2</v>
      </c>
      <c r="L6" s="10">
        <v>215.67839000000001</v>
      </c>
      <c r="M6" s="10">
        <v>174.00524999999999</v>
      </c>
      <c r="N6" s="10">
        <v>9.4227299999999996</v>
      </c>
      <c r="O6" s="10">
        <v>0.25436999999999999</v>
      </c>
      <c r="P6" s="10">
        <v>1.5752999999999999</v>
      </c>
      <c r="Q6" s="10">
        <v>0.15012</v>
      </c>
      <c r="R6" s="10">
        <f t="shared" si="0"/>
        <v>431.43210000000005</v>
      </c>
      <c r="S6" s="10">
        <f t="shared" si="1"/>
        <v>401.61821000000003</v>
      </c>
      <c r="T6" s="10">
        <f t="shared" si="2"/>
        <v>93.089552214589503</v>
      </c>
      <c r="U6" s="10">
        <f t="shared" si="3"/>
        <v>218.19023000000001</v>
      </c>
      <c r="V6" s="10">
        <f t="shared" si="4"/>
        <v>54.327773135585659</v>
      </c>
      <c r="W6" s="10">
        <f t="shared" si="5"/>
        <v>183.42797999999999</v>
      </c>
      <c r="X6" s="10">
        <f t="shared" si="6"/>
        <v>45.672226864414334</v>
      </c>
      <c r="Y6" s="6">
        <v>0.346320035947426</v>
      </c>
      <c r="Z6" s="6">
        <v>-1.65716621503217</v>
      </c>
      <c r="AA6" s="6">
        <v>-0.19627566658885701</v>
      </c>
      <c r="AB6" s="6">
        <v>0.18224742587402401</v>
      </c>
      <c r="AC6" s="6">
        <v>-0.315705348380798</v>
      </c>
    </row>
    <row r="7" spans="1:29" x14ac:dyDescent="0.2">
      <c r="A7" s="9">
        <v>4</v>
      </c>
      <c r="B7" s="6" t="s">
        <v>101</v>
      </c>
      <c r="C7" s="10">
        <v>1.7389999999999999E-2</v>
      </c>
      <c r="D7" s="10">
        <v>0.16434000000000001</v>
      </c>
      <c r="E7" s="10">
        <v>0.15165000000000001</v>
      </c>
      <c r="F7" s="10">
        <v>0.11187999999999999</v>
      </c>
      <c r="G7" s="10">
        <v>33.507809999999999</v>
      </c>
      <c r="H7" s="10">
        <v>0.66765999999999992</v>
      </c>
      <c r="I7" s="10">
        <v>0.14002999999999999</v>
      </c>
      <c r="J7" s="10">
        <v>0.45080999999999999</v>
      </c>
      <c r="K7" s="10">
        <v>1.289E-2</v>
      </c>
      <c r="L7" s="10">
        <v>323.36541</v>
      </c>
      <c r="M7" s="10">
        <v>125.33162</v>
      </c>
      <c r="N7" s="10">
        <v>6.2714999999999996</v>
      </c>
      <c r="O7" s="10">
        <v>0.29979</v>
      </c>
      <c r="P7" s="10">
        <v>2.10087</v>
      </c>
      <c r="Q7" s="10">
        <v>0.20419000000000001</v>
      </c>
      <c r="R7" s="10">
        <f t="shared" si="0"/>
        <v>492.79783999999995</v>
      </c>
      <c r="S7" s="10">
        <f t="shared" si="1"/>
        <v>458.18786999999998</v>
      </c>
      <c r="T7" s="10">
        <f t="shared" si="2"/>
        <v>92.976842187457649</v>
      </c>
      <c r="U7" s="10">
        <f t="shared" si="3"/>
        <v>326.58474999999999</v>
      </c>
      <c r="V7" s="10">
        <f t="shared" si="4"/>
        <v>71.27747620206533</v>
      </c>
      <c r="W7" s="10">
        <f t="shared" si="5"/>
        <v>131.60311999999999</v>
      </c>
      <c r="X7" s="10">
        <f t="shared" si="6"/>
        <v>28.722523797934674</v>
      </c>
      <c r="Y7" s="6">
        <v>1.0505361013805099</v>
      </c>
      <c r="Z7" s="6">
        <v>1.1542175530543299</v>
      </c>
      <c r="AA7" s="6">
        <v>-1.71312998525376</v>
      </c>
      <c r="AB7" s="6">
        <v>-0.66028862095097696</v>
      </c>
      <c r="AC7" s="6">
        <v>0.34918308150599298</v>
      </c>
    </row>
    <row r="8" spans="1:29" x14ac:dyDescent="0.2">
      <c r="A8" s="9">
        <v>5</v>
      </c>
      <c r="B8" s="6" t="s">
        <v>102</v>
      </c>
      <c r="C8" s="10">
        <v>1.342E-2</v>
      </c>
      <c r="D8" s="10">
        <v>0.16397</v>
      </c>
      <c r="E8" s="10">
        <v>0.10593000000000001</v>
      </c>
      <c r="F8" s="10">
        <v>0.10151</v>
      </c>
      <c r="G8" s="10">
        <v>27.365770000000001</v>
      </c>
      <c r="H8" s="10">
        <v>0.53491</v>
      </c>
      <c r="I8" s="10">
        <v>0.13797000000000001</v>
      </c>
      <c r="J8" s="10">
        <v>0.40267000000000003</v>
      </c>
      <c r="K8" s="10">
        <v>1.3519999999999999E-2</v>
      </c>
      <c r="L8" s="10">
        <v>288.14837</v>
      </c>
      <c r="M8" s="10">
        <v>101.2437</v>
      </c>
      <c r="N8" s="10">
        <v>5.4721299999999999</v>
      </c>
      <c r="O8" s="10">
        <v>0.19847999999999999</v>
      </c>
      <c r="P8" s="10">
        <v>1.9318499999999998</v>
      </c>
      <c r="Q8" s="10">
        <v>0.14029</v>
      </c>
      <c r="R8" s="10">
        <f t="shared" si="0"/>
        <v>425.97449</v>
      </c>
      <c r="S8" s="10">
        <f t="shared" si="1"/>
        <v>397.73363000000001</v>
      </c>
      <c r="T8" s="10">
        <f t="shared" si="2"/>
        <v>93.370293136567867</v>
      </c>
      <c r="U8" s="10">
        <f t="shared" si="3"/>
        <v>291.01780000000002</v>
      </c>
      <c r="V8" s="10">
        <f t="shared" si="4"/>
        <v>73.169020180667161</v>
      </c>
      <c r="W8" s="10">
        <f t="shared" si="5"/>
        <v>106.71583000000001</v>
      </c>
      <c r="X8" s="10">
        <f t="shared" si="6"/>
        <v>26.830979819332857</v>
      </c>
      <c r="Y8" s="6">
        <v>3.7976196738197202E-2</v>
      </c>
      <c r="Z8" s="6">
        <v>0.986788618456788</v>
      </c>
      <c r="AA8" s="6">
        <v>-1.8632052342059999</v>
      </c>
      <c r="AB8" s="6">
        <v>-0.43321264756095701</v>
      </c>
      <c r="AC8" s="6">
        <v>4.9717100503855603E-2</v>
      </c>
    </row>
    <row r="9" spans="1:29" x14ac:dyDescent="0.2">
      <c r="A9" s="9">
        <v>6</v>
      </c>
      <c r="B9" s="6" t="s">
        <v>103</v>
      </c>
      <c r="C9" s="10">
        <v>1.3789999999999998E-2</v>
      </c>
      <c r="D9" s="10">
        <v>0.16168000000000002</v>
      </c>
      <c r="E9" s="10">
        <v>9.0590000000000004E-2</v>
      </c>
      <c r="F9" s="10">
        <v>7.6049999999999993E-2</v>
      </c>
      <c r="G9" s="10">
        <v>27.478990000000003</v>
      </c>
      <c r="H9" s="10">
        <v>0.28227999999999998</v>
      </c>
      <c r="I9" s="10">
        <v>0.12852000000000002</v>
      </c>
      <c r="J9" s="10">
        <v>0.41043000000000002</v>
      </c>
      <c r="K9" s="10">
        <v>1.1480000000000001E-2</v>
      </c>
      <c r="L9" s="10">
        <v>279.65784000000002</v>
      </c>
      <c r="M9" s="10">
        <v>134.59901000000002</v>
      </c>
      <c r="N9" s="10">
        <v>6.8823299999999996</v>
      </c>
      <c r="O9" s="10">
        <v>0.24872999999999998</v>
      </c>
      <c r="P9" s="10">
        <v>1.8268199999999999</v>
      </c>
      <c r="Q9" s="10">
        <v>0.17915999999999999</v>
      </c>
      <c r="R9" s="10">
        <f t="shared" si="0"/>
        <v>452.04770000000013</v>
      </c>
      <c r="S9" s="10">
        <f t="shared" si="1"/>
        <v>423.65871000000004</v>
      </c>
      <c r="T9" s="10">
        <f t="shared" si="2"/>
        <v>93.719912743721494</v>
      </c>
      <c r="U9" s="10">
        <f t="shared" si="3"/>
        <v>282.17737</v>
      </c>
      <c r="V9" s="10">
        <f t="shared" si="4"/>
        <v>66.60487872419759</v>
      </c>
      <c r="W9" s="10">
        <f t="shared" si="5"/>
        <v>141.48134000000002</v>
      </c>
      <c r="X9" s="10">
        <f t="shared" si="6"/>
        <v>33.395121275802403</v>
      </c>
      <c r="Y9" s="6">
        <v>0.15506557348862801</v>
      </c>
      <c r="Z9" s="6">
        <v>0.52414291772394905</v>
      </c>
      <c r="AA9" s="6">
        <v>-0.43557201246631599</v>
      </c>
      <c r="AB9" s="6">
        <v>0.3735771269996</v>
      </c>
      <c r="AC9" s="6">
        <v>-0.186832672349767</v>
      </c>
    </row>
    <row r="10" spans="1:29" x14ac:dyDescent="0.2">
      <c r="A10" s="9">
        <v>7</v>
      </c>
      <c r="B10" s="6" t="s">
        <v>104</v>
      </c>
      <c r="C10" s="10">
        <v>1.737E-2</v>
      </c>
      <c r="D10" s="10">
        <v>0.16574</v>
      </c>
      <c r="E10" s="10">
        <v>0.25972000000000001</v>
      </c>
      <c r="F10" s="10">
        <v>0.15484999999999999</v>
      </c>
      <c r="G10" s="10">
        <v>50.579219999999999</v>
      </c>
      <c r="H10" s="10">
        <v>0.45876</v>
      </c>
      <c r="I10" s="10">
        <v>0.34355000000000002</v>
      </c>
      <c r="J10" s="10">
        <v>0.53520000000000001</v>
      </c>
      <c r="K10" s="10">
        <v>1.8940000000000002E-2</v>
      </c>
      <c r="L10" s="10">
        <v>379.83001999999999</v>
      </c>
      <c r="M10" s="10">
        <v>173.25529999999998</v>
      </c>
      <c r="N10" s="10">
        <v>10.741440000000001</v>
      </c>
      <c r="O10" s="10">
        <v>0.7625599999999999</v>
      </c>
      <c r="P10" s="10">
        <v>3.34619</v>
      </c>
      <c r="Q10" s="10">
        <v>0.23809</v>
      </c>
      <c r="R10" s="10">
        <f t="shared" si="0"/>
        <v>620.70695000000001</v>
      </c>
      <c r="S10" s="10">
        <f t="shared" si="1"/>
        <v>568.16690999999992</v>
      </c>
      <c r="T10" s="10">
        <f t="shared" si="2"/>
        <v>91.535451633012954</v>
      </c>
      <c r="U10" s="10">
        <f t="shared" si="3"/>
        <v>384.17016999999998</v>
      </c>
      <c r="V10" s="10">
        <f t="shared" si="4"/>
        <v>67.615724048413881</v>
      </c>
      <c r="W10" s="10">
        <f t="shared" si="5"/>
        <v>183.99673999999999</v>
      </c>
      <c r="X10" s="10">
        <f t="shared" si="6"/>
        <v>32.384275951586133</v>
      </c>
      <c r="Y10" s="6">
        <v>3.3380159884772902</v>
      </c>
      <c r="Z10" s="6">
        <v>1.3668185007218101</v>
      </c>
      <c r="AA10" s="6">
        <v>0.59465420103344102</v>
      </c>
      <c r="AB10" s="6">
        <v>-3.6912917395941198</v>
      </c>
      <c r="AC10" s="6">
        <v>-1.1354205714839201</v>
      </c>
    </row>
    <row r="11" spans="1:29" x14ac:dyDescent="0.2">
      <c r="A11" s="9">
        <v>8</v>
      </c>
      <c r="B11" s="6" t="s">
        <v>106</v>
      </c>
      <c r="C11" s="10">
        <v>1.4449999999999999E-2</v>
      </c>
      <c r="D11" s="10">
        <v>0.16041999999999998</v>
      </c>
      <c r="E11" s="10">
        <v>7.7659999999999993E-2</v>
      </c>
      <c r="F11" s="10">
        <v>9.1600000000000001E-2</v>
      </c>
      <c r="G11" s="10">
        <v>26.71491</v>
      </c>
      <c r="H11" s="10">
        <v>0.52084000000000008</v>
      </c>
      <c r="I11" s="10">
        <v>0.10183</v>
      </c>
      <c r="J11" s="10">
        <v>0.34611999999999998</v>
      </c>
      <c r="K11" s="10">
        <v>1.137E-2</v>
      </c>
      <c r="L11" s="10">
        <v>278.77921000000003</v>
      </c>
      <c r="M11" s="10">
        <v>123.42541</v>
      </c>
      <c r="N11" s="10">
        <v>7.5613299999999999</v>
      </c>
      <c r="O11" s="10">
        <v>0.21846000000000002</v>
      </c>
      <c r="P11" s="10">
        <v>1.8647899999999999</v>
      </c>
      <c r="Q11" s="10">
        <v>0.21202000000000001</v>
      </c>
      <c r="R11" s="10">
        <f t="shared" si="0"/>
        <v>440.10042000000004</v>
      </c>
      <c r="S11" s="10">
        <f t="shared" si="1"/>
        <v>412.49770000000007</v>
      </c>
      <c r="T11" s="10">
        <f t="shared" si="2"/>
        <v>93.728085967289019</v>
      </c>
      <c r="U11" s="10">
        <f t="shared" si="3"/>
        <v>281.51096000000007</v>
      </c>
      <c r="V11" s="10">
        <f t="shared" si="4"/>
        <v>68.24546173227148</v>
      </c>
      <c r="W11" s="10">
        <f t="shared" si="5"/>
        <v>130.98674</v>
      </c>
      <c r="X11" s="10">
        <f t="shared" si="6"/>
        <v>31.754538267728517</v>
      </c>
      <c r="Y11" s="6">
        <v>0.12101188257362799</v>
      </c>
      <c r="Z11" s="6">
        <v>0.54208382820649503</v>
      </c>
      <c r="AA11" s="6">
        <v>-0.95417006043521901</v>
      </c>
      <c r="AB11" s="6">
        <v>0.50866836268423499</v>
      </c>
      <c r="AC11" s="6">
        <v>7.5525462702132701E-2</v>
      </c>
    </row>
    <row r="12" spans="1:29" x14ac:dyDescent="0.2">
      <c r="A12" s="9">
        <v>9</v>
      </c>
      <c r="B12" s="6" t="s">
        <v>105</v>
      </c>
      <c r="C12" s="10">
        <v>1.4330000000000001E-2</v>
      </c>
      <c r="D12" s="10">
        <v>0.15584000000000001</v>
      </c>
      <c r="E12" s="10">
        <v>5.1200000000000002E-2</v>
      </c>
      <c r="F12" s="10">
        <v>0.1</v>
      </c>
      <c r="G12" s="10">
        <v>23.774450000000002</v>
      </c>
      <c r="H12" s="10">
        <v>0.45727999999999996</v>
      </c>
      <c r="I12" s="10">
        <v>0.11217000000000001</v>
      </c>
      <c r="J12" s="10">
        <v>0.34782999999999997</v>
      </c>
      <c r="K12" s="10">
        <v>1.1339999999999999E-2</v>
      </c>
      <c r="L12" s="10">
        <v>241.32432</v>
      </c>
      <c r="M12" s="10">
        <v>106.04010000000001</v>
      </c>
      <c r="N12" s="10">
        <v>4.9271700000000003</v>
      </c>
      <c r="O12" s="10">
        <v>0.31436999999999998</v>
      </c>
      <c r="P12" s="10">
        <v>1.26688</v>
      </c>
      <c r="Q12" s="10">
        <v>0.15772</v>
      </c>
      <c r="R12" s="10">
        <f t="shared" si="0"/>
        <v>379.05500000000001</v>
      </c>
      <c r="S12" s="10">
        <f t="shared" si="1"/>
        <v>354.36358000000001</v>
      </c>
      <c r="T12" s="10">
        <f t="shared" si="2"/>
        <v>93.486058751368546</v>
      </c>
      <c r="U12" s="10">
        <f t="shared" si="3"/>
        <v>243.39631</v>
      </c>
      <c r="V12" s="10">
        <f t="shared" si="4"/>
        <v>68.685475522061267</v>
      </c>
      <c r="W12" s="10">
        <f t="shared" si="5"/>
        <v>110.96727000000001</v>
      </c>
      <c r="X12" s="10">
        <f t="shared" si="6"/>
        <v>31.314524477938733</v>
      </c>
      <c r="Y12" s="6">
        <v>-0.67622331815464298</v>
      </c>
      <c r="Z12" s="6">
        <v>0.27655285239363903</v>
      </c>
      <c r="AA12" s="6">
        <v>-0.53263885317984205</v>
      </c>
      <c r="AB12" s="6">
        <v>-9.6024514385945892E-3</v>
      </c>
      <c r="AC12" s="6">
        <v>-0.460121931169857</v>
      </c>
    </row>
    <row r="13" spans="1:29" x14ac:dyDescent="0.2">
      <c r="A13" s="9">
        <v>10</v>
      </c>
      <c r="B13" s="6" t="s">
        <v>107</v>
      </c>
      <c r="C13" s="10">
        <v>1.098E-2</v>
      </c>
      <c r="D13" s="10">
        <v>0.16277</v>
      </c>
      <c r="E13" s="10">
        <v>0.11283</v>
      </c>
      <c r="F13" s="10">
        <v>9.0370000000000006E-2</v>
      </c>
      <c r="G13" s="10">
        <v>26.026759999999999</v>
      </c>
      <c r="H13" s="10">
        <v>0.50597000000000003</v>
      </c>
      <c r="I13" s="10">
        <v>0.10378</v>
      </c>
      <c r="J13" s="10">
        <v>0.34858999999999996</v>
      </c>
      <c r="K13" s="10">
        <v>1.486E-2</v>
      </c>
      <c r="L13" s="10">
        <v>294.18340000000001</v>
      </c>
      <c r="M13" s="10">
        <v>91.476939999999999</v>
      </c>
      <c r="N13" s="10">
        <v>3.7040100000000002</v>
      </c>
      <c r="O13" s="10">
        <v>0.36513999999999996</v>
      </c>
      <c r="P13" s="10">
        <v>1.8329200000000001</v>
      </c>
      <c r="Q13" s="10">
        <v>0.13482</v>
      </c>
      <c r="R13" s="10">
        <f t="shared" si="0"/>
        <v>419.07414</v>
      </c>
      <c r="S13" s="10">
        <f t="shared" si="1"/>
        <v>392.05183</v>
      </c>
      <c r="T13" s="10">
        <f t="shared" si="2"/>
        <v>93.551902295856294</v>
      </c>
      <c r="U13" s="10">
        <f t="shared" si="3"/>
        <v>296.87088</v>
      </c>
      <c r="V13" s="10">
        <f t="shared" si="4"/>
        <v>75.7223553834706</v>
      </c>
      <c r="W13" s="10">
        <f t="shared" si="5"/>
        <v>95.180949999999996</v>
      </c>
      <c r="X13" s="10">
        <f t="shared" si="6"/>
        <v>24.2776446165294</v>
      </c>
      <c r="Y13" s="6">
        <v>-0.23991620675934</v>
      </c>
      <c r="Z13" s="6">
        <v>1.2741143432411099</v>
      </c>
      <c r="AA13" s="6">
        <v>-1.9594884371013901</v>
      </c>
      <c r="AB13" s="6">
        <v>-0.53971284256651797</v>
      </c>
      <c r="AC13" s="6">
        <v>-0.15391435486374999</v>
      </c>
    </row>
    <row r="14" spans="1:29" x14ac:dyDescent="0.2">
      <c r="A14" s="9">
        <v>11</v>
      </c>
      <c r="B14" s="6" t="s">
        <v>108</v>
      </c>
      <c r="C14" s="10">
        <v>1.504E-2</v>
      </c>
      <c r="D14" s="10">
        <v>0.15812000000000001</v>
      </c>
      <c r="E14" s="10">
        <v>0.1017</v>
      </c>
      <c r="F14" s="10">
        <v>9.3560000000000004E-2</v>
      </c>
      <c r="G14" s="10">
        <v>30.206199999999999</v>
      </c>
      <c r="H14" s="10">
        <v>0.59629999999999994</v>
      </c>
      <c r="I14" s="10">
        <v>0.11431999999999999</v>
      </c>
      <c r="J14" s="10">
        <v>0.41843000000000002</v>
      </c>
      <c r="K14" s="10">
        <v>1.208E-2</v>
      </c>
      <c r="L14" s="10">
        <v>302.41370000000001</v>
      </c>
      <c r="M14" s="10">
        <v>117.53622999999999</v>
      </c>
      <c r="N14" s="10">
        <v>5.2934099999999997</v>
      </c>
      <c r="O14" s="10">
        <v>0.21512000000000001</v>
      </c>
      <c r="P14" s="10">
        <v>1.9268800000000001</v>
      </c>
      <c r="Q14" s="10">
        <v>0.20066999999999999</v>
      </c>
      <c r="R14" s="10">
        <f t="shared" si="0"/>
        <v>459.30176</v>
      </c>
      <c r="S14" s="10">
        <f t="shared" si="1"/>
        <v>428.18494999999996</v>
      </c>
      <c r="T14" s="10">
        <f t="shared" si="2"/>
        <v>93.225192518313008</v>
      </c>
      <c r="U14" s="10">
        <f t="shared" si="3"/>
        <v>305.35530999999997</v>
      </c>
      <c r="V14" s="10">
        <f t="shared" si="4"/>
        <v>71.313882003559442</v>
      </c>
      <c r="W14" s="10">
        <f t="shared" si="5"/>
        <v>122.82963999999998</v>
      </c>
      <c r="X14" s="10">
        <f t="shared" si="6"/>
        <v>28.686117996440558</v>
      </c>
      <c r="Y14" s="6">
        <v>0.34424037640987798</v>
      </c>
      <c r="Z14" s="6">
        <v>0.98200150667781705</v>
      </c>
      <c r="AA14" s="6">
        <v>-1.7576836900794801</v>
      </c>
      <c r="AB14" s="6">
        <v>-0.31581614985862799</v>
      </c>
      <c r="AC14" s="6">
        <v>-1.8256324542170101E-2</v>
      </c>
    </row>
    <row r="15" spans="1:29" x14ac:dyDescent="0.2">
      <c r="A15" s="9">
        <v>12</v>
      </c>
      <c r="B15" s="6" t="s">
        <v>157</v>
      </c>
      <c r="C15" s="10">
        <v>1.461E-2</v>
      </c>
      <c r="D15" s="10">
        <v>0.16162000000000001</v>
      </c>
      <c r="E15" s="10">
        <v>4.5530000000000001E-2</v>
      </c>
      <c r="F15" s="10">
        <v>7.4349999999999999E-2</v>
      </c>
      <c r="G15" s="10">
        <v>18.134869999999999</v>
      </c>
      <c r="H15" s="10">
        <v>0.33538999999999997</v>
      </c>
      <c r="I15" s="10">
        <v>8.6120000000000002E-2</v>
      </c>
      <c r="J15" s="10">
        <v>0.26782999999999996</v>
      </c>
      <c r="K15" s="10">
        <v>1.8929999999999999E-2</v>
      </c>
      <c r="L15" s="10">
        <v>254.82973000000001</v>
      </c>
      <c r="M15" s="10">
        <v>58.635359999999999</v>
      </c>
      <c r="N15" s="10">
        <v>2.1304000000000003</v>
      </c>
      <c r="O15" s="10">
        <v>0.24886000000000003</v>
      </c>
      <c r="P15" s="10">
        <v>1.69591</v>
      </c>
      <c r="Q15" s="10">
        <v>0.15062</v>
      </c>
      <c r="R15" s="10">
        <f t="shared" si="0"/>
        <v>336.83013</v>
      </c>
      <c r="S15" s="10">
        <f t="shared" si="1"/>
        <v>317.89462000000003</v>
      </c>
      <c r="T15" s="10">
        <f t="shared" si="2"/>
        <v>94.378320609263795</v>
      </c>
      <c r="U15" s="10">
        <f t="shared" si="3"/>
        <v>257.12886000000003</v>
      </c>
      <c r="V15" s="10">
        <f t="shared" si="4"/>
        <v>80.884936020622177</v>
      </c>
      <c r="W15" s="10">
        <f t="shared" si="5"/>
        <v>60.76576</v>
      </c>
      <c r="X15" s="10">
        <f t="shared" si="6"/>
        <v>19.115063979377819</v>
      </c>
      <c r="Y15" s="6">
        <v>-1.44689461809886</v>
      </c>
      <c r="Z15" s="6">
        <v>1.86801168225104</v>
      </c>
      <c r="AA15" s="6">
        <v>-1.27312781481838</v>
      </c>
      <c r="AB15" s="6">
        <v>-0.15748672404569899</v>
      </c>
      <c r="AC15" s="6">
        <v>1.0838326046320199</v>
      </c>
    </row>
    <row r="16" spans="1:29" x14ac:dyDescent="0.2">
      <c r="A16" s="9">
        <v>13</v>
      </c>
      <c r="B16" s="6" t="s">
        <v>110</v>
      </c>
      <c r="C16" s="10">
        <v>1.702E-2</v>
      </c>
      <c r="D16" s="10">
        <v>0.16244999999999998</v>
      </c>
      <c r="E16" s="10">
        <v>0.11156999999999999</v>
      </c>
      <c r="F16" s="10">
        <v>9.7140000000000004E-2</v>
      </c>
      <c r="G16" s="10">
        <v>29.651130000000002</v>
      </c>
      <c r="H16" s="10">
        <v>0.58429999999999993</v>
      </c>
      <c r="I16" s="10">
        <v>0.15834000000000001</v>
      </c>
      <c r="J16" s="10">
        <v>0.42129</v>
      </c>
      <c r="K16" s="10">
        <v>1.4420000000000001E-2</v>
      </c>
      <c r="L16" s="10">
        <v>289.69846000000001</v>
      </c>
      <c r="M16" s="10">
        <v>149.46823000000001</v>
      </c>
      <c r="N16" s="10">
        <v>6.0535399999999999</v>
      </c>
      <c r="O16" s="10">
        <v>0.25738</v>
      </c>
      <c r="P16" s="10">
        <v>2.0728800000000001</v>
      </c>
      <c r="Q16" s="10">
        <v>0.16642999999999999</v>
      </c>
      <c r="R16" s="10">
        <f t="shared" si="0"/>
        <v>478.93458000000004</v>
      </c>
      <c r="S16" s="10">
        <f t="shared" si="1"/>
        <v>448.2987</v>
      </c>
      <c r="T16" s="10">
        <f t="shared" si="2"/>
        <v>93.603326784213408</v>
      </c>
      <c r="U16" s="10">
        <f t="shared" si="3"/>
        <v>292.77692999999999</v>
      </c>
      <c r="V16" s="10">
        <f t="shared" si="4"/>
        <v>65.308449477993136</v>
      </c>
      <c r="W16" s="10">
        <f t="shared" si="5"/>
        <v>155.52177</v>
      </c>
      <c r="X16" s="10">
        <f t="shared" si="6"/>
        <v>34.691550522006871</v>
      </c>
      <c r="Y16" s="6">
        <v>0.69478770036913495</v>
      </c>
      <c r="Z16" s="6">
        <v>0.43295711169095202</v>
      </c>
      <c r="AA16" s="6">
        <v>-0.87111367482608304</v>
      </c>
      <c r="AB16" s="6">
        <v>0.11702531419475</v>
      </c>
      <c r="AC16" s="6">
        <v>0.36833083525541299</v>
      </c>
    </row>
    <row r="17" spans="1:29" x14ac:dyDescent="0.2">
      <c r="A17" s="9">
        <v>14</v>
      </c>
      <c r="B17" s="6" t="s">
        <v>109</v>
      </c>
      <c r="C17" s="10">
        <v>1.4800000000000001E-2</v>
      </c>
      <c r="D17" s="10">
        <v>0.16659000000000002</v>
      </c>
      <c r="E17" s="10">
        <v>0.18878</v>
      </c>
      <c r="F17" s="10">
        <v>8.2610000000000003E-2</v>
      </c>
      <c r="G17" s="10">
        <v>27.425650000000001</v>
      </c>
      <c r="H17" s="10">
        <v>0.53620000000000001</v>
      </c>
      <c r="I17" s="10">
        <v>4.4729999999999999E-2</v>
      </c>
      <c r="J17" s="10">
        <v>0.34755000000000003</v>
      </c>
      <c r="K17" s="10">
        <v>1.3939999999999999E-2</v>
      </c>
      <c r="L17" s="10">
        <v>257.01013</v>
      </c>
      <c r="M17" s="10">
        <v>129.92052999999999</v>
      </c>
      <c r="N17" s="10">
        <v>4.5890699999999995</v>
      </c>
      <c r="O17" s="10">
        <v>0.31214999999999998</v>
      </c>
      <c r="P17" s="10">
        <v>1.5742499999999999</v>
      </c>
      <c r="Q17" s="10">
        <v>0.17215</v>
      </c>
      <c r="R17" s="10">
        <f t="shared" si="0"/>
        <v>422.39912999999996</v>
      </c>
      <c r="S17" s="10">
        <f t="shared" si="1"/>
        <v>393.97773000000001</v>
      </c>
      <c r="T17" s="10">
        <f t="shared" si="2"/>
        <v>93.271435005086317</v>
      </c>
      <c r="U17" s="10">
        <f t="shared" si="3"/>
        <v>259.46813000000003</v>
      </c>
      <c r="V17" s="10">
        <f t="shared" si="4"/>
        <v>65.858577843981195</v>
      </c>
      <c r="W17" s="10">
        <f t="shared" si="5"/>
        <v>134.50959999999998</v>
      </c>
      <c r="X17" s="10">
        <f t="shared" si="6"/>
        <v>34.141422156018812</v>
      </c>
      <c r="Y17" s="6">
        <v>7.8493355540481799E-2</v>
      </c>
      <c r="Z17" s="6">
        <v>0.13984766795690901</v>
      </c>
      <c r="AA17" s="6">
        <v>-1.5490135434507699</v>
      </c>
      <c r="AB17" s="6">
        <v>-0.10968749747494699</v>
      </c>
      <c r="AC17" s="6">
        <v>1.5866283695816401</v>
      </c>
    </row>
    <row r="18" spans="1:29" x14ac:dyDescent="0.2">
      <c r="A18" s="9">
        <v>15</v>
      </c>
      <c r="B18" s="6" t="s">
        <v>111</v>
      </c>
      <c r="C18" s="10">
        <v>1.259E-2</v>
      </c>
      <c r="D18" s="10">
        <v>0.156</v>
      </c>
      <c r="E18" s="10">
        <v>7.1849999999999997E-2</v>
      </c>
      <c r="F18" s="10">
        <v>0.11040999999999999</v>
      </c>
      <c r="G18" s="10">
        <v>29.954039999999999</v>
      </c>
      <c r="H18" s="10">
        <v>0.59084999999999999</v>
      </c>
      <c r="I18" s="10">
        <v>6.8150000000000002E-2</v>
      </c>
      <c r="J18" s="10">
        <v>0.36126999999999998</v>
      </c>
      <c r="K18" s="10">
        <v>1.6039999999999999E-2</v>
      </c>
      <c r="L18" s="10">
        <v>274.65553000000006</v>
      </c>
      <c r="M18" s="10">
        <v>145.57165000000001</v>
      </c>
      <c r="N18" s="10">
        <v>6.1329599999999997</v>
      </c>
      <c r="O18" s="10">
        <v>0.24024000000000001</v>
      </c>
      <c r="P18" s="10">
        <v>1.8011400000000002</v>
      </c>
      <c r="Q18" s="10">
        <v>0.19468000000000002</v>
      </c>
      <c r="R18" s="10">
        <f t="shared" si="0"/>
        <v>459.93740000000003</v>
      </c>
      <c r="S18" s="10">
        <f t="shared" si="1"/>
        <v>429.11340000000001</v>
      </c>
      <c r="T18" s="10">
        <f t="shared" si="2"/>
        <v>93.298218409722708</v>
      </c>
      <c r="U18" s="10">
        <f t="shared" si="3"/>
        <v>277.40879000000001</v>
      </c>
      <c r="V18" s="10">
        <f t="shared" si="4"/>
        <v>64.64696511458277</v>
      </c>
      <c r="W18" s="10">
        <f t="shared" si="5"/>
        <v>151.70461</v>
      </c>
      <c r="X18" s="10">
        <f t="shared" si="6"/>
        <v>35.35303488541723</v>
      </c>
      <c r="Y18" s="6">
        <v>0.27664162507685502</v>
      </c>
      <c r="Z18" s="6">
        <v>-6.3412309832615796E-2</v>
      </c>
      <c r="AA18" s="6">
        <v>-1.19970928818975</v>
      </c>
      <c r="AB18" s="6">
        <v>-0.22478281093493399</v>
      </c>
      <c r="AC18" s="6">
        <v>0.81291857690395797</v>
      </c>
    </row>
    <row r="19" spans="1:29" x14ac:dyDescent="0.2">
      <c r="A19" s="9">
        <v>16</v>
      </c>
      <c r="B19" s="6" t="s">
        <v>112</v>
      </c>
      <c r="C19" s="10">
        <v>9.0299999999999998E-3</v>
      </c>
      <c r="D19" s="10">
        <v>0.16486000000000001</v>
      </c>
      <c r="E19" s="10">
        <v>0.21324000000000001</v>
      </c>
      <c r="F19" s="10">
        <v>0.14399000000000001</v>
      </c>
      <c r="G19" s="10">
        <v>36.080820000000003</v>
      </c>
      <c r="H19" s="10">
        <v>0.72326999999999997</v>
      </c>
      <c r="I19" s="10">
        <v>0.12822</v>
      </c>
      <c r="J19" s="10">
        <v>0.42348000000000002</v>
      </c>
      <c r="K19" s="10">
        <v>1.6709999999999999E-2</v>
      </c>
      <c r="L19" s="10">
        <v>235.08848</v>
      </c>
      <c r="M19" s="10">
        <v>215.05148</v>
      </c>
      <c r="N19" s="10">
        <v>9.5812399999999993</v>
      </c>
      <c r="O19" s="10">
        <v>0.23730999999999999</v>
      </c>
      <c r="P19" s="10">
        <v>1.5938399999999999</v>
      </c>
      <c r="Q19" s="10">
        <v>0.14543999999999999</v>
      </c>
      <c r="R19" s="10">
        <f t="shared" si="0"/>
        <v>499.60140999999999</v>
      </c>
      <c r="S19" s="10">
        <f t="shared" si="1"/>
        <v>462.46178999999995</v>
      </c>
      <c r="T19" s="10">
        <f t="shared" si="2"/>
        <v>92.56614988336402</v>
      </c>
      <c r="U19" s="10">
        <f t="shared" si="3"/>
        <v>237.82907</v>
      </c>
      <c r="V19" s="10">
        <f t="shared" si="4"/>
        <v>51.426750305144132</v>
      </c>
      <c r="W19" s="10">
        <f t="shared" si="5"/>
        <v>224.63272000000001</v>
      </c>
      <c r="X19" s="10">
        <f t="shared" si="6"/>
        <v>48.573249694855882</v>
      </c>
      <c r="Y19" s="6">
        <v>1.45312914176061</v>
      </c>
      <c r="Z19" s="6">
        <v>-2.1769877876514898</v>
      </c>
      <c r="AA19" s="6">
        <v>-1.0133021494783301</v>
      </c>
      <c r="AB19" s="6">
        <v>-0.73635969130441303</v>
      </c>
      <c r="AC19" s="6">
        <v>1.45200986019272</v>
      </c>
    </row>
    <row r="20" spans="1:29" x14ac:dyDescent="0.2">
      <c r="A20" s="9">
        <v>17</v>
      </c>
      <c r="B20" s="6" t="s">
        <v>113</v>
      </c>
      <c r="C20" s="10">
        <v>8.1899999999999994E-3</v>
      </c>
      <c r="D20" s="10">
        <v>0.15490000000000001</v>
      </c>
      <c r="E20" s="10">
        <v>9.9500000000000005E-2</v>
      </c>
      <c r="F20" s="10">
        <v>0.12840000000000001</v>
      </c>
      <c r="G20" s="10">
        <v>26.649789999999999</v>
      </c>
      <c r="H20" s="10">
        <v>0.51942999999999995</v>
      </c>
      <c r="I20" s="10">
        <v>8.2379999999999995E-2</v>
      </c>
      <c r="J20" s="10">
        <v>0.31452999999999998</v>
      </c>
      <c r="K20" s="10">
        <v>1.2710000000000001E-2</v>
      </c>
      <c r="L20" s="10">
        <v>181.63934</v>
      </c>
      <c r="M20" s="10">
        <v>191.46601999999999</v>
      </c>
      <c r="N20" s="10">
        <v>10.08562</v>
      </c>
      <c r="O20" s="10">
        <v>0.18800999999999998</v>
      </c>
      <c r="P20" s="10">
        <v>1.13218</v>
      </c>
      <c r="Q20" s="10">
        <v>0.12146</v>
      </c>
      <c r="R20" s="10">
        <f t="shared" si="0"/>
        <v>412.60246000000006</v>
      </c>
      <c r="S20" s="10">
        <f t="shared" si="1"/>
        <v>385.15711999999996</v>
      </c>
      <c r="T20" s="10">
        <f t="shared" si="2"/>
        <v>93.348236459860161</v>
      </c>
      <c r="U20" s="10">
        <f t="shared" si="3"/>
        <v>183.60548</v>
      </c>
      <c r="V20" s="10">
        <f t="shared" si="4"/>
        <v>47.670280637678466</v>
      </c>
      <c r="W20" s="10">
        <f t="shared" si="5"/>
        <v>201.55163999999999</v>
      </c>
      <c r="X20" s="10">
        <f t="shared" si="6"/>
        <v>52.329719362321534</v>
      </c>
      <c r="Y20" s="6">
        <v>-1.1875504956045901E-2</v>
      </c>
      <c r="Z20" s="6">
        <v>-2.8321474405366698</v>
      </c>
      <c r="AA20" s="6">
        <v>5.7327003855875198E-2</v>
      </c>
      <c r="AB20" s="6">
        <v>0.52590040549387096</v>
      </c>
      <c r="AC20" s="6">
        <v>0.38446869494211</v>
      </c>
    </row>
    <row r="21" spans="1:29" x14ac:dyDescent="0.2">
      <c r="A21" s="9">
        <v>18</v>
      </c>
      <c r="B21" s="6" t="s">
        <v>122</v>
      </c>
      <c r="C21" s="10">
        <v>1.418E-2</v>
      </c>
      <c r="D21" s="10">
        <v>0.16259999999999999</v>
      </c>
      <c r="E21" s="10">
        <v>5.4049999999999994E-2</v>
      </c>
      <c r="F21" s="10">
        <v>7.4150000000000008E-2</v>
      </c>
      <c r="G21" s="10">
        <v>22.446279999999998</v>
      </c>
      <c r="H21" s="10">
        <v>0.42857999999999996</v>
      </c>
      <c r="I21" s="10">
        <v>9.4200000000000006E-2</v>
      </c>
      <c r="J21" s="10">
        <v>0.42019999999999996</v>
      </c>
      <c r="K21" s="10">
        <v>1.7770000000000001E-2</v>
      </c>
      <c r="L21" s="10">
        <v>272.20557000000002</v>
      </c>
      <c r="M21" s="10">
        <v>116.66681</v>
      </c>
      <c r="N21" s="10">
        <v>4.85677</v>
      </c>
      <c r="O21" s="10">
        <v>0.21775</v>
      </c>
      <c r="P21" s="10">
        <v>1.75621</v>
      </c>
      <c r="Q21" s="10">
        <v>0.19600000000000001</v>
      </c>
      <c r="R21" s="10">
        <f t="shared" si="0"/>
        <v>419.61112000000008</v>
      </c>
      <c r="S21" s="10">
        <f t="shared" si="1"/>
        <v>396.33413999999999</v>
      </c>
      <c r="T21" s="10">
        <f t="shared" si="2"/>
        <v>94.452725657032133</v>
      </c>
      <c r="U21" s="10">
        <f t="shared" si="3"/>
        <v>274.81056000000001</v>
      </c>
      <c r="V21" s="10">
        <f t="shared" si="4"/>
        <v>69.338099412783379</v>
      </c>
      <c r="W21" s="10">
        <f t="shared" si="5"/>
        <v>121.52358</v>
      </c>
      <c r="X21" s="10">
        <f t="shared" si="6"/>
        <v>30.661900587216635</v>
      </c>
      <c r="Y21" s="6">
        <v>-0.27339171437694398</v>
      </c>
      <c r="Z21" s="6">
        <v>0.955402654164065</v>
      </c>
      <c r="AA21" s="6">
        <v>-0.78254034895622804</v>
      </c>
      <c r="AB21" s="6">
        <v>0.74528372445547797</v>
      </c>
      <c r="AC21" s="6">
        <v>1.6519146990245199</v>
      </c>
    </row>
    <row r="22" spans="1:29" x14ac:dyDescent="0.2">
      <c r="A22" s="9">
        <v>19</v>
      </c>
      <c r="B22" s="6" t="s">
        <v>136</v>
      </c>
      <c r="C22" s="10">
        <v>1.073E-2</v>
      </c>
      <c r="D22" s="10">
        <v>0.16087000000000001</v>
      </c>
      <c r="E22" s="10">
        <v>0.15912999999999999</v>
      </c>
      <c r="F22" s="10">
        <v>9.8390000000000005E-2</v>
      </c>
      <c r="G22" s="10">
        <v>28.828880000000002</v>
      </c>
      <c r="H22" s="10">
        <v>0.57979999999999998</v>
      </c>
      <c r="I22" s="10">
        <v>8.1890000000000004E-2</v>
      </c>
      <c r="J22" s="10">
        <v>0.38033</v>
      </c>
      <c r="K22" s="10">
        <v>1.1460000000000001E-2</v>
      </c>
      <c r="L22" s="10">
        <v>265.04291999999998</v>
      </c>
      <c r="M22" s="10">
        <v>136.73674</v>
      </c>
      <c r="N22" s="10">
        <v>7.6971999999999996</v>
      </c>
      <c r="O22" s="10">
        <v>0.37269000000000002</v>
      </c>
      <c r="P22" s="10">
        <v>1.86975</v>
      </c>
      <c r="Q22" s="10">
        <v>0.12831000000000001</v>
      </c>
      <c r="R22" s="10">
        <f t="shared" si="0"/>
        <v>442.15908999999999</v>
      </c>
      <c r="S22" s="10">
        <f t="shared" si="1"/>
        <v>412.30673999999999</v>
      </c>
      <c r="T22" s="10">
        <f t="shared" si="2"/>
        <v>93.248504740680545</v>
      </c>
      <c r="U22" s="10">
        <f t="shared" si="3"/>
        <v>267.87279999999998</v>
      </c>
      <c r="V22" s="10">
        <f t="shared" si="4"/>
        <v>64.969299313418944</v>
      </c>
      <c r="W22" s="10">
        <f t="shared" si="5"/>
        <v>144.43394000000001</v>
      </c>
      <c r="X22" s="10">
        <f t="shared" si="6"/>
        <v>35.030700686581071</v>
      </c>
      <c r="Y22" s="6">
        <v>0.35718744875693997</v>
      </c>
      <c r="Z22" s="6">
        <v>-0.24497994802210099</v>
      </c>
      <c r="AA22" s="6">
        <v>-1.4790652547729</v>
      </c>
      <c r="AB22" s="6">
        <v>3.68730737636375E-2</v>
      </c>
      <c r="AC22" s="6">
        <v>-0.434445396177782</v>
      </c>
    </row>
    <row r="23" spans="1:29" x14ac:dyDescent="0.2">
      <c r="A23" s="9">
        <v>20</v>
      </c>
      <c r="B23" s="6" t="s">
        <v>135</v>
      </c>
      <c r="C23" s="10">
        <v>6.5499999999999994E-3</v>
      </c>
      <c r="D23" s="10">
        <v>0.15292</v>
      </c>
      <c r="E23" s="10">
        <v>9.7479999999999997E-2</v>
      </c>
      <c r="F23" s="10">
        <v>0.10362</v>
      </c>
      <c r="G23" s="10">
        <v>29.06523</v>
      </c>
      <c r="H23" s="10">
        <v>0.19341</v>
      </c>
      <c r="I23" s="10">
        <v>0.18977000000000002</v>
      </c>
      <c r="J23" s="10">
        <v>0.28899000000000002</v>
      </c>
      <c r="K23" s="10">
        <v>1.272E-2</v>
      </c>
      <c r="L23" s="10">
        <v>223.24074999999999</v>
      </c>
      <c r="M23" s="10">
        <v>143.91876999999999</v>
      </c>
      <c r="N23" s="10">
        <v>8.2689599999999999</v>
      </c>
      <c r="O23" s="10">
        <v>0.34555999999999998</v>
      </c>
      <c r="P23" s="10">
        <v>1.53515</v>
      </c>
      <c r="Q23" s="10">
        <v>0.11723</v>
      </c>
      <c r="R23" s="10">
        <f t="shared" si="0"/>
        <v>407.53710999999998</v>
      </c>
      <c r="S23" s="10">
        <f t="shared" si="1"/>
        <v>377.44603000000001</v>
      </c>
      <c r="T23" s="10">
        <f t="shared" si="2"/>
        <v>92.616358299247892</v>
      </c>
      <c r="U23" s="10">
        <f t="shared" si="3"/>
        <v>225.25829999999999</v>
      </c>
      <c r="V23" s="10">
        <f t="shared" si="4"/>
        <v>59.679605055059127</v>
      </c>
      <c r="W23" s="10">
        <f t="shared" si="5"/>
        <v>152.18772999999999</v>
      </c>
      <c r="X23" s="10">
        <f t="shared" si="6"/>
        <v>40.320394944940865</v>
      </c>
      <c r="Y23" s="6">
        <v>-0.28068361998258401</v>
      </c>
      <c r="Z23" s="6">
        <v>-1.1004523247659801</v>
      </c>
      <c r="AA23" s="6">
        <v>0.45252940644423201</v>
      </c>
      <c r="AB23" s="6">
        <v>-1.40695855815348</v>
      </c>
      <c r="AC23" s="6">
        <v>-1.7806292803074</v>
      </c>
    </row>
    <row r="24" spans="1:29" x14ac:dyDescent="0.2">
      <c r="A24" s="9">
        <v>21</v>
      </c>
      <c r="B24" s="6" t="s">
        <v>134</v>
      </c>
      <c r="C24" s="10">
        <v>1.8069999999999999E-2</v>
      </c>
      <c r="D24" s="10">
        <v>0.16231000000000001</v>
      </c>
      <c r="E24" s="10">
        <v>7.0300000000000001E-2</v>
      </c>
      <c r="F24" s="10">
        <v>8.1739999999999993E-2</v>
      </c>
      <c r="G24" s="10">
        <v>24.257750000000001</v>
      </c>
      <c r="H24" s="10">
        <v>0.46773000000000003</v>
      </c>
      <c r="I24" s="10">
        <v>0.13305</v>
      </c>
      <c r="J24" s="10">
        <v>0.41199000000000002</v>
      </c>
      <c r="K24" s="10">
        <v>1.486E-2</v>
      </c>
      <c r="L24" s="10">
        <v>264.35548999999997</v>
      </c>
      <c r="M24" s="10">
        <v>124.38128999999999</v>
      </c>
      <c r="N24" s="10">
        <v>4.9476499999999994</v>
      </c>
      <c r="O24" s="10">
        <v>0.24439</v>
      </c>
      <c r="P24" s="10">
        <v>1.98671</v>
      </c>
      <c r="Q24" s="10">
        <v>0.19596</v>
      </c>
      <c r="R24" s="10">
        <f t="shared" si="0"/>
        <v>421.72928999999999</v>
      </c>
      <c r="S24" s="10">
        <f t="shared" si="1"/>
        <v>396.55086</v>
      </c>
      <c r="T24" s="10">
        <f t="shared" si="2"/>
        <v>94.029717499583683</v>
      </c>
      <c r="U24" s="10">
        <f t="shared" si="3"/>
        <v>267.22192000000001</v>
      </c>
      <c r="V24" s="10">
        <f t="shared" si="4"/>
        <v>67.38654406146037</v>
      </c>
      <c r="W24" s="10">
        <f t="shared" si="5"/>
        <v>129.32893999999999</v>
      </c>
      <c r="X24" s="10">
        <f t="shared" si="6"/>
        <v>32.61345593853963</v>
      </c>
      <c r="Y24" s="6">
        <v>-3.5278989975831898E-2</v>
      </c>
      <c r="Z24" s="6">
        <v>0.82983063912649901</v>
      </c>
      <c r="AA24" s="6">
        <v>-0.363401488736531</v>
      </c>
      <c r="AB24" s="6">
        <v>0.52049492799476205</v>
      </c>
      <c r="AC24" s="6">
        <v>1.0659664494535399</v>
      </c>
    </row>
    <row r="25" spans="1:29" x14ac:dyDescent="0.2">
      <c r="A25" s="9">
        <v>22</v>
      </c>
      <c r="B25" s="6" t="s">
        <v>133</v>
      </c>
      <c r="C25" s="10">
        <v>1.1519999999999999E-2</v>
      </c>
      <c r="D25" s="10">
        <v>0.15866999999999998</v>
      </c>
      <c r="E25" s="10">
        <v>6.6470000000000001E-2</v>
      </c>
      <c r="F25" s="10">
        <v>9.1069999999999998E-2</v>
      </c>
      <c r="G25" s="10">
        <v>24.201360000000001</v>
      </c>
      <c r="H25" s="10">
        <v>0.46650999999999998</v>
      </c>
      <c r="I25" s="10">
        <v>0.14022000000000001</v>
      </c>
      <c r="J25" s="10">
        <v>0.32544000000000001</v>
      </c>
      <c r="K25" s="10">
        <v>1.1179999999999999E-2</v>
      </c>
      <c r="L25" s="10">
        <v>253.95593</v>
      </c>
      <c r="M25" s="10">
        <v>150.50796</v>
      </c>
      <c r="N25" s="10">
        <v>7.4635400000000001</v>
      </c>
      <c r="O25" s="10">
        <v>0.42817</v>
      </c>
      <c r="P25" s="10">
        <v>1.7866900000000001</v>
      </c>
      <c r="Q25" s="10">
        <v>0.16061</v>
      </c>
      <c r="R25" s="10">
        <f t="shared" si="0"/>
        <v>439.77534000000009</v>
      </c>
      <c r="S25" s="10">
        <f t="shared" si="1"/>
        <v>414.50607000000008</v>
      </c>
      <c r="T25" s="10">
        <f t="shared" si="2"/>
        <v>94.254050261208363</v>
      </c>
      <c r="U25" s="10">
        <f t="shared" si="3"/>
        <v>256.53457000000003</v>
      </c>
      <c r="V25" s="10">
        <f t="shared" si="4"/>
        <v>61.889219137369921</v>
      </c>
      <c r="W25" s="10">
        <f t="shared" si="5"/>
        <v>157.97149999999999</v>
      </c>
      <c r="X25" s="10">
        <f t="shared" si="6"/>
        <v>38.110780862630058</v>
      </c>
      <c r="Y25" s="6">
        <v>9.2321368787103703E-2</v>
      </c>
      <c r="Z25" s="6">
        <v>-0.212752865742078</v>
      </c>
      <c r="AA25" s="6">
        <v>0.25386088834758402</v>
      </c>
      <c r="AB25" s="6">
        <v>1.0468348346919301</v>
      </c>
      <c r="AC25" s="6">
        <v>-0.73829753381726004</v>
      </c>
    </row>
    <row r="26" spans="1:29" x14ac:dyDescent="0.2">
      <c r="A26" s="9">
        <v>23</v>
      </c>
      <c r="B26" s="6" t="s">
        <v>132</v>
      </c>
      <c r="C26" s="10">
        <v>9.1799999999999989E-3</v>
      </c>
      <c r="D26" s="10">
        <v>0.15675999999999998</v>
      </c>
      <c r="E26" s="10">
        <v>0.10093000000000001</v>
      </c>
      <c r="F26" s="10">
        <v>0.10013</v>
      </c>
      <c r="G26" s="10">
        <v>27.85022</v>
      </c>
      <c r="H26" s="10">
        <v>0.54537999999999998</v>
      </c>
      <c r="I26" s="10">
        <v>0.12207999999999999</v>
      </c>
      <c r="J26" s="10">
        <v>0.38005</v>
      </c>
      <c r="K26" s="10">
        <v>1.444E-2</v>
      </c>
      <c r="L26" s="10">
        <v>244.87189000000001</v>
      </c>
      <c r="M26" s="10">
        <v>166.87956</v>
      </c>
      <c r="N26" s="10">
        <v>7.5854499999999998</v>
      </c>
      <c r="O26" s="10">
        <v>0.27982000000000001</v>
      </c>
      <c r="P26" s="10">
        <v>1.5729600000000001</v>
      </c>
      <c r="Q26" s="10">
        <v>0.16125</v>
      </c>
      <c r="R26" s="10">
        <f t="shared" si="0"/>
        <v>450.63009999999997</v>
      </c>
      <c r="S26" s="10">
        <f t="shared" si="1"/>
        <v>421.83528999999999</v>
      </c>
      <c r="T26" s="10">
        <f t="shared" si="2"/>
        <v>93.610100612453536</v>
      </c>
      <c r="U26" s="10">
        <f t="shared" si="3"/>
        <v>247.37028000000001</v>
      </c>
      <c r="V26" s="10">
        <f t="shared" si="4"/>
        <v>58.641437988746745</v>
      </c>
      <c r="W26" s="10">
        <f t="shared" si="5"/>
        <v>174.46501000000001</v>
      </c>
      <c r="X26" s="10">
        <f t="shared" si="6"/>
        <v>41.358562011253255</v>
      </c>
      <c r="Y26" s="6">
        <v>0.29516526929467202</v>
      </c>
      <c r="Z26" s="6">
        <v>-0.93907828135220095</v>
      </c>
      <c r="AA26" s="6">
        <v>-0.54184103097123804</v>
      </c>
      <c r="AB26" s="6">
        <v>0.274539511815661</v>
      </c>
      <c r="AC26" s="6">
        <v>7.6492514272537296E-2</v>
      </c>
    </row>
    <row r="27" spans="1:29" x14ac:dyDescent="0.2">
      <c r="A27" s="9">
        <v>24</v>
      </c>
      <c r="B27" s="6" t="s">
        <v>159</v>
      </c>
      <c r="C27" s="10">
        <v>1.5550000000000001E-2</v>
      </c>
      <c r="D27" s="10">
        <v>0.15694</v>
      </c>
      <c r="E27" s="10">
        <v>5.2399999999999995E-2</v>
      </c>
      <c r="F27" s="10">
        <v>8.048000000000001E-2</v>
      </c>
      <c r="G27" s="10">
        <v>21.91142</v>
      </c>
      <c r="H27" s="10">
        <v>0.41702</v>
      </c>
      <c r="I27" s="10">
        <v>9.4090000000000007E-2</v>
      </c>
      <c r="J27" s="10">
        <v>0.32613999999999999</v>
      </c>
      <c r="K27" s="10">
        <v>1.507E-2</v>
      </c>
      <c r="L27" s="10">
        <v>241.14637999999999</v>
      </c>
      <c r="M27" s="10">
        <v>95.971890000000002</v>
      </c>
      <c r="N27" s="10">
        <v>4.8526499999999997</v>
      </c>
      <c r="O27" s="10">
        <v>0</v>
      </c>
      <c r="P27" s="10">
        <v>1.8891099999999998</v>
      </c>
      <c r="Q27" s="10">
        <v>0.17595</v>
      </c>
      <c r="R27" s="10">
        <f t="shared" si="0"/>
        <v>367.10508999999996</v>
      </c>
      <c r="S27" s="10">
        <f t="shared" si="1"/>
        <v>344.60318999999998</v>
      </c>
      <c r="T27" s="10">
        <f t="shared" si="2"/>
        <v>93.87044728799593</v>
      </c>
      <c r="U27" s="10">
        <f t="shared" si="3"/>
        <v>243.77864999999997</v>
      </c>
      <c r="V27" s="10">
        <f t="shared" si="4"/>
        <v>70.74184368403553</v>
      </c>
      <c r="W27" s="10">
        <f t="shared" si="5"/>
        <v>100.82454</v>
      </c>
      <c r="X27" s="10">
        <f t="shared" si="6"/>
        <v>29.258156315964456</v>
      </c>
      <c r="Y27" s="6">
        <v>-0.90330300362104499</v>
      </c>
      <c r="Z27" s="6">
        <v>0.67595009218828705</v>
      </c>
      <c r="AA27" s="6">
        <v>-1.3114872969464599</v>
      </c>
      <c r="AB27" s="6">
        <v>0.18419339031519799</v>
      </c>
      <c r="AC27" s="6">
        <v>0.95758882511122301</v>
      </c>
    </row>
    <row r="28" spans="1:29" x14ac:dyDescent="0.2">
      <c r="A28" s="9">
        <v>25</v>
      </c>
      <c r="B28" s="6" t="s">
        <v>131</v>
      </c>
      <c r="C28" s="10">
        <v>1.2869999999999999E-2</v>
      </c>
      <c r="D28" s="10">
        <v>0.15300999999999998</v>
      </c>
      <c r="E28" s="10">
        <v>4.9149999999999999E-2</v>
      </c>
      <c r="F28" s="10">
        <v>0.10391</v>
      </c>
      <c r="G28" s="10">
        <v>26.658180000000002</v>
      </c>
      <c r="H28" s="10">
        <v>0.51961000000000002</v>
      </c>
      <c r="I28" s="10">
        <v>0.15262999999999999</v>
      </c>
      <c r="J28" s="10">
        <v>0.39019999999999999</v>
      </c>
      <c r="K28" s="10">
        <v>1.2840000000000001E-2</v>
      </c>
      <c r="L28" s="10">
        <v>265.62018</v>
      </c>
      <c r="M28" s="10">
        <v>132.89831000000001</v>
      </c>
      <c r="N28" s="10">
        <v>6.0038</v>
      </c>
      <c r="O28" s="10">
        <v>0.33504</v>
      </c>
      <c r="P28" s="10">
        <v>1.8274000000000001</v>
      </c>
      <c r="Q28" s="10">
        <v>0.19259000000000001</v>
      </c>
      <c r="R28" s="10">
        <f t="shared" si="0"/>
        <v>434.92971999999997</v>
      </c>
      <c r="S28" s="10">
        <f t="shared" si="1"/>
        <v>407.25950000000006</v>
      </c>
      <c r="T28" s="10">
        <f t="shared" si="2"/>
        <v>93.638002020188466</v>
      </c>
      <c r="U28" s="10">
        <f t="shared" si="3"/>
        <v>268.35739000000001</v>
      </c>
      <c r="V28" s="10">
        <f t="shared" si="4"/>
        <v>65.89346350422764</v>
      </c>
      <c r="W28" s="10">
        <f t="shared" si="5"/>
        <v>138.90211000000002</v>
      </c>
      <c r="X28" s="10">
        <f t="shared" si="6"/>
        <v>34.106536495772346</v>
      </c>
      <c r="Y28" s="6">
        <v>5.9400330142909102E-2</v>
      </c>
      <c r="Z28" s="6">
        <v>0.26670802977914698</v>
      </c>
      <c r="AA28" s="6">
        <v>-0.282285434900581</v>
      </c>
      <c r="AB28" s="6">
        <v>6.2279227003858798E-3</v>
      </c>
      <c r="AC28" s="6">
        <v>-0.58507547824927997</v>
      </c>
    </row>
    <row r="29" spans="1:29" x14ac:dyDescent="0.2">
      <c r="A29" s="9">
        <v>26</v>
      </c>
      <c r="B29" s="6" t="s">
        <v>130</v>
      </c>
      <c r="C29" s="10">
        <v>1.525E-2</v>
      </c>
      <c r="D29" s="10">
        <v>0.16772999999999999</v>
      </c>
      <c r="E29" s="10">
        <v>8.1729999999999997E-2</v>
      </c>
      <c r="F29" s="10">
        <v>8.4010000000000001E-2</v>
      </c>
      <c r="G29" s="10">
        <v>23.781290000000002</v>
      </c>
      <c r="H29" s="10">
        <v>0.45743</v>
      </c>
      <c r="I29" s="10">
        <v>5.8009999999999999E-2</v>
      </c>
      <c r="J29" s="10">
        <v>0.35091</v>
      </c>
      <c r="K29" s="10">
        <v>1.8200000000000001E-2</v>
      </c>
      <c r="L29" s="10">
        <v>254.08526999999998</v>
      </c>
      <c r="M29" s="10">
        <v>119.70153999999999</v>
      </c>
      <c r="N29" s="10">
        <v>5.9721400000000004</v>
      </c>
      <c r="O29" s="10">
        <v>0.28114999999999996</v>
      </c>
      <c r="P29" s="10">
        <v>1.4229400000000001</v>
      </c>
      <c r="Q29" s="10">
        <v>0.18915999999999999</v>
      </c>
      <c r="R29" s="10">
        <f t="shared" si="0"/>
        <v>406.66676000000007</v>
      </c>
      <c r="S29" s="10">
        <f t="shared" si="1"/>
        <v>381.99023</v>
      </c>
      <c r="T29" s="10">
        <f t="shared" si="2"/>
        <v>93.932002212327347</v>
      </c>
      <c r="U29" s="10">
        <f t="shared" si="3"/>
        <v>256.31654999999995</v>
      </c>
      <c r="V29" s="10">
        <f t="shared" si="4"/>
        <v>67.100289449811314</v>
      </c>
      <c r="W29" s="10">
        <f t="shared" si="5"/>
        <v>125.67367999999999</v>
      </c>
      <c r="X29" s="10">
        <f t="shared" si="6"/>
        <v>32.899710550188679</v>
      </c>
      <c r="Y29" s="6">
        <v>-0.27395337392769997</v>
      </c>
      <c r="Z29" s="6">
        <v>0.44849492735819202</v>
      </c>
      <c r="AA29" s="6">
        <v>-0.55772499287815802</v>
      </c>
      <c r="AB29" s="6">
        <v>0.41982898754436099</v>
      </c>
      <c r="AC29" s="6">
        <v>2.2334203312833401</v>
      </c>
    </row>
    <row r="30" spans="1:29" x14ac:dyDescent="0.2">
      <c r="A30" s="9">
        <v>27</v>
      </c>
      <c r="B30" s="6" t="s">
        <v>129</v>
      </c>
      <c r="C30" s="10">
        <v>1.8249999999999999E-2</v>
      </c>
      <c r="D30" s="10">
        <v>0.16399</v>
      </c>
      <c r="E30" s="10">
        <v>5.5229999999999994E-2</v>
      </c>
      <c r="F30" s="10">
        <v>7.8959999999999989E-2</v>
      </c>
      <c r="G30" s="10">
        <v>22.73874</v>
      </c>
      <c r="H30" s="10">
        <v>0.43489999999999995</v>
      </c>
      <c r="I30" s="10">
        <v>0.10464</v>
      </c>
      <c r="J30" s="10">
        <v>0.41750999999999999</v>
      </c>
      <c r="K30" s="10">
        <v>1.325E-2</v>
      </c>
      <c r="L30" s="10">
        <v>242.23454000000001</v>
      </c>
      <c r="M30" s="10">
        <v>135.32623000000001</v>
      </c>
      <c r="N30" s="10">
        <v>5.6991899999999998</v>
      </c>
      <c r="O30" s="10">
        <v>0.27310000000000001</v>
      </c>
      <c r="P30" s="10">
        <v>1.56158</v>
      </c>
      <c r="Q30" s="10">
        <v>0.19115000000000001</v>
      </c>
      <c r="R30" s="10">
        <f t="shared" si="0"/>
        <v>409.31126</v>
      </c>
      <c r="S30" s="10">
        <f t="shared" si="1"/>
        <v>385.67394999999999</v>
      </c>
      <c r="T30" s="10">
        <f t="shared" si="2"/>
        <v>94.225101454575181</v>
      </c>
      <c r="U30" s="10">
        <f t="shared" si="3"/>
        <v>244.64852999999999</v>
      </c>
      <c r="V30" s="10">
        <f t="shared" si="4"/>
        <v>63.434030221641876</v>
      </c>
      <c r="W30" s="10">
        <f t="shared" si="5"/>
        <v>141.02542</v>
      </c>
      <c r="X30" s="10">
        <f t="shared" si="6"/>
        <v>36.565969778358124</v>
      </c>
      <c r="Y30" s="6">
        <v>-0.187675813939333</v>
      </c>
      <c r="Z30" s="6">
        <v>0.28074079027283599</v>
      </c>
      <c r="AA30" s="6">
        <v>0.17432186917215101</v>
      </c>
      <c r="AB30" s="6">
        <v>1.20555161259347</v>
      </c>
      <c r="AC30" s="6">
        <v>1.28132689307597</v>
      </c>
    </row>
    <row r="31" spans="1:29" x14ac:dyDescent="0.2">
      <c r="A31" s="9">
        <v>28</v>
      </c>
      <c r="B31" s="6" t="s">
        <v>123</v>
      </c>
      <c r="C31" s="10">
        <v>1.9289999999999998E-2</v>
      </c>
      <c r="D31" s="10">
        <v>0.16325999999999999</v>
      </c>
      <c r="E31" s="10">
        <v>9.7890000000000005E-2</v>
      </c>
      <c r="F31" s="10">
        <v>9.9780000000000008E-2</v>
      </c>
      <c r="G31" s="10">
        <v>25.008500000000002</v>
      </c>
      <c r="H31" s="10">
        <v>0.48396</v>
      </c>
      <c r="I31" s="10">
        <v>0.14204</v>
      </c>
      <c r="J31" s="10">
        <v>0.43654999999999999</v>
      </c>
      <c r="K31" s="10">
        <v>1.9510000000000003E-2</v>
      </c>
      <c r="L31" s="10">
        <v>270.65821999999997</v>
      </c>
      <c r="M31" s="10">
        <v>126.52311</v>
      </c>
      <c r="N31" s="10">
        <v>8.0295199999999998</v>
      </c>
      <c r="O31" s="10">
        <v>0.31287999999999999</v>
      </c>
      <c r="P31" s="10">
        <v>1.5777999999999999</v>
      </c>
      <c r="Q31" s="10">
        <v>0.16725999999999999</v>
      </c>
      <c r="R31" s="10">
        <f t="shared" si="0"/>
        <v>433.73957000000001</v>
      </c>
      <c r="S31" s="10">
        <f t="shared" si="1"/>
        <v>407.70915999999994</v>
      </c>
      <c r="T31" s="10">
        <f t="shared" si="2"/>
        <v>93.998608427633172</v>
      </c>
      <c r="U31" s="10">
        <f t="shared" si="3"/>
        <v>273.15652999999998</v>
      </c>
      <c r="V31" s="10">
        <f t="shared" si="4"/>
        <v>66.997888887264651</v>
      </c>
      <c r="W31" s="10">
        <f t="shared" si="5"/>
        <v>134.55262999999999</v>
      </c>
      <c r="X31" s="10">
        <f t="shared" si="6"/>
        <v>33.002111112735363</v>
      </c>
      <c r="Y31" s="6">
        <v>0.227087191877614</v>
      </c>
      <c r="Z31" s="6">
        <v>0.56430896290347499</v>
      </c>
      <c r="AA31" s="6">
        <v>6.72768740761224E-2</v>
      </c>
      <c r="AB31" s="6">
        <v>6.3627458511518506E-2</v>
      </c>
      <c r="AC31" s="6">
        <v>1.6948556744721901</v>
      </c>
    </row>
    <row r="32" spans="1:29" x14ac:dyDescent="0.2">
      <c r="A32" s="9">
        <v>29</v>
      </c>
      <c r="B32" s="6" t="s">
        <v>124</v>
      </c>
      <c r="C32" s="10">
        <v>9.4500000000000001E-3</v>
      </c>
      <c r="D32" s="10">
        <v>0.15625</v>
      </c>
      <c r="E32" s="10">
        <v>0.10651999999999999</v>
      </c>
      <c r="F32" s="10">
        <v>0.11256999999999999</v>
      </c>
      <c r="G32" s="10">
        <v>28.515349999999998</v>
      </c>
      <c r="H32" s="10">
        <v>0.55974999999999997</v>
      </c>
      <c r="I32" s="10">
        <v>0.13087000000000001</v>
      </c>
      <c r="J32" s="10">
        <v>0.36831000000000003</v>
      </c>
      <c r="K32" s="10">
        <v>1.282E-2</v>
      </c>
      <c r="L32" s="10">
        <v>243.27342000000002</v>
      </c>
      <c r="M32" s="10">
        <v>159.59001999999998</v>
      </c>
      <c r="N32" s="10">
        <v>6.3392100000000005</v>
      </c>
      <c r="O32" s="10">
        <v>0.21418999999999999</v>
      </c>
      <c r="P32" s="10">
        <v>1.4952999999999999</v>
      </c>
      <c r="Q32" s="10">
        <v>0.14630000000000001</v>
      </c>
      <c r="R32" s="10">
        <f t="shared" si="0"/>
        <v>441.03032999999994</v>
      </c>
      <c r="S32" s="10">
        <f t="shared" si="1"/>
        <v>411.62600999999995</v>
      </c>
      <c r="T32" s="10">
        <f t="shared" si="2"/>
        <v>93.33281228073362</v>
      </c>
      <c r="U32" s="10">
        <f t="shared" si="3"/>
        <v>245.69677999999999</v>
      </c>
      <c r="V32" s="10">
        <f t="shared" si="4"/>
        <v>59.689323325316593</v>
      </c>
      <c r="W32" s="10">
        <f t="shared" si="5"/>
        <v>165.92922999999999</v>
      </c>
      <c r="X32" s="10">
        <f t="shared" si="6"/>
        <v>40.310676674683407</v>
      </c>
      <c r="Y32" s="6">
        <v>0.170175943312078</v>
      </c>
      <c r="Z32" s="6">
        <v>-0.96663184484930598</v>
      </c>
      <c r="AA32" s="6">
        <v>-1.0070410498114799</v>
      </c>
      <c r="AB32" s="6">
        <v>-0.11666775057273</v>
      </c>
      <c r="AC32" s="6">
        <v>-0.20201357965998001</v>
      </c>
    </row>
    <row r="33" spans="1:29" x14ac:dyDescent="0.2">
      <c r="A33" s="9">
        <v>30</v>
      </c>
      <c r="B33" s="6" t="s">
        <v>125</v>
      </c>
      <c r="C33" s="10">
        <v>1.159E-2</v>
      </c>
      <c r="D33" s="10">
        <v>0.16384000000000001</v>
      </c>
      <c r="E33" s="10">
        <v>8.0519999999999994E-2</v>
      </c>
      <c r="F33" s="10">
        <v>8.6099999999999996E-2</v>
      </c>
      <c r="G33" s="10">
        <v>23.648400000000002</v>
      </c>
      <c r="H33" s="10">
        <v>0.45456000000000002</v>
      </c>
      <c r="I33" s="10">
        <v>0.13764999999999999</v>
      </c>
      <c r="J33" s="10">
        <v>0.38066</v>
      </c>
      <c r="K33" s="10">
        <v>1.3259999999999999E-2</v>
      </c>
      <c r="L33" s="10">
        <v>307.21065000000004</v>
      </c>
      <c r="M33" s="10">
        <v>82.513089999999991</v>
      </c>
      <c r="N33" s="10">
        <v>3.8703000000000003</v>
      </c>
      <c r="O33" s="10">
        <v>0.28999999999999998</v>
      </c>
      <c r="P33" s="10">
        <v>2.52834</v>
      </c>
      <c r="Q33" s="10">
        <v>0.17630000000000001</v>
      </c>
      <c r="R33" s="10">
        <f t="shared" si="0"/>
        <v>421.56526000000008</v>
      </c>
      <c r="S33" s="10">
        <f t="shared" si="1"/>
        <v>396.95760000000001</v>
      </c>
      <c r="T33" s="10">
        <f t="shared" si="2"/>
        <v>94.162787512424515</v>
      </c>
      <c r="U33" s="10">
        <f t="shared" si="3"/>
        <v>310.57421000000005</v>
      </c>
      <c r="V33" s="10">
        <f t="shared" si="4"/>
        <v>78.238635562085236</v>
      </c>
      <c r="W33" s="10">
        <f t="shared" si="5"/>
        <v>86.383389999999991</v>
      </c>
      <c r="X33" s="10">
        <f t="shared" si="6"/>
        <v>21.761364437914775</v>
      </c>
      <c r="Y33" s="6">
        <v>-0.13143278969448099</v>
      </c>
      <c r="Z33" s="6">
        <v>2.0152150830851299</v>
      </c>
      <c r="AA33" s="6">
        <v>-1.8209165405671099</v>
      </c>
      <c r="AB33" s="6">
        <v>0.23138566782560999</v>
      </c>
      <c r="AC33" s="6">
        <v>-0.41435688171211199</v>
      </c>
    </row>
    <row r="34" spans="1:29" x14ac:dyDescent="0.2">
      <c r="A34" s="9">
        <v>31</v>
      </c>
      <c r="B34" s="6" t="s">
        <v>126</v>
      </c>
      <c r="C34" s="10">
        <v>9.7300000000000008E-3</v>
      </c>
      <c r="D34" s="10">
        <v>0.15537000000000001</v>
      </c>
      <c r="E34" s="10">
        <v>8.5650000000000004E-2</v>
      </c>
      <c r="F34" s="10">
        <v>0.11281999999999999</v>
      </c>
      <c r="G34" s="10">
        <v>27.397040000000001</v>
      </c>
      <c r="H34" s="10">
        <v>0.53558000000000006</v>
      </c>
      <c r="I34" s="10">
        <v>0.10384</v>
      </c>
      <c r="J34" s="10">
        <v>0.39532999999999996</v>
      </c>
      <c r="K34" s="10">
        <v>8.3599999999999994E-3</v>
      </c>
      <c r="L34" s="10">
        <v>264.70191</v>
      </c>
      <c r="M34" s="10">
        <v>155.79254</v>
      </c>
      <c r="N34" s="10">
        <v>7.5919399999999992</v>
      </c>
      <c r="O34" s="10">
        <v>0.27968999999999999</v>
      </c>
      <c r="P34" s="10">
        <v>2.07159</v>
      </c>
      <c r="Q34" s="10">
        <v>0.18237999999999999</v>
      </c>
      <c r="R34" s="10">
        <f t="shared" si="0"/>
        <v>459.4237700000001</v>
      </c>
      <c r="S34" s="10">
        <f t="shared" si="1"/>
        <v>431.08888999999999</v>
      </c>
      <c r="T34" s="10">
        <f t="shared" si="2"/>
        <v>93.832517633991799</v>
      </c>
      <c r="U34" s="10">
        <f t="shared" si="3"/>
        <v>267.70441</v>
      </c>
      <c r="V34" s="10">
        <f t="shared" si="4"/>
        <v>62.099584612352224</v>
      </c>
      <c r="W34" s="10">
        <f t="shared" si="5"/>
        <v>163.38448</v>
      </c>
      <c r="X34" s="10">
        <f t="shared" si="6"/>
        <v>37.900415387647776</v>
      </c>
      <c r="Y34" s="6">
        <v>0.42830804481172102</v>
      </c>
      <c r="Z34" s="6">
        <v>-0.40117010487216898</v>
      </c>
      <c r="AA34" s="6">
        <v>-0.96140677722891299</v>
      </c>
      <c r="AB34" s="6">
        <v>0.92984673699917697</v>
      </c>
      <c r="AC34" s="6">
        <v>-1.0126597060506199</v>
      </c>
    </row>
    <row r="35" spans="1:29" x14ac:dyDescent="0.2">
      <c r="A35" s="9">
        <v>32</v>
      </c>
      <c r="B35" s="6" t="s">
        <v>127</v>
      </c>
      <c r="C35" s="10">
        <v>5.96E-3</v>
      </c>
      <c r="D35" s="10">
        <v>0.15225999999999998</v>
      </c>
      <c r="E35" s="10">
        <v>7.2010000000000005E-2</v>
      </c>
      <c r="F35" s="10">
        <v>0.10503</v>
      </c>
      <c r="G35" s="10">
        <v>22.798089999999998</v>
      </c>
      <c r="H35" s="10">
        <v>0.43618000000000001</v>
      </c>
      <c r="I35" s="10">
        <v>8.8840000000000002E-2</v>
      </c>
      <c r="J35" s="10">
        <v>0.26897000000000004</v>
      </c>
      <c r="K35" s="10">
        <v>1.5990000000000001E-2</v>
      </c>
      <c r="L35" s="10">
        <v>180.49435999999997</v>
      </c>
      <c r="M35" s="10">
        <v>137.52448999999999</v>
      </c>
      <c r="N35" s="10">
        <v>7.0648500000000007</v>
      </c>
      <c r="O35" s="10">
        <v>0.13827</v>
      </c>
      <c r="P35" s="10">
        <v>1.1720999999999999</v>
      </c>
      <c r="Q35" s="10">
        <v>0.12983</v>
      </c>
      <c r="R35" s="10">
        <f t="shared" ref="R35:R65" si="7">SUM(C35:Q35)</f>
        <v>350.46722999999997</v>
      </c>
      <c r="S35" s="10">
        <f t="shared" ref="S35:S65" si="8">H35+J35+L35+M35+N35+P35</f>
        <v>326.96094999999991</v>
      </c>
      <c r="T35" s="10">
        <f t="shared" ref="T35:T65" si="9">S35/R35*100</f>
        <v>93.292873630438976</v>
      </c>
      <c r="U35" s="10">
        <f t="shared" ref="U35:U65" si="10">H35+J35+L35+P35</f>
        <v>182.37160999999998</v>
      </c>
      <c r="V35" s="10">
        <f t="shared" ref="V35:V65" si="11">U35/S35*100</f>
        <v>55.77779548291624</v>
      </c>
      <c r="W35" s="10">
        <f t="shared" ref="W35:W65" si="12">M35+N35</f>
        <v>144.58933999999999</v>
      </c>
      <c r="X35" s="10">
        <f t="shared" ref="X35:X65" si="13">W35/S35*100</f>
        <v>44.222204517083782</v>
      </c>
      <c r="Y35" s="6">
        <v>-0.96375245066109905</v>
      </c>
      <c r="Z35" s="6">
        <v>-1.8147752341783501</v>
      </c>
      <c r="AA35" s="6">
        <v>-0.46953910111235703</v>
      </c>
      <c r="AB35" s="6">
        <v>-0.28238708555937198</v>
      </c>
      <c r="AC35" s="6">
        <v>0.34513861633659398</v>
      </c>
    </row>
    <row r="36" spans="1:29" x14ac:dyDescent="0.2">
      <c r="A36" s="9">
        <v>33</v>
      </c>
      <c r="B36" s="6" t="s">
        <v>128</v>
      </c>
      <c r="C36" s="10">
        <v>1.123E-2</v>
      </c>
      <c r="D36" s="10">
        <v>0.15765000000000001</v>
      </c>
      <c r="E36" s="10">
        <v>6.923E-2</v>
      </c>
      <c r="F36" s="10">
        <v>7.3329999999999992E-2</v>
      </c>
      <c r="G36" s="10">
        <v>24.735189999999999</v>
      </c>
      <c r="H36" s="10">
        <v>0.47805000000000003</v>
      </c>
      <c r="I36" s="10">
        <v>0.11899999999999999</v>
      </c>
      <c r="J36" s="10">
        <v>0.35255000000000003</v>
      </c>
      <c r="K36" s="10">
        <v>1.481E-2</v>
      </c>
      <c r="L36" s="10">
        <v>260.29757999999998</v>
      </c>
      <c r="M36" s="10">
        <v>109.17816000000001</v>
      </c>
      <c r="N36" s="10">
        <v>4.75685</v>
      </c>
      <c r="O36" s="10">
        <v>0.24694999999999998</v>
      </c>
      <c r="P36" s="10">
        <v>1.70733</v>
      </c>
      <c r="Q36" s="10">
        <v>0.16711999999999999</v>
      </c>
      <c r="R36" s="10">
        <f t="shared" si="7"/>
        <v>402.36502999999999</v>
      </c>
      <c r="S36" s="10">
        <f t="shared" si="8"/>
        <v>376.77051999999998</v>
      </c>
      <c r="T36" s="10">
        <f t="shared" si="9"/>
        <v>93.638982493085948</v>
      </c>
      <c r="U36" s="10">
        <f t="shared" si="10"/>
        <v>262.83551</v>
      </c>
      <c r="V36" s="10">
        <f t="shared" si="11"/>
        <v>69.760104904173502</v>
      </c>
      <c r="W36" s="10">
        <f t="shared" si="12"/>
        <v>113.93501000000001</v>
      </c>
      <c r="X36" s="10">
        <f t="shared" si="13"/>
        <v>30.239895095826501</v>
      </c>
      <c r="Y36" s="6">
        <v>-0.48093523470268201</v>
      </c>
      <c r="Z36" s="6">
        <v>0.596911494404052</v>
      </c>
      <c r="AA36" s="6">
        <v>-1.1232780667095199</v>
      </c>
      <c r="AB36" s="6">
        <v>-0.16459605232431099</v>
      </c>
      <c r="AC36" s="6">
        <v>8.9520765155199494E-2</v>
      </c>
    </row>
    <row r="37" spans="1:29" x14ac:dyDescent="0.2">
      <c r="A37" s="9">
        <v>34</v>
      </c>
      <c r="B37" s="6" t="s">
        <v>121</v>
      </c>
      <c r="C37" s="10">
        <v>1.1310000000000001E-2</v>
      </c>
      <c r="D37" s="10">
        <v>0.15791999999999998</v>
      </c>
      <c r="E37" s="10">
        <v>0.11161</v>
      </c>
      <c r="F37" s="10">
        <v>0.10879000000000001</v>
      </c>
      <c r="G37" s="10">
        <v>26.884049999999998</v>
      </c>
      <c r="H37" s="10">
        <v>0.52449000000000001</v>
      </c>
      <c r="I37" s="10">
        <v>9.7629999999999995E-2</v>
      </c>
      <c r="J37" s="10">
        <v>0.36052000000000001</v>
      </c>
      <c r="K37" s="10">
        <v>1.285E-2</v>
      </c>
      <c r="L37" s="10">
        <v>265.76918999999998</v>
      </c>
      <c r="M37" s="10">
        <v>151.41710999999998</v>
      </c>
      <c r="N37" s="10">
        <v>8.1898</v>
      </c>
      <c r="O37" s="10">
        <v>0.20207</v>
      </c>
      <c r="P37" s="10">
        <v>2.16581</v>
      </c>
      <c r="Q37" s="10">
        <v>0.19818</v>
      </c>
      <c r="R37" s="10">
        <f t="shared" si="7"/>
        <v>456.21132999999992</v>
      </c>
      <c r="S37" s="10">
        <f t="shared" si="8"/>
        <v>428.42692</v>
      </c>
      <c r="T37" s="10">
        <f t="shared" si="9"/>
        <v>93.909750115149507</v>
      </c>
      <c r="U37" s="10">
        <f t="shared" si="10"/>
        <v>268.82001000000002</v>
      </c>
      <c r="V37" s="10">
        <f t="shared" si="11"/>
        <v>62.745826055935048</v>
      </c>
      <c r="W37" s="10">
        <f t="shared" si="12"/>
        <v>159.60690999999997</v>
      </c>
      <c r="X37" s="10">
        <f t="shared" si="13"/>
        <v>37.254173944064945</v>
      </c>
      <c r="Y37" s="6">
        <v>0.43417612003185402</v>
      </c>
      <c r="Z37" s="6">
        <v>-0.26464299488298398</v>
      </c>
      <c r="AA37" s="6">
        <v>-1.04038515102691</v>
      </c>
      <c r="AB37" s="6">
        <v>0.61721668627778203</v>
      </c>
      <c r="AC37" s="6">
        <v>0.29282770041142703</v>
      </c>
    </row>
    <row r="38" spans="1:29" x14ac:dyDescent="0.2">
      <c r="A38" s="9">
        <v>35</v>
      </c>
      <c r="B38" s="6" t="s">
        <v>120</v>
      </c>
      <c r="C38" s="10">
        <v>1.3679999999999999E-2</v>
      </c>
      <c r="D38" s="10">
        <v>0.15937000000000001</v>
      </c>
      <c r="E38" s="10">
        <v>8.3979999999999999E-2</v>
      </c>
      <c r="F38" s="10">
        <v>0.10026</v>
      </c>
      <c r="G38" s="10">
        <v>28.697179999999999</v>
      </c>
      <c r="H38" s="10">
        <v>0.56367999999999996</v>
      </c>
      <c r="I38" s="10">
        <v>7.6450000000000004E-2</v>
      </c>
      <c r="J38" s="10">
        <v>0.38336999999999999</v>
      </c>
      <c r="K38" s="10">
        <v>3.2070000000000001E-2</v>
      </c>
      <c r="L38" s="10">
        <v>263.47618</v>
      </c>
      <c r="M38" s="10">
        <v>150.52748</v>
      </c>
      <c r="N38" s="10">
        <v>5.8986599999999996</v>
      </c>
      <c r="O38" s="10">
        <v>0.28663</v>
      </c>
      <c r="P38" s="10">
        <v>1.4496900000000001</v>
      </c>
      <c r="Q38" s="10">
        <v>0.22103</v>
      </c>
      <c r="R38" s="10">
        <f t="shared" si="7"/>
        <v>451.96970999999996</v>
      </c>
      <c r="S38" s="10">
        <f t="shared" si="8"/>
        <v>422.29905999999994</v>
      </c>
      <c r="T38" s="10">
        <f t="shared" si="9"/>
        <v>93.435256977729765</v>
      </c>
      <c r="U38" s="10">
        <f t="shared" si="10"/>
        <v>265.87291999999997</v>
      </c>
      <c r="V38" s="10">
        <f t="shared" si="11"/>
        <v>62.958444662415303</v>
      </c>
      <c r="W38" s="10">
        <f t="shared" si="12"/>
        <v>156.42614</v>
      </c>
      <c r="X38" s="10">
        <f t="shared" si="13"/>
        <v>37.041555337584704</v>
      </c>
      <c r="Y38" s="6">
        <v>0.21982437579655301</v>
      </c>
      <c r="Z38" s="6">
        <v>-3.7874770274845003E-2</v>
      </c>
      <c r="AA38" s="6">
        <v>-0.25279795281969802</v>
      </c>
      <c r="AB38" s="6">
        <v>-1.3111981455052499</v>
      </c>
      <c r="AC38" s="6">
        <v>4.0418446632223199</v>
      </c>
    </row>
    <row r="39" spans="1:29" x14ac:dyDescent="0.2">
      <c r="A39" s="9">
        <v>36</v>
      </c>
      <c r="B39" s="6" t="s">
        <v>158</v>
      </c>
      <c r="C39" s="10">
        <v>1.3130000000000001E-2</v>
      </c>
      <c r="D39" s="10">
        <v>0.15609999999999999</v>
      </c>
      <c r="E39" s="10">
        <v>5.7320000000000003E-2</v>
      </c>
      <c r="F39" s="10">
        <v>9.35E-2</v>
      </c>
      <c r="G39" s="10">
        <v>25.654450000000001</v>
      </c>
      <c r="H39" s="10">
        <v>0.49792000000000003</v>
      </c>
      <c r="I39" s="10">
        <v>9.8209999999999992E-2</v>
      </c>
      <c r="J39" s="10">
        <v>0.33259</v>
      </c>
      <c r="K39" s="10">
        <v>1.1509999999999999E-2</v>
      </c>
      <c r="L39" s="10">
        <v>260.31061999999997</v>
      </c>
      <c r="M39" s="10">
        <v>100.45352</v>
      </c>
      <c r="N39" s="10">
        <v>5.7818199999999997</v>
      </c>
      <c r="O39" s="10">
        <v>0.20524000000000001</v>
      </c>
      <c r="P39" s="10">
        <v>1.5475999999999999</v>
      </c>
      <c r="Q39" s="10">
        <v>0.18634000000000001</v>
      </c>
      <c r="R39" s="10">
        <f t="shared" si="7"/>
        <v>395.39986999999991</v>
      </c>
      <c r="S39" s="10">
        <f t="shared" si="8"/>
        <v>368.92406999999997</v>
      </c>
      <c r="T39" s="10">
        <f t="shared" si="9"/>
        <v>93.304044333651419</v>
      </c>
      <c r="U39" s="10">
        <f t="shared" si="10"/>
        <v>262.68872999999996</v>
      </c>
      <c r="V39" s="10">
        <f t="shared" si="11"/>
        <v>71.204009540499754</v>
      </c>
      <c r="W39" s="10">
        <f t="shared" si="12"/>
        <v>106.23533999999999</v>
      </c>
      <c r="X39" s="10">
        <f t="shared" si="13"/>
        <v>28.795990459500242</v>
      </c>
      <c r="Y39" s="6">
        <v>-0.51510237412059301</v>
      </c>
      <c r="Z39" s="6">
        <v>0.57826474261124805</v>
      </c>
      <c r="AA39" s="6">
        <v>-1.20390306167824</v>
      </c>
      <c r="AB39" s="6">
        <v>-0.257826341712037</v>
      </c>
      <c r="AC39" s="6">
        <v>-0.19682962169906301</v>
      </c>
    </row>
    <row r="40" spans="1:29" x14ac:dyDescent="0.2">
      <c r="A40" s="9">
        <v>37</v>
      </c>
      <c r="B40" s="6" t="s">
        <v>119</v>
      </c>
      <c r="C40" s="10">
        <v>9.8300000000000002E-3</v>
      </c>
      <c r="D40" s="10">
        <v>0.15862999999999999</v>
      </c>
      <c r="E40" s="10">
        <v>0.16225000000000001</v>
      </c>
      <c r="F40" s="10">
        <v>0.1173</v>
      </c>
      <c r="G40" s="10">
        <v>36.522620000000003</v>
      </c>
      <c r="H40" s="10">
        <v>0.73282000000000003</v>
      </c>
      <c r="I40" s="10">
        <v>0.17091999999999999</v>
      </c>
      <c r="J40" s="10">
        <v>0.43007000000000001</v>
      </c>
      <c r="K40" s="10">
        <v>1.021E-2</v>
      </c>
      <c r="L40" s="10">
        <v>255.11781999999999</v>
      </c>
      <c r="M40" s="10">
        <v>158.92579999999998</v>
      </c>
      <c r="N40" s="10">
        <v>7.9062700000000001</v>
      </c>
      <c r="O40" s="10">
        <v>0.23418</v>
      </c>
      <c r="P40" s="10">
        <v>1.4954000000000001</v>
      </c>
      <c r="Q40" s="10">
        <v>0.17821999999999999</v>
      </c>
      <c r="R40" s="10">
        <f t="shared" si="7"/>
        <v>462.17233999999996</v>
      </c>
      <c r="S40" s="10">
        <f t="shared" si="8"/>
        <v>424.60818</v>
      </c>
      <c r="T40" s="10">
        <f t="shared" si="9"/>
        <v>91.872261330048445</v>
      </c>
      <c r="U40" s="10">
        <f t="shared" si="10"/>
        <v>257.77611000000002</v>
      </c>
      <c r="V40" s="10">
        <f t="shared" si="11"/>
        <v>60.709171924101888</v>
      </c>
      <c r="W40" s="10">
        <f t="shared" si="12"/>
        <v>166.83206999999999</v>
      </c>
      <c r="X40" s="10">
        <f t="shared" si="13"/>
        <v>39.290828075898112</v>
      </c>
      <c r="Y40" s="6">
        <v>0.87599834352120398</v>
      </c>
      <c r="Z40" s="6">
        <v>-0.88716054207284001</v>
      </c>
      <c r="AA40" s="6">
        <v>-1.3542949984550099</v>
      </c>
      <c r="AB40" s="6">
        <v>-1.36785886672166</v>
      </c>
      <c r="AC40" s="6">
        <v>-0.59473581537291498</v>
      </c>
    </row>
    <row r="41" spans="1:29" x14ac:dyDescent="0.2">
      <c r="A41" s="9">
        <v>38</v>
      </c>
      <c r="B41" s="6" t="s">
        <v>118</v>
      </c>
      <c r="C41" s="10">
        <v>9.8499999999999994E-3</v>
      </c>
      <c r="D41" s="10">
        <v>0.15821000000000002</v>
      </c>
      <c r="E41" s="10">
        <v>0.10052</v>
      </c>
      <c r="F41" s="10">
        <v>0.11362999999999999</v>
      </c>
      <c r="G41" s="10">
        <v>33.64537</v>
      </c>
      <c r="H41" s="10">
        <v>0.67062999999999995</v>
      </c>
      <c r="I41" s="10">
        <v>0.17086999999999999</v>
      </c>
      <c r="J41" s="10">
        <v>0.45691999999999999</v>
      </c>
      <c r="K41" s="10">
        <v>1.609E-2</v>
      </c>
      <c r="L41" s="10">
        <v>287.56551999999999</v>
      </c>
      <c r="M41" s="10">
        <v>150.83779999999999</v>
      </c>
      <c r="N41" s="10">
        <v>8.4486799999999995</v>
      </c>
      <c r="O41" s="10">
        <v>0.24889</v>
      </c>
      <c r="P41" s="10">
        <v>1.7064900000000001</v>
      </c>
      <c r="Q41" s="10">
        <v>0.19666</v>
      </c>
      <c r="R41" s="10">
        <f t="shared" si="7"/>
        <v>484.34613000000002</v>
      </c>
      <c r="S41" s="10">
        <f t="shared" si="8"/>
        <v>449.68603999999993</v>
      </c>
      <c r="T41" s="10">
        <f t="shared" si="9"/>
        <v>92.843941996604755</v>
      </c>
      <c r="U41" s="10">
        <f t="shared" si="10"/>
        <v>290.39955999999995</v>
      </c>
      <c r="V41" s="10">
        <f t="shared" si="11"/>
        <v>64.578291111727637</v>
      </c>
      <c r="W41" s="10">
        <f t="shared" si="12"/>
        <v>159.28647999999998</v>
      </c>
      <c r="X41" s="10">
        <f t="shared" si="13"/>
        <v>35.421708888272363</v>
      </c>
      <c r="Y41" s="6">
        <v>0.88307311369497699</v>
      </c>
      <c r="Z41" s="6">
        <v>-8.5792730155845306E-2</v>
      </c>
      <c r="AA41" s="6">
        <v>-1.02841890133417</v>
      </c>
      <c r="AB41" s="6">
        <v>-0.89355760695808994</v>
      </c>
      <c r="AC41" s="6">
        <v>0.108529273412554</v>
      </c>
    </row>
    <row r="42" spans="1:29" x14ac:dyDescent="0.2">
      <c r="A42" s="9">
        <v>39</v>
      </c>
      <c r="B42" s="6" t="s">
        <v>117</v>
      </c>
      <c r="C42" s="10">
        <v>1.282E-2</v>
      </c>
      <c r="D42" s="10">
        <v>0.15965000000000001</v>
      </c>
      <c r="E42" s="10">
        <v>0.1033</v>
      </c>
      <c r="F42" s="10">
        <v>9.1370000000000007E-2</v>
      </c>
      <c r="G42" s="10">
        <v>29.52468</v>
      </c>
      <c r="H42" s="10">
        <v>0.58157000000000003</v>
      </c>
      <c r="I42" s="10">
        <v>9.7409999999999997E-2</v>
      </c>
      <c r="J42" s="10">
        <v>0.34070999999999996</v>
      </c>
      <c r="K42" s="10">
        <v>1.358E-2</v>
      </c>
      <c r="L42" s="10">
        <v>275.81946999999997</v>
      </c>
      <c r="M42" s="10">
        <v>127.70041999999999</v>
      </c>
      <c r="N42" s="10">
        <v>5.3486799999999999</v>
      </c>
      <c r="O42" s="10">
        <v>0.24772</v>
      </c>
      <c r="P42" s="10">
        <v>1.59043</v>
      </c>
      <c r="Q42" s="10">
        <v>0.20541000000000001</v>
      </c>
      <c r="R42" s="10">
        <f t="shared" si="7"/>
        <v>441.83722</v>
      </c>
      <c r="S42" s="10">
        <f t="shared" si="8"/>
        <v>411.38128</v>
      </c>
      <c r="T42" s="10">
        <f t="shared" si="9"/>
        <v>93.106977270950594</v>
      </c>
      <c r="U42" s="10">
        <f t="shared" si="10"/>
        <v>278.33217999999999</v>
      </c>
      <c r="V42" s="10">
        <f t="shared" si="11"/>
        <v>67.657959545461082</v>
      </c>
      <c r="W42" s="10">
        <f t="shared" si="12"/>
        <v>133.04909999999998</v>
      </c>
      <c r="X42" s="10">
        <f t="shared" si="13"/>
        <v>32.342040454538903</v>
      </c>
      <c r="Y42" s="6">
        <v>0.112863380023506</v>
      </c>
      <c r="Z42" s="6">
        <v>0.36409385857249499</v>
      </c>
      <c r="AA42" s="6">
        <v>-1.31663894694467</v>
      </c>
      <c r="AB42" s="6">
        <v>-0.47029669461337698</v>
      </c>
      <c r="AC42" s="6">
        <v>0.59625829910559003</v>
      </c>
    </row>
    <row r="43" spans="1:29" x14ac:dyDescent="0.2">
      <c r="A43" s="9">
        <v>40</v>
      </c>
      <c r="B43" s="6" t="s">
        <v>116</v>
      </c>
      <c r="C43" s="10">
        <v>9.8900000000000012E-3</v>
      </c>
      <c r="D43" s="10">
        <v>0.15815000000000001</v>
      </c>
      <c r="E43" s="10">
        <v>0.1024</v>
      </c>
      <c r="F43" s="10">
        <v>9.4420000000000004E-2</v>
      </c>
      <c r="G43" s="10">
        <v>22.85352</v>
      </c>
      <c r="H43" s="10">
        <v>0.43737999999999999</v>
      </c>
      <c r="I43" s="10">
        <v>0.11170999999999999</v>
      </c>
      <c r="J43" s="10">
        <v>0.35172000000000003</v>
      </c>
      <c r="K43" s="10">
        <v>8.94E-3</v>
      </c>
      <c r="L43" s="10">
        <v>231.38245000000001</v>
      </c>
      <c r="M43" s="10">
        <v>106.97905</v>
      </c>
      <c r="N43" s="10">
        <v>6.2169999999999996</v>
      </c>
      <c r="O43" s="10">
        <v>0.27941000000000005</v>
      </c>
      <c r="P43" s="10">
        <v>0.67452000000000001</v>
      </c>
      <c r="Q43" s="10">
        <v>0.15797</v>
      </c>
      <c r="R43" s="10">
        <f t="shared" si="7"/>
        <v>369.81852999999995</v>
      </c>
      <c r="S43" s="10">
        <f t="shared" si="8"/>
        <v>346.04211999999995</v>
      </c>
      <c r="T43" s="10">
        <f t="shared" si="9"/>
        <v>93.570789976370307</v>
      </c>
      <c r="U43" s="10">
        <f t="shared" si="10"/>
        <v>232.84607</v>
      </c>
      <c r="V43" s="10">
        <f t="shared" si="11"/>
        <v>67.288360734814603</v>
      </c>
      <c r="W43" s="10">
        <f t="shared" si="12"/>
        <v>113.19605</v>
      </c>
      <c r="X43" s="10">
        <f t="shared" si="13"/>
        <v>32.711639265185411</v>
      </c>
      <c r="Y43" s="6">
        <v>-0.74564068547037199</v>
      </c>
      <c r="Z43" s="6">
        <v>-0.19102430559068201</v>
      </c>
      <c r="AA43" s="6">
        <v>-0.76169398879968297</v>
      </c>
      <c r="AB43" s="6">
        <v>0.172642453230511</v>
      </c>
      <c r="AC43" s="6">
        <v>-0.56792747944179101</v>
      </c>
    </row>
    <row r="44" spans="1:29" x14ac:dyDescent="0.2">
      <c r="A44" s="9">
        <v>41</v>
      </c>
      <c r="B44" s="6" t="s">
        <v>115</v>
      </c>
      <c r="C44" s="10">
        <v>1.5910000000000001E-2</v>
      </c>
      <c r="D44" s="10">
        <v>0.15489</v>
      </c>
      <c r="E44" s="10">
        <v>3.6299999999999999E-2</v>
      </c>
      <c r="F44" s="10">
        <v>8.3799999999999999E-2</v>
      </c>
      <c r="G44" s="10">
        <v>21.088799999999999</v>
      </c>
      <c r="H44" s="10">
        <v>0.39923999999999998</v>
      </c>
      <c r="I44" s="10">
        <v>0.10016</v>
      </c>
      <c r="J44" s="10">
        <v>0.42111999999999999</v>
      </c>
      <c r="K44" s="10">
        <v>1.5189999999999999E-2</v>
      </c>
      <c r="L44" s="10">
        <v>231.04546999999999</v>
      </c>
      <c r="M44" s="10">
        <v>105.70466</v>
      </c>
      <c r="N44" s="10">
        <v>4.9700200000000008</v>
      </c>
      <c r="O44" s="10">
        <v>0.24174999999999999</v>
      </c>
      <c r="P44" s="10">
        <v>1.3003399999999998</v>
      </c>
      <c r="Q44" s="10">
        <v>0.17918999999999999</v>
      </c>
      <c r="R44" s="10">
        <f t="shared" si="7"/>
        <v>365.75684000000001</v>
      </c>
      <c r="S44" s="10">
        <f t="shared" si="8"/>
        <v>343.84084999999999</v>
      </c>
      <c r="T44" s="10">
        <f t="shared" si="9"/>
        <v>94.008043704664544</v>
      </c>
      <c r="U44" s="10">
        <f t="shared" si="10"/>
        <v>233.16616999999999</v>
      </c>
      <c r="V44" s="10">
        <f t="shared" si="11"/>
        <v>67.81223638785211</v>
      </c>
      <c r="W44" s="10">
        <f t="shared" si="12"/>
        <v>110.67468000000001</v>
      </c>
      <c r="X44" s="10">
        <f t="shared" si="13"/>
        <v>32.18776361214789</v>
      </c>
      <c r="Y44" s="6">
        <v>-0.84086253122222898</v>
      </c>
      <c r="Z44" s="6">
        <v>0.420006362805248</v>
      </c>
      <c r="AA44" s="6">
        <v>-0.16722364263910999</v>
      </c>
      <c r="AB44" s="6">
        <v>0.39762271689378498</v>
      </c>
      <c r="AC44" s="6">
        <v>0.81185163911106895</v>
      </c>
    </row>
    <row r="45" spans="1:29" x14ac:dyDescent="0.2">
      <c r="A45" s="9">
        <v>42</v>
      </c>
      <c r="B45" s="6" t="s">
        <v>114</v>
      </c>
      <c r="C45" s="10">
        <v>1.618E-2</v>
      </c>
      <c r="D45" s="10">
        <v>0.16403999999999999</v>
      </c>
      <c r="E45" s="10">
        <v>6.8129999999999996E-2</v>
      </c>
      <c r="F45" s="10">
        <v>8.473E-2</v>
      </c>
      <c r="G45" s="10">
        <v>26.678529999999999</v>
      </c>
      <c r="H45" s="10">
        <v>0.5200499999999999</v>
      </c>
      <c r="I45" s="10">
        <v>0.11938</v>
      </c>
      <c r="J45" s="10">
        <v>0.44492000000000004</v>
      </c>
      <c r="K45" s="10">
        <v>1.6629999999999999E-2</v>
      </c>
      <c r="L45" s="10">
        <v>281.08895000000001</v>
      </c>
      <c r="M45" s="10">
        <v>145.84014000000002</v>
      </c>
      <c r="N45" s="10">
        <v>6.7094799999999992</v>
      </c>
      <c r="O45" s="10">
        <v>0.39206999999999997</v>
      </c>
      <c r="P45" s="10">
        <v>1.89846</v>
      </c>
      <c r="Q45" s="10">
        <v>0.19283</v>
      </c>
      <c r="R45" s="10">
        <f t="shared" si="7"/>
        <v>464.23452000000003</v>
      </c>
      <c r="S45" s="10">
        <f t="shared" si="8"/>
        <v>436.50200000000001</v>
      </c>
      <c r="T45" s="10">
        <f t="shared" si="9"/>
        <v>94.026183145535995</v>
      </c>
      <c r="U45" s="10">
        <f t="shared" si="10"/>
        <v>283.95238000000001</v>
      </c>
      <c r="V45" s="10">
        <f t="shared" si="11"/>
        <v>65.051793577119923</v>
      </c>
      <c r="W45" s="10">
        <f t="shared" si="12"/>
        <v>152.54962</v>
      </c>
      <c r="X45" s="10">
        <f t="shared" si="13"/>
        <v>34.948206422880077</v>
      </c>
      <c r="Y45" s="6">
        <v>0.48338699150541298</v>
      </c>
      <c r="Z45" s="6">
        <v>0.57659440950113106</v>
      </c>
      <c r="AA45" s="6">
        <v>-4.0688053117107E-2</v>
      </c>
      <c r="AB45" s="6">
        <v>0.60622370277276005</v>
      </c>
      <c r="AC45" s="6">
        <v>1.2244405003894501</v>
      </c>
    </row>
    <row r="46" spans="1:29" x14ac:dyDescent="0.2">
      <c r="A46" s="9">
        <v>43</v>
      </c>
      <c r="B46" s="6" t="s">
        <v>10</v>
      </c>
      <c r="C46" s="10">
        <v>1.5380000000000001E-2</v>
      </c>
      <c r="D46" s="10">
        <v>0.16178000000000001</v>
      </c>
      <c r="E46" s="10">
        <v>0.06</v>
      </c>
      <c r="F46" s="10">
        <v>7.4450000000000002E-2</v>
      </c>
      <c r="G46" s="10">
        <v>23.750509999999998</v>
      </c>
      <c r="H46" s="10">
        <v>0.45677000000000001</v>
      </c>
      <c r="I46" s="10">
        <v>7.4130000000000001E-2</v>
      </c>
      <c r="J46" s="10">
        <v>0.41514999999999996</v>
      </c>
      <c r="K46" s="10">
        <v>1.4E-2</v>
      </c>
      <c r="L46" s="10">
        <v>240.09062</v>
      </c>
      <c r="M46" s="10">
        <v>117.29214</v>
      </c>
      <c r="N46" s="10">
        <v>5.6656700000000004</v>
      </c>
      <c r="O46" s="10">
        <v>0.25051000000000001</v>
      </c>
      <c r="P46" s="10">
        <v>1.27339</v>
      </c>
      <c r="Q46" s="10">
        <v>0.18977000000000002</v>
      </c>
      <c r="R46" s="10">
        <f t="shared" si="7"/>
        <v>389.78427000000005</v>
      </c>
      <c r="S46" s="10">
        <f t="shared" si="8"/>
        <v>365.19373999999999</v>
      </c>
      <c r="T46" s="10">
        <f t="shared" si="9"/>
        <v>93.691246185999233</v>
      </c>
      <c r="U46" s="10">
        <f t="shared" si="10"/>
        <v>242.23593</v>
      </c>
      <c r="V46" s="10">
        <f t="shared" si="11"/>
        <v>66.330800193891605</v>
      </c>
      <c r="W46" s="10">
        <f t="shared" si="12"/>
        <v>122.95781000000001</v>
      </c>
      <c r="X46" s="10">
        <f t="shared" si="13"/>
        <v>33.669199806108402</v>
      </c>
      <c r="Y46" s="6">
        <v>-0.48201850783301797</v>
      </c>
      <c r="Z46" s="6">
        <v>0.29911022675286603</v>
      </c>
      <c r="AA46" s="6">
        <v>-0.45869926903244801</v>
      </c>
      <c r="AB46" s="6">
        <v>0.49194842700872898</v>
      </c>
      <c r="AC46" s="6">
        <v>1.2804493772008401</v>
      </c>
    </row>
    <row r="47" spans="1:29" x14ac:dyDescent="0.2">
      <c r="A47" s="9">
        <v>44</v>
      </c>
      <c r="B47" s="6" t="s">
        <v>11</v>
      </c>
      <c r="C47" s="10">
        <v>9.4000000000000004E-3</v>
      </c>
      <c r="D47" s="10">
        <v>0.15649000000000002</v>
      </c>
      <c r="E47" s="10">
        <v>9.5780000000000004E-2</v>
      </c>
      <c r="F47" s="10">
        <v>8.7680000000000008E-2</v>
      </c>
      <c r="G47" s="10">
        <v>25.463540000000002</v>
      </c>
      <c r="H47" s="10">
        <v>0.49379000000000001</v>
      </c>
      <c r="I47" s="10">
        <v>0.10485999999999999</v>
      </c>
      <c r="J47" s="10">
        <v>0.36463999999999996</v>
      </c>
      <c r="K47" s="10">
        <v>8.9899999999999997E-3</v>
      </c>
      <c r="L47" s="10">
        <v>238.11551</v>
      </c>
      <c r="M47" s="10">
        <v>126.99674</v>
      </c>
      <c r="N47" s="10">
        <v>6.1623400000000004</v>
      </c>
      <c r="O47" s="10">
        <v>0.20877000000000001</v>
      </c>
      <c r="P47" s="10">
        <v>1.5532999999999999</v>
      </c>
      <c r="Q47" s="10">
        <v>0.17025000000000001</v>
      </c>
      <c r="R47" s="10">
        <f t="shared" si="7"/>
        <v>399.99207999999999</v>
      </c>
      <c r="S47" s="10">
        <f t="shared" si="8"/>
        <v>373.68631999999997</v>
      </c>
      <c r="T47" s="10">
        <f t="shared" si="9"/>
        <v>93.423429783909711</v>
      </c>
      <c r="U47" s="10">
        <f t="shared" si="10"/>
        <v>240.52724000000001</v>
      </c>
      <c r="V47" s="10">
        <f t="shared" si="11"/>
        <v>64.36608115598132</v>
      </c>
      <c r="W47" s="10">
        <f t="shared" si="12"/>
        <v>133.15908000000002</v>
      </c>
      <c r="X47" s="10">
        <f t="shared" si="13"/>
        <v>35.633918844018702</v>
      </c>
      <c r="Y47" s="6">
        <v>-0.33587107567598801</v>
      </c>
      <c r="Z47" s="6">
        <v>-0.33394833535124202</v>
      </c>
      <c r="AA47" s="6">
        <v>-1.18374072309875</v>
      </c>
      <c r="AB47" s="6">
        <v>0.27077059979810097</v>
      </c>
      <c r="AC47" s="6">
        <v>-0.67296401246372395</v>
      </c>
    </row>
    <row r="48" spans="1:29" x14ac:dyDescent="0.2">
      <c r="A48" s="9">
        <v>45</v>
      </c>
      <c r="B48" s="6" t="s">
        <v>12</v>
      </c>
      <c r="C48" s="10">
        <v>9.1900000000000003E-3</v>
      </c>
      <c r="D48" s="10">
        <v>0.16538</v>
      </c>
      <c r="E48" s="10">
        <v>0.12958</v>
      </c>
      <c r="F48" s="10">
        <v>0.10304000000000001</v>
      </c>
      <c r="G48" s="10">
        <v>23.866019999999999</v>
      </c>
      <c r="H48" s="10">
        <v>0.45926</v>
      </c>
      <c r="I48" s="10">
        <v>8.4989999999999996E-2</v>
      </c>
      <c r="J48" s="10">
        <v>0.30366000000000004</v>
      </c>
      <c r="K48" s="10">
        <v>1.213E-2</v>
      </c>
      <c r="L48" s="10">
        <v>216.88173999999998</v>
      </c>
      <c r="M48" s="10">
        <v>135.41254999999998</v>
      </c>
      <c r="N48" s="10">
        <v>6.6696099999999996</v>
      </c>
      <c r="O48" s="10">
        <v>0.27100999999999997</v>
      </c>
      <c r="P48" s="10">
        <v>1.37341</v>
      </c>
      <c r="Q48" s="10">
        <v>0.10181999999999999</v>
      </c>
      <c r="R48" s="10">
        <f t="shared" si="7"/>
        <v>385.84338999999989</v>
      </c>
      <c r="S48" s="10">
        <f t="shared" si="8"/>
        <v>361.1002299999999</v>
      </c>
      <c r="T48" s="10">
        <f t="shared" si="9"/>
        <v>93.587253108055052</v>
      </c>
      <c r="U48" s="10">
        <f t="shared" si="10"/>
        <v>219.01806999999999</v>
      </c>
      <c r="V48" s="10">
        <f t="shared" si="11"/>
        <v>60.652985460574214</v>
      </c>
      <c r="W48" s="10">
        <f t="shared" si="12"/>
        <v>142.08215999999999</v>
      </c>
      <c r="X48" s="10">
        <f t="shared" si="13"/>
        <v>39.347014539425807</v>
      </c>
      <c r="Y48" s="6">
        <v>-0.387282577062879</v>
      </c>
      <c r="Z48" s="6">
        <v>-0.97497146075494001</v>
      </c>
      <c r="AA48" s="6">
        <v>-0.94993151316122604</v>
      </c>
      <c r="AB48" s="6">
        <v>0.38502560286259702</v>
      </c>
      <c r="AC48" s="6">
        <v>0.22922639291326599</v>
      </c>
    </row>
    <row r="49" spans="1:29" x14ac:dyDescent="0.2">
      <c r="A49" s="9">
        <v>46</v>
      </c>
      <c r="B49" s="6" t="s">
        <v>13</v>
      </c>
      <c r="C49" s="10">
        <v>1.5960000000000002E-2</v>
      </c>
      <c r="D49" s="10">
        <v>0.15849000000000002</v>
      </c>
      <c r="E49" s="10">
        <v>1.107E-2</v>
      </c>
      <c r="F49" s="10">
        <v>5.4700000000000006E-2</v>
      </c>
      <c r="G49" s="10">
        <v>21.05894</v>
      </c>
      <c r="H49" s="10">
        <v>0.29044999999999999</v>
      </c>
      <c r="I49" s="10">
        <v>0.26030000000000003</v>
      </c>
      <c r="J49" s="10">
        <v>0.33983999999999998</v>
      </c>
      <c r="K49" s="10">
        <v>1.529E-2</v>
      </c>
      <c r="L49" s="10">
        <v>274.06903000000005</v>
      </c>
      <c r="M49" s="10">
        <v>72.769800000000004</v>
      </c>
      <c r="N49" s="10">
        <v>6.3851000000000004</v>
      </c>
      <c r="O49" s="10">
        <v>0.46717000000000003</v>
      </c>
      <c r="P49" s="10">
        <v>1.7111700000000001</v>
      </c>
      <c r="Q49" s="10">
        <v>0.12861</v>
      </c>
      <c r="R49" s="10">
        <f t="shared" si="7"/>
        <v>377.73592000000008</v>
      </c>
      <c r="S49" s="10">
        <f t="shared" si="8"/>
        <v>355.56539000000009</v>
      </c>
      <c r="T49" s="10">
        <f t="shared" si="9"/>
        <v>94.130679973458712</v>
      </c>
      <c r="U49" s="10">
        <f t="shared" si="10"/>
        <v>276.41049000000004</v>
      </c>
      <c r="V49" s="10">
        <f t="shared" si="11"/>
        <v>77.738300119705116</v>
      </c>
      <c r="W49" s="10">
        <f t="shared" si="12"/>
        <v>79.154899999999998</v>
      </c>
      <c r="X49" s="10">
        <f t="shared" si="13"/>
        <v>22.261699880294866</v>
      </c>
      <c r="Y49" s="6">
        <v>-0.82295954667829196</v>
      </c>
      <c r="Z49" s="6">
        <v>1.90210562407978</v>
      </c>
      <c r="AA49" s="6">
        <v>0.82011867039445396</v>
      </c>
      <c r="AB49" s="6">
        <v>-0.35454099299033798</v>
      </c>
      <c r="AC49" s="6">
        <v>-1.69013701037301</v>
      </c>
    </row>
    <row r="50" spans="1:29" x14ac:dyDescent="0.2">
      <c r="A50" s="9">
        <v>47</v>
      </c>
      <c r="B50" s="6" t="s">
        <v>14</v>
      </c>
      <c r="C50" s="10">
        <v>1.465E-2</v>
      </c>
      <c r="D50" s="10">
        <v>0.15597999999999998</v>
      </c>
      <c r="E50" s="10">
        <v>4.6939999999999996E-2</v>
      </c>
      <c r="F50" s="10">
        <v>8.183E-2</v>
      </c>
      <c r="G50" s="10">
        <v>26.52552</v>
      </c>
      <c r="H50" s="10">
        <v>0.20166999999999999</v>
      </c>
      <c r="I50" s="10">
        <v>0.22449000000000002</v>
      </c>
      <c r="J50" s="10">
        <v>0.29922000000000004</v>
      </c>
      <c r="K50" s="10">
        <v>1.5310000000000001E-2</v>
      </c>
      <c r="L50" s="10">
        <v>270.90990000000005</v>
      </c>
      <c r="M50" s="10">
        <v>98.116830000000007</v>
      </c>
      <c r="N50" s="10">
        <v>5.0320499999999999</v>
      </c>
      <c r="O50" s="10">
        <v>0.40754000000000001</v>
      </c>
      <c r="P50" s="10">
        <v>1.9109500000000001</v>
      </c>
      <c r="Q50" s="10">
        <v>0.17380000000000001</v>
      </c>
      <c r="R50" s="10">
        <f t="shared" si="7"/>
        <v>404.11668000000009</v>
      </c>
      <c r="S50" s="10">
        <f t="shared" si="8"/>
        <v>376.47062000000011</v>
      </c>
      <c r="T50" s="10">
        <f t="shared" si="9"/>
        <v>93.158891634960483</v>
      </c>
      <c r="U50" s="10">
        <f t="shared" si="10"/>
        <v>273.32174000000009</v>
      </c>
      <c r="V50" s="10">
        <f t="shared" si="11"/>
        <v>72.601081061783788</v>
      </c>
      <c r="W50" s="10">
        <f t="shared" si="12"/>
        <v>103.14888000000001</v>
      </c>
      <c r="X50" s="10">
        <f t="shared" si="13"/>
        <v>27.398918938216209</v>
      </c>
      <c r="Y50" s="6">
        <v>-0.46439534964304502</v>
      </c>
      <c r="Z50" s="6">
        <v>1.2438151762590299</v>
      </c>
      <c r="AA50" s="6">
        <v>0.57961556363275701</v>
      </c>
      <c r="AB50" s="6">
        <v>-1.3718200364889701</v>
      </c>
      <c r="AC50" s="6">
        <v>-1.25136790752049</v>
      </c>
    </row>
    <row r="51" spans="1:29" x14ac:dyDescent="0.2">
      <c r="A51" s="9">
        <v>48</v>
      </c>
      <c r="B51" s="6" t="s">
        <v>15</v>
      </c>
      <c r="C51" s="10">
        <v>1.1259999999999999E-2</v>
      </c>
      <c r="D51" s="10">
        <v>0.15749000000000002</v>
      </c>
      <c r="E51" s="10">
        <v>6.448000000000001E-2</v>
      </c>
      <c r="F51" s="10">
        <v>7.2919999999999999E-2</v>
      </c>
      <c r="G51" s="10">
        <v>25.798349999999999</v>
      </c>
      <c r="H51" s="10">
        <v>0.50102999999999998</v>
      </c>
      <c r="I51" s="10">
        <v>0.12182999999999999</v>
      </c>
      <c r="J51" s="10">
        <v>0.36343999999999999</v>
      </c>
      <c r="K51" s="10">
        <v>1.306E-2</v>
      </c>
      <c r="L51" s="10">
        <v>246.86180999999999</v>
      </c>
      <c r="M51" s="10">
        <v>115.08913000000001</v>
      </c>
      <c r="N51" s="10">
        <v>7.6497299999999999</v>
      </c>
      <c r="O51" s="10">
        <v>0.26317000000000002</v>
      </c>
      <c r="P51" s="10">
        <v>1.3351600000000001</v>
      </c>
      <c r="Q51" s="10">
        <v>0.17199999999999999</v>
      </c>
      <c r="R51" s="10">
        <f t="shared" si="7"/>
        <v>398.47485999999998</v>
      </c>
      <c r="S51" s="10">
        <f t="shared" si="8"/>
        <v>371.80029999999999</v>
      </c>
      <c r="T51" s="10">
        <f t="shared" si="9"/>
        <v>93.305836157392719</v>
      </c>
      <c r="U51" s="10">
        <f t="shared" si="10"/>
        <v>249.06144</v>
      </c>
      <c r="V51" s="10">
        <f t="shared" si="11"/>
        <v>66.987961010252008</v>
      </c>
      <c r="W51" s="10">
        <f t="shared" si="12"/>
        <v>122.73886000000002</v>
      </c>
      <c r="X51" s="10">
        <f t="shared" si="13"/>
        <v>33.012038989747992</v>
      </c>
      <c r="Y51" s="6">
        <v>-0.41387893362239597</v>
      </c>
      <c r="Z51" s="6">
        <v>7.3816449448595597E-2</v>
      </c>
      <c r="AA51" s="6">
        <v>-0.57435280958351798</v>
      </c>
      <c r="AB51" s="6">
        <v>-0.13842246847877401</v>
      </c>
      <c r="AC51" s="6">
        <v>-0.225371279333032</v>
      </c>
    </row>
    <row r="52" spans="1:29" x14ac:dyDescent="0.2">
      <c r="A52" s="9">
        <v>49</v>
      </c>
      <c r="B52" s="6" t="s">
        <v>16</v>
      </c>
      <c r="C52" s="10">
        <v>1.2919999999999999E-2</v>
      </c>
      <c r="D52" s="10">
        <v>0.15593000000000001</v>
      </c>
      <c r="E52" s="10">
        <v>5.4240000000000003E-2</v>
      </c>
      <c r="F52" s="10">
        <v>9.11E-2</v>
      </c>
      <c r="G52" s="10">
        <v>25.745159999999998</v>
      </c>
      <c r="H52" s="10">
        <v>0.49987999999999999</v>
      </c>
      <c r="I52" s="10">
        <v>6.547E-2</v>
      </c>
      <c r="J52" s="10">
        <v>0.33617000000000002</v>
      </c>
      <c r="K52" s="10">
        <v>1.282E-2</v>
      </c>
      <c r="L52" s="10">
        <v>237.66502</v>
      </c>
      <c r="M52" s="10">
        <v>126.13395</v>
      </c>
      <c r="N52" s="10">
        <v>6.8912800000000001</v>
      </c>
      <c r="O52" s="10">
        <v>0.24082000000000001</v>
      </c>
      <c r="P52" s="10">
        <v>1.2260899999999999</v>
      </c>
      <c r="Q52" s="10">
        <v>0.21027999999999999</v>
      </c>
      <c r="R52" s="10">
        <f t="shared" si="7"/>
        <v>399.34112999999996</v>
      </c>
      <c r="S52" s="10">
        <f t="shared" si="8"/>
        <v>372.75238999999999</v>
      </c>
      <c r="T52" s="10">
        <f t="shared" si="9"/>
        <v>93.341847858245913</v>
      </c>
      <c r="U52" s="10">
        <f t="shared" si="10"/>
        <v>239.72716</v>
      </c>
      <c r="V52" s="10">
        <f t="shared" si="11"/>
        <v>64.312709034541669</v>
      </c>
      <c r="W52" s="10">
        <f t="shared" si="12"/>
        <v>133.02522999999999</v>
      </c>
      <c r="X52" s="10">
        <f t="shared" si="13"/>
        <v>35.687290965458331</v>
      </c>
      <c r="Y52" s="6">
        <v>-0.42508620288585403</v>
      </c>
      <c r="Z52" s="6">
        <v>-0.22818818350272299</v>
      </c>
      <c r="AA52" s="6">
        <v>-0.463455429977217</v>
      </c>
      <c r="AB52" s="6">
        <v>0.11664122927725599</v>
      </c>
      <c r="AC52" s="6">
        <v>0.65658266555632305</v>
      </c>
    </row>
    <row r="53" spans="1:29" x14ac:dyDescent="0.2">
      <c r="A53" s="9">
        <v>50</v>
      </c>
      <c r="B53" s="6" t="s">
        <v>17</v>
      </c>
      <c r="C53" s="10">
        <v>9.4199999999999996E-3</v>
      </c>
      <c r="D53" s="10">
        <v>0.15653</v>
      </c>
      <c r="E53" s="10">
        <v>5.9179999999999996E-2</v>
      </c>
      <c r="F53" s="10">
        <v>8.020999999999999E-2</v>
      </c>
      <c r="G53" s="10">
        <v>21.137720000000002</v>
      </c>
      <c r="H53" s="10">
        <v>0.40029999999999999</v>
      </c>
      <c r="I53" s="10">
        <v>7.3139999999999997E-2</v>
      </c>
      <c r="J53" s="10">
        <v>0.31542000000000003</v>
      </c>
      <c r="K53" s="10">
        <v>1.4189999999999999E-2</v>
      </c>
      <c r="L53" s="10">
        <v>173.93068</v>
      </c>
      <c r="M53" s="10">
        <v>167.10488000000001</v>
      </c>
      <c r="N53" s="10">
        <v>8.5419699999999992</v>
      </c>
      <c r="O53" s="10">
        <v>0.22772000000000001</v>
      </c>
      <c r="P53" s="10">
        <v>1.1621199999999998</v>
      </c>
      <c r="Q53" s="10">
        <v>0.15149000000000001</v>
      </c>
      <c r="R53" s="10">
        <f t="shared" si="7"/>
        <v>373.36496999999997</v>
      </c>
      <c r="S53" s="10">
        <f t="shared" si="8"/>
        <v>351.45537000000002</v>
      </c>
      <c r="T53" s="10">
        <f t="shared" si="9"/>
        <v>94.131854415801257</v>
      </c>
      <c r="U53" s="10">
        <f t="shared" si="10"/>
        <v>175.80851999999999</v>
      </c>
      <c r="V53" s="10">
        <f t="shared" si="11"/>
        <v>50.023000075372295</v>
      </c>
      <c r="W53" s="10">
        <f t="shared" si="12"/>
        <v>175.64685</v>
      </c>
      <c r="X53" s="10">
        <f t="shared" si="13"/>
        <v>49.976999924627698</v>
      </c>
      <c r="Y53" s="6">
        <v>-0.65223965323142596</v>
      </c>
      <c r="Z53" s="6">
        <v>-2.0348247765269201</v>
      </c>
      <c r="AA53" s="6">
        <v>0.67294165214111101</v>
      </c>
      <c r="AB53" s="6">
        <v>1.3067460353637399</v>
      </c>
      <c r="AC53" s="6">
        <v>0.943127032174774</v>
      </c>
    </row>
    <row r="54" spans="1:29" x14ac:dyDescent="0.2">
      <c r="A54" s="9">
        <v>51</v>
      </c>
      <c r="B54" s="6" t="s">
        <v>18</v>
      </c>
      <c r="C54" s="10">
        <v>1.2760000000000001E-2</v>
      </c>
      <c r="D54" s="10">
        <v>0.15972999999999998</v>
      </c>
      <c r="E54" s="10">
        <v>5.6579999999999998E-2</v>
      </c>
      <c r="F54" s="10">
        <v>8.7389999999999995E-2</v>
      </c>
      <c r="G54" s="10">
        <v>21.892009999999999</v>
      </c>
      <c r="H54" s="10">
        <v>0.41660000000000003</v>
      </c>
      <c r="I54" s="10">
        <v>0.10581</v>
      </c>
      <c r="J54" s="10">
        <v>0.34542</v>
      </c>
      <c r="K54" s="10">
        <v>9.8499999999999994E-3</v>
      </c>
      <c r="L54" s="10">
        <v>198.82892999999999</v>
      </c>
      <c r="M54" s="10">
        <v>157.85449</v>
      </c>
      <c r="N54" s="10">
        <v>8.8080300000000005</v>
      </c>
      <c r="O54" s="10">
        <v>0.24077999999999999</v>
      </c>
      <c r="P54" s="10">
        <v>1.2258900000000001</v>
      </c>
      <c r="Q54" s="10">
        <v>0.15458000000000002</v>
      </c>
      <c r="R54" s="10">
        <f t="shared" si="7"/>
        <v>390.19884999999994</v>
      </c>
      <c r="S54" s="10">
        <f t="shared" si="8"/>
        <v>367.47935999999993</v>
      </c>
      <c r="T54" s="10">
        <f t="shared" si="9"/>
        <v>94.177458493278493</v>
      </c>
      <c r="U54" s="10">
        <f t="shared" si="10"/>
        <v>200.81683999999998</v>
      </c>
      <c r="V54" s="10">
        <f t="shared" si="11"/>
        <v>54.647107255221087</v>
      </c>
      <c r="W54" s="10">
        <f t="shared" si="12"/>
        <v>166.66252</v>
      </c>
      <c r="X54" s="10">
        <f t="shared" si="13"/>
        <v>45.352892744778927</v>
      </c>
      <c r="Y54" s="6">
        <v>-0.38425661525646199</v>
      </c>
      <c r="Z54" s="6">
        <v>-1.3163523180652501</v>
      </c>
      <c r="AA54" s="6">
        <v>0.66939111680459695</v>
      </c>
      <c r="AB54" s="6">
        <v>1.55684702811614</v>
      </c>
      <c r="AC54" s="6">
        <v>0.30401138797202798</v>
      </c>
    </row>
    <row r="55" spans="1:29" x14ac:dyDescent="0.2">
      <c r="A55" s="9">
        <v>52</v>
      </c>
      <c r="B55" s="6" t="s">
        <v>19</v>
      </c>
      <c r="C55" s="10">
        <v>9.3200000000000002E-3</v>
      </c>
      <c r="D55" s="10">
        <v>0.15303</v>
      </c>
      <c r="E55" s="10">
        <v>6.0420000000000001E-2</v>
      </c>
      <c r="F55" s="10">
        <v>8.7599999999999997E-2</v>
      </c>
      <c r="G55" s="10">
        <v>26.90522</v>
      </c>
      <c r="H55" s="10">
        <v>0.52495000000000003</v>
      </c>
      <c r="I55" s="10">
        <v>0.11822000000000001</v>
      </c>
      <c r="J55" s="10">
        <v>0.41913</v>
      </c>
      <c r="K55" s="10">
        <v>1.5869999999999999E-2</v>
      </c>
      <c r="L55" s="10">
        <v>275.39589000000001</v>
      </c>
      <c r="M55" s="10">
        <v>129.08052000000001</v>
      </c>
      <c r="N55" s="10">
        <v>7.3648899999999999</v>
      </c>
      <c r="O55" s="10">
        <v>0.26244000000000001</v>
      </c>
      <c r="P55" s="10">
        <v>1.98024</v>
      </c>
      <c r="Q55" s="10">
        <v>0.17494999999999999</v>
      </c>
      <c r="R55" s="10">
        <f t="shared" si="7"/>
        <v>442.55269000000004</v>
      </c>
      <c r="S55" s="10">
        <f t="shared" si="8"/>
        <v>414.76561999999996</v>
      </c>
      <c r="T55" s="10">
        <f t="shared" si="9"/>
        <v>93.721183798476048</v>
      </c>
      <c r="U55" s="10">
        <f t="shared" si="10"/>
        <v>278.32020999999997</v>
      </c>
      <c r="V55" s="10">
        <f t="shared" si="11"/>
        <v>67.103008682349312</v>
      </c>
      <c r="W55" s="10">
        <f t="shared" si="12"/>
        <v>136.44541000000001</v>
      </c>
      <c r="X55" s="10">
        <f t="shared" si="13"/>
        <v>32.896991317650681</v>
      </c>
      <c r="Y55" s="6">
        <v>5.9420181330074102E-2</v>
      </c>
      <c r="Z55" s="6">
        <v>0.246559835043312</v>
      </c>
      <c r="AA55" s="6">
        <v>-1.0616668624702199</v>
      </c>
      <c r="AB55" s="6">
        <v>-1.9649393594954202E-2</v>
      </c>
      <c r="AC55" s="6">
        <v>-0.23421206365479999</v>
      </c>
    </row>
    <row r="56" spans="1:29" x14ac:dyDescent="0.2">
      <c r="A56" s="9">
        <v>53</v>
      </c>
      <c r="B56" s="6" t="s">
        <v>20</v>
      </c>
      <c r="C56" s="10">
        <v>2.1909999999999999E-2</v>
      </c>
      <c r="D56" s="10">
        <v>0.16124000000000002</v>
      </c>
      <c r="E56" s="10">
        <v>4.1549999999999997E-2</v>
      </c>
      <c r="F56" s="10">
        <v>8.7279999999999996E-2</v>
      </c>
      <c r="G56" s="10">
        <v>25.916040000000002</v>
      </c>
      <c r="H56" s="10">
        <v>0.26630999999999999</v>
      </c>
      <c r="I56" s="10">
        <v>0.14144000000000001</v>
      </c>
      <c r="J56" s="10">
        <v>0.41045999999999999</v>
      </c>
      <c r="K56" s="10">
        <v>1.091E-2</v>
      </c>
      <c r="L56" s="10">
        <v>292.78604999999999</v>
      </c>
      <c r="M56" s="10">
        <v>113.19517999999999</v>
      </c>
      <c r="N56" s="10">
        <v>5.1929999999999996</v>
      </c>
      <c r="O56" s="10">
        <v>0.34487000000000001</v>
      </c>
      <c r="P56" s="10">
        <v>1.83256</v>
      </c>
      <c r="Q56" s="10">
        <v>0.20103000000000001</v>
      </c>
      <c r="R56" s="10">
        <f t="shared" si="7"/>
        <v>440.60982999999999</v>
      </c>
      <c r="S56" s="10">
        <f t="shared" si="8"/>
        <v>413.68355999999994</v>
      </c>
      <c r="T56" s="10">
        <f t="shared" si="9"/>
        <v>93.888863078701618</v>
      </c>
      <c r="U56" s="10">
        <f t="shared" si="10"/>
        <v>295.29537999999997</v>
      </c>
      <c r="V56" s="10">
        <f t="shared" si="11"/>
        <v>71.381947109524972</v>
      </c>
      <c r="W56" s="10">
        <f t="shared" si="12"/>
        <v>118.38817999999999</v>
      </c>
      <c r="X56" s="10">
        <f t="shared" si="13"/>
        <v>28.618052890475031</v>
      </c>
      <c r="Y56" s="6">
        <v>-1.1609175011339999E-2</v>
      </c>
      <c r="Z56" s="6">
        <v>1.4976112117710401</v>
      </c>
      <c r="AA56" s="6">
        <v>0.30312046531027598</v>
      </c>
      <c r="AB56" s="6">
        <v>0.39329973196930401</v>
      </c>
      <c r="AC56" s="6">
        <v>-3.27814087021914E-2</v>
      </c>
    </row>
    <row r="57" spans="1:29" x14ac:dyDescent="0.2">
      <c r="A57" s="9">
        <v>54</v>
      </c>
      <c r="B57" s="6" t="s">
        <v>21</v>
      </c>
      <c r="C57" s="10">
        <v>1.319E-2</v>
      </c>
      <c r="D57" s="10">
        <v>0.16103999999999999</v>
      </c>
      <c r="E57" s="10">
        <v>8.7660000000000002E-2</v>
      </c>
      <c r="F57" s="10">
        <v>0.10095999999999999</v>
      </c>
      <c r="G57" s="10">
        <v>22.799400000000002</v>
      </c>
      <c r="H57" s="10">
        <v>0.43620999999999999</v>
      </c>
      <c r="I57" s="10">
        <v>7.2059999999999999E-2</v>
      </c>
      <c r="J57" s="10">
        <v>0.35305000000000003</v>
      </c>
      <c r="K57" s="10">
        <v>1.5310000000000001E-2</v>
      </c>
      <c r="L57" s="10">
        <v>194.58894000000001</v>
      </c>
      <c r="M57" s="10">
        <v>154.29026999999999</v>
      </c>
      <c r="N57" s="10">
        <v>7.3670200000000001</v>
      </c>
      <c r="O57" s="10">
        <v>0.22425999999999999</v>
      </c>
      <c r="P57" s="10">
        <v>1.1452200000000001</v>
      </c>
      <c r="Q57" s="10">
        <v>0.11996999999999999</v>
      </c>
      <c r="R57" s="10">
        <f t="shared" si="7"/>
        <v>381.77456000000006</v>
      </c>
      <c r="S57" s="10">
        <f t="shared" si="8"/>
        <v>358.18071000000003</v>
      </c>
      <c r="T57" s="10">
        <f t="shared" si="9"/>
        <v>93.819952277595448</v>
      </c>
      <c r="U57" s="10">
        <f t="shared" si="10"/>
        <v>196.52342000000002</v>
      </c>
      <c r="V57" s="10">
        <f t="shared" si="11"/>
        <v>54.867114423889554</v>
      </c>
      <c r="W57" s="10">
        <f t="shared" si="12"/>
        <v>161.65728999999999</v>
      </c>
      <c r="X57" s="10">
        <f t="shared" si="13"/>
        <v>45.132885576110446</v>
      </c>
      <c r="Y57" s="6">
        <v>-0.46265895828557901</v>
      </c>
      <c r="Z57" s="6">
        <v>-1.48935007719068</v>
      </c>
      <c r="AA57" s="6">
        <v>5.30551547279101E-2</v>
      </c>
      <c r="AB57" s="6">
        <v>0.76598365428117299</v>
      </c>
      <c r="AC57" s="6">
        <v>1.3348494963152799</v>
      </c>
    </row>
    <row r="58" spans="1:29" x14ac:dyDescent="0.2">
      <c r="A58" s="9">
        <v>55</v>
      </c>
      <c r="B58" s="6" t="s">
        <v>22</v>
      </c>
      <c r="C58" s="10">
        <v>1.1779999999999999E-2</v>
      </c>
      <c r="D58" s="10">
        <v>0.15584999999999999</v>
      </c>
      <c r="E58" s="10">
        <v>5.6689999999999997E-2</v>
      </c>
      <c r="F58" s="10">
        <v>7.8950000000000006E-2</v>
      </c>
      <c r="G58" s="10">
        <v>23.559450000000002</v>
      </c>
      <c r="H58" s="10">
        <v>0.22903000000000001</v>
      </c>
      <c r="I58" s="10">
        <v>8.0450000000000008E-2</v>
      </c>
      <c r="J58" s="10">
        <v>0.1938</v>
      </c>
      <c r="K58" s="10">
        <v>1.728E-2</v>
      </c>
      <c r="L58" s="10">
        <v>205.48107999999999</v>
      </c>
      <c r="M58" s="10">
        <v>95.431330000000003</v>
      </c>
      <c r="N58" s="10">
        <v>4.2053100000000008</v>
      </c>
      <c r="O58" s="10">
        <v>0.31511</v>
      </c>
      <c r="P58" s="10">
        <v>0.83534000000000008</v>
      </c>
      <c r="Q58" s="10">
        <v>0.14633000000000002</v>
      </c>
      <c r="R58" s="10">
        <f t="shared" si="7"/>
        <v>330.79777999999999</v>
      </c>
      <c r="S58" s="10">
        <f t="shared" si="8"/>
        <v>306.37588999999997</v>
      </c>
      <c r="T58" s="10">
        <f t="shared" si="9"/>
        <v>92.617275121979347</v>
      </c>
      <c r="U58" s="10">
        <f t="shared" si="10"/>
        <v>206.73925</v>
      </c>
      <c r="V58" s="10">
        <f t="shared" si="11"/>
        <v>67.47895534469113</v>
      </c>
      <c r="W58" s="10">
        <f t="shared" si="12"/>
        <v>99.63664</v>
      </c>
      <c r="X58" s="10">
        <f t="shared" si="13"/>
        <v>32.521044655308877</v>
      </c>
      <c r="Y58" s="6">
        <v>-1.50380227771607</v>
      </c>
      <c r="Z58" s="6">
        <v>-0.19921908779622</v>
      </c>
      <c r="AA58" s="6">
        <v>-3.9467411231359903E-3</v>
      </c>
      <c r="AB58" s="6">
        <v>-1.5446257123267799</v>
      </c>
      <c r="AC58" s="6">
        <v>0.40338405882006501</v>
      </c>
    </row>
    <row r="59" spans="1:29" x14ac:dyDescent="0.2">
      <c r="A59" s="9">
        <v>56</v>
      </c>
      <c r="B59" s="6" t="s">
        <v>23</v>
      </c>
      <c r="C59" s="10">
        <v>1.3619999999999998E-2</v>
      </c>
      <c r="D59" s="10">
        <v>0.15362999999999999</v>
      </c>
      <c r="E59" s="10">
        <v>3.7920000000000002E-2</v>
      </c>
      <c r="F59" s="10">
        <v>9.6599999999999991E-2</v>
      </c>
      <c r="G59" s="10">
        <v>22.972069999999999</v>
      </c>
      <c r="H59" s="10">
        <v>0.28411000000000003</v>
      </c>
      <c r="I59" s="10">
        <v>8.7379999999999999E-2</v>
      </c>
      <c r="J59" s="10">
        <v>0.23735000000000001</v>
      </c>
      <c r="K59" s="10">
        <v>1.738E-2</v>
      </c>
      <c r="L59" s="10">
        <v>234.21376999999998</v>
      </c>
      <c r="M59" s="10">
        <v>93.303429999999992</v>
      </c>
      <c r="N59" s="10">
        <v>4.9281600000000001</v>
      </c>
      <c r="O59" s="10">
        <v>0.35129000000000005</v>
      </c>
      <c r="P59" s="10">
        <v>1.11686</v>
      </c>
      <c r="Q59" s="10">
        <v>0.17993999999999999</v>
      </c>
      <c r="R59" s="10">
        <f t="shared" si="7"/>
        <v>357.99350999999996</v>
      </c>
      <c r="S59" s="10">
        <f t="shared" si="8"/>
        <v>334.0836799999999</v>
      </c>
      <c r="T59" s="10">
        <f t="shared" si="9"/>
        <v>93.321155458935536</v>
      </c>
      <c r="U59" s="10">
        <f t="shared" si="10"/>
        <v>235.85208999999998</v>
      </c>
      <c r="V59" s="10">
        <f t="shared" si="11"/>
        <v>70.596710979716235</v>
      </c>
      <c r="W59" s="10">
        <f t="shared" si="12"/>
        <v>98.231589999999997</v>
      </c>
      <c r="X59" s="10">
        <f t="shared" si="13"/>
        <v>29.40328902028379</v>
      </c>
      <c r="Y59" s="6">
        <v>-1.1438080868585301</v>
      </c>
      <c r="Z59" s="6">
        <v>0.41288371253723899</v>
      </c>
      <c r="AA59" s="6">
        <v>5.9712753032777503E-2</v>
      </c>
      <c r="AB59" s="6">
        <v>-0.92970451717652602</v>
      </c>
      <c r="AC59" s="6">
        <v>0.35079870953380798</v>
      </c>
    </row>
    <row r="60" spans="1:29" x14ac:dyDescent="0.2">
      <c r="A60" s="9">
        <v>57</v>
      </c>
      <c r="B60" s="6" t="s">
        <v>24</v>
      </c>
      <c r="C60" s="10">
        <v>1.959E-2</v>
      </c>
      <c r="D60" s="10">
        <v>0.15364</v>
      </c>
      <c r="E60" s="10">
        <v>3.7010000000000001E-2</v>
      </c>
      <c r="F60" s="10">
        <v>0.10674</v>
      </c>
      <c r="G60" s="10">
        <v>24.712769999999999</v>
      </c>
      <c r="H60" s="10">
        <v>0.39147000000000004</v>
      </c>
      <c r="I60" s="10">
        <v>0.19312000000000001</v>
      </c>
      <c r="J60" s="10">
        <v>0.36135</v>
      </c>
      <c r="K60" s="10">
        <v>1.652E-2</v>
      </c>
      <c r="L60" s="10">
        <v>220.19051000000002</v>
      </c>
      <c r="M60" s="10">
        <v>122.42655999999999</v>
      </c>
      <c r="N60" s="10">
        <v>6.1588199999999995</v>
      </c>
      <c r="O60" s="10">
        <v>0.33444999999999997</v>
      </c>
      <c r="P60" s="10">
        <v>1.0786300000000002</v>
      </c>
      <c r="Q60" s="10">
        <v>0.17736000000000002</v>
      </c>
      <c r="R60" s="10">
        <f t="shared" si="7"/>
        <v>376.35854</v>
      </c>
      <c r="S60" s="10">
        <f t="shared" si="8"/>
        <v>350.60734000000002</v>
      </c>
      <c r="T60" s="10">
        <f t="shared" si="9"/>
        <v>93.157801069161337</v>
      </c>
      <c r="U60" s="10">
        <f t="shared" si="10"/>
        <v>222.02196000000004</v>
      </c>
      <c r="V60" s="10">
        <f t="shared" si="11"/>
        <v>63.324960624041701</v>
      </c>
      <c r="W60" s="10">
        <f t="shared" si="12"/>
        <v>128.58537999999999</v>
      </c>
      <c r="X60" s="10">
        <f t="shared" si="13"/>
        <v>36.675039375958299</v>
      </c>
      <c r="Y60" s="6">
        <v>-0.525550967430788</v>
      </c>
      <c r="Z60" s="6">
        <v>-7.0691512910985493E-2</v>
      </c>
      <c r="AA60" s="6">
        <v>1.31750142583719</v>
      </c>
      <c r="AB60" s="6">
        <v>-0.85408486048570198</v>
      </c>
      <c r="AC60" s="6">
        <v>0.52369254279387301</v>
      </c>
    </row>
    <row r="61" spans="1:29" x14ac:dyDescent="0.2">
      <c r="A61" s="9">
        <v>58</v>
      </c>
      <c r="B61" s="6" t="s">
        <v>25</v>
      </c>
      <c r="C61" s="10">
        <v>1.2359999999999999E-2</v>
      </c>
      <c r="D61" s="10">
        <v>0.15533000000000002</v>
      </c>
      <c r="E61" s="10">
        <v>3.9609999999999999E-2</v>
      </c>
      <c r="F61" s="10">
        <v>8.1369999999999998E-2</v>
      </c>
      <c r="G61" s="10">
        <v>21.650299999999998</v>
      </c>
      <c r="H61" s="10">
        <v>0.26232</v>
      </c>
      <c r="I61" s="10">
        <v>0.1061</v>
      </c>
      <c r="J61" s="10">
        <v>0.22516999999999998</v>
      </c>
      <c r="K61" s="10">
        <v>1.617E-2</v>
      </c>
      <c r="L61" s="10">
        <v>188.96442000000002</v>
      </c>
      <c r="M61" s="10">
        <v>106.55728999999999</v>
      </c>
      <c r="N61" s="10">
        <v>5.4182100000000002</v>
      </c>
      <c r="O61" s="10">
        <v>0.35486000000000001</v>
      </c>
      <c r="P61" s="10">
        <v>1.10806</v>
      </c>
      <c r="Q61" s="10">
        <v>0.12784000000000001</v>
      </c>
      <c r="R61" s="10">
        <f t="shared" si="7"/>
        <v>325.07941</v>
      </c>
      <c r="S61" s="10">
        <f t="shared" si="8"/>
        <v>302.53547000000003</v>
      </c>
      <c r="T61" s="10">
        <f t="shared" si="9"/>
        <v>93.065097540321005</v>
      </c>
      <c r="U61" s="10">
        <f t="shared" si="10"/>
        <v>190.55997000000002</v>
      </c>
      <c r="V61" s="10">
        <f t="shared" si="11"/>
        <v>62.98764571307953</v>
      </c>
      <c r="W61" s="10">
        <f t="shared" si="12"/>
        <v>111.9755</v>
      </c>
      <c r="X61" s="10">
        <f t="shared" si="13"/>
        <v>37.01235428692047</v>
      </c>
      <c r="Y61" s="6">
        <v>-1.4036163158258199</v>
      </c>
      <c r="Z61" s="6">
        <v>-0.60297994239030295</v>
      </c>
      <c r="AA61" s="6">
        <v>0.59834848210504299</v>
      </c>
      <c r="AB61" s="6">
        <v>-0.81354759672399601</v>
      </c>
      <c r="AC61" s="6">
        <v>1.7695198810783502E-2</v>
      </c>
    </row>
    <row r="62" spans="1:29" x14ac:dyDescent="0.2">
      <c r="A62" s="9">
        <v>59</v>
      </c>
      <c r="B62" s="6" t="s">
        <v>26</v>
      </c>
      <c r="C62" s="10">
        <v>1.1550000000000001E-2</v>
      </c>
      <c r="D62" s="10">
        <v>0.15111000000000002</v>
      </c>
      <c r="E62" s="10">
        <v>4.4380000000000003E-2</v>
      </c>
      <c r="F62" s="10">
        <v>0.11473999999999999</v>
      </c>
      <c r="G62" s="10">
        <v>26.220040000000001</v>
      </c>
      <c r="H62" s="10">
        <v>0.35258999999999996</v>
      </c>
      <c r="I62" s="10">
        <v>0.13444</v>
      </c>
      <c r="J62" s="10">
        <v>0.28276000000000001</v>
      </c>
      <c r="K62" s="10">
        <v>1.306E-2</v>
      </c>
      <c r="L62" s="10">
        <v>209.82861</v>
      </c>
      <c r="M62" s="10">
        <v>122.40298</v>
      </c>
      <c r="N62" s="10">
        <v>5.5519799999999995</v>
      </c>
      <c r="O62" s="10">
        <v>0.35167999999999999</v>
      </c>
      <c r="P62" s="10">
        <v>1.2946900000000001</v>
      </c>
      <c r="Q62" s="10">
        <v>0.17974000000000001</v>
      </c>
      <c r="R62" s="10">
        <f t="shared" si="7"/>
        <v>366.93434999999999</v>
      </c>
      <c r="S62" s="10">
        <f t="shared" si="8"/>
        <v>339.71361000000002</v>
      </c>
      <c r="T62" s="10">
        <f t="shared" si="9"/>
        <v>92.581577603732114</v>
      </c>
      <c r="U62" s="10">
        <f t="shared" si="10"/>
        <v>211.75864999999999</v>
      </c>
      <c r="V62" s="10">
        <f t="shared" si="11"/>
        <v>62.334461666107508</v>
      </c>
      <c r="W62" s="10">
        <f t="shared" si="12"/>
        <v>127.95496</v>
      </c>
      <c r="X62" s="10">
        <f t="shared" si="13"/>
        <v>37.665538333892478</v>
      </c>
      <c r="Y62" s="6">
        <v>-0.71977927014282705</v>
      </c>
      <c r="Z62" s="6">
        <v>-0.62226486331165298</v>
      </c>
      <c r="AA62" s="6">
        <v>0.44413593644615501</v>
      </c>
      <c r="AB62" s="6">
        <v>-1.1779686824611</v>
      </c>
      <c r="AC62" s="6">
        <v>-0.62659467832096105</v>
      </c>
    </row>
    <row r="63" spans="1:29" x14ac:dyDescent="0.2">
      <c r="A63" s="9">
        <v>60</v>
      </c>
      <c r="B63" s="6" t="s">
        <v>27</v>
      </c>
      <c r="C63" s="10">
        <v>1.66E-2</v>
      </c>
      <c r="D63" s="10">
        <v>0.15490999999999999</v>
      </c>
      <c r="E63" s="10">
        <v>1.218E-2</v>
      </c>
      <c r="F63" s="10">
        <v>6.114E-2</v>
      </c>
      <c r="G63" s="10">
        <v>20.845590000000001</v>
      </c>
      <c r="H63" s="10">
        <v>0.19547</v>
      </c>
      <c r="I63" s="10">
        <v>0.13144</v>
      </c>
      <c r="J63" s="10">
        <v>0.24152000000000001</v>
      </c>
      <c r="K63" s="10">
        <v>1.4460000000000001E-2</v>
      </c>
      <c r="L63" s="10">
        <v>208.62904999999998</v>
      </c>
      <c r="M63" s="10">
        <v>100.25021000000001</v>
      </c>
      <c r="N63" s="10">
        <v>5.2123900000000001</v>
      </c>
      <c r="O63" s="10">
        <v>0.33223000000000003</v>
      </c>
      <c r="P63" s="10">
        <v>1.24546</v>
      </c>
      <c r="Q63" s="10">
        <v>0.14674999999999999</v>
      </c>
      <c r="R63" s="10">
        <f t="shared" si="7"/>
        <v>337.48939999999999</v>
      </c>
      <c r="S63" s="10">
        <f t="shared" si="8"/>
        <v>315.77409999999998</v>
      </c>
      <c r="T63" s="10">
        <f t="shared" si="9"/>
        <v>93.5656349503125</v>
      </c>
      <c r="U63" s="10">
        <f t="shared" si="10"/>
        <v>210.3115</v>
      </c>
      <c r="V63" s="10">
        <f t="shared" si="11"/>
        <v>66.601884068389396</v>
      </c>
      <c r="W63" s="10">
        <f t="shared" si="12"/>
        <v>105.46260000000001</v>
      </c>
      <c r="X63" s="10">
        <f t="shared" si="13"/>
        <v>33.398115931610612</v>
      </c>
      <c r="Y63" s="6">
        <v>-1.4083682037255301</v>
      </c>
      <c r="Z63" s="6">
        <v>0.216782210337193</v>
      </c>
      <c r="AA63" s="6">
        <v>1.00594759992778</v>
      </c>
      <c r="AB63" s="6">
        <v>-0.23457003205824001</v>
      </c>
      <c r="AC63" s="6">
        <v>-0.227082039885176</v>
      </c>
    </row>
    <row r="64" spans="1:29" x14ac:dyDescent="0.2">
      <c r="A64" s="9">
        <v>61</v>
      </c>
      <c r="B64" s="6" t="s">
        <v>28</v>
      </c>
      <c r="C64" s="10">
        <v>1.0240000000000001E-2</v>
      </c>
      <c r="D64" s="10">
        <v>0.15368000000000001</v>
      </c>
      <c r="E64" s="10">
        <v>4.6960000000000002E-2</v>
      </c>
      <c r="F64" s="10">
        <v>0.1105</v>
      </c>
      <c r="G64" s="10">
        <v>24.335650000000001</v>
      </c>
      <c r="H64" s="10">
        <v>0.28893000000000002</v>
      </c>
      <c r="I64" s="10">
        <v>0.12112000000000001</v>
      </c>
      <c r="J64" s="10">
        <v>0.25686000000000003</v>
      </c>
      <c r="K64" s="10">
        <v>1.529E-2</v>
      </c>
      <c r="L64" s="10">
        <v>204.95942000000002</v>
      </c>
      <c r="M64" s="10">
        <v>126.71158</v>
      </c>
      <c r="N64" s="10">
        <v>6.3190299999999997</v>
      </c>
      <c r="O64" s="10">
        <v>0.39027000000000001</v>
      </c>
      <c r="P64" s="10">
        <v>1.30324</v>
      </c>
      <c r="Q64" s="10">
        <v>0.15749000000000002</v>
      </c>
      <c r="R64" s="10">
        <f t="shared" si="7"/>
        <v>365.18026000000003</v>
      </c>
      <c r="S64" s="10">
        <f t="shared" si="8"/>
        <v>339.83906000000007</v>
      </c>
      <c r="T64" s="10">
        <f t="shared" si="9"/>
        <v>93.060632576361073</v>
      </c>
      <c r="U64" s="10">
        <f t="shared" si="10"/>
        <v>206.80845000000002</v>
      </c>
      <c r="V64" s="10">
        <f t="shared" si="11"/>
        <v>60.854820514157495</v>
      </c>
      <c r="W64" s="10">
        <f t="shared" si="12"/>
        <v>133.03061</v>
      </c>
      <c r="X64" s="10">
        <f t="shared" si="13"/>
        <v>39.145179485842498</v>
      </c>
      <c r="Y64" s="6">
        <v>-0.79273049957086394</v>
      </c>
      <c r="Z64" s="6">
        <v>-0.82559381922485497</v>
      </c>
      <c r="AA64" s="6">
        <v>0.65033017315420105</v>
      </c>
      <c r="AB64" s="6">
        <v>-0.78507420529249705</v>
      </c>
      <c r="AC64" s="6">
        <v>-0.32195311144760502</v>
      </c>
    </row>
    <row r="65" spans="1:29" x14ac:dyDescent="0.2">
      <c r="A65" s="9">
        <v>62</v>
      </c>
      <c r="B65" s="6" t="s">
        <v>29</v>
      </c>
      <c r="C65" s="10">
        <v>2.4030000000000003E-2</v>
      </c>
      <c r="D65" s="10">
        <v>0.16069999999999998</v>
      </c>
      <c r="E65" s="10">
        <v>2.479E-2</v>
      </c>
      <c r="F65" s="10">
        <v>7.2550000000000003E-2</v>
      </c>
      <c r="G65" s="10">
        <v>21.060089999999999</v>
      </c>
      <c r="H65" s="10">
        <v>0.32006999999999997</v>
      </c>
      <c r="I65" s="10">
        <v>0.14440999999999998</v>
      </c>
      <c r="J65" s="10">
        <v>0.34614</v>
      </c>
      <c r="K65" s="10">
        <v>2.6019999999999998E-2</v>
      </c>
      <c r="L65" s="10">
        <v>223.79374999999999</v>
      </c>
      <c r="M65" s="10">
        <v>109.19692999999999</v>
      </c>
      <c r="N65" s="10">
        <v>6.1090499999999999</v>
      </c>
      <c r="O65" s="10">
        <v>0.37112000000000001</v>
      </c>
      <c r="P65" s="10">
        <v>1.3609100000000001</v>
      </c>
      <c r="Q65" s="10">
        <v>0.18646000000000001</v>
      </c>
      <c r="R65" s="10">
        <f t="shared" si="7"/>
        <v>363.19702000000001</v>
      </c>
      <c r="S65" s="10">
        <f t="shared" si="8"/>
        <v>341.12684999999999</v>
      </c>
      <c r="T65" s="10">
        <f t="shared" si="9"/>
        <v>93.923361485730254</v>
      </c>
      <c r="U65" s="10">
        <f t="shared" si="10"/>
        <v>225.82086999999999</v>
      </c>
      <c r="V65" s="10">
        <f t="shared" si="11"/>
        <v>66.198503577188362</v>
      </c>
      <c r="W65" s="10">
        <f t="shared" si="12"/>
        <v>115.30597999999999</v>
      </c>
      <c r="X65" s="10">
        <f t="shared" si="13"/>
        <v>33.801496422811624</v>
      </c>
      <c r="Y65" s="6">
        <v>-0.77088256591870497</v>
      </c>
      <c r="Z65" s="6">
        <v>0.72191576548019198</v>
      </c>
      <c r="AA65" s="6">
        <v>1.75851734811538</v>
      </c>
      <c r="AB65" s="6">
        <v>-0.49673351883244898</v>
      </c>
      <c r="AC65" s="6">
        <v>2.9248112214508302</v>
      </c>
    </row>
    <row r="66" spans="1:29" x14ac:dyDescent="0.2">
      <c r="A66" s="9">
        <v>63</v>
      </c>
      <c r="B66" s="6" t="s">
        <v>30</v>
      </c>
      <c r="C66" s="10">
        <v>1.6370000000000003E-2</v>
      </c>
      <c r="D66" s="10">
        <v>0.15403999999999998</v>
      </c>
      <c r="E66" s="10">
        <v>1.5460000000000002E-2</v>
      </c>
      <c r="F66" s="10">
        <v>8.6199999999999999E-2</v>
      </c>
      <c r="G66" s="10">
        <v>23.30397</v>
      </c>
      <c r="H66" s="10">
        <v>0.35044999999999998</v>
      </c>
      <c r="I66" s="10">
        <v>0.17855000000000001</v>
      </c>
      <c r="J66" s="10">
        <v>0.34906999999999999</v>
      </c>
      <c r="K66" s="10">
        <v>1.2500000000000001E-2</v>
      </c>
      <c r="L66" s="10">
        <v>232.53495000000001</v>
      </c>
      <c r="M66" s="10">
        <v>99.163539999999998</v>
      </c>
      <c r="N66" s="10">
        <v>6.0205900000000003</v>
      </c>
      <c r="O66" s="10">
        <v>0.50983999999999996</v>
      </c>
      <c r="P66" s="10">
        <v>1.3654300000000001</v>
      </c>
      <c r="Q66" s="10">
        <v>0.18471000000000001</v>
      </c>
      <c r="R66" s="10">
        <f t="shared" ref="R66:R97" si="14">SUM(C66:Q66)</f>
        <v>364.24567000000002</v>
      </c>
      <c r="S66" s="10">
        <f t="shared" ref="S66:S97" si="15">H66+J66+L66+M66+N66+P66</f>
        <v>339.78403000000003</v>
      </c>
      <c r="T66" s="10">
        <f t="shared" ref="T66:T97" si="16">S66/R66*100</f>
        <v>93.284301773580452</v>
      </c>
      <c r="U66" s="10">
        <f t="shared" ref="U66:U97" si="17">H66+J66+L66+P66</f>
        <v>234.59990000000002</v>
      </c>
      <c r="V66" s="10">
        <f t="shared" ref="V66:V97" si="18">U66/S66*100</f>
        <v>69.043827633688366</v>
      </c>
      <c r="W66" s="10">
        <f t="shared" ref="W66:W97" si="19">M66+N66</f>
        <v>105.18413</v>
      </c>
      <c r="X66" s="10">
        <f t="shared" ref="X66:X97" si="20">W66/S66*100</f>
        <v>30.95617236631162</v>
      </c>
      <c r="Y66" s="6">
        <v>-0.73984712677895703</v>
      </c>
      <c r="Z66" s="6">
        <v>0.64981230214615804</v>
      </c>
      <c r="AA66" s="6">
        <v>1.18532266261359</v>
      </c>
      <c r="AB66" s="6">
        <v>-0.56049540623352501</v>
      </c>
      <c r="AC66" s="6">
        <v>-0.89998630347462305</v>
      </c>
    </row>
    <row r="67" spans="1:29" x14ac:dyDescent="0.2">
      <c r="A67" s="9">
        <v>64</v>
      </c>
      <c r="B67" s="6" t="s">
        <v>31</v>
      </c>
      <c r="C67" s="10">
        <v>2.112E-2</v>
      </c>
      <c r="D67" s="10">
        <v>0.16090000000000002</v>
      </c>
      <c r="E67" s="10">
        <v>4.7210000000000002E-2</v>
      </c>
      <c r="F67" s="10">
        <v>7.554000000000001E-2</v>
      </c>
      <c r="G67" s="10">
        <v>27.538640000000001</v>
      </c>
      <c r="H67" s="10">
        <v>0.40368999999999999</v>
      </c>
      <c r="I67" s="10">
        <v>0.20496</v>
      </c>
      <c r="J67" s="10">
        <v>0.37266000000000005</v>
      </c>
      <c r="K67" s="10">
        <v>1.3429999999999999E-2</v>
      </c>
      <c r="L67" s="10">
        <v>253.89557000000002</v>
      </c>
      <c r="M67" s="10">
        <v>130.64118999999999</v>
      </c>
      <c r="N67" s="10">
        <v>8.2255099999999999</v>
      </c>
      <c r="O67" s="10">
        <v>0.49580000000000002</v>
      </c>
      <c r="P67" s="10">
        <v>1.3664499999999999</v>
      </c>
      <c r="Q67" s="10">
        <v>0.19466</v>
      </c>
      <c r="R67" s="10">
        <f t="shared" si="14"/>
        <v>423.65732999999994</v>
      </c>
      <c r="S67" s="10">
        <f t="shared" si="15"/>
        <v>394.90507000000002</v>
      </c>
      <c r="T67" s="10">
        <f t="shared" si="16"/>
        <v>93.213321719230038</v>
      </c>
      <c r="U67" s="10">
        <f t="shared" si="17"/>
        <v>256.03837000000004</v>
      </c>
      <c r="V67" s="10">
        <f t="shared" si="18"/>
        <v>64.835422345932415</v>
      </c>
      <c r="W67" s="10">
        <f t="shared" si="19"/>
        <v>138.86669999999998</v>
      </c>
      <c r="X67" s="10">
        <f t="shared" si="20"/>
        <v>35.164577654067593</v>
      </c>
      <c r="Y67" s="6">
        <v>8.8150028267395694E-2</v>
      </c>
      <c r="Z67" s="6">
        <v>0.51912426716976801</v>
      </c>
      <c r="AA67" s="6">
        <v>1.7101359778435301</v>
      </c>
      <c r="AB67" s="6">
        <v>-0.26950670732418602</v>
      </c>
      <c r="AC67" s="6">
        <v>-0.170907783955698</v>
      </c>
    </row>
    <row r="68" spans="1:29" x14ac:dyDescent="0.2">
      <c r="A68" s="9">
        <v>65</v>
      </c>
      <c r="B68" s="6" t="s">
        <v>32</v>
      </c>
      <c r="C68" s="10">
        <v>2.128E-2</v>
      </c>
      <c r="D68" s="10">
        <v>0.15774000000000002</v>
      </c>
      <c r="E68" s="10">
        <v>4.2049999999999997E-2</v>
      </c>
      <c r="F68" s="10">
        <v>8.3349999999999994E-2</v>
      </c>
      <c r="G68" s="10">
        <v>25.208179999999999</v>
      </c>
      <c r="H68" s="10">
        <v>0.24437</v>
      </c>
      <c r="I68" s="10">
        <v>0.20759</v>
      </c>
      <c r="J68" s="10">
        <v>0.3175</v>
      </c>
      <c r="K68" s="10">
        <v>1.511E-2</v>
      </c>
      <c r="L68" s="10">
        <v>248.95791</v>
      </c>
      <c r="M68" s="10">
        <v>115.05417</v>
      </c>
      <c r="N68" s="10">
        <v>5.7209300000000001</v>
      </c>
      <c r="O68" s="10">
        <v>0.45982000000000001</v>
      </c>
      <c r="P68" s="10">
        <v>1.5606800000000001</v>
      </c>
      <c r="Q68" s="10">
        <v>0.18425999999999998</v>
      </c>
      <c r="R68" s="10">
        <f t="shared" si="14"/>
        <v>398.23493999999999</v>
      </c>
      <c r="S68" s="10">
        <f t="shared" si="15"/>
        <v>371.85555999999997</v>
      </c>
      <c r="T68" s="10">
        <f t="shared" si="16"/>
        <v>93.375925276672106</v>
      </c>
      <c r="U68" s="10">
        <f t="shared" si="17"/>
        <v>251.08045999999999</v>
      </c>
      <c r="V68" s="10">
        <f t="shared" si="18"/>
        <v>67.520964322813953</v>
      </c>
      <c r="W68" s="10">
        <f t="shared" si="19"/>
        <v>120.77509999999999</v>
      </c>
      <c r="X68" s="10">
        <f t="shared" si="20"/>
        <v>32.479035677186054</v>
      </c>
      <c r="Y68" s="6">
        <v>-0.39494033635670001</v>
      </c>
      <c r="Z68" s="6">
        <v>0.82491967352888296</v>
      </c>
      <c r="AA68" s="6">
        <v>1.6018365419906999</v>
      </c>
      <c r="AB68" s="6">
        <v>-0.71069987089574105</v>
      </c>
      <c r="AC68" s="6">
        <v>-0.229660378711327</v>
      </c>
    </row>
    <row r="69" spans="1:29" x14ac:dyDescent="0.2">
      <c r="A69" s="9">
        <v>66</v>
      </c>
      <c r="B69" s="6" t="s">
        <v>33</v>
      </c>
      <c r="C69" s="10">
        <v>2.3190000000000002E-2</v>
      </c>
      <c r="D69" s="10">
        <v>0.15797999999999998</v>
      </c>
      <c r="E69" s="10">
        <v>2.5329999999999998E-2</v>
      </c>
      <c r="F69" s="10">
        <v>6.6750000000000004E-2</v>
      </c>
      <c r="G69" s="10">
        <v>21.084599999999998</v>
      </c>
      <c r="H69" s="10">
        <v>0.22275</v>
      </c>
      <c r="I69" s="10">
        <v>0.16616</v>
      </c>
      <c r="J69" s="10">
        <v>0.32801999999999998</v>
      </c>
      <c r="K69" s="10">
        <v>1.1429999999999999E-2</v>
      </c>
      <c r="L69" s="10">
        <v>238.13329000000002</v>
      </c>
      <c r="M69" s="10">
        <v>103.38750999999999</v>
      </c>
      <c r="N69" s="10">
        <v>6.1055699999999993</v>
      </c>
      <c r="O69" s="10">
        <v>0.43813999999999997</v>
      </c>
      <c r="P69" s="10">
        <v>1.5512900000000001</v>
      </c>
      <c r="Q69" s="10">
        <v>0.19624</v>
      </c>
      <c r="R69" s="10">
        <f t="shared" si="14"/>
        <v>371.89825000000002</v>
      </c>
      <c r="S69" s="10">
        <f t="shared" si="15"/>
        <v>349.72843</v>
      </c>
      <c r="T69" s="10">
        <f t="shared" si="16"/>
        <v>94.038740435051793</v>
      </c>
      <c r="U69" s="10">
        <f t="shared" si="17"/>
        <v>240.23535000000001</v>
      </c>
      <c r="V69" s="10">
        <f t="shared" si="18"/>
        <v>68.691970509803852</v>
      </c>
      <c r="W69" s="10">
        <f t="shared" si="19"/>
        <v>109.49307999999999</v>
      </c>
      <c r="X69" s="10">
        <f t="shared" si="20"/>
        <v>31.308029490196148</v>
      </c>
      <c r="Y69" s="6">
        <v>-0.74075184370870495</v>
      </c>
      <c r="Z69" s="6">
        <v>1.0439474480412101</v>
      </c>
      <c r="AA69" s="6">
        <v>1.64819161722161</v>
      </c>
      <c r="AB69" s="6">
        <v>0.51432274130662203</v>
      </c>
      <c r="AC69" s="6">
        <v>-0.27388916201448699</v>
      </c>
    </row>
    <row r="70" spans="1:29" x14ac:dyDescent="0.2">
      <c r="A70" s="9">
        <v>67</v>
      </c>
      <c r="B70" s="6" t="s">
        <v>34</v>
      </c>
      <c r="C70" s="10">
        <v>1.508E-2</v>
      </c>
      <c r="D70" s="10">
        <v>0.15227000000000002</v>
      </c>
      <c r="E70" s="10">
        <v>0</v>
      </c>
      <c r="F70" s="10">
        <v>6.1840000000000006E-2</v>
      </c>
      <c r="G70" s="10">
        <v>14.67169</v>
      </c>
      <c r="H70" s="10">
        <v>0.18813999999999997</v>
      </c>
      <c r="I70" s="10">
        <v>4.2900000000000001E-2</v>
      </c>
      <c r="J70" s="10">
        <v>0.18443000000000001</v>
      </c>
      <c r="K70" s="10">
        <v>1.1130000000000001E-2</v>
      </c>
      <c r="L70" s="10">
        <v>165.06375</v>
      </c>
      <c r="M70" s="10">
        <v>66.003020000000006</v>
      </c>
      <c r="N70" s="10">
        <v>3.6470899999999999</v>
      </c>
      <c r="O70" s="10">
        <v>0.29149000000000003</v>
      </c>
      <c r="P70" s="10">
        <v>0.79803999999999997</v>
      </c>
      <c r="Q70" s="10">
        <v>0.12021999999999999</v>
      </c>
      <c r="R70" s="10">
        <f t="shared" si="14"/>
        <v>251.25108999999998</v>
      </c>
      <c r="S70" s="10">
        <f t="shared" si="15"/>
        <v>235.88446999999999</v>
      </c>
      <c r="T70" s="10">
        <f t="shared" si="16"/>
        <v>93.883958871581413</v>
      </c>
      <c r="U70" s="10">
        <f t="shared" si="17"/>
        <v>166.23435999999998</v>
      </c>
      <c r="V70" s="10">
        <f t="shared" si="18"/>
        <v>70.472786953715101</v>
      </c>
      <c r="W70" s="10">
        <f t="shared" si="19"/>
        <v>69.650110000000012</v>
      </c>
      <c r="X70" s="10">
        <f t="shared" si="20"/>
        <v>29.52721304628491</v>
      </c>
      <c r="Y70" s="6">
        <v>-2.54904313137737</v>
      </c>
      <c r="Z70" s="6">
        <v>4.9995152962364203E-2</v>
      </c>
      <c r="AA70" s="6">
        <v>0.24162216079262699</v>
      </c>
      <c r="AB70" s="6">
        <v>0.29318930042160302</v>
      </c>
      <c r="AC70" s="6">
        <v>-0.341934919414634</v>
      </c>
    </row>
    <row r="71" spans="1:29" x14ac:dyDescent="0.2">
      <c r="A71" s="9">
        <v>68</v>
      </c>
      <c r="B71" s="6" t="s">
        <v>35</v>
      </c>
      <c r="C71" s="10">
        <v>1.8149999999999999E-2</v>
      </c>
      <c r="D71" s="10">
        <v>0.15740000000000001</v>
      </c>
      <c r="E71" s="10">
        <v>1.2800000000000001E-2</v>
      </c>
      <c r="F71" s="10">
        <v>9.3060000000000004E-2</v>
      </c>
      <c r="G71" s="10">
        <v>19.829499999999999</v>
      </c>
      <c r="H71" s="10">
        <v>0.28144999999999998</v>
      </c>
      <c r="I71" s="10">
        <v>0.14658000000000002</v>
      </c>
      <c r="J71" s="10">
        <v>0.34955000000000003</v>
      </c>
      <c r="K71" s="10">
        <v>1.9289999999999998E-2</v>
      </c>
      <c r="L71" s="10">
        <v>216.57828000000001</v>
      </c>
      <c r="M71" s="10">
        <v>101.89385</v>
      </c>
      <c r="N71" s="10">
        <v>5.6645500000000002</v>
      </c>
      <c r="O71" s="10">
        <v>0.43814999999999998</v>
      </c>
      <c r="P71" s="10">
        <v>1.28318</v>
      </c>
      <c r="Q71" s="10">
        <v>0.14563999999999999</v>
      </c>
      <c r="R71" s="10">
        <f t="shared" si="14"/>
        <v>346.91143000000005</v>
      </c>
      <c r="S71" s="10">
        <f t="shared" si="15"/>
        <v>326.05086000000006</v>
      </c>
      <c r="T71" s="10">
        <f t="shared" si="16"/>
        <v>93.98677351161362</v>
      </c>
      <c r="U71" s="10">
        <f t="shared" si="17"/>
        <v>218.49245999999999</v>
      </c>
      <c r="V71" s="10">
        <f t="shared" si="18"/>
        <v>67.011772335150397</v>
      </c>
      <c r="W71" s="10">
        <f t="shared" si="19"/>
        <v>107.55840000000001</v>
      </c>
      <c r="X71" s="10">
        <f t="shared" si="20"/>
        <v>32.988227664849582</v>
      </c>
      <c r="Y71" s="6">
        <v>-1.00863881112614</v>
      </c>
      <c r="Z71" s="6">
        <v>0.40108466969748402</v>
      </c>
      <c r="AA71" s="6">
        <v>1.3128330650450699</v>
      </c>
      <c r="AB71" s="6">
        <v>-0.158927020840049</v>
      </c>
      <c r="AC71" s="6">
        <v>0.73677754048842004</v>
      </c>
    </row>
    <row r="72" spans="1:29" x14ac:dyDescent="0.2">
      <c r="A72" s="9">
        <v>69</v>
      </c>
      <c r="B72" s="6" t="s">
        <v>36</v>
      </c>
      <c r="C72" s="10">
        <v>9.8900000000000012E-3</v>
      </c>
      <c r="D72" s="10">
        <v>0.15509999999999999</v>
      </c>
      <c r="E72" s="10">
        <v>3.424E-2</v>
      </c>
      <c r="F72" s="10">
        <v>9.3689999999999996E-2</v>
      </c>
      <c r="G72" s="10">
        <v>23.0688</v>
      </c>
      <c r="H72" s="10">
        <v>0.32368999999999998</v>
      </c>
      <c r="I72" s="10">
        <v>0.16188999999999998</v>
      </c>
      <c r="J72" s="10">
        <v>0.32101000000000002</v>
      </c>
      <c r="K72" s="10">
        <v>2.307E-2</v>
      </c>
      <c r="L72" s="10">
        <v>233.34052</v>
      </c>
      <c r="M72" s="10">
        <v>96.090779999999995</v>
      </c>
      <c r="N72" s="10">
        <v>5.43771</v>
      </c>
      <c r="O72" s="10">
        <v>0.53389999999999993</v>
      </c>
      <c r="P72" s="10">
        <v>1.3092600000000001</v>
      </c>
      <c r="Q72" s="10">
        <v>0.18862000000000001</v>
      </c>
      <c r="R72" s="10">
        <f t="shared" si="14"/>
        <v>361.09217000000001</v>
      </c>
      <c r="S72" s="10">
        <f t="shared" si="15"/>
        <v>336.82297</v>
      </c>
      <c r="T72" s="10">
        <f t="shared" si="16"/>
        <v>93.278945926742196</v>
      </c>
      <c r="U72" s="10">
        <f t="shared" si="17"/>
        <v>235.29447999999999</v>
      </c>
      <c r="V72" s="10">
        <f t="shared" si="18"/>
        <v>69.85701717433345</v>
      </c>
      <c r="W72" s="10">
        <f t="shared" si="19"/>
        <v>101.52848999999999</v>
      </c>
      <c r="X72" s="10">
        <f t="shared" si="20"/>
        <v>30.142982825666547</v>
      </c>
      <c r="Y72" s="6">
        <v>-0.83359065258813803</v>
      </c>
      <c r="Z72" s="6">
        <v>0.55663571098853604</v>
      </c>
      <c r="AA72" s="6">
        <v>0.86362112922808598</v>
      </c>
      <c r="AB72" s="6">
        <v>-1.56910644586984</v>
      </c>
      <c r="AC72" s="6">
        <v>0.52300641284605298</v>
      </c>
    </row>
    <row r="73" spans="1:29" x14ac:dyDescent="0.2">
      <c r="A73" s="9">
        <v>70</v>
      </c>
      <c r="B73" s="6" t="s">
        <v>37</v>
      </c>
      <c r="C73" s="10">
        <v>1.323E-2</v>
      </c>
      <c r="D73" s="10">
        <v>0.15447999999999998</v>
      </c>
      <c r="E73" s="10">
        <v>2.2100000000000002E-2</v>
      </c>
      <c r="F73" s="10">
        <v>6.087E-2</v>
      </c>
      <c r="G73" s="10">
        <v>22.488479999999999</v>
      </c>
      <c r="H73" s="10">
        <v>0.26544999999999996</v>
      </c>
      <c r="I73" s="10">
        <v>0.14535000000000001</v>
      </c>
      <c r="J73" s="10">
        <v>0.28941</v>
      </c>
      <c r="K73" s="10">
        <v>1.9210000000000001E-2</v>
      </c>
      <c r="L73" s="10">
        <v>253.51902999999999</v>
      </c>
      <c r="M73" s="10">
        <v>99.818640000000002</v>
      </c>
      <c r="N73" s="10">
        <v>6.6865299999999994</v>
      </c>
      <c r="O73" s="10">
        <v>0.50073999999999996</v>
      </c>
      <c r="P73" s="10">
        <v>1.61412</v>
      </c>
      <c r="Q73" s="10">
        <v>0.21597</v>
      </c>
      <c r="R73" s="10">
        <f t="shared" si="14"/>
        <v>385.81361000000004</v>
      </c>
      <c r="S73" s="10">
        <f t="shared" si="15"/>
        <v>362.19317999999998</v>
      </c>
      <c r="T73" s="10">
        <f t="shared" si="16"/>
        <v>93.877761336620537</v>
      </c>
      <c r="U73" s="10">
        <f t="shared" si="17"/>
        <v>255.68800999999999</v>
      </c>
      <c r="V73" s="10">
        <f t="shared" si="18"/>
        <v>70.594374526875413</v>
      </c>
      <c r="W73" s="10">
        <f t="shared" si="19"/>
        <v>106.50517000000001</v>
      </c>
      <c r="X73" s="10">
        <f t="shared" si="20"/>
        <v>29.405625473124591</v>
      </c>
      <c r="Y73" s="6">
        <v>-0.75654230458691396</v>
      </c>
      <c r="Z73" s="6">
        <v>0.98787284362294403</v>
      </c>
      <c r="AA73" s="6">
        <v>1.0505284058261199</v>
      </c>
      <c r="AB73" s="6">
        <v>-0.51235057940747697</v>
      </c>
      <c r="AC73" s="6">
        <v>3.8938493490501401E-2</v>
      </c>
    </row>
    <row r="74" spans="1:29" x14ac:dyDescent="0.2">
      <c r="A74" s="9">
        <v>71</v>
      </c>
      <c r="B74" s="6" t="s">
        <v>38</v>
      </c>
      <c r="C74" s="10">
        <v>1.686E-2</v>
      </c>
      <c r="D74" s="10">
        <v>0.16137000000000001</v>
      </c>
      <c r="E74" s="10">
        <v>9.1499999999999998E-2</v>
      </c>
      <c r="F74" s="10">
        <v>8.2269999999999996E-2</v>
      </c>
      <c r="G74" s="10">
        <v>29.369029999999999</v>
      </c>
      <c r="H74" s="10">
        <v>0.33656000000000003</v>
      </c>
      <c r="I74" s="10">
        <v>0.20987999999999998</v>
      </c>
      <c r="J74" s="10">
        <v>0.36385000000000001</v>
      </c>
      <c r="K74" s="10">
        <v>9.3299999999999998E-3</v>
      </c>
      <c r="L74" s="10">
        <v>269.80965999999995</v>
      </c>
      <c r="M74" s="10">
        <v>136.14404000000002</v>
      </c>
      <c r="N74" s="10">
        <v>8.5356000000000005</v>
      </c>
      <c r="O74" s="10">
        <v>0.48020000000000002</v>
      </c>
      <c r="P74" s="10">
        <v>1.7355999999999998</v>
      </c>
      <c r="Q74" s="10">
        <v>0.16391</v>
      </c>
      <c r="R74" s="10">
        <f t="shared" si="14"/>
        <v>447.50965999999994</v>
      </c>
      <c r="S74" s="10">
        <f t="shared" si="15"/>
        <v>416.92530999999991</v>
      </c>
      <c r="T74" s="10">
        <f t="shared" si="16"/>
        <v>93.16565591008694</v>
      </c>
      <c r="U74" s="10">
        <f t="shared" si="17"/>
        <v>272.2456699999999</v>
      </c>
      <c r="V74" s="10">
        <f t="shared" si="18"/>
        <v>65.298427193110427</v>
      </c>
      <c r="W74" s="10">
        <f t="shared" si="19"/>
        <v>144.67964000000001</v>
      </c>
      <c r="X74" s="10">
        <f t="shared" si="20"/>
        <v>34.701572806889573</v>
      </c>
      <c r="Y74" s="6">
        <v>0.35215991802915703</v>
      </c>
      <c r="Z74" s="6">
        <v>0.39638321754291</v>
      </c>
      <c r="AA74" s="6">
        <v>0.923543401768812</v>
      </c>
      <c r="AB74" s="6">
        <v>-0.25242628433853798</v>
      </c>
      <c r="AC74" s="6">
        <v>-1.4955532960979701</v>
      </c>
    </row>
    <row r="75" spans="1:29" x14ac:dyDescent="0.2">
      <c r="A75" s="9">
        <v>72</v>
      </c>
      <c r="B75" s="6" t="s">
        <v>39</v>
      </c>
      <c r="C75" s="10">
        <v>1.686E-2</v>
      </c>
      <c r="D75" s="10">
        <v>0.15899000000000002</v>
      </c>
      <c r="E75" s="10">
        <v>2.9769999999999998E-2</v>
      </c>
      <c r="F75" s="10">
        <v>8.1489999999999993E-2</v>
      </c>
      <c r="G75" s="10">
        <v>27.48386</v>
      </c>
      <c r="H75" s="10">
        <v>0.23743</v>
      </c>
      <c r="I75" s="10">
        <v>0.19162999999999999</v>
      </c>
      <c r="J75" s="10">
        <v>0.31461</v>
      </c>
      <c r="K75" s="10">
        <v>1.124E-2</v>
      </c>
      <c r="L75" s="10">
        <v>248.28932999999998</v>
      </c>
      <c r="M75" s="10">
        <v>128.97261</v>
      </c>
      <c r="N75" s="10">
        <v>6.4764799999999996</v>
      </c>
      <c r="O75" s="10">
        <v>0.41310000000000002</v>
      </c>
      <c r="P75" s="10">
        <v>1.52203</v>
      </c>
      <c r="Q75" s="10">
        <v>0.18958000000000003</v>
      </c>
      <c r="R75" s="10">
        <f t="shared" si="14"/>
        <v>414.38900999999993</v>
      </c>
      <c r="S75" s="10">
        <f t="shared" si="15"/>
        <v>385.81248999999997</v>
      </c>
      <c r="T75" s="10">
        <f t="shared" si="16"/>
        <v>93.103938736213109</v>
      </c>
      <c r="U75" s="10">
        <f t="shared" si="17"/>
        <v>250.36339999999998</v>
      </c>
      <c r="V75" s="10">
        <f t="shared" si="18"/>
        <v>64.892507756812122</v>
      </c>
      <c r="W75" s="10">
        <f t="shared" si="19"/>
        <v>135.44909000000001</v>
      </c>
      <c r="X75" s="10">
        <f t="shared" si="20"/>
        <v>35.107492243187885</v>
      </c>
      <c r="Y75" s="6">
        <v>-0.25422275559930002</v>
      </c>
      <c r="Z75" s="6">
        <v>0.36755566029123199</v>
      </c>
      <c r="AA75" s="6">
        <v>1.3190987313854401</v>
      </c>
      <c r="AB75" s="6">
        <v>-0.46848003358089402</v>
      </c>
      <c r="AC75" s="6">
        <v>-0.87218700567514296</v>
      </c>
    </row>
    <row r="76" spans="1:29" x14ac:dyDescent="0.2">
      <c r="A76" s="9">
        <v>73</v>
      </c>
      <c r="B76" s="6" t="s">
        <v>40</v>
      </c>
      <c r="C76" s="10">
        <v>1.5910000000000001E-2</v>
      </c>
      <c r="D76" s="10">
        <v>0.15693000000000001</v>
      </c>
      <c r="E76" s="10">
        <v>1.5630000000000002E-2</v>
      </c>
      <c r="F76" s="10">
        <v>7.2680000000000008E-2</v>
      </c>
      <c r="G76" s="10">
        <v>23.00339</v>
      </c>
      <c r="H76" s="10">
        <v>0.32112000000000002</v>
      </c>
      <c r="I76" s="10">
        <v>0.15353999999999998</v>
      </c>
      <c r="J76" s="10">
        <v>0.31941000000000003</v>
      </c>
      <c r="K76" s="10">
        <v>8.1700000000000002E-3</v>
      </c>
      <c r="L76" s="10">
        <v>236.76434</v>
      </c>
      <c r="M76" s="10">
        <v>122.46353999999999</v>
      </c>
      <c r="N76" s="10">
        <v>7.7525699999999995</v>
      </c>
      <c r="O76" s="10">
        <v>0.44213999999999998</v>
      </c>
      <c r="P76" s="10">
        <v>1.2928599999999999</v>
      </c>
      <c r="Q76" s="10">
        <v>0.17884999999999998</v>
      </c>
      <c r="R76" s="10">
        <f t="shared" si="14"/>
        <v>392.96108000000004</v>
      </c>
      <c r="S76" s="10">
        <f t="shared" si="15"/>
        <v>368.91384000000005</v>
      </c>
      <c r="T76" s="10">
        <f t="shared" si="16"/>
        <v>93.880503382167007</v>
      </c>
      <c r="U76" s="10">
        <f t="shared" si="17"/>
        <v>238.69773000000001</v>
      </c>
      <c r="V76" s="10">
        <f t="shared" si="18"/>
        <v>64.70283955733403</v>
      </c>
      <c r="W76" s="10">
        <f t="shared" si="19"/>
        <v>130.21610999999999</v>
      </c>
      <c r="X76" s="10">
        <f t="shared" si="20"/>
        <v>35.297160442665955</v>
      </c>
      <c r="Y76" s="6">
        <v>-0.54528245716266899</v>
      </c>
      <c r="Z76" s="6">
        <v>0.184397198121239</v>
      </c>
      <c r="AA76" s="6">
        <v>1.2348961780274701</v>
      </c>
      <c r="AB76" s="6">
        <v>0.79206258975138599</v>
      </c>
      <c r="AC76" s="6">
        <v>-1.2260814421483801</v>
      </c>
    </row>
    <row r="77" spans="1:29" x14ac:dyDescent="0.2">
      <c r="A77" s="9">
        <v>74</v>
      </c>
      <c r="B77" s="6" t="s">
        <v>41</v>
      </c>
      <c r="C77" s="10">
        <v>1.2619999999999999E-2</v>
      </c>
      <c r="D77" s="10">
        <v>0.15386000000000002</v>
      </c>
      <c r="E77" s="10">
        <v>1.6969999999999999E-2</v>
      </c>
      <c r="F77" s="10">
        <v>7.0330000000000004E-2</v>
      </c>
      <c r="G77" s="10">
        <v>23.129630000000002</v>
      </c>
      <c r="H77" s="10">
        <v>0.27523000000000003</v>
      </c>
      <c r="I77" s="10">
        <v>0.14199999999999999</v>
      </c>
      <c r="J77" s="10">
        <v>0.30529000000000001</v>
      </c>
      <c r="K77" s="10">
        <v>1.0230000000000001E-2</v>
      </c>
      <c r="L77" s="10">
        <v>251.43429999999998</v>
      </c>
      <c r="M77" s="10">
        <v>115.33928</v>
      </c>
      <c r="N77" s="10">
        <v>6.6596099999999998</v>
      </c>
      <c r="O77" s="10">
        <v>0.41593999999999998</v>
      </c>
      <c r="P77" s="10">
        <v>1.53647</v>
      </c>
      <c r="Q77" s="10">
        <v>0.16541</v>
      </c>
      <c r="R77" s="10">
        <f t="shared" si="14"/>
        <v>399.66716999999994</v>
      </c>
      <c r="S77" s="10">
        <f t="shared" si="15"/>
        <v>375.55018000000001</v>
      </c>
      <c r="T77" s="10">
        <f t="shared" si="16"/>
        <v>93.965731536067892</v>
      </c>
      <c r="U77" s="10">
        <f t="shared" si="17"/>
        <v>253.55128999999999</v>
      </c>
      <c r="V77" s="10">
        <f t="shared" si="18"/>
        <v>67.514623478545516</v>
      </c>
      <c r="W77" s="10">
        <f t="shared" si="19"/>
        <v>121.99889</v>
      </c>
      <c r="X77" s="10">
        <f t="shared" si="20"/>
        <v>32.485376521454469</v>
      </c>
      <c r="Y77" s="6">
        <v>-0.66731971396054901</v>
      </c>
      <c r="Z77" s="6">
        <v>0.43224116743061097</v>
      </c>
      <c r="AA77" s="6">
        <v>0.56600113507191996</v>
      </c>
      <c r="AB77" s="6">
        <v>0.45926895272177998</v>
      </c>
      <c r="AC77" s="6">
        <v>-1.48984712245486</v>
      </c>
    </row>
    <row r="78" spans="1:29" x14ac:dyDescent="0.2">
      <c r="A78" s="9">
        <v>75</v>
      </c>
      <c r="B78" s="6" t="s">
        <v>42</v>
      </c>
      <c r="C78" s="10">
        <v>2.0230000000000001E-2</v>
      </c>
      <c r="D78" s="10">
        <v>0.15480000000000002</v>
      </c>
      <c r="E78" s="10">
        <v>8.539999999999999E-3</v>
      </c>
      <c r="F78" s="10">
        <v>7.1230000000000002E-2</v>
      </c>
      <c r="G78" s="10">
        <v>21.75722</v>
      </c>
      <c r="H78" s="10">
        <v>0.23427000000000001</v>
      </c>
      <c r="I78" s="10">
        <v>0.15647999999999998</v>
      </c>
      <c r="J78" s="10">
        <v>0.32336999999999999</v>
      </c>
      <c r="K78" s="10">
        <v>1.5390000000000001E-2</v>
      </c>
      <c r="L78" s="10">
        <v>238.83386999999999</v>
      </c>
      <c r="M78" s="10">
        <v>111.31994999999999</v>
      </c>
      <c r="N78" s="10">
        <v>6.1586499999999997</v>
      </c>
      <c r="O78" s="10">
        <v>0.40876999999999997</v>
      </c>
      <c r="P78" s="10">
        <v>1.4088499999999999</v>
      </c>
      <c r="Q78" s="10">
        <v>0.19081999999999999</v>
      </c>
      <c r="R78" s="10">
        <f t="shared" si="14"/>
        <v>381.06243999999998</v>
      </c>
      <c r="S78" s="10">
        <f t="shared" si="15"/>
        <v>358.27895999999998</v>
      </c>
      <c r="T78" s="10">
        <f t="shared" si="16"/>
        <v>94.021063844549985</v>
      </c>
      <c r="U78" s="10">
        <f t="shared" si="17"/>
        <v>240.80035999999998</v>
      </c>
      <c r="V78" s="10">
        <f t="shared" si="18"/>
        <v>67.210298924614492</v>
      </c>
      <c r="W78" s="10">
        <f t="shared" si="19"/>
        <v>117.47859999999999</v>
      </c>
      <c r="X78" s="10">
        <f t="shared" si="20"/>
        <v>32.789701075385501</v>
      </c>
      <c r="Y78" s="6">
        <v>-0.77965589672654501</v>
      </c>
      <c r="Z78" s="6">
        <v>0.71174997067844903</v>
      </c>
      <c r="AA78" s="6">
        <v>1.51847154145207</v>
      </c>
      <c r="AB78" s="6">
        <v>0.16987050753173699</v>
      </c>
      <c r="AC78" s="6">
        <v>9.4863757548236102E-2</v>
      </c>
    </row>
    <row r="79" spans="1:29" x14ac:dyDescent="0.2">
      <c r="A79" s="9">
        <v>76</v>
      </c>
      <c r="B79" s="6" t="s">
        <v>43</v>
      </c>
      <c r="C79" s="10">
        <v>1.601E-2</v>
      </c>
      <c r="D79" s="10">
        <v>0.16162000000000001</v>
      </c>
      <c r="E79" s="10">
        <v>6.5640000000000004E-2</v>
      </c>
      <c r="F79" s="10">
        <v>0.11602999999999999</v>
      </c>
      <c r="G79" s="10">
        <v>32.32197</v>
      </c>
      <c r="H79" s="10">
        <v>0.40925</v>
      </c>
      <c r="I79" s="10">
        <v>0.20366999999999999</v>
      </c>
      <c r="J79" s="10">
        <v>0.41299000000000002</v>
      </c>
      <c r="K79" s="10">
        <v>1.6829999999999998E-2</v>
      </c>
      <c r="L79" s="10">
        <v>269.42765000000003</v>
      </c>
      <c r="M79" s="10">
        <v>147.75113000000002</v>
      </c>
      <c r="N79" s="10">
        <v>9.2715700000000005</v>
      </c>
      <c r="O79" s="10">
        <v>0.48651</v>
      </c>
      <c r="P79" s="10">
        <v>1.5397000000000001</v>
      </c>
      <c r="Q79" s="10">
        <v>0.19503999999999999</v>
      </c>
      <c r="R79" s="10">
        <f t="shared" si="14"/>
        <v>462.39561000000009</v>
      </c>
      <c r="S79" s="10">
        <f t="shared" si="15"/>
        <v>428.81229000000002</v>
      </c>
      <c r="T79" s="10">
        <f t="shared" si="16"/>
        <v>92.73710232672839</v>
      </c>
      <c r="U79" s="10">
        <f t="shared" si="17"/>
        <v>271.78959000000003</v>
      </c>
      <c r="V79" s="10">
        <f t="shared" si="18"/>
        <v>63.381949710443244</v>
      </c>
      <c r="W79" s="10">
        <f t="shared" si="19"/>
        <v>157.02270000000001</v>
      </c>
      <c r="X79" s="10">
        <f t="shared" si="20"/>
        <v>36.61805028955677</v>
      </c>
      <c r="Y79" s="6">
        <v>0.69195613471314199</v>
      </c>
      <c r="Z79" s="6">
        <v>0.104554788340463</v>
      </c>
      <c r="AA79" s="6">
        <v>1.2440440909744499</v>
      </c>
      <c r="AB79" s="6">
        <v>-1.15665022970174</v>
      </c>
      <c r="AC79" s="6">
        <v>0.17139241207874201</v>
      </c>
    </row>
    <row r="80" spans="1:29" x14ac:dyDescent="0.2">
      <c r="A80" s="9">
        <v>77</v>
      </c>
      <c r="B80" s="6" t="s">
        <v>44</v>
      </c>
      <c r="C80" s="10">
        <v>1.272E-2</v>
      </c>
      <c r="D80" s="10">
        <v>0.15468999999999999</v>
      </c>
      <c r="E80" s="10">
        <v>2.3100000000000002E-2</v>
      </c>
      <c r="F80" s="10">
        <v>8.8079999999999992E-2</v>
      </c>
      <c r="G80" s="10">
        <v>24.400759999999998</v>
      </c>
      <c r="H80" s="10">
        <v>0.38668999999999998</v>
      </c>
      <c r="I80" s="10">
        <v>0.14681</v>
      </c>
      <c r="J80" s="10">
        <v>0.32200000000000001</v>
      </c>
      <c r="K80" s="10">
        <v>1.209E-2</v>
      </c>
      <c r="L80" s="10">
        <v>254.86216000000002</v>
      </c>
      <c r="M80" s="10">
        <v>119.57977000000001</v>
      </c>
      <c r="N80" s="10">
        <v>7.3308</v>
      </c>
      <c r="O80" s="10">
        <v>0.51900000000000002</v>
      </c>
      <c r="P80" s="10">
        <v>1.57064</v>
      </c>
      <c r="Q80" s="10">
        <v>0.16968</v>
      </c>
      <c r="R80" s="10">
        <f t="shared" si="14"/>
        <v>409.57899000000009</v>
      </c>
      <c r="S80" s="10">
        <f t="shared" si="15"/>
        <v>384.05206000000004</v>
      </c>
      <c r="T80" s="10">
        <f t="shared" si="16"/>
        <v>93.767519666963366</v>
      </c>
      <c r="U80" s="10">
        <f t="shared" si="17"/>
        <v>257.14149000000003</v>
      </c>
      <c r="V80" s="10">
        <f t="shared" si="18"/>
        <v>66.954852422872051</v>
      </c>
      <c r="W80" s="10">
        <f t="shared" si="19"/>
        <v>126.91057000000001</v>
      </c>
      <c r="X80" s="10">
        <f t="shared" si="20"/>
        <v>33.045147577127956</v>
      </c>
      <c r="Y80" s="6">
        <v>-0.34585162148900001</v>
      </c>
      <c r="Z80" s="6">
        <v>0.35765568946201798</v>
      </c>
      <c r="AA80" s="6">
        <v>0.72329266111875701</v>
      </c>
      <c r="AB80" s="6">
        <v>0.17373451235912901</v>
      </c>
      <c r="AC80" s="6">
        <v>-1.2168927689432101</v>
      </c>
    </row>
    <row r="81" spans="1:29" x14ac:dyDescent="0.2">
      <c r="A81" s="9">
        <v>78</v>
      </c>
      <c r="B81" s="6" t="s">
        <v>45</v>
      </c>
      <c r="C81" s="10">
        <v>8.9600000000000009E-3</v>
      </c>
      <c r="D81" s="10">
        <v>0.15752000000000002</v>
      </c>
      <c r="E81" s="10">
        <v>0.14602000000000001</v>
      </c>
      <c r="F81" s="10">
        <v>0.16662000000000002</v>
      </c>
      <c r="G81" s="10">
        <v>34.153559999999999</v>
      </c>
      <c r="H81" s="10">
        <v>0.46802999999999995</v>
      </c>
      <c r="I81" s="10">
        <v>0.16850999999999999</v>
      </c>
      <c r="J81" s="10">
        <v>0.37966</v>
      </c>
      <c r="K81" s="10">
        <v>1.448E-2</v>
      </c>
      <c r="L81" s="10">
        <v>225.94785000000002</v>
      </c>
      <c r="M81" s="10">
        <v>205.48757000000001</v>
      </c>
      <c r="N81" s="10">
        <v>12.43811</v>
      </c>
      <c r="O81" s="10">
        <v>0.47386</v>
      </c>
      <c r="P81" s="10">
        <v>1.4477</v>
      </c>
      <c r="Q81" s="10">
        <v>0.14196</v>
      </c>
      <c r="R81" s="10">
        <f t="shared" si="14"/>
        <v>481.60041000000001</v>
      </c>
      <c r="S81" s="10">
        <f t="shared" si="15"/>
        <v>446.16892000000001</v>
      </c>
      <c r="T81" s="10">
        <f t="shared" si="16"/>
        <v>92.642969303119997</v>
      </c>
      <c r="U81" s="10">
        <f t="shared" si="17"/>
        <v>228.24324000000001</v>
      </c>
      <c r="V81" s="10">
        <f t="shared" si="18"/>
        <v>51.156239210924866</v>
      </c>
      <c r="W81" s="10">
        <f t="shared" si="19"/>
        <v>217.92568</v>
      </c>
      <c r="X81" s="10">
        <f t="shared" si="20"/>
        <v>48.843760789075134</v>
      </c>
      <c r="Y81" s="6">
        <v>1.1879443432669801</v>
      </c>
      <c r="Z81" s="6">
        <v>-2.2705521045439898</v>
      </c>
      <c r="AA81" s="6">
        <v>0.94699764229460304</v>
      </c>
      <c r="AB81" s="6">
        <v>-0.80094810780261605</v>
      </c>
      <c r="AC81" s="6">
        <v>-0.53471644175295496</v>
      </c>
    </row>
    <row r="82" spans="1:29" x14ac:dyDescent="0.2">
      <c r="A82" s="9">
        <v>79</v>
      </c>
      <c r="B82" s="6" t="s">
        <v>46</v>
      </c>
      <c r="C82" s="10">
        <v>1.175E-2</v>
      </c>
      <c r="D82" s="10">
        <v>0.15888999999999998</v>
      </c>
      <c r="E82" s="10">
        <v>9.2680000000000012E-2</v>
      </c>
      <c r="F82" s="10">
        <v>0.12884999999999999</v>
      </c>
      <c r="G82" s="10">
        <v>32.252099999999999</v>
      </c>
      <c r="H82" s="10">
        <v>0.64051999999999998</v>
      </c>
      <c r="I82" s="10">
        <v>0.16266999999999998</v>
      </c>
      <c r="J82" s="10">
        <v>0.41014</v>
      </c>
      <c r="K82" s="10">
        <v>1.924E-2</v>
      </c>
      <c r="L82" s="10">
        <v>295.56175000000002</v>
      </c>
      <c r="M82" s="10">
        <v>165.64863</v>
      </c>
      <c r="N82" s="10">
        <v>11.326690000000001</v>
      </c>
      <c r="O82" s="10">
        <v>0.51779999999999993</v>
      </c>
      <c r="P82" s="10">
        <v>2.2825500000000001</v>
      </c>
      <c r="Q82" s="10">
        <v>0.24537</v>
      </c>
      <c r="R82" s="10">
        <f t="shared" si="14"/>
        <v>509.45963</v>
      </c>
      <c r="S82" s="10">
        <f t="shared" si="15"/>
        <v>475.87027999999998</v>
      </c>
      <c r="T82" s="10">
        <f t="shared" si="16"/>
        <v>93.406867193775483</v>
      </c>
      <c r="U82" s="10">
        <f t="shared" si="17"/>
        <v>298.89496000000003</v>
      </c>
      <c r="V82" s="10">
        <f t="shared" si="18"/>
        <v>62.810175916008035</v>
      </c>
      <c r="W82" s="10">
        <f t="shared" si="19"/>
        <v>176.97532000000001</v>
      </c>
      <c r="X82" s="10">
        <f t="shared" si="20"/>
        <v>37.189824083991965</v>
      </c>
      <c r="Y82" s="6">
        <v>1.3967027467998401</v>
      </c>
      <c r="Z82" s="6">
        <v>6.6104157808038605E-2</v>
      </c>
      <c r="AA82" s="6">
        <v>0.445545303079248</v>
      </c>
      <c r="AB82" s="6">
        <v>-0.40510449543028998</v>
      </c>
      <c r="AC82" s="6">
        <v>0.49820941760276299</v>
      </c>
    </row>
    <row r="83" spans="1:29" x14ac:dyDescent="0.2">
      <c r="A83" s="9">
        <v>80</v>
      </c>
      <c r="B83" s="6" t="s">
        <v>47</v>
      </c>
      <c r="C83" s="10">
        <v>1.3630000000000001E-2</v>
      </c>
      <c r="D83" s="10">
        <v>0.15852000000000002</v>
      </c>
      <c r="E83" s="10">
        <v>8.029E-2</v>
      </c>
      <c r="F83" s="10">
        <v>0.12325</v>
      </c>
      <c r="G83" s="10">
        <v>34.042919999999995</v>
      </c>
      <c r="H83" s="10">
        <v>0.72363</v>
      </c>
      <c r="I83" s="10">
        <v>0.12526000000000001</v>
      </c>
      <c r="J83" s="10">
        <v>0.36513999999999996</v>
      </c>
      <c r="K83" s="10">
        <v>8.5599999999999999E-3</v>
      </c>
      <c r="L83" s="10">
        <v>261.01868000000002</v>
      </c>
      <c r="M83" s="10">
        <v>181.75593000000001</v>
      </c>
      <c r="N83" s="10">
        <v>11.793670000000001</v>
      </c>
      <c r="O83" s="10">
        <v>0.47066000000000002</v>
      </c>
      <c r="P83" s="10">
        <v>1.51556</v>
      </c>
      <c r="Q83" s="10">
        <v>0.15627000000000002</v>
      </c>
      <c r="R83" s="10">
        <f t="shared" si="14"/>
        <v>492.35196999999999</v>
      </c>
      <c r="S83" s="10">
        <f t="shared" si="15"/>
        <v>457.17261000000002</v>
      </c>
      <c r="T83" s="10">
        <f t="shared" si="16"/>
        <v>92.854835129429873</v>
      </c>
      <c r="U83" s="10">
        <f t="shared" si="17"/>
        <v>263.62301000000002</v>
      </c>
      <c r="V83" s="10">
        <f t="shared" si="18"/>
        <v>57.663780426390808</v>
      </c>
      <c r="W83" s="10">
        <f t="shared" si="19"/>
        <v>193.5496</v>
      </c>
      <c r="X83" s="10">
        <f t="shared" si="20"/>
        <v>42.336219573609185</v>
      </c>
      <c r="Y83" s="6">
        <v>1.0524769816974999</v>
      </c>
      <c r="Z83" s="6">
        <v>-1.142399129388</v>
      </c>
      <c r="AA83" s="6">
        <v>0.22656817626547901</v>
      </c>
      <c r="AB83" s="6">
        <v>0.247236109983998</v>
      </c>
      <c r="AC83" s="6">
        <v>-0.96258834593882103</v>
      </c>
    </row>
    <row r="84" spans="1:29" x14ac:dyDescent="0.2">
      <c r="A84" s="9">
        <v>81</v>
      </c>
      <c r="B84" s="6" t="s">
        <v>48</v>
      </c>
      <c r="C84" s="10">
        <v>1.0490000000000001E-2</v>
      </c>
      <c r="D84" s="10">
        <v>0.15865000000000001</v>
      </c>
      <c r="E84" s="10">
        <v>0.14255000000000001</v>
      </c>
      <c r="F84" s="10">
        <v>0.16094</v>
      </c>
      <c r="G84" s="10">
        <v>38.701819999999998</v>
      </c>
      <c r="H84" s="10">
        <v>0.85248000000000002</v>
      </c>
      <c r="I84" s="10">
        <v>0.18199000000000001</v>
      </c>
      <c r="J84" s="10">
        <v>0.42510000000000003</v>
      </c>
      <c r="K84" s="10">
        <v>1.0359999999999999E-2</v>
      </c>
      <c r="L84" s="10">
        <v>290.87011000000001</v>
      </c>
      <c r="M84" s="10">
        <v>204.17517000000001</v>
      </c>
      <c r="N84" s="10">
        <v>10.72254</v>
      </c>
      <c r="O84" s="10">
        <v>0.45426</v>
      </c>
      <c r="P84" s="10">
        <v>2.0994299999999999</v>
      </c>
      <c r="Q84" s="10">
        <v>0.19153000000000001</v>
      </c>
      <c r="R84" s="10">
        <f t="shared" si="14"/>
        <v>549.15741999999989</v>
      </c>
      <c r="S84" s="10">
        <f t="shared" si="15"/>
        <v>509.14482999999996</v>
      </c>
      <c r="T84" s="10">
        <f t="shared" si="16"/>
        <v>92.713821475816545</v>
      </c>
      <c r="U84" s="10">
        <f t="shared" si="17"/>
        <v>294.24712</v>
      </c>
      <c r="V84" s="10">
        <f t="shared" si="18"/>
        <v>57.792420282456767</v>
      </c>
      <c r="W84" s="10">
        <f t="shared" si="19"/>
        <v>214.89771000000002</v>
      </c>
      <c r="X84" s="10">
        <f t="shared" si="20"/>
        <v>42.207579717543247</v>
      </c>
      <c r="Y84" s="6">
        <v>2.02320445746982</v>
      </c>
      <c r="Z84" s="6">
        <v>-1.07249827456618</v>
      </c>
      <c r="AA84" s="6">
        <v>-0.64951311545085499</v>
      </c>
      <c r="AB84" s="6">
        <v>-0.35893668041389198</v>
      </c>
      <c r="AC84" s="6">
        <v>-1.14530335735584</v>
      </c>
    </row>
    <row r="85" spans="1:29" x14ac:dyDescent="0.2">
      <c r="A85" s="9">
        <v>82</v>
      </c>
      <c r="B85" s="6" t="s">
        <v>49</v>
      </c>
      <c r="C85" s="10">
        <v>9.5399999999999999E-3</v>
      </c>
      <c r="D85" s="10">
        <v>0.15515999999999999</v>
      </c>
      <c r="E85" s="10">
        <v>7.7439999999999995E-2</v>
      </c>
      <c r="F85" s="10">
        <v>0.10426000000000001</v>
      </c>
      <c r="G85" s="10">
        <v>26.519549999999999</v>
      </c>
      <c r="H85" s="10">
        <v>0.64334999999999998</v>
      </c>
      <c r="I85" s="10">
        <v>8.181999999999999E-2</v>
      </c>
      <c r="J85" s="10">
        <v>0.29613</v>
      </c>
      <c r="K85" s="10">
        <v>8.5199999999999998E-3</v>
      </c>
      <c r="L85" s="10">
        <v>206.58373999999998</v>
      </c>
      <c r="M85" s="10">
        <v>166.55282</v>
      </c>
      <c r="N85" s="10">
        <v>9.1943099999999998</v>
      </c>
      <c r="O85" s="10">
        <v>0.30774000000000001</v>
      </c>
      <c r="P85" s="10">
        <v>1.31667</v>
      </c>
      <c r="Q85" s="10">
        <v>0.13428999999999999</v>
      </c>
      <c r="R85" s="10">
        <f t="shared" si="14"/>
        <v>411.98534000000001</v>
      </c>
      <c r="S85" s="10">
        <f t="shared" si="15"/>
        <v>384.58701999999994</v>
      </c>
      <c r="T85" s="10">
        <f t="shared" si="16"/>
        <v>93.349685695126908</v>
      </c>
      <c r="U85" s="10">
        <f t="shared" si="17"/>
        <v>208.83988999999997</v>
      </c>
      <c r="V85" s="10">
        <f t="shared" si="18"/>
        <v>54.302376091632013</v>
      </c>
      <c r="W85" s="10">
        <f t="shared" si="19"/>
        <v>175.74713</v>
      </c>
      <c r="X85" s="10">
        <f t="shared" si="20"/>
        <v>45.697623908368001</v>
      </c>
      <c r="Y85" s="6">
        <v>-8.8546183330326406E-2</v>
      </c>
      <c r="Z85" s="6">
        <v>-1.81167489288378</v>
      </c>
      <c r="AA85" s="6">
        <v>-0.23053069903609699</v>
      </c>
      <c r="AB85" s="6">
        <v>0.77991316893988805</v>
      </c>
      <c r="AC85" s="6">
        <v>-0.61543295574037904</v>
      </c>
    </row>
    <row r="86" spans="1:29" x14ac:dyDescent="0.2">
      <c r="A86" s="9">
        <v>83</v>
      </c>
      <c r="B86" s="6" t="s">
        <v>50</v>
      </c>
      <c r="C86" s="10">
        <v>1.2970000000000001E-2</v>
      </c>
      <c r="D86" s="10">
        <v>0.16088999999999998</v>
      </c>
      <c r="E86" s="10">
        <v>8.7230000000000002E-2</v>
      </c>
      <c r="F86" s="10">
        <v>0.12701999999999999</v>
      </c>
      <c r="G86" s="10">
        <v>24.872910000000001</v>
      </c>
      <c r="H86" s="10">
        <v>0.50439999999999996</v>
      </c>
      <c r="I86" s="10">
        <v>0</v>
      </c>
      <c r="J86" s="10">
        <v>0.37291000000000002</v>
      </c>
      <c r="K86" s="10">
        <v>9.8499999999999994E-3</v>
      </c>
      <c r="L86" s="10">
        <v>226.97814000000002</v>
      </c>
      <c r="M86" s="10">
        <v>156.63429000000002</v>
      </c>
      <c r="N86" s="10">
        <v>9.2432800000000004</v>
      </c>
      <c r="O86" s="10">
        <v>0.43723000000000001</v>
      </c>
      <c r="P86" s="10">
        <v>1.61155</v>
      </c>
      <c r="Q86" s="10">
        <v>0.14163000000000001</v>
      </c>
      <c r="R86" s="10">
        <f t="shared" si="14"/>
        <v>421.19430000000011</v>
      </c>
      <c r="S86" s="10">
        <f t="shared" si="15"/>
        <v>395.34457000000009</v>
      </c>
      <c r="T86" s="10">
        <f t="shared" si="16"/>
        <v>93.862754078105993</v>
      </c>
      <c r="U86" s="10">
        <f t="shared" si="17"/>
        <v>229.46700000000001</v>
      </c>
      <c r="V86" s="10">
        <f t="shared" si="18"/>
        <v>58.042279422226528</v>
      </c>
      <c r="W86" s="10">
        <f t="shared" si="19"/>
        <v>165.87757000000002</v>
      </c>
      <c r="X86" s="10">
        <f t="shared" si="20"/>
        <v>41.957720577773458</v>
      </c>
      <c r="Y86" s="6">
        <v>0.13581145700313399</v>
      </c>
      <c r="Z86" s="6">
        <v>-1.1267165815881599</v>
      </c>
      <c r="AA86" s="6">
        <v>-0.24113458043500599</v>
      </c>
      <c r="AB86" s="6">
        <v>1.4063376730314301</v>
      </c>
      <c r="AC86" s="6">
        <v>0.41994336901128199</v>
      </c>
    </row>
    <row r="87" spans="1:29" x14ac:dyDescent="0.2">
      <c r="A87" s="9">
        <v>84</v>
      </c>
      <c r="B87" s="6" t="s">
        <v>51</v>
      </c>
      <c r="C87" s="10">
        <v>1.3699999999999999E-2</v>
      </c>
      <c r="D87" s="10">
        <v>0.15850999999999998</v>
      </c>
      <c r="E87" s="10">
        <v>0.16874</v>
      </c>
      <c r="F87" s="10">
        <v>0.16455</v>
      </c>
      <c r="G87" s="10">
        <v>34.396190000000004</v>
      </c>
      <c r="H87" s="10">
        <v>0.73633999999999999</v>
      </c>
      <c r="I87" s="10">
        <v>9.4650000000000012E-2</v>
      </c>
      <c r="J87" s="10">
        <v>0.36657000000000001</v>
      </c>
      <c r="K87" s="10">
        <v>1.6120000000000002E-2</v>
      </c>
      <c r="L87" s="10">
        <v>236.24254000000002</v>
      </c>
      <c r="M87" s="10">
        <v>231.96034</v>
      </c>
      <c r="N87" s="10">
        <v>12.68468</v>
      </c>
      <c r="O87" s="10">
        <v>0.4027</v>
      </c>
      <c r="P87" s="10">
        <v>1.8289600000000001</v>
      </c>
      <c r="Q87" s="10">
        <v>0.1545</v>
      </c>
      <c r="R87" s="10">
        <f t="shared" si="14"/>
        <v>519.38909000000001</v>
      </c>
      <c r="S87" s="10">
        <f t="shared" si="15"/>
        <v>483.81943000000001</v>
      </c>
      <c r="T87" s="10">
        <f t="shared" si="16"/>
        <v>93.151635125797512</v>
      </c>
      <c r="U87" s="10">
        <f t="shared" si="17"/>
        <v>239.17441000000002</v>
      </c>
      <c r="V87" s="10">
        <f t="shared" si="18"/>
        <v>49.434643416449816</v>
      </c>
      <c r="W87" s="10">
        <f t="shared" si="19"/>
        <v>244.64501999999999</v>
      </c>
      <c r="X87" s="10">
        <f t="shared" si="20"/>
        <v>50.565356583550184</v>
      </c>
      <c r="Y87" s="6">
        <v>1.6615781698246599</v>
      </c>
      <c r="Z87" s="6">
        <v>-2.38934485208841</v>
      </c>
      <c r="AA87" s="6">
        <v>0.19650464045105201</v>
      </c>
      <c r="AB87" s="6">
        <v>0.17658170477148999</v>
      </c>
      <c r="AC87" s="6">
        <v>1.0206105041554601</v>
      </c>
    </row>
    <row r="88" spans="1:29" x14ac:dyDescent="0.2">
      <c r="A88" s="9">
        <v>85</v>
      </c>
      <c r="B88" s="6" t="s">
        <v>52</v>
      </c>
      <c r="C88" s="10">
        <v>1.059E-2</v>
      </c>
      <c r="D88" s="10">
        <v>0.16136</v>
      </c>
      <c r="E88" s="10">
        <v>9.3090000000000006E-2</v>
      </c>
      <c r="F88" s="10">
        <v>0.10523</v>
      </c>
      <c r="G88" s="10">
        <v>28.466180000000001</v>
      </c>
      <c r="H88" s="10">
        <v>0.55869000000000002</v>
      </c>
      <c r="I88" s="10">
        <v>0.15318000000000001</v>
      </c>
      <c r="J88" s="10">
        <v>0.33212999999999998</v>
      </c>
      <c r="K88" s="10">
        <v>6.45E-3</v>
      </c>
      <c r="L88" s="10">
        <v>296.20623000000001</v>
      </c>
      <c r="M88" s="10">
        <v>116.78103999999999</v>
      </c>
      <c r="N88" s="10">
        <v>7.4243999999999994</v>
      </c>
      <c r="O88" s="10">
        <v>0.51114999999999999</v>
      </c>
      <c r="P88" s="10">
        <v>2.1953499999999999</v>
      </c>
      <c r="Q88" s="10">
        <v>0.14402999999999999</v>
      </c>
      <c r="R88" s="10">
        <f t="shared" si="14"/>
        <v>453.14910000000003</v>
      </c>
      <c r="S88" s="10">
        <f t="shared" si="15"/>
        <v>423.49784000000005</v>
      </c>
      <c r="T88" s="10">
        <f t="shared" si="16"/>
        <v>93.456621672645952</v>
      </c>
      <c r="U88" s="10">
        <f t="shared" si="17"/>
        <v>299.29240000000004</v>
      </c>
      <c r="V88" s="10">
        <f t="shared" si="18"/>
        <v>70.671529280999408</v>
      </c>
      <c r="W88" s="10">
        <f t="shared" si="19"/>
        <v>124.20544</v>
      </c>
      <c r="X88" s="10">
        <f t="shared" si="20"/>
        <v>29.328470719000592</v>
      </c>
      <c r="Y88" s="6">
        <v>0.40824425602593301</v>
      </c>
      <c r="Z88" s="6">
        <v>0.74397608414871796</v>
      </c>
      <c r="AA88" s="6">
        <v>-0.94336648125371403</v>
      </c>
      <c r="AB88" s="6">
        <v>0.242001506134714</v>
      </c>
      <c r="AC88" s="6">
        <v>-2.4292923353809002</v>
      </c>
    </row>
    <row r="89" spans="1:29" x14ac:dyDescent="0.2">
      <c r="A89" s="9">
        <v>86</v>
      </c>
      <c r="B89" s="6" t="s">
        <v>53</v>
      </c>
      <c r="C89" s="10">
        <v>1.35E-2</v>
      </c>
      <c r="D89" s="10">
        <v>0.16500000000000001</v>
      </c>
      <c r="E89" s="10">
        <v>9.8989999999999995E-2</v>
      </c>
      <c r="F89" s="10">
        <v>0.10465000000000001</v>
      </c>
      <c r="G89" s="10">
        <v>29.723400000000002</v>
      </c>
      <c r="H89" s="10">
        <v>0.58586000000000005</v>
      </c>
      <c r="I89" s="10">
        <v>0.16106999999999999</v>
      </c>
      <c r="J89" s="10">
        <v>0.41781999999999997</v>
      </c>
      <c r="K89" s="10">
        <v>1.67E-2</v>
      </c>
      <c r="L89" s="10">
        <v>308.5274</v>
      </c>
      <c r="M89" s="10">
        <v>124.75521999999999</v>
      </c>
      <c r="N89" s="10">
        <v>8.0855800000000002</v>
      </c>
      <c r="O89" s="10">
        <v>0.51158999999999999</v>
      </c>
      <c r="P89" s="10">
        <v>2.1283000000000003</v>
      </c>
      <c r="Q89" s="10">
        <v>0.15708000000000003</v>
      </c>
      <c r="R89" s="10">
        <f t="shared" si="14"/>
        <v>475.45216000000005</v>
      </c>
      <c r="S89" s="10">
        <f t="shared" si="15"/>
        <v>444.50018</v>
      </c>
      <c r="T89" s="10">
        <f t="shared" si="16"/>
        <v>93.489990664886236</v>
      </c>
      <c r="U89" s="10">
        <f t="shared" si="17"/>
        <v>311.65938</v>
      </c>
      <c r="V89" s="10">
        <f t="shared" si="18"/>
        <v>70.114567782627219</v>
      </c>
      <c r="W89" s="10">
        <f t="shared" si="19"/>
        <v>132.8408</v>
      </c>
      <c r="X89" s="10">
        <f t="shared" si="20"/>
        <v>29.885432217372781</v>
      </c>
      <c r="Y89" s="6">
        <v>0.78429304570335201</v>
      </c>
      <c r="Z89" s="6">
        <v>0.98436464521368605</v>
      </c>
      <c r="AA89" s="6">
        <v>-0.482873535516541</v>
      </c>
      <c r="AB89" s="6">
        <v>-0.396782959779095</v>
      </c>
      <c r="AC89" s="6">
        <v>-7.8040512934877699E-3</v>
      </c>
    </row>
    <row r="90" spans="1:29" x14ac:dyDescent="0.2">
      <c r="A90" s="9">
        <v>87</v>
      </c>
      <c r="B90" s="6" t="s">
        <v>54</v>
      </c>
      <c r="C90" s="10">
        <v>1.2800000000000001E-2</v>
      </c>
      <c r="D90" s="10">
        <v>0.1603</v>
      </c>
      <c r="E90" s="10">
        <v>6.1289999999999997E-2</v>
      </c>
      <c r="F90" s="10">
        <v>0.11162000000000001</v>
      </c>
      <c r="G90" s="10">
        <v>0.40823000000000004</v>
      </c>
      <c r="H90" s="10">
        <v>0.57153999999999994</v>
      </c>
      <c r="I90" s="10">
        <v>0.16065000000000002</v>
      </c>
      <c r="J90" s="10">
        <v>0.38033999999999996</v>
      </c>
      <c r="K90" s="10">
        <v>6.9199999999999999E-3</v>
      </c>
      <c r="L90" s="10">
        <v>294.46621000000005</v>
      </c>
      <c r="M90" s="10">
        <v>133.56957</v>
      </c>
      <c r="N90" s="10">
        <v>8.5196900000000007</v>
      </c>
      <c r="O90" s="10">
        <v>0.4985</v>
      </c>
      <c r="P90" s="10">
        <v>2.0817399999999999</v>
      </c>
      <c r="Q90" s="10">
        <v>0.18208000000000002</v>
      </c>
      <c r="R90" s="10">
        <f t="shared" si="14"/>
        <v>441.19148000000007</v>
      </c>
      <c r="S90" s="10">
        <f t="shared" si="15"/>
        <v>439.58909000000011</v>
      </c>
      <c r="T90" s="10">
        <f t="shared" si="16"/>
        <v>99.636803956413672</v>
      </c>
      <c r="U90" s="10">
        <f t="shared" si="17"/>
        <v>297.49983000000009</v>
      </c>
      <c r="V90" s="10">
        <f t="shared" si="18"/>
        <v>67.676800168084256</v>
      </c>
      <c r="W90" s="10">
        <f t="shared" si="19"/>
        <v>142.08926</v>
      </c>
      <c r="X90" s="10">
        <f t="shared" si="20"/>
        <v>32.323199831915744</v>
      </c>
      <c r="Y90" s="6">
        <v>2.12134987910617E-2</v>
      </c>
      <c r="Z90" s="6">
        <v>1.15325954366936</v>
      </c>
      <c r="AA90" s="6">
        <v>0.40813659728847901</v>
      </c>
      <c r="AB90" s="6">
        <v>6.7267635625440496</v>
      </c>
      <c r="AC90" s="6">
        <v>-0.87604807223838799</v>
      </c>
    </row>
    <row r="91" spans="1:29" x14ac:dyDescent="0.2">
      <c r="A91" s="9">
        <v>88</v>
      </c>
      <c r="B91" s="6" t="s">
        <v>55</v>
      </c>
      <c r="C91" s="10">
        <v>1.6489999999999998E-2</v>
      </c>
      <c r="D91" s="10">
        <v>0.15724000000000002</v>
      </c>
      <c r="E91" s="10">
        <v>7.9289999999999999E-2</v>
      </c>
      <c r="F91" s="10">
        <v>0.11624</v>
      </c>
      <c r="G91" s="10">
        <v>29.793659999999999</v>
      </c>
      <c r="H91" s="10">
        <v>0.58738000000000001</v>
      </c>
      <c r="I91" s="10">
        <v>0.20297000000000001</v>
      </c>
      <c r="J91" s="10">
        <v>0.47354000000000002</v>
      </c>
      <c r="K91" s="10">
        <v>1.2070000000000001E-2</v>
      </c>
      <c r="L91" s="10">
        <v>317.72085999999996</v>
      </c>
      <c r="M91" s="10">
        <v>139.02581000000001</v>
      </c>
      <c r="N91" s="10">
        <v>8.8551200000000012</v>
      </c>
      <c r="O91" s="10">
        <v>0.62309999999999999</v>
      </c>
      <c r="P91" s="10">
        <v>2.3772399999999996</v>
      </c>
      <c r="Q91" s="10">
        <v>0.27999000000000002</v>
      </c>
      <c r="R91" s="10">
        <f t="shared" si="14"/>
        <v>500.32099999999991</v>
      </c>
      <c r="S91" s="10">
        <f t="shared" si="15"/>
        <v>469.03994999999998</v>
      </c>
      <c r="T91" s="10">
        <f t="shared" si="16"/>
        <v>93.747803909889853</v>
      </c>
      <c r="U91" s="10">
        <f t="shared" si="17"/>
        <v>321.15901999999994</v>
      </c>
      <c r="V91" s="10">
        <f t="shared" si="18"/>
        <v>68.471570492023119</v>
      </c>
      <c r="W91" s="10">
        <f t="shared" si="19"/>
        <v>147.88093000000001</v>
      </c>
      <c r="X91" s="10">
        <f t="shared" si="20"/>
        <v>31.528429507976881</v>
      </c>
      <c r="Y91" s="6">
        <v>1.27852639755507</v>
      </c>
      <c r="Z91" s="6">
        <v>1.2796827628623499</v>
      </c>
      <c r="AA91" s="6">
        <v>0.70810977816273402</v>
      </c>
      <c r="AB91" s="6">
        <v>0.15911862103131799</v>
      </c>
      <c r="AC91" s="6">
        <v>-0.84310918795351997</v>
      </c>
    </row>
    <row r="92" spans="1:29" x14ac:dyDescent="0.2">
      <c r="A92" s="9">
        <v>89</v>
      </c>
      <c r="B92" s="6" t="s">
        <v>56</v>
      </c>
      <c r="C92" s="10">
        <v>2.1839999999999998E-2</v>
      </c>
      <c r="D92" s="10">
        <v>0.16006000000000001</v>
      </c>
      <c r="E92" s="10">
        <v>5.3770000000000005E-2</v>
      </c>
      <c r="F92" s="10">
        <v>6.1020000000000005E-2</v>
      </c>
      <c r="G92" s="10">
        <v>27.418050000000001</v>
      </c>
      <c r="H92" s="10">
        <v>0.48485</v>
      </c>
      <c r="I92" s="10">
        <v>0.14796999999999999</v>
      </c>
      <c r="J92" s="10">
        <v>0.48837999999999998</v>
      </c>
      <c r="K92" s="10">
        <v>1.213E-2</v>
      </c>
      <c r="L92" s="10">
        <v>296.02965</v>
      </c>
      <c r="M92" s="10">
        <v>123.04544</v>
      </c>
      <c r="N92" s="10">
        <v>6.6834600000000002</v>
      </c>
      <c r="O92" s="10">
        <v>0.50731999999999999</v>
      </c>
      <c r="P92" s="10">
        <v>1.6757500000000001</v>
      </c>
      <c r="Q92" s="10">
        <v>0.18552000000000002</v>
      </c>
      <c r="R92" s="10">
        <f t="shared" si="14"/>
        <v>456.97521</v>
      </c>
      <c r="S92" s="10">
        <f t="shared" si="15"/>
        <v>428.40753000000001</v>
      </c>
      <c r="T92" s="10">
        <f t="shared" si="16"/>
        <v>93.74852740917828</v>
      </c>
      <c r="U92" s="10">
        <f t="shared" si="17"/>
        <v>298.67863</v>
      </c>
      <c r="V92" s="10">
        <f t="shared" si="18"/>
        <v>69.718342719139414</v>
      </c>
      <c r="W92" s="10">
        <f t="shared" si="19"/>
        <v>129.72890000000001</v>
      </c>
      <c r="X92" s="10">
        <f t="shared" si="20"/>
        <v>30.281657280860586</v>
      </c>
      <c r="Y92" s="6">
        <v>0.32454955148239201</v>
      </c>
      <c r="Z92" s="6">
        <v>1.3580883785357201</v>
      </c>
      <c r="AA92" s="6">
        <v>0.48946036246834002</v>
      </c>
      <c r="AB92" s="6">
        <v>0.49500395840216099</v>
      </c>
      <c r="AC92" s="6">
        <v>-0.12928571426197899</v>
      </c>
    </row>
    <row r="93" spans="1:29" x14ac:dyDescent="0.2">
      <c r="A93" s="9">
        <v>90</v>
      </c>
      <c r="B93" s="6" t="s">
        <v>57</v>
      </c>
      <c r="C93" s="10">
        <v>1.0070000000000001E-2</v>
      </c>
      <c r="D93" s="10">
        <v>0.15731000000000001</v>
      </c>
      <c r="E93" s="10">
        <v>4.6799999999999994E-2</v>
      </c>
      <c r="F93" s="10">
        <v>6.0170000000000001E-2</v>
      </c>
      <c r="G93" s="10">
        <v>24.44659</v>
      </c>
      <c r="H93" s="10">
        <v>0.31592000000000003</v>
      </c>
      <c r="I93" s="10">
        <v>0.14612999999999998</v>
      </c>
      <c r="J93" s="10">
        <v>0.30029</v>
      </c>
      <c r="K93" s="10">
        <v>1.1849999999999999E-2</v>
      </c>
      <c r="L93" s="10">
        <v>220.51516000000001</v>
      </c>
      <c r="M93" s="10">
        <v>130.60300999999998</v>
      </c>
      <c r="N93" s="10">
        <v>10.32179</v>
      </c>
      <c r="O93" s="10">
        <v>0.38267000000000001</v>
      </c>
      <c r="P93" s="10">
        <v>1.2317799999999999</v>
      </c>
      <c r="Q93" s="10">
        <v>0.14849000000000001</v>
      </c>
      <c r="R93" s="10">
        <f t="shared" si="14"/>
        <v>388.69803000000002</v>
      </c>
      <c r="S93" s="10">
        <f t="shared" si="15"/>
        <v>363.28795000000002</v>
      </c>
      <c r="T93" s="10">
        <f t="shared" si="16"/>
        <v>93.462771087365695</v>
      </c>
      <c r="U93" s="10">
        <f t="shared" si="17"/>
        <v>222.36314999999999</v>
      </c>
      <c r="V93" s="10">
        <f t="shared" si="18"/>
        <v>61.208512421069841</v>
      </c>
      <c r="W93" s="10">
        <f t="shared" si="19"/>
        <v>140.92479999999998</v>
      </c>
      <c r="X93" s="10">
        <f t="shared" si="20"/>
        <v>38.791487578930152</v>
      </c>
      <c r="Y93" s="6">
        <v>-0.56460188864562499</v>
      </c>
      <c r="Z93" s="6">
        <v>-0.63424296978956096</v>
      </c>
      <c r="AA93" s="6">
        <v>0.95490876964908</v>
      </c>
      <c r="AB93" s="6">
        <v>0.165998711656272</v>
      </c>
      <c r="AC93" s="6">
        <v>-0.96709924524869095</v>
      </c>
    </row>
    <row r="94" spans="1:29" x14ac:dyDescent="0.2">
      <c r="A94" s="9">
        <v>91</v>
      </c>
      <c r="B94" s="6" t="s">
        <v>58</v>
      </c>
      <c r="C94" s="10">
        <v>3.73E-2</v>
      </c>
      <c r="D94" s="10">
        <v>0.18758000000000002</v>
      </c>
      <c r="E94" s="10">
        <v>0.16994000000000001</v>
      </c>
      <c r="F94" s="10">
        <v>0.16244999999999998</v>
      </c>
      <c r="G94" s="10">
        <v>42.779669999999996</v>
      </c>
      <c r="H94" s="10">
        <v>0.73935000000000006</v>
      </c>
      <c r="I94" s="10">
        <v>0.29164999999999996</v>
      </c>
      <c r="J94" s="10">
        <v>0.75788999999999995</v>
      </c>
      <c r="K94" s="10">
        <v>1.41E-2</v>
      </c>
      <c r="L94" s="10">
        <v>401.80164000000002</v>
      </c>
      <c r="M94" s="10">
        <v>244.33545000000001</v>
      </c>
      <c r="N94" s="10">
        <v>17.74175</v>
      </c>
      <c r="O94" s="10">
        <v>0.99948000000000004</v>
      </c>
      <c r="P94" s="10">
        <v>3.4770100000000004</v>
      </c>
      <c r="Q94" s="10">
        <v>0.41591</v>
      </c>
      <c r="R94" s="10">
        <f t="shared" si="14"/>
        <v>713.91116999999997</v>
      </c>
      <c r="S94" s="10">
        <f t="shared" si="15"/>
        <v>668.85308999999995</v>
      </c>
      <c r="T94" s="10">
        <f t="shared" si="16"/>
        <v>93.688559320342335</v>
      </c>
      <c r="U94" s="10">
        <f t="shared" si="17"/>
        <v>406.77589</v>
      </c>
      <c r="V94" s="10">
        <f t="shared" si="18"/>
        <v>60.816926180306652</v>
      </c>
      <c r="W94" s="10">
        <f t="shared" si="19"/>
        <v>262.0772</v>
      </c>
      <c r="X94" s="10">
        <f t="shared" si="20"/>
        <v>39.183073819693355</v>
      </c>
      <c r="Y94" s="6">
        <v>5.1713771947254603</v>
      </c>
      <c r="Z94" s="6">
        <v>2.1165341929282699</v>
      </c>
      <c r="AA94" s="6">
        <v>3.9813888028995699</v>
      </c>
      <c r="AB94" s="6">
        <v>1.3583048892463401</v>
      </c>
      <c r="AC94" s="6">
        <v>2.5855449991846799</v>
      </c>
    </row>
    <row r="95" spans="1:29" x14ac:dyDescent="0.2">
      <c r="A95" s="9">
        <v>92</v>
      </c>
      <c r="B95" s="6" t="s">
        <v>59</v>
      </c>
      <c r="C95" s="10">
        <v>1.2019999999999999E-2</v>
      </c>
      <c r="D95" s="10">
        <v>0.15934000000000001</v>
      </c>
      <c r="E95" s="10">
        <v>6.4500000000000002E-2</v>
      </c>
      <c r="F95" s="10">
        <v>0.10050000000000001</v>
      </c>
      <c r="G95" s="10">
        <v>23.30969</v>
      </c>
      <c r="H95" s="10">
        <v>0.24378</v>
      </c>
      <c r="I95" s="10">
        <v>0.17163999999999999</v>
      </c>
      <c r="J95" s="10">
        <v>0.32741000000000003</v>
      </c>
      <c r="K95" s="10">
        <v>1.6390000000000002E-2</v>
      </c>
      <c r="L95" s="10">
        <v>224.99122</v>
      </c>
      <c r="M95" s="10">
        <v>128.21355</v>
      </c>
      <c r="N95" s="10">
        <v>8.3362199999999991</v>
      </c>
      <c r="O95" s="10">
        <v>0</v>
      </c>
      <c r="P95" s="10">
        <v>1.4610399999999999</v>
      </c>
      <c r="Q95" s="10">
        <v>0.17582</v>
      </c>
      <c r="R95" s="10">
        <f t="shared" si="14"/>
        <v>387.58312000000006</v>
      </c>
      <c r="S95" s="10">
        <f t="shared" si="15"/>
        <v>363.57322000000005</v>
      </c>
      <c r="T95" s="10">
        <f t="shared" si="16"/>
        <v>93.805225573291224</v>
      </c>
      <c r="U95" s="10">
        <f t="shared" si="17"/>
        <v>227.02345</v>
      </c>
      <c r="V95" s="10">
        <f t="shared" si="18"/>
        <v>62.442291541714759</v>
      </c>
      <c r="W95" s="10">
        <f t="shared" si="19"/>
        <v>136.54977</v>
      </c>
      <c r="X95" s="10">
        <f t="shared" si="20"/>
        <v>37.557708458285234</v>
      </c>
      <c r="Y95" s="6">
        <v>-0.52056605474223006</v>
      </c>
      <c r="Z95" s="6">
        <v>-0.43601635987905701</v>
      </c>
      <c r="AA95" s="6">
        <v>7.1515697096000697E-2</v>
      </c>
      <c r="AB95" s="6">
        <v>-5.4977416346226202E-2</v>
      </c>
      <c r="AC95" s="6">
        <v>0.70588271792235802</v>
      </c>
    </row>
    <row r="96" spans="1:29" x14ac:dyDescent="0.2">
      <c r="A96" s="9">
        <v>93</v>
      </c>
      <c r="B96" s="6" t="s">
        <v>60</v>
      </c>
      <c r="C96" s="10">
        <v>1.5429999999999999E-2</v>
      </c>
      <c r="D96" s="10">
        <v>0.16538999999999998</v>
      </c>
      <c r="E96" s="10">
        <v>6.7680000000000004E-2</v>
      </c>
      <c r="F96" s="10">
        <v>9.6819999999999989E-2</v>
      </c>
      <c r="G96" s="10">
        <v>20.942150000000002</v>
      </c>
      <c r="H96" s="10">
        <v>0.28917000000000004</v>
      </c>
      <c r="I96" s="10">
        <v>0.13031999999999999</v>
      </c>
      <c r="J96" s="10">
        <v>0.2918</v>
      </c>
      <c r="K96" s="10">
        <v>1.511E-2</v>
      </c>
      <c r="L96" s="10">
        <v>206.59587999999999</v>
      </c>
      <c r="M96" s="10">
        <v>131.35435999999999</v>
      </c>
      <c r="N96" s="10">
        <v>9.0207900000000016</v>
      </c>
      <c r="O96" s="10">
        <v>0.38911000000000001</v>
      </c>
      <c r="P96" s="10">
        <v>1.2535399999999999</v>
      </c>
      <c r="Q96" s="10">
        <v>0.13258</v>
      </c>
      <c r="R96" s="10">
        <f t="shared" si="14"/>
        <v>370.76013</v>
      </c>
      <c r="S96" s="10">
        <f t="shared" si="15"/>
        <v>348.80553999999995</v>
      </c>
      <c r="T96" s="10">
        <f t="shared" si="16"/>
        <v>94.078492204649933</v>
      </c>
      <c r="U96" s="10">
        <f t="shared" si="17"/>
        <v>208.43038999999999</v>
      </c>
      <c r="V96" s="10">
        <f t="shared" si="18"/>
        <v>59.755470053600646</v>
      </c>
      <c r="W96" s="10">
        <f t="shared" si="19"/>
        <v>140.37514999999999</v>
      </c>
      <c r="X96" s="10">
        <f t="shared" si="20"/>
        <v>40.244529946399368</v>
      </c>
      <c r="Y96" s="6">
        <v>-0.54375686320175298</v>
      </c>
      <c r="Z96" s="6">
        <v>-0.64535764412722096</v>
      </c>
      <c r="AA96" s="6">
        <v>1.27529917889735</v>
      </c>
      <c r="AB96" s="6">
        <v>0.66393303827559003</v>
      </c>
      <c r="AC96" s="6">
        <v>0.70059712245939898</v>
      </c>
    </row>
    <row r="97" spans="1:29" x14ac:dyDescent="0.2">
      <c r="A97" s="9">
        <v>94</v>
      </c>
      <c r="B97" s="6" t="s">
        <v>61</v>
      </c>
      <c r="C97" s="10">
        <v>1.8100000000000002E-2</v>
      </c>
      <c r="D97" s="10">
        <v>0.16266</v>
      </c>
      <c r="E97" s="10">
        <v>5.7479999999999996E-2</v>
      </c>
      <c r="F97" s="10">
        <v>9.0090000000000003E-2</v>
      </c>
      <c r="G97" s="10">
        <v>25.359060000000003</v>
      </c>
      <c r="H97" s="10">
        <v>0.27168000000000003</v>
      </c>
      <c r="I97" s="10">
        <v>0.19494999999999998</v>
      </c>
      <c r="J97" s="10">
        <v>0.37302999999999997</v>
      </c>
      <c r="K97" s="10">
        <v>1.103E-2</v>
      </c>
      <c r="L97" s="10">
        <v>257.21979999999996</v>
      </c>
      <c r="M97" s="10">
        <v>124.01625</v>
      </c>
      <c r="N97" s="10">
        <v>7.2190799999999999</v>
      </c>
      <c r="O97" s="10">
        <v>0.44622000000000001</v>
      </c>
      <c r="P97" s="10">
        <v>1.68831</v>
      </c>
      <c r="Q97" s="10">
        <v>0.15090999999999999</v>
      </c>
      <c r="R97" s="10">
        <f t="shared" si="14"/>
        <v>417.27864999999997</v>
      </c>
      <c r="S97" s="10">
        <f t="shared" si="15"/>
        <v>390.78814999999997</v>
      </c>
      <c r="T97" s="10">
        <f t="shared" si="16"/>
        <v>93.65160426971282</v>
      </c>
      <c r="U97" s="10">
        <f t="shared" si="17"/>
        <v>259.55281999999994</v>
      </c>
      <c r="V97" s="10">
        <f t="shared" si="18"/>
        <v>66.417781603664267</v>
      </c>
      <c r="W97" s="10">
        <f t="shared" si="19"/>
        <v>131.23533</v>
      </c>
      <c r="X97" s="10">
        <f t="shared" si="20"/>
        <v>33.582218396335719</v>
      </c>
      <c r="Y97" s="6">
        <v>-5.8247699645831201E-2</v>
      </c>
      <c r="Z97" s="6">
        <v>0.58312591156763505</v>
      </c>
      <c r="AA97" s="6">
        <v>1.05595595599368</v>
      </c>
      <c r="AB97" s="6">
        <v>0.143767314592218</v>
      </c>
      <c r="AC97" s="6">
        <v>-0.78761870219241004</v>
      </c>
    </row>
    <row r="98" spans="1:29" x14ac:dyDescent="0.2">
      <c r="A98" s="9">
        <v>95</v>
      </c>
      <c r="B98" s="6" t="s">
        <v>62</v>
      </c>
      <c r="C98" s="10">
        <v>1.3390000000000001E-2</v>
      </c>
      <c r="D98" s="10">
        <v>0.16115000000000002</v>
      </c>
      <c r="E98" s="10">
        <v>7.9310000000000005E-2</v>
      </c>
      <c r="F98" s="10">
        <v>7.3189999999999991E-2</v>
      </c>
      <c r="G98" s="10">
        <v>21.88653</v>
      </c>
      <c r="H98" s="10">
        <v>0.30052000000000001</v>
      </c>
      <c r="I98" s="10">
        <v>0.13371</v>
      </c>
      <c r="J98" s="10">
        <v>0.30830000000000002</v>
      </c>
      <c r="K98" s="10">
        <v>1.3480000000000001E-2</v>
      </c>
      <c r="L98" s="10">
        <v>213.53560999999999</v>
      </c>
      <c r="M98" s="10">
        <v>122.44158</v>
      </c>
      <c r="N98" s="10">
        <v>5.9849899999999998</v>
      </c>
      <c r="O98" s="10">
        <v>0.34332999999999997</v>
      </c>
      <c r="P98" s="10">
        <v>1.19167</v>
      </c>
      <c r="Q98" s="10">
        <v>0.18145</v>
      </c>
      <c r="R98" s="10">
        <f t="shared" ref="R98:R115" si="21">SUM(C98:Q98)</f>
        <v>366.64820999999995</v>
      </c>
      <c r="S98" s="10">
        <f t="shared" ref="S98:S115" si="22">H98+J98+L98+M98+N98+P98</f>
        <v>343.76266999999996</v>
      </c>
      <c r="T98" s="10">
        <f t="shared" ref="T98:T115" si="23">S98/R98*100</f>
        <v>93.75817490013111</v>
      </c>
      <c r="U98" s="10">
        <f t="shared" ref="U98:U115" si="24">H98+J98+L98+P98</f>
        <v>215.33609999999999</v>
      </c>
      <c r="V98" s="10">
        <f t="shared" ref="V98:V115" si="25">U98/S98*100</f>
        <v>62.640920260480883</v>
      </c>
      <c r="W98" s="10">
        <f t="shared" ref="W98:W115" si="26">M98+N98</f>
        <v>128.42657</v>
      </c>
      <c r="X98" s="10">
        <f t="shared" ref="X98:X115" si="27">W98/S98*100</f>
        <v>37.359079739519132</v>
      </c>
      <c r="Y98" s="6">
        <v>-0.73698941896197001</v>
      </c>
      <c r="Z98" s="6">
        <v>-0.19971953319070801</v>
      </c>
      <c r="AA98" s="6">
        <v>0.63028408203848196</v>
      </c>
      <c r="AB98" s="6">
        <v>0.23834905251786401</v>
      </c>
      <c r="AC98" s="6">
        <v>0.35735053943300599</v>
      </c>
    </row>
    <row r="99" spans="1:29" x14ac:dyDescent="0.2">
      <c r="A99" s="9">
        <v>96</v>
      </c>
      <c r="B99" s="6" t="s">
        <v>63</v>
      </c>
      <c r="C99" s="10">
        <v>7.6E-3</v>
      </c>
      <c r="D99" s="10">
        <v>0.153</v>
      </c>
      <c r="E99" s="10">
        <v>9.4939999999999997E-2</v>
      </c>
      <c r="F99" s="10">
        <v>0.11555</v>
      </c>
      <c r="G99" s="10">
        <v>25.402090000000001</v>
      </c>
      <c r="H99" s="10">
        <v>0.21495</v>
      </c>
      <c r="I99" s="10">
        <v>0.13019</v>
      </c>
      <c r="J99" s="10">
        <v>0.25955</v>
      </c>
      <c r="K99" s="10">
        <v>2.019E-2</v>
      </c>
      <c r="L99" s="10">
        <v>189.12892000000002</v>
      </c>
      <c r="M99" s="10">
        <v>127.64803999999999</v>
      </c>
      <c r="N99" s="10">
        <v>9.0739799999999988</v>
      </c>
      <c r="O99" s="10">
        <v>0.27803</v>
      </c>
      <c r="P99" s="10">
        <v>1.13422</v>
      </c>
      <c r="Q99" s="10">
        <v>0.13308</v>
      </c>
      <c r="R99" s="10">
        <f t="shared" si="21"/>
        <v>353.79433000000006</v>
      </c>
      <c r="S99" s="10">
        <f t="shared" si="22"/>
        <v>327.45966000000004</v>
      </c>
      <c r="T99" s="10">
        <f t="shared" si="23"/>
        <v>92.556503096021913</v>
      </c>
      <c r="U99" s="10">
        <f t="shared" si="24"/>
        <v>190.73764000000003</v>
      </c>
      <c r="V99" s="10">
        <f t="shared" si="25"/>
        <v>58.247675454130743</v>
      </c>
      <c r="W99" s="10">
        <f t="shared" si="26"/>
        <v>136.72201999999999</v>
      </c>
      <c r="X99" s="10">
        <f t="shared" si="27"/>
        <v>41.752324545869243</v>
      </c>
      <c r="Y99" s="6">
        <v>-0.80340941147731904</v>
      </c>
      <c r="Z99" s="6">
        <v>-1.49875197931357</v>
      </c>
      <c r="AA99" s="6">
        <v>0.62670884655239401</v>
      </c>
      <c r="AB99" s="6">
        <v>-1.7523906935134701</v>
      </c>
      <c r="AC99" s="6">
        <v>0.33739818308902603</v>
      </c>
    </row>
    <row r="100" spans="1:29" x14ac:dyDescent="0.2">
      <c r="A100" s="9">
        <v>97</v>
      </c>
      <c r="B100" s="6" t="s">
        <v>64</v>
      </c>
      <c r="C100" s="10">
        <v>1.031E-2</v>
      </c>
      <c r="D100" s="10">
        <v>0.15525999999999998</v>
      </c>
      <c r="E100" s="10">
        <v>1.2070000000000001E-2</v>
      </c>
      <c r="F100" s="10">
        <v>5.919E-2</v>
      </c>
      <c r="G100" s="10">
        <v>21.323070000000001</v>
      </c>
      <c r="H100" s="10">
        <v>0.28393000000000002</v>
      </c>
      <c r="I100" s="10">
        <v>0.12534999999999999</v>
      </c>
      <c r="J100" s="10">
        <v>0.30512</v>
      </c>
      <c r="K100" s="10">
        <v>1.627E-2</v>
      </c>
      <c r="L100" s="10">
        <v>204.76929000000001</v>
      </c>
      <c r="M100" s="10">
        <v>138.58037999999999</v>
      </c>
      <c r="N100" s="10">
        <v>6.7553900000000002</v>
      </c>
      <c r="O100" s="10">
        <v>0.35032999999999997</v>
      </c>
      <c r="P100" s="10">
        <v>1.1741600000000001</v>
      </c>
      <c r="Q100" s="10">
        <v>0.16738999999999998</v>
      </c>
      <c r="R100" s="10">
        <f t="shared" si="21"/>
        <v>374.08750999999995</v>
      </c>
      <c r="S100" s="10">
        <f t="shared" si="22"/>
        <v>351.86826999999994</v>
      </c>
      <c r="T100" s="10">
        <f t="shared" si="23"/>
        <v>94.060416505218257</v>
      </c>
      <c r="U100" s="10">
        <f t="shared" si="24"/>
        <v>206.5325</v>
      </c>
      <c r="V100" s="10">
        <f t="shared" si="25"/>
        <v>58.695971648708202</v>
      </c>
      <c r="W100" s="10">
        <f t="shared" si="26"/>
        <v>145.33577</v>
      </c>
      <c r="X100" s="10">
        <f t="shared" si="27"/>
        <v>41.304028351291812</v>
      </c>
      <c r="Y100" s="6">
        <v>-0.92389614926417096</v>
      </c>
      <c r="Z100" s="6">
        <v>-0.70551920334952201</v>
      </c>
      <c r="AA100" s="6">
        <v>1.1237496050071301</v>
      </c>
      <c r="AB100" s="6">
        <v>0.50413240564351303</v>
      </c>
      <c r="AC100" s="6">
        <v>0.218184089011805</v>
      </c>
    </row>
    <row r="101" spans="1:29" x14ac:dyDescent="0.2">
      <c r="A101" s="9">
        <v>98</v>
      </c>
      <c r="B101" s="6" t="s">
        <v>65</v>
      </c>
      <c r="C101" s="10">
        <v>8.4200000000000004E-3</v>
      </c>
      <c r="D101" s="10">
        <v>0.16036</v>
      </c>
      <c r="E101" s="10">
        <v>6.7860000000000004E-2</v>
      </c>
      <c r="F101" s="10">
        <v>9.6869999999999998E-2</v>
      </c>
      <c r="G101" s="10">
        <v>24.513830000000002</v>
      </c>
      <c r="H101" s="10">
        <v>0.35327999999999998</v>
      </c>
      <c r="I101" s="10">
        <v>0.15390999999999999</v>
      </c>
      <c r="J101" s="10">
        <v>0.31736999999999999</v>
      </c>
      <c r="K101" s="10">
        <v>1.9190000000000002E-2</v>
      </c>
      <c r="L101" s="10">
        <v>220.64423000000002</v>
      </c>
      <c r="M101" s="10">
        <v>128.03594000000001</v>
      </c>
      <c r="N101" s="10">
        <v>8.7220899999999997</v>
      </c>
      <c r="O101" s="10">
        <v>0.42232999999999998</v>
      </c>
      <c r="P101" s="10">
        <v>1.1717500000000001</v>
      </c>
      <c r="Q101" s="10">
        <v>0.16908999999999999</v>
      </c>
      <c r="R101" s="10">
        <f t="shared" si="21"/>
        <v>384.85651999999993</v>
      </c>
      <c r="S101" s="10">
        <f t="shared" si="22"/>
        <v>359.24465999999995</v>
      </c>
      <c r="T101" s="10">
        <f t="shared" si="23"/>
        <v>93.345088709943127</v>
      </c>
      <c r="U101" s="10">
        <f t="shared" si="24"/>
        <v>222.48663000000002</v>
      </c>
      <c r="V101" s="10">
        <f t="shared" si="25"/>
        <v>61.931784873295001</v>
      </c>
      <c r="W101" s="10">
        <f t="shared" si="26"/>
        <v>136.75803000000002</v>
      </c>
      <c r="X101" s="10">
        <f t="shared" si="27"/>
        <v>38.068215126705027</v>
      </c>
      <c r="Y101" s="6">
        <v>-0.40669532498636801</v>
      </c>
      <c r="Z101" s="6">
        <v>-0.57715237558142796</v>
      </c>
      <c r="AA101" s="6">
        <v>0.82500136410727998</v>
      </c>
      <c r="AB101" s="6">
        <v>-0.70968029472675198</v>
      </c>
      <c r="AC101" s="6">
        <v>0.45302529658157897</v>
      </c>
    </row>
    <row r="102" spans="1:29" x14ac:dyDescent="0.2">
      <c r="A102" s="9">
        <v>99</v>
      </c>
      <c r="B102" s="6" t="s">
        <v>66</v>
      </c>
      <c r="C102" s="10">
        <v>1.3509999999999999E-2</v>
      </c>
      <c r="D102" s="10">
        <v>0.15841</v>
      </c>
      <c r="E102" s="10">
        <v>3.9659999999999994E-2</v>
      </c>
      <c r="F102" s="10">
        <v>9.0760000000000007E-2</v>
      </c>
      <c r="G102" s="10">
        <v>22.995759999999997</v>
      </c>
      <c r="H102" s="10">
        <v>0.28923000000000004</v>
      </c>
      <c r="I102" s="10">
        <v>0.12209</v>
      </c>
      <c r="J102" s="10">
        <v>0.30322000000000005</v>
      </c>
      <c r="K102" s="10">
        <v>8.369999999999999E-3</v>
      </c>
      <c r="L102" s="10">
        <v>226.35149999999999</v>
      </c>
      <c r="M102" s="10">
        <v>128.85328000000001</v>
      </c>
      <c r="N102" s="10">
        <v>7.9202899999999996</v>
      </c>
      <c r="O102" s="10">
        <v>0.39465</v>
      </c>
      <c r="P102" s="10">
        <v>1.26708</v>
      </c>
      <c r="Q102" s="10">
        <v>0.13766999999999999</v>
      </c>
      <c r="R102" s="10">
        <f t="shared" si="21"/>
        <v>388.94548000000003</v>
      </c>
      <c r="S102" s="10">
        <f t="shared" si="22"/>
        <v>364.98460000000006</v>
      </c>
      <c r="T102" s="10">
        <f t="shared" si="23"/>
        <v>93.839527329125929</v>
      </c>
      <c r="U102" s="10">
        <f t="shared" si="24"/>
        <v>228.21102999999999</v>
      </c>
      <c r="V102" s="10">
        <f t="shared" si="25"/>
        <v>62.52620795507535</v>
      </c>
      <c r="W102" s="10">
        <f t="shared" si="26"/>
        <v>136.77357000000001</v>
      </c>
      <c r="X102" s="10">
        <f t="shared" si="27"/>
        <v>37.473792044924629</v>
      </c>
      <c r="Y102" s="6">
        <v>-0.58383344657943703</v>
      </c>
      <c r="Z102" s="6">
        <v>-0.39283315925284801</v>
      </c>
      <c r="AA102" s="6">
        <v>0.74879875008816998</v>
      </c>
      <c r="AB102" s="6">
        <v>0.79757273319883704</v>
      </c>
      <c r="AC102" s="6">
        <v>-1.1571320946305399</v>
      </c>
    </row>
    <row r="103" spans="1:29" x14ac:dyDescent="0.2">
      <c r="A103" s="9">
        <v>100</v>
      </c>
      <c r="B103" s="6" t="s">
        <v>67</v>
      </c>
      <c r="C103" s="10">
        <v>8.5199999999999998E-3</v>
      </c>
      <c r="D103" s="10">
        <v>0.15834999999999999</v>
      </c>
      <c r="E103" s="10">
        <v>8.3000000000000004E-2</v>
      </c>
      <c r="F103" s="10">
        <v>9.9640000000000006E-2</v>
      </c>
      <c r="G103" s="10">
        <v>25.758009999999999</v>
      </c>
      <c r="H103" s="10">
        <v>0.39932999999999996</v>
      </c>
      <c r="I103" s="10">
        <v>8.3760000000000001E-2</v>
      </c>
      <c r="J103" s="10">
        <v>0.25384000000000001</v>
      </c>
      <c r="K103" s="10">
        <v>1.83E-2</v>
      </c>
      <c r="L103" s="10">
        <v>207.89929000000001</v>
      </c>
      <c r="M103" s="10">
        <v>153.74089000000001</v>
      </c>
      <c r="N103" s="10">
        <v>9.16906</v>
      </c>
      <c r="O103" s="10">
        <v>0.39811000000000002</v>
      </c>
      <c r="P103" s="10">
        <v>1.1231199999999999</v>
      </c>
      <c r="Q103" s="10">
        <v>0.12701000000000001</v>
      </c>
      <c r="R103" s="10">
        <f t="shared" si="21"/>
        <v>399.32022999999992</v>
      </c>
      <c r="S103" s="10">
        <f t="shared" si="22"/>
        <v>372.58553000000001</v>
      </c>
      <c r="T103" s="10">
        <f t="shared" si="23"/>
        <v>93.304947259997334</v>
      </c>
      <c r="U103" s="10">
        <f t="shared" si="24"/>
        <v>209.67558</v>
      </c>
      <c r="V103" s="10">
        <f t="shared" si="25"/>
        <v>56.275824775052321</v>
      </c>
      <c r="W103" s="10">
        <f t="shared" si="26"/>
        <v>162.90995000000001</v>
      </c>
      <c r="X103" s="10">
        <f t="shared" si="27"/>
        <v>43.724175224947679</v>
      </c>
      <c r="Y103" s="6">
        <v>-0.37797254382469098</v>
      </c>
      <c r="Z103" s="6">
        <v>-1.5266259432626901</v>
      </c>
      <c r="AA103" s="6">
        <v>0.52124421749630101</v>
      </c>
      <c r="AB103" s="6">
        <v>-0.31779737251457602</v>
      </c>
      <c r="AC103" s="6">
        <v>0.58560590884300601</v>
      </c>
    </row>
    <row r="104" spans="1:29" x14ac:dyDescent="0.2">
      <c r="A104" s="9">
        <v>101</v>
      </c>
      <c r="B104" s="6" t="s">
        <v>68</v>
      </c>
      <c r="C104" s="10">
        <v>1.324E-2</v>
      </c>
      <c r="D104" s="10">
        <v>0.16011</v>
      </c>
      <c r="E104" s="10">
        <v>0.11006999999999999</v>
      </c>
      <c r="F104" s="10">
        <v>0.10237</v>
      </c>
      <c r="G104" s="10">
        <v>30.723950000000002</v>
      </c>
      <c r="H104" s="10">
        <v>0.30620999999999998</v>
      </c>
      <c r="I104" s="10">
        <v>0.19556000000000001</v>
      </c>
      <c r="J104" s="10">
        <v>0.33620999999999995</v>
      </c>
      <c r="K104" s="10">
        <v>1.285E-2</v>
      </c>
      <c r="L104" s="10">
        <v>256.55298999999997</v>
      </c>
      <c r="M104" s="10">
        <v>156.70985000000002</v>
      </c>
      <c r="N104" s="10">
        <v>7.04406</v>
      </c>
      <c r="O104" s="10">
        <v>0.46104000000000001</v>
      </c>
      <c r="P104" s="10">
        <v>1.7814400000000001</v>
      </c>
      <c r="Q104" s="10">
        <v>0.17227000000000001</v>
      </c>
      <c r="R104" s="10">
        <f t="shared" si="21"/>
        <v>454.68222000000003</v>
      </c>
      <c r="S104" s="10">
        <f t="shared" si="22"/>
        <v>422.73075999999998</v>
      </c>
      <c r="T104" s="10">
        <f t="shared" si="23"/>
        <v>92.972793174098584</v>
      </c>
      <c r="U104" s="10">
        <f t="shared" si="24"/>
        <v>258.97684999999996</v>
      </c>
      <c r="V104" s="10">
        <f t="shared" si="25"/>
        <v>61.262835474759392</v>
      </c>
      <c r="W104" s="10">
        <f t="shared" si="26"/>
        <v>163.75391000000002</v>
      </c>
      <c r="X104" s="10">
        <f t="shared" si="27"/>
        <v>38.737164525240615</v>
      </c>
      <c r="Y104" s="6">
        <v>0.430591070378813</v>
      </c>
      <c r="Z104" s="6">
        <v>-0.25080391480653902</v>
      </c>
      <c r="AA104" s="6">
        <v>0.75015495011064803</v>
      </c>
      <c r="AB104" s="6">
        <v>-0.84498379926756695</v>
      </c>
      <c r="AC104" s="6">
        <v>-0.78800395759701802</v>
      </c>
    </row>
    <row r="105" spans="1:29" x14ac:dyDescent="0.2">
      <c r="A105" s="9">
        <v>102</v>
      </c>
      <c r="B105" s="6" t="s">
        <v>69</v>
      </c>
      <c r="C105" s="10">
        <v>1.306E-2</v>
      </c>
      <c r="D105" s="10">
        <v>0.15944999999999998</v>
      </c>
      <c r="E105" s="10">
        <v>7.8750000000000001E-2</v>
      </c>
      <c r="F105" s="10">
        <v>9.4909999999999994E-2</v>
      </c>
      <c r="G105" s="10">
        <v>27.701330000000002</v>
      </c>
      <c r="H105" s="10">
        <v>0.25336999999999998</v>
      </c>
      <c r="I105" s="10">
        <v>0.19484000000000001</v>
      </c>
      <c r="J105" s="10">
        <v>0.30635000000000001</v>
      </c>
      <c r="K105" s="10">
        <v>1.042E-2</v>
      </c>
      <c r="L105" s="10">
        <v>246.27710999999999</v>
      </c>
      <c r="M105" s="10">
        <v>143.18684999999999</v>
      </c>
      <c r="N105" s="10">
        <v>7.9801299999999999</v>
      </c>
      <c r="O105" s="10">
        <v>0.45266000000000001</v>
      </c>
      <c r="P105" s="10">
        <v>1.72241</v>
      </c>
      <c r="Q105" s="10">
        <v>0.16869999999999999</v>
      </c>
      <c r="R105" s="10">
        <f t="shared" si="21"/>
        <v>428.60033999999996</v>
      </c>
      <c r="S105" s="10">
        <f t="shared" si="22"/>
        <v>399.72622000000001</v>
      </c>
      <c r="T105" s="10">
        <f t="shared" si="23"/>
        <v>93.263159800573206</v>
      </c>
      <c r="U105" s="10">
        <f t="shared" si="24"/>
        <v>248.55923999999999</v>
      </c>
      <c r="V105" s="10">
        <f t="shared" si="25"/>
        <v>62.182370723641789</v>
      </c>
      <c r="W105" s="10">
        <f t="shared" si="26"/>
        <v>151.16698</v>
      </c>
      <c r="X105" s="10">
        <f t="shared" si="27"/>
        <v>37.817629276358197</v>
      </c>
      <c r="Y105" s="6">
        <v>6.0884764430215101E-2</v>
      </c>
      <c r="Z105" s="6">
        <v>-0.18453066295662099</v>
      </c>
      <c r="AA105" s="6">
        <v>1.05752563522358</v>
      </c>
      <c r="AB105" s="6">
        <v>-0.28929451128028999</v>
      </c>
      <c r="AC105" s="6">
        <v>-1.43110807548068</v>
      </c>
    </row>
    <row r="106" spans="1:29" x14ac:dyDescent="0.2">
      <c r="A106" s="9">
        <v>103</v>
      </c>
      <c r="B106" s="6" t="s">
        <v>70</v>
      </c>
      <c r="C106" s="10">
        <v>8.9999999999999993E-3</v>
      </c>
      <c r="D106" s="10">
        <v>0.15553999999999998</v>
      </c>
      <c r="E106" s="10">
        <v>5.8200000000000002E-2</v>
      </c>
      <c r="F106" s="10">
        <v>8.4599999999999995E-2</v>
      </c>
      <c r="G106" s="10">
        <v>27.542330000000003</v>
      </c>
      <c r="H106" s="10">
        <v>0.53871999999999998</v>
      </c>
      <c r="I106" s="10">
        <v>0.11295999999999999</v>
      </c>
      <c r="J106" s="10">
        <v>0.35267000000000004</v>
      </c>
      <c r="K106" s="10">
        <v>9.92E-3</v>
      </c>
      <c r="L106" s="10">
        <v>264.83368999999999</v>
      </c>
      <c r="M106" s="10">
        <v>152.21713</v>
      </c>
      <c r="N106" s="10">
        <v>9.291780000000001</v>
      </c>
      <c r="O106" s="10">
        <v>0.35754000000000002</v>
      </c>
      <c r="P106" s="10">
        <v>1.7964200000000001</v>
      </c>
      <c r="Q106" s="10">
        <v>0.12284</v>
      </c>
      <c r="R106" s="10">
        <f t="shared" si="21"/>
        <v>457.48334</v>
      </c>
      <c r="S106" s="10">
        <f t="shared" si="22"/>
        <v>429.03041000000002</v>
      </c>
      <c r="T106" s="10">
        <f t="shared" si="23"/>
        <v>93.780553844867882</v>
      </c>
      <c r="U106" s="10">
        <f t="shared" si="24"/>
        <v>267.5215</v>
      </c>
      <c r="V106" s="10">
        <f t="shared" si="25"/>
        <v>62.354903933266634</v>
      </c>
      <c r="W106" s="10">
        <f t="shared" si="26"/>
        <v>161.50890999999999</v>
      </c>
      <c r="X106" s="10">
        <f t="shared" si="27"/>
        <v>37.645096066733352</v>
      </c>
      <c r="Y106" s="6">
        <v>0.19586220627826101</v>
      </c>
      <c r="Z106" s="6">
        <v>-0.51731687190688402</v>
      </c>
      <c r="AA106" s="6">
        <v>-0.58893796481929706</v>
      </c>
      <c r="AB106" s="6">
        <v>0.79959636415803903</v>
      </c>
      <c r="AC106" s="6">
        <v>-1.4468082603636301</v>
      </c>
    </row>
    <row r="107" spans="1:29" x14ac:dyDescent="0.2">
      <c r="A107" s="9">
        <v>104</v>
      </c>
      <c r="B107" s="6" t="s">
        <v>71</v>
      </c>
      <c r="C107" s="10">
        <v>9.9499999999999988E-3</v>
      </c>
      <c r="D107" s="10">
        <v>0.16156999999999999</v>
      </c>
      <c r="E107" s="10">
        <v>8.5669999999999996E-2</v>
      </c>
      <c r="F107" s="10">
        <v>6.9790000000000005E-2</v>
      </c>
      <c r="G107" s="10">
        <v>28.394779999999997</v>
      </c>
      <c r="H107" s="10">
        <v>0.55714999999999992</v>
      </c>
      <c r="I107" s="10">
        <v>0.18268000000000001</v>
      </c>
      <c r="J107" s="10">
        <v>0.44424999999999998</v>
      </c>
      <c r="K107" s="10">
        <v>1.018E-2</v>
      </c>
      <c r="L107" s="10">
        <v>269.39456999999999</v>
      </c>
      <c r="M107" s="10">
        <v>156.88897</v>
      </c>
      <c r="N107" s="10">
        <v>8.6407800000000012</v>
      </c>
      <c r="O107" s="10">
        <v>0.43910000000000005</v>
      </c>
      <c r="P107" s="10">
        <v>1.77329</v>
      </c>
      <c r="Q107" s="10">
        <v>0.15725999999999998</v>
      </c>
      <c r="R107" s="10">
        <f t="shared" si="21"/>
        <v>467.20999</v>
      </c>
      <c r="S107" s="10">
        <f t="shared" si="22"/>
        <v>437.69900999999999</v>
      </c>
      <c r="T107" s="10">
        <f t="shared" si="23"/>
        <v>93.683572562307589</v>
      </c>
      <c r="U107" s="10">
        <f t="shared" si="24"/>
        <v>272.16925999999995</v>
      </c>
      <c r="V107" s="10">
        <f t="shared" si="25"/>
        <v>62.18183130000682</v>
      </c>
      <c r="W107" s="10">
        <f t="shared" si="26"/>
        <v>165.52975000000001</v>
      </c>
      <c r="X107" s="10">
        <f t="shared" si="27"/>
        <v>37.81816869999318</v>
      </c>
      <c r="Y107" s="6">
        <v>0.59479516712618696</v>
      </c>
      <c r="Z107" s="6">
        <v>-9.3180967849298205E-2</v>
      </c>
      <c r="AA107" s="6">
        <v>-2.9551006120579798E-3</v>
      </c>
      <c r="AB107" s="6">
        <v>0.68152540570600695</v>
      </c>
      <c r="AC107" s="6">
        <v>-1.12516631291311</v>
      </c>
    </row>
    <row r="108" spans="1:29" x14ac:dyDescent="0.2">
      <c r="A108" s="9">
        <v>105</v>
      </c>
      <c r="B108" s="6" t="s">
        <v>72</v>
      </c>
      <c r="C108" s="10">
        <v>1.8429999999999998E-2</v>
      </c>
      <c r="D108" s="10">
        <v>0.16642999999999999</v>
      </c>
      <c r="E108" s="10">
        <v>7.51E-2</v>
      </c>
      <c r="F108" s="10">
        <v>8.1989999999999993E-2</v>
      </c>
      <c r="G108" s="10">
        <v>24.74569</v>
      </c>
      <c r="H108" s="10">
        <v>0.47827999999999998</v>
      </c>
      <c r="I108" s="10">
        <v>0.17171</v>
      </c>
      <c r="J108" s="10">
        <v>0.33617000000000002</v>
      </c>
      <c r="K108" s="10">
        <v>1.085E-2</v>
      </c>
      <c r="L108" s="10">
        <v>241.51617000000002</v>
      </c>
      <c r="M108" s="10">
        <v>124.20483</v>
      </c>
      <c r="N108" s="10">
        <v>5.3326799999999999</v>
      </c>
      <c r="O108" s="10">
        <v>0.27215</v>
      </c>
      <c r="P108" s="10">
        <v>1.6718599999999999</v>
      </c>
      <c r="Q108" s="10">
        <v>0.13738</v>
      </c>
      <c r="R108" s="10">
        <f t="shared" si="21"/>
        <v>399.21972</v>
      </c>
      <c r="S108" s="10">
        <f t="shared" si="22"/>
        <v>373.53998999999999</v>
      </c>
      <c r="T108" s="10">
        <f t="shared" si="23"/>
        <v>93.567519660601945</v>
      </c>
      <c r="U108" s="10">
        <f t="shared" si="24"/>
        <v>244.00248000000002</v>
      </c>
      <c r="V108" s="10">
        <f t="shared" si="25"/>
        <v>65.321648694159904</v>
      </c>
      <c r="W108" s="10">
        <f t="shared" si="26"/>
        <v>129.53751</v>
      </c>
      <c r="X108" s="10">
        <f t="shared" si="27"/>
        <v>34.678351305840103</v>
      </c>
      <c r="Y108" s="6">
        <v>-0.24268817146271501</v>
      </c>
      <c r="Z108" s="6">
        <v>0.30733208430229803</v>
      </c>
      <c r="AA108" s="6">
        <v>-6.7342592182044497E-2</v>
      </c>
      <c r="AB108" s="6">
        <v>0.33400900700515002</v>
      </c>
      <c r="AC108" s="6">
        <v>3.38742935795186E-2</v>
      </c>
    </row>
    <row r="109" spans="1:29" x14ac:dyDescent="0.2">
      <c r="A109" s="9">
        <v>106</v>
      </c>
      <c r="B109" s="6" t="s">
        <v>73</v>
      </c>
      <c r="C109" s="10">
        <v>1.5859999999999999E-2</v>
      </c>
      <c r="D109" s="10">
        <v>0.16693</v>
      </c>
      <c r="E109" s="10">
        <v>0.15043999999999999</v>
      </c>
      <c r="F109" s="10">
        <v>0.16535</v>
      </c>
      <c r="G109" s="10">
        <v>38.650930000000002</v>
      </c>
      <c r="H109" s="10">
        <v>0.77882000000000007</v>
      </c>
      <c r="I109" s="10">
        <v>0.19846</v>
      </c>
      <c r="J109" s="10">
        <v>0.58828999999999998</v>
      </c>
      <c r="K109" s="10">
        <v>1.243E-2</v>
      </c>
      <c r="L109" s="10">
        <v>304.46237000000002</v>
      </c>
      <c r="M109" s="10">
        <v>227.20751000000001</v>
      </c>
      <c r="N109" s="10">
        <v>12.50928</v>
      </c>
      <c r="O109" s="10">
        <v>0.36187000000000002</v>
      </c>
      <c r="P109" s="10">
        <v>2.2662900000000001</v>
      </c>
      <c r="Q109" s="10">
        <v>0.14661000000000002</v>
      </c>
      <c r="R109" s="10">
        <f t="shared" si="21"/>
        <v>587.68144000000007</v>
      </c>
      <c r="S109" s="10">
        <f t="shared" si="22"/>
        <v>547.81256000000008</v>
      </c>
      <c r="T109" s="10">
        <f t="shared" si="23"/>
        <v>93.215902819731724</v>
      </c>
      <c r="U109" s="10">
        <f t="shared" si="24"/>
        <v>308.09577000000007</v>
      </c>
      <c r="V109" s="10">
        <f t="shared" si="25"/>
        <v>56.24109275625225</v>
      </c>
      <c r="W109" s="10">
        <f t="shared" si="26"/>
        <v>239.71679</v>
      </c>
      <c r="X109" s="10">
        <f t="shared" si="27"/>
        <v>43.75890724374775</v>
      </c>
      <c r="Y109" s="6">
        <v>2.6256140408805599</v>
      </c>
      <c r="Z109" s="6">
        <v>-0.95988758738379698</v>
      </c>
      <c r="AA109" s="6">
        <v>-0.31689175897751398</v>
      </c>
      <c r="AB109" s="6">
        <v>0.47759853718399198</v>
      </c>
      <c r="AC109" s="6">
        <v>3.5525624859705902E-2</v>
      </c>
    </row>
    <row r="110" spans="1:29" x14ac:dyDescent="0.2">
      <c r="A110" s="9">
        <v>107</v>
      </c>
      <c r="B110" s="6" t="s">
        <v>74</v>
      </c>
      <c r="C110" s="10">
        <v>8.6300000000000005E-3</v>
      </c>
      <c r="D110" s="10">
        <v>0.15947999999999998</v>
      </c>
      <c r="E110" s="10">
        <v>0.12046</v>
      </c>
      <c r="F110" s="10">
        <v>0.12772</v>
      </c>
      <c r="G110" s="10">
        <v>35.934460000000001</v>
      </c>
      <c r="H110" s="10">
        <v>0.72011000000000003</v>
      </c>
      <c r="I110" s="10">
        <v>0.18566999999999997</v>
      </c>
      <c r="J110" s="10">
        <v>0.49357000000000001</v>
      </c>
      <c r="K110" s="10">
        <v>9.4999999999999998E-3</v>
      </c>
      <c r="L110" s="10">
        <v>317.87484999999998</v>
      </c>
      <c r="M110" s="10">
        <v>179.26895999999999</v>
      </c>
      <c r="N110" s="10">
        <v>10.783899999999999</v>
      </c>
      <c r="O110" s="10">
        <v>0.33110000000000001</v>
      </c>
      <c r="P110" s="10">
        <v>2.2863800000000003</v>
      </c>
      <c r="Q110" s="10">
        <v>0.15206999999999998</v>
      </c>
      <c r="R110" s="10">
        <f t="shared" si="21"/>
        <v>548.45685999999989</v>
      </c>
      <c r="S110" s="10">
        <f t="shared" si="22"/>
        <v>511.42777000000001</v>
      </c>
      <c r="T110" s="10">
        <f t="shared" si="23"/>
        <v>93.248495424052152</v>
      </c>
      <c r="U110" s="10">
        <f t="shared" si="24"/>
        <v>321.37491</v>
      </c>
      <c r="V110" s="10">
        <f t="shared" si="25"/>
        <v>62.838768023879496</v>
      </c>
      <c r="W110" s="10">
        <f t="shared" si="26"/>
        <v>190.05285999999998</v>
      </c>
      <c r="X110" s="10">
        <f t="shared" si="27"/>
        <v>37.161231976120497</v>
      </c>
      <c r="Y110" s="6">
        <v>1.71480393979853</v>
      </c>
      <c r="Z110" s="6">
        <v>-0.28717971953529398</v>
      </c>
      <c r="AA110" s="6">
        <v>-1.2892196390638699</v>
      </c>
      <c r="AB110" s="6">
        <v>0.11718860174191501</v>
      </c>
      <c r="AC110" s="6">
        <v>-1.60041765198968</v>
      </c>
    </row>
    <row r="111" spans="1:29" x14ac:dyDescent="0.2">
      <c r="A111" s="9">
        <v>108</v>
      </c>
      <c r="B111" s="6" t="s">
        <v>75</v>
      </c>
      <c r="C111" s="10">
        <v>1.277E-2</v>
      </c>
      <c r="D111" s="10">
        <v>0.15784000000000001</v>
      </c>
      <c r="E111" s="10">
        <v>7.7980000000000008E-2</v>
      </c>
      <c r="F111" s="10">
        <v>0.11070000000000001</v>
      </c>
      <c r="G111" s="10">
        <v>30.161660000000001</v>
      </c>
      <c r="H111" s="10">
        <v>0.59533999999999998</v>
      </c>
      <c r="I111" s="10">
        <v>0.17983000000000002</v>
      </c>
      <c r="J111" s="10">
        <v>0.43130000000000002</v>
      </c>
      <c r="K111" s="10">
        <v>1.5740000000000001E-2</v>
      </c>
      <c r="L111" s="10">
        <v>305.65032000000002</v>
      </c>
      <c r="M111" s="10">
        <v>142.67822000000001</v>
      </c>
      <c r="N111" s="10">
        <v>7.2677299999999994</v>
      </c>
      <c r="O111" s="10">
        <v>0.52976999999999996</v>
      </c>
      <c r="P111" s="10">
        <v>1.91716</v>
      </c>
      <c r="Q111" s="10">
        <v>0.15769999999999998</v>
      </c>
      <c r="R111" s="10">
        <f t="shared" si="21"/>
        <v>489.94405999999998</v>
      </c>
      <c r="S111" s="10">
        <f t="shared" si="22"/>
        <v>458.54007000000001</v>
      </c>
      <c r="T111" s="10">
        <f t="shared" si="23"/>
        <v>93.590290695635744</v>
      </c>
      <c r="U111" s="10">
        <f t="shared" si="24"/>
        <v>308.59412000000003</v>
      </c>
      <c r="V111" s="10">
        <f t="shared" si="25"/>
        <v>67.299270050706809</v>
      </c>
      <c r="W111" s="10">
        <f t="shared" si="26"/>
        <v>149.94595000000001</v>
      </c>
      <c r="X111" s="10">
        <f t="shared" si="27"/>
        <v>32.700729949293198</v>
      </c>
      <c r="Y111" s="6">
        <v>0.79767762675239595</v>
      </c>
      <c r="Z111" s="6">
        <v>0.58088146889640302</v>
      </c>
      <c r="AA111" s="6">
        <v>-0.21461577044885799</v>
      </c>
      <c r="AB111" s="6">
        <v>-0.33760728239033599</v>
      </c>
      <c r="AC111" s="6">
        <v>-0.69173293488036902</v>
      </c>
    </row>
    <row r="112" spans="1:29" x14ac:dyDescent="0.2">
      <c r="A112" s="9">
        <v>109</v>
      </c>
      <c r="B112" s="6" t="s">
        <v>76</v>
      </c>
      <c r="C112" s="10">
        <v>1.5480000000000001E-2</v>
      </c>
      <c r="D112" s="10">
        <v>0.16419999999999998</v>
      </c>
      <c r="E112" s="10">
        <v>0.1163</v>
      </c>
      <c r="F112" s="10">
        <v>9.2989999999999989E-2</v>
      </c>
      <c r="G112" s="10">
        <v>30.97634</v>
      </c>
      <c r="H112" s="10">
        <v>0.61294000000000004</v>
      </c>
      <c r="I112" s="10">
        <v>0.18456999999999998</v>
      </c>
      <c r="J112" s="10">
        <v>0.52041999999999999</v>
      </c>
      <c r="K112" s="10">
        <v>1.413E-2</v>
      </c>
      <c r="L112" s="10">
        <v>309.06609999999995</v>
      </c>
      <c r="M112" s="10">
        <v>148.62001999999998</v>
      </c>
      <c r="N112" s="10">
        <v>8.17056</v>
      </c>
      <c r="O112" s="10">
        <v>0.40154000000000001</v>
      </c>
      <c r="P112" s="10">
        <v>2.4362699999999999</v>
      </c>
      <c r="Q112" s="10">
        <v>0.16431000000000001</v>
      </c>
      <c r="R112" s="10">
        <f t="shared" si="21"/>
        <v>501.55616999999995</v>
      </c>
      <c r="S112" s="10">
        <f t="shared" si="22"/>
        <v>469.42630999999989</v>
      </c>
      <c r="T112" s="10">
        <f t="shared" si="23"/>
        <v>93.593965756617038</v>
      </c>
      <c r="U112" s="10">
        <f t="shared" si="24"/>
        <v>312.63572999999991</v>
      </c>
      <c r="V112" s="10">
        <f t="shared" si="25"/>
        <v>66.599532949058599</v>
      </c>
      <c r="W112" s="10">
        <f t="shared" si="26"/>
        <v>156.79057999999998</v>
      </c>
      <c r="X112" s="10">
        <f t="shared" si="27"/>
        <v>33.400467050941394</v>
      </c>
      <c r="Y112" s="6">
        <v>1.1983077549579699</v>
      </c>
      <c r="Z112" s="6">
        <v>0.77476644506096604</v>
      </c>
      <c r="AA112" s="6">
        <v>-0.65040884718765002</v>
      </c>
      <c r="AB112" s="6">
        <v>0.18421920460269001</v>
      </c>
      <c r="AC112" s="6">
        <v>-0.194453644672237</v>
      </c>
    </row>
    <row r="113" spans="1:29" x14ac:dyDescent="0.2">
      <c r="A113" s="9">
        <v>110</v>
      </c>
      <c r="B113" s="6" t="s">
        <v>77</v>
      </c>
      <c r="C113" s="10">
        <v>1.298E-2</v>
      </c>
      <c r="D113" s="10">
        <v>0.16200999999999999</v>
      </c>
      <c r="E113" s="10">
        <v>0.1103</v>
      </c>
      <c r="F113" s="10">
        <v>0.11666</v>
      </c>
      <c r="G113" s="10">
        <v>34.274059999999999</v>
      </c>
      <c r="H113" s="10">
        <v>0.68422000000000005</v>
      </c>
      <c r="I113" s="10">
        <v>0.13606000000000001</v>
      </c>
      <c r="J113" s="10">
        <v>0.41106999999999999</v>
      </c>
      <c r="K113" s="10">
        <v>1.0619999999999999E-2</v>
      </c>
      <c r="L113" s="10">
        <v>295.78782000000001</v>
      </c>
      <c r="M113" s="10">
        <v>205.12007999999997</v>
      </c>
      <c r="N113" s="10">
        <v>11.604979999999999</v>
      </c>
      <c r="O113" s="10">
        <v>0.49162</v>
      </c>
      <c r="P113" s="10">
        <v>2.1894499999999999</v>
      </c>
      <c r="Q113" s="10">
        <v>0.15790000000000001</v>
      </c>
      <c r="R113" s="10">
        <f t="shared" si="21"/>
        <v>551.26982999999996</v>
      </c>
      <c r="S113" s="10">
        <f t="shared" si="22"/>
        <v>515.79761999999994</v>
      </c>
      <c r="T113" s="10">
        <f t="shared" si="23"/>
        <v>93.565363444612956</v>
      </c>
      <c r="U113" s="10">
        <f t="shared" si="24"/>
        <v>299.07256000000001</v>
      </c>
      <c r="V113" s="10">
        <f t="shared" si="25"/>
        <v>57.982539741071328</v>
      </c>
      <c r="W113" s="10">
        <f t="shared" si="26"/>
        <v>216.72505999999998</v>
      </c>
      <c r="X113" s="10">
        <f t="shared" si="27"/>
        <v>42.017460258928693</v>
      </c>
      <c r="Y113" s="6">
        <v>1.70080562704149</v>
      </c>
      <c r="Z113" s="6">
        <v>-0.75105933880601505</v>
      </c>
      <c r="AA113" s="6">
        <v>-5.4179128828689402E-2</v>
      </c>
      <c r="AB113" s="6">
        <v>0.82425846376886702</v>
      </c>
      <c r="AC113" s="6">
        <v>-0.72706540717785095</v>
      </c>
    </row>
    <row r="114" spans="1:29" x14ac:dyDescent="0.2">
      <c r="A114" s="9">
        <v>111</v>
      </c>
      <c r="B114" s="6" t="s">
        <v>78</v>
      </c>
      <c r="C114" s="10">
        <v>7.5399999999999998E-3</v>
      </c>
      <c r="D114" s="10">
        <v>0.15334</v>
      </c>
      <c r="E114" s="10">
        <v>8.6309999999999998E-2</v>
      </c>
      <c r="F114" s="10">
        <v>0.12454000000000001</v>
      </c>
      <c r="G114" s="10">
        <v>29.384439999999998</v>
      </c>
      <c r="H114" s="10">
        <v>0.57853999999999994</v>
      </c>
      <c r="I114" s="10">
        <v>0.15325999999999998</v>
      </c>
      <c r="J114" s="10">
        <v>0.30887999999999999</v>
      </c>
      <c r="K114" s="10">
        <v>1.5730000000000001E-2</v>
      </c>
      <c r="L114" s="10">
        <v>220.62948</v>
      </c>
      <c r="M114" s="10">
        <v>184.64071999999999</v>
      </c>
      <c r="N114" s="10">
        <v>9.2842599999999997</v>
      </c>
      <c r="O114" s="10">
        <v>0.32839999999999997</v>
      </c>
      <c r="P114" s="10">
        <v>1.48654</v>
      </c>
      <c r="Q114" s="10">
        <v>0.17373</v>
      </c>
      <c r="R114" s="10">
        <f t="shared" si="21"/>
        <v>447.35570999999993</v>
      </c>
      <c r="S114" s="10">
        <f t="shared" si="22"/>
        <v>416.92841999999996</v>
      </c>
      <c r="T114" s="10">
        <f t="shared" si="23"/>
        <v>93.198412511600665</v>
      </c>
      <c r="U114" s="10">
        <f t="shared" si="24"/>
        <v>223.00343999999998</v>
      </c>
      <c r="V114" s="10">
        <f t="shared" si="25"/>
        <v>53.48722449767277</v>
      </c>
      <c r="W114" s="10">
        <f t="shared" si="26"/>
        <v>193.92497999999998</v>
      </c>
      <c r="X114" s="10">
        <f t="shared" si="27"/>
        <v>46.51277550232723</v>
      </c>
      <c r="Y114" s="6">
        <v>0.39270339975305102</v>
      </c>
      <c r="Z114" s="6">
        <v>-1.7795544403518699</v>
      </c>
      <c r="AA114" s="6">
        <v>0.37153969700922201</v>
      </c>
      <c r="AB114" s="6">
        <v>-0.34657093725434801</v>
      </c>
      <c r="AC114" s="6">
        <v>-6.3101068463237805E-2</v>
      </c>
    </row>
    <row r="115" spans="1:29" ht="13.5" thickBot="1" x14ac:dyDescent="0.25">
      <c r="A115" s="9">
        <v>112</v>
      </c>
      <c r="B115" s="6" t="s">
        <v>79</v>
      </c>
      <c r="C115" s="10">
        <v>8.7799999999999996E-3</v>
      </c>
      <c r="D115" s="10">
        <v>0.15231</v>
      </c>
      <c r="E115" s="10">
        <v>0</v>
      </c>
      <c r="F115" s="10">
        <v>7.1099999999999997E-2</v>
      </c>
      <c r="G115" s="10">
        <v>22.165110000000002</v>
      </c>
      <c r="H115" s="10">
        <v>0.42249999999999999</v>
      </c>
      <c r="I115" s="10">
        <v>6.429E-2</v>
      </c>
      <c r="J115" s="10">
        <v>0.27482999999999996</v>
      </c>
      <c r="K115" s="10">
        <v>1.0060000000000001E-2</v>
      </c>
      <c r="L115" s="10">
        <v>214.66501</v>
      </c>
      <c r="M115" s="10">
        <v>122.23519999999999</v>
      </c>
      <c r="N115" s="10">
        <v>5.9684499999999998</v>
      </c>
      <c r="O115" s="10">
        <v>0.26700000000000002</v>
      </c>
      <c r="P115" s="10">
        <v>1.0730299999999999</v>
      </c>
      <c r="Q115" s="10">
        <v>0.17441999999999999</v>
      </c>
      <c r="R115" s="10">
        <f t="shared" si="21"/>
        <v>367.55209000000002</v>
      </c>
      <c r="S115" s="10">
        <f t="shared" si="22"/>
        <v>344.63902000000002</v>
      </c>
      <c r="T115" s="10">
        <f t="shared" si="23"/>
        <v>93.766034631989172</v>
      </c>
      <c r="U115" s="10">
        <f t="shared" si="24"/>
        <v>216.43536999999998</v>
      </c>
      <c r="V115" s="10">
        <f t="shared" si="25"/>
        <v>62.800599305325314</v>
      </c>
      <c r="W115" s="10">
        <f t="shared" si="26"/>
        <v>128.20364999999998</v>
      </c>
      <c r="X115" s="10">
        <f t="shared" si="27"/>
        <v>37.199400694674672</v>
      </c>
      <c r="Y115" s="6">
        <v>-1.1088380773362301</v>
      </c>
      <c r="Z115" s="6">
        <v>-0.57230555555034801</v>
      </c>
      <c r="AA115" s="6">
        <v>-0.211944941759177</v>
      </c>
      <c r="AB115" s="6">
        <v>0.72558637383483005</v>
      </c>
      <c r="AC115" s="6">
        <v>-0.60292800606977404</v>
      </c>
    </row>
    <row r="116" spans="1:29" ht="13.5" thickTop="1" x14ac:dyDescent="0.2">
      <c r="A116" s="2" t="s">
        <v>93</v>
      </c>
      <c r="B116" s="2"/>
      <c r="C116" s="3">
        <f t="shared" ref="C116:X116" si="28">AVERAGE(C4:C115)</f>
        <v>1.3614017857142859E-2</v>
      </c>
      <c r="D116" s="3">
        <f t="shared" si="28"/>
        <v>0.15902571428571419</v>
      </c>
      <c r="E116" s="3">
        <f t="shared" si="28"/>
        <v>7.6833214285714282E-2</v>
      </c>
      <c r="F116" s="3">
        <f t="shared" si="28"/>
        <v>9.6253839285714252E-2</v>
      </c>
      <c r="G116" s="3">
        <f t="shared" si="28"/>
        <v>26.452786964285714</v>
      </c>
      <c r="H116" s="3">
        <f t="shared" si="28"/>
        <v>0.44966026785714286</v>
      </c>
      <c r="I116" s="3">
        <f t="shared" si="28"/>
        <v>0.13591008928571433</v>
      </c>
      <c r="J116" s="3">
        <f t="shared" si="28"/>
        <v>0.36083964285714298</v>
      </c>
      <c r="K116" s="3">
        <f t="shared" si="28"/>
        <v>1.3864821428571428E-2</v>
      </c>
      <c r="L116" s="3">
        <f t="shared" si="28"/>
        <v>252.47369785714295</v>
      </c>
      <c r="M116" s="3">
        <f t="shared" si="28"/>
        <v>134.40699955357141</v>
      </c>
      <c r="N116" s="3">
        <f t="shared" si="28"/>
        <v>7.2812092857142838</v>
      </c>
      <c r="O116" s="3">
        <f t="shared" si="28"/>
        <v>0.35237107142857144</v>
      </c>
      <c r="P116" s="3">
        <f t="shared" si="28"/>
        <v>1.6256085714285711</v>
      </c>
      <c r="Q116" s="3">
        <f t="shared" si="28"/>
        <v>0.17142223214285726</v>
      </c>
      <c r="R116" s="3">
        <f t="shared" si="28"/>
        <v>424.07009714285726</v>
      </c>
      <c r="S116" s="3">
        <f t="shared" si="28"/>
        <v>396.59801517857119</v>
      </c>
      <c r="T116" s="3">
        <f t="shared" si="28"/>
        <v>93.53987448763155</v>
      </c>
      <c r="U116" s="3">
        <f t="shared" si="28"/>
        <v>254.90980633928569</v>
      </c>
      <c r="V116" s="3">
        <f t="shared" si="28"/>
        <v>64.451156638631147</v>
      </c>
      <c r="W116" s="3">
        <f t="shared" si="28"/>
        <v>141.68820883928569</v>
      </c>
      <c r="X116" s="3">
        <f t="shared" si="28"/>
        <v>35.548843361368831</v>
      </c>
      <c r="Y116" s="11"/>
      <c r="Z116" s="11"/>
      <c r="AA116" s="11"/>
      <c r="AB116" s="11"/>
      <c r="AC116" s="11"/>
    </row>
    <row r="117" spans="1:29" x14ac:dyDescent="0.2">
      <c r="A117" s="1" t="s">
        <v>94</v>
      </c>
      <c r="B117" s="1"/>
      <c r="C117" s="4">
        <f t="shared" ref="C117:X117" si="29">MAX(C4:C116)</f>
        <v>3.73E-2</v>
      </c>
      <c r="D117" s="4">
        <f t="shared" si="29"/>
        <v>0.18758000000000002</v>
      </c>
      <c r="E117" s="4">
        <f t="shared" si="29"/>
        <v>0.25972000000000001</v>
      </c>
      <c r="F117" s="4">
        <f t="shared" si="29"/>
        <v>0.16662000000000002</v>
      </c>
      <c r="G117" s="4">
        <f t="shared" si="29"/>
        <v>50.579219999999999</v>
      </c>
      <c r="H117" s="4">
        <f t="shared" si="29"/>
        <v>0.85248000000000002</v>
      </c>
      <c r="I117" s="4">
        <f t="shared" si="29"/>
        <v>0.34355000000000002</v>
      </c>
      <c r="J117" s="4">
        <f t="shared" si="29"/>
        <v>0.75788999999999995</v>
      </c>
      <c r="K117" s="4">
        <f t="shared" si="29"/>
        <v>3.2070000000000001E-2</v>
      </c>
      <c r="L117" s="4">
        <f t="shared" si="29"/>
        <v>401.80164000000002</v>
      </c>
      <c r="M117" s="4">
        <f t="shared" si="29"/>
        <v>244.33545000000001</v>
      </c>
      <c r="N117" s="4">
        <f t="shared" si="29"/>
        <v>17.74175</v>
      </c>
      <c r="O117" s="4">
        <f t="shared" si="29"/>
        <v>0.99948000000000004</v>
      </c>
      <c r="P117" s="4">
        <f t="shared" si="29"/>
        <v>3.4770100000000004</v>
      </c>
      <c r="Q117" s="4">
        <f t="shared" si="29"/>
        <v>0.41591</v>
      </c>
      <c r="R117" s="4">
        <f t="shared" si="29"/>
        <v>713.91116999999997</v>
      </c>
      <c r="S117" s="4">
        <f t="shared" si="29"/>
        <v>668.85308999999995</v>
      </c>
      <c r="T117" s="4">
        <f t="shared" si="29"/>
        <v>99.636803956413672</v>
      </c>
      <c r="U117" s="4">
        <f t="shared" si="29"/>
        <v>406.77589</v>
      </c>
      <c r="V117" s="4">
        <f t="shared" si="29"/>
        <v>80.884936020622177</v>
      </c>
      <c r="W117" s="4">
        <f t="shared" si="29"/>
        <v>262.0772</v>
      </c>
      <c r="X117" s="4">
        <f t="shared" si="29"/>
        <v>52.329719362321534</v>
      </c>
      <c r="Y117" s="12"/>
      <c r="Z117" s="12"/>
      <c r="AA117" s="12"/>
      <c r="AB117" s="12"/>
      <c r="AC117" s="12"/>
    </row>
    <row r="118" spans="1:29" x14ac:dyDescent="0.2">
      <c r="A118" s="1" t="s">
        <v>95</v>
      </c>
      <c r="B118" s="1"/>
      <c r="C118" s="4">
        <f t="shared" ref="C118:X118" si="30">MIN(C4:C117)</f>
        <v>5.96E-3</v>
      </c>
      <c r="D118" s="4">
        <f t="shared" si="30"/>
        <v>0.15111000000000002</v>
      </c>
      <c r="E118" s="4">
        <f t="shared" si="30"/>
        <v>0</v>
      </c>
      <c r="F118" s="4">
        <f t="shared" si="30"/>
        <v>5.4700000000000006E-2</v>
      </c>
      <c r="G118" s="4">
        <f t="shared" si="30"/>
        <v>0.40823000000000004</v>
      </c>
      <c r="H118" s="4">
        <f t="shared" si="30"/>
        <v>0.18813999999999997</v>
      </c>
      <c r="I118" s="4">
        <f t="shared" si="30"/>
        <v>0</v>
      </c>
      <c r="J118" s="4">
        <f t="shared" si="30"/>
        <v>0.18443000000000001</v>
      </c>
      <c r="K118" s="4">
        <f t="shared" si="30"/>
        <v>6.45E-3</v>
      </c>
      <c r="L118" s="4">
        <f t="shared" si="30"/>
        <v>165.06375</v>
      </c>
      <c r="M118" s="4">
        <f t="shared" si="30"/>
        <v>58.635359999999999</v>
      </c>
      <c r="N118" s="4">
        <f t="shared" si="30"/>
        <v>2.1304000000000003</v>
      </c>
      <c r="O118" s="4">
        <f t="shared" si="30"/>
        <v>0</v>
      </c>
      <c r="P118" s="4">
        <f t="shared" si="30"/>
        <v>0.67452000000000001</v>
      </c>
      <c r="Q118" s="4">
        <f t="shared" si="30"/>
        <v>0.10181999999999999</v>
      </c>
      <c r="R118" s="4">
        <f t="shared" si="30"/>
        <v>251.25108999999998</v>
      </c>
      <c r="S118" s="4">
        <f t="shared" si="30"/>
        <v>235.88446999999999</v>
      </c>
      <c r="T118" s="4">
        <f t="shared" si="30"/>
        <v>91.535451633012954</v>
      </c>
      <c r="U118" s="4">
        <f t="shared" si="30"/>
        <v>166.23435999999998</v>
      </c>
      <c r="V118" s="4">
        <f t="shared" si="30"/>
        <v>47.670280637678466</v>
      </c>
      <c r="W118" s="4">
        <f t="shared" si="30"/>
        <v>60.76576</v>
      </c>
      <c r="X118" s="4">
        <f t="shared" si="30"/>
        <v>19.115063979377819</v>
      </c>
      <c r="Y118" s="12"/>
      <c r="Z118" s="12"/>
      <c r="AA118" s="12"/>
      <c r="AB118" s="12"/>
      <c r="AC118" s="12"/>
    </row>
    <row r="119" spans="1:29" x14ac:dyDescent="0.2">
      <c r="A119" s="1" t="s">
        <v>96</v>
      </c>
      <c r="B119" s="1"/>
      <c r="C119" s="4">
        <f t="shared" ref="C119:X119" si="31">STDEV(C4:C115)</f>
        <v>4.3523164506001442E-3</v>
      </c>
      <c r="D119" s="4">
        <f t="shared" si="31"/>
        <v>4.6805964650868245E-3</v>
      </c>
      <c r="E119" s="4">
        <f t="shared" si="31"/>
        <v>4.4702531564935193E-2</v>
      </c>
      <c r="F119" s="4">
        <f t="shared" si="31"/>
        <v>2.3813511315283524E-2</v>
      </c>
      <c r="G119" s="4">
        <f t="shared" si="31"/>
        <v>5.6805188701345468</v>
      </c>
      <c r="H119" s="4">
        <f t="shared" si="31"/>
        <v>0.15233479671144301</v>
      </c>
      <c r="I119" s="4">
        <f t="shared" si="31"/>
        <v>5.0624357479993935E-2</v>
      </c>
      <c r="J119" s="4">
        <f t="shared" si="31"/>
        <v>7.849265191899539E-2</v>
      </c>
      <c r="K119" s="4">
        <f t="shared" si="31"/>
        <v>3.8185193541365181E-3</v>
      </c>
      <c r="L119" s="4">
        <f t="shared" si="31"/>
        <v>39.45949785437459</v>
      </c>
      <c r="M119" s="4">
        <f t="shared" si="31"/>
        <v>33.349732275615921</v>
      </c>
      <c r="N119" s="4">
        <f t="shared" si="31"/>
        <v>2.2742725311171701</v>
      </c>
      <c r="O119" s="4">
        <f t="shared" si="31"/>
        <v>0.13260592753289607</v>
      </c>
      <c r="P119" s="4">
        <f t="shared" si="31"/>
        <v>0.43780944603924099</v>
      </c>
      <c r="Q119" s="4">
        <f t="shared" si="31"/>
        <v>3.7065902076900928E-2</v>
      </c>
      <c r="R119" s="4">
        <f t="shared" si="31"/>
        <v>63.125865757827569</v>
      </c>
      <c r="S119" s="4">
        <f t="shared" si="31"/>
        <v>58.472208616941494</v>
      </c>
      <c r="T119" s="4">
        <f t="shared" si="31"/>
        <v>0.75879944437700897</v>
      </c>
      <c r="U119" s="4">
        <f t="shared" si="31"/>
        <v>39.991865927959275</v>
      </c>
      <c r="V119" s="4">
        <f t="shared" si="31"/>
        <v>6.0756075625512205</v>
      </c>
      <c r="W119" s="4">
        <f t="shared" si="31"/>
        <v>35.314990511610937</v>
      </c>
      <c r="X119" s="4">
        <f t="shared" si="31"/>
        <v>6.0756075625512933</v>
      </c>
      <c r="Y119" s="12"/>
      <c r="Z119" s="12"/>
      <c r="AA119" s="12"/>
      <c r="AB119" s="12"/>
      <c r="AC119" s="12"/>
    </row>
    <row r="120" spans="1:29" ht="13.5" thickBot="1" x14ac:dyDescent="0.25">
      <c r="A120" s="14" t="s">
        <v>97</v>
      </c>
      <c r="B120" s="14"/>
      <c r="C120" s="5">
        <f t="shared" ref="C120:X120" si="32">C119/C116*100</f>
        <v>31.969375215095791</v>
      </c>
      <c r="D120" s="5">
        <f t="shared" si="32"/>
        <v>2.9432953570498741</v>
      </c>
      <c r="E120" s="5">
        <f t="shared" si="32"/>
        <v>58.181259212588742</v>
      </c>
      <c r="F120" s="5">
        <f t="shared" si="32"/>
        <v>24.740323598518383</v>
      </c>
      <c r="G120" s="5">
        <f t="shared" si="32"/>
        <v>21.474179177429949</v>
      </c>
      <c r="H120" s="5">
        <f t="shared" si="32"/>
        <v>33.877753406453913</v>
      </c>
      <c r="I120" s="5">
        <f t="shared" si="32"/>
        <v>37.248417498696412</v>
      </c>
      <c r="J120" s="5">
        <f t="shared" si="32"/>
        <v>21.752779516542965</v>
      </c>
      <c r="K120" s="5">
        <f t="shared" si="32"/>
        <v>27.541064079394801</v>
      </c>
      <c r="L120" s="5">
        <f t="shared" si="32"/>
        <v>15.629151943067724</v>
      </c>
      <c r="M120" s="5">
        <f t="shared" si="32"/>
        <v>24.812496660431378</v>
      </c>
      <c r="N120" s="5">
        <f t="shared" si="32"/>
        <v>31.234818858720182</v>
      </c>
      <c r="O120" s="5">
        <f t="shared" si="32"/>
        <v>37.632467102162899</v>
      </c>
      <c r="P120" s="5">
        <f t="shared" si="32"/>
        <v>26.932033561713919</v>
      </c>
      <c r="Q120" s="5">
        <f t="shared" si="32"/>
        <v>21.622575796359662</v>
      </c>
      <c r="R120" s="5">
        <f t="shared" si="32"/>
        <v>14.885714928530374</v>
      </c>
      <c r="S120" s="5">
        <f t="shared" si="32"/>
        <v>14.74344459102095</v>
      </c>
      <c r="T120" s="5">
        <f t="shared" si="32"/>
        <v>0.81120425757823988</v>
      </c>
      <c r="U120" s="5">
        <f t="shared" si="32"/>
        <v>15.688633757278833</v>
      </c>
      <c r="V120" s="5">
        <f t="shared" si="32"/>
        <v>9.4266850734988736</v>
      </c>
      <c r="W120" s="5">
        <f t="shared" si="32"/>
        <v>24.924438526615912</v>
      </c>
      <c r="X120" s="5">
        <f t="shared" si="32"/>
        <v>17.090872692509869</v>
      </c>
      <c r="Y120" s="13"/>
      <c r="Z120" s="13"/>
      <c r="AA120" s="13"/>
      <c r="AB120" s="13"/>
      <c r="AC120" s="13"/>
    </row>
    <row r="121" spans="1:29" ht="13.5" thickTop="1" x14ac:dyDescent="0.2"/>
  </sheetData>
  <mergeCells count="16">
    <mergeCell ref="AB2:AB3"/>
    <mergeCell ref="AC2:AC3"/>
    <mergeCell ref="X2:X3"/>
    <mergeCell ref="W2:W3"/>
    <mergeCell ref="A1:AC1"/>
    <mergeCell ref="A120:B120"/>
    <mergeCell ref="Y2:Y3"/>
    <mergeCell ref="Z2:Z3"/>
    <mergeCell ref="AA2:AA3"/>
    <mergeCell ref="V2:V3"/>
    <mergeCell ref="U2:U3"/>
    <mergeCell ref="T2:T3"/>
    <mergeCell ref="S2:S3"/>
    <mergeCell ref="R2:R3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ACA92-2877-43F7-92F2-F7607C3863DD}">
  <dimension ref="D5:F116"/>
  <sheetViews>
    <sheetView workbookViewId="0">
      <selection activeCell="H14" sqref="H14"/>
    </sheetView>
  </sheetViews>
  <sheetFormatPr defaultRowHeight="14.25" x14ac:dyDescent="0.2"/>
  <sheetData>
    <row r="5" spans="4:6" x14ac:dyDescent="0.2">
      <c r="D5" t="s">
        <v>161</v>
      </c>
      <c r="E5">
        <v>7.6097873075311795E-2</v>
      </c>
      <c r="F5">
        <v>1.4806882830811701</v>
      </c>
    </row>
    <row r="6" spans="4:6" x14ac:dyDescent="0.2">
      <c r="D6" t="s">
        <v>162</v>
      </c>
      <c r="E6">
        <v>-1.2674928355180901</v>
      </c>
      <c r="F6">
        <v>0.64826557983536603</v>
      </c>
    </row>
    <row r="7" spans="4:6" x14ac:dyDescent="0.2">
      <c r="D7" t="s">
        <v>163</v>
      </c>
      <c r="E7">
        <v>0.346320035947426</v>
      </c>
      <c r="F7">
        <v>-1.65716621503217</v>
      </c>
    </row>
    <row r="8" spans="4:6" x14ac:dyDescent="0.2">
      <c r="D8" t="s">
        <v>164</v>
      </c>
      <c r="E8">
        <v>1.0505361013805099</v>
      </c>
      <c r="F8">
        <v>1.1542175530543299</v>
      </c>
    </row>
    <row r="9" spans="4:6" x14ac:dyDescent="0.2">
      <c r="D9" t="s">
        <v>165</v>
      </c>
      <c r="E9">
        <v>3.7976196738197202E-2</v>
      </c>
      <c r="F9">
        <v>0.986788618456788</v>
      </c>
    </row>
    <row r="10" spans="4:6" x14ac:dyDescent="0.2">
      <c r="D10" t="s">
        <v>166</v>
      </c>
      <c r="E10">
        <v>0.15506557348862801</v>
      </c>
      <c r="F10">
        <v>0.52414291772394905</v>
      </c>
    </row>
    <row r="11" spans="4:6" x14ac:dyDescent="0.2">
      <c r="D11" t="s">
        <v>167</v>
      </c>
      <c r="E11">
        <v>3.3380159884772902</v>
      </c>
      <c r="F11">
        <v>1.3668185007218101</v>
      </c>
    </row>
    <row r="12" spans="4:6" x14ac:dyDescent="0.2">
      <c r="D12" t="s">
        <v>168</v>
      </c>
      <c r="E12">
        <v>0.12101188257362799</v>
      </c>
      <c r="F12">
        <v>0.54208382820649503</v>
      </c>
    </row>
    <row r="13" spans="4:6" x14ac:dyDescent="0.2">
      <c r="D13" t="s">
        <v>169</v>
      </c>
      <c r="E13">
        <v>-0.67622331815464298</v>
      </c>
      <c r="F13">
        <v>0.27655285239363903</v>
      </c>
    </row>
    <row r="14" spans="4:6" x14ac:dyDescent="0.2">
      <c r="D14" t="s">
        <v>170</v>
      </c>
      <c r="E14">
        <v>-0.23991620675934</v>
      </c>
      <c r="F14">
        <v>1.2741143432411099</v>
      </c>
    </row>
    <row r="15" spans="4:6" x14ac:dyDescent="0.2">
      <c r="D15" t="s">
        <v>171</v>
      </c>
      <c r="E15">
        <v>0.34424037640987798</v>
      </c>
      <c r="F15">
        <v>0.98200150667781705</v>
      </c>
    </row>
    <row r="16" spans="4:6" x14ac:dyDescent="0.2">
      <c r="D16" t="s">
        <v>172</v>
      </c>
      <c r="E16">
        <v>-1.44689461809886</v>
      </c>
      <c r="F16">
        <v>1.86801168225104</v>
      </c>
    </row>
    <row r="17" spans="4:6" x14ac:dyDescent="0.2">
      <c r="D17" t="s">
        <v>173</v>
      </c>
      <c r="E17">
        <v>0.69478770036913495</v>
      </c>
      <c r="F17">
        <v>0.43295711169095202</v>
      </c>
    </row>
    <row r="18" spans="4:6" x14ac:dyDescent="0.2">
      <c r="D18" t="s">
        <v>174</v>
      </c>
      <c r="E18">
        <v>7.8493355540481799E-2</v>
      </c>
      <c r="F18">
        <v>0.13984766795690901</v>
      </c>
    </row>
    <row r="19" spans="4:6" x14ac:dyDescent="0.2">
      <c r="D19" t="s">
        <v>175</v>
      </c>
      <c r="E19">
        <v>0.27664162507685502</v>
      </c>
      <c r="F19">
        <v>-6.3412309832615796E-2</v>
      </c>
    </row>
    <row r="20" spans="4:6" x14ac:dyDescent="0.2">
      <c r="D20" t="s">
        <v>176</v>
      </c>
      <c r="E20">
        <v>1.45312914176061</v>
      </c>
      <c r="F20">
        <v>-2.1769877876514898</v>
      </c>
    </row>
    <row r="21" spans="4:6" x14ac:dyDescent="0.2">
      <c r="D21" t="s">
        <v>177</v>
      </c>
      <c r="E21">
        <v>-1.1875504956045901E-2</v>
      </c>
      <c r="F21">
        <v>-2.8321474405366698</v>
      </c>
    </row>
    <row r="22" spans="4:6" x14ac:dyDescent="0.2">
      <c r="D22" t="s">
        <v>178</v>
      </c>
      <c r="E22">
        <v>-0.27339171437694398</v>
      </c>
      <c r="F22">
        <v>0.955402654164065</v>
      </c>
    </row>
    <row r="23" spans="4:6" x14ac:dyDescent="0.2">
      <c r="D23" t="s">
        <v>179</v>
      </c>
      <c r="E23">
        <v>0.35718744875693997</v>
      </c>
      <c r="F23">
        <v>-0.24497994802210099</v>
      </c>
    </row>
    <row r="24" spans="4:6" x14ac:dyDescent="0.2">
      <c r="D24" t="s">
        <v>180</v>
      </c>
      <c r="E24">
        <v>-0.28068361998258401</v>
      </c>
      <c r="F24">
        <v>-1.1004523247659801</v>
      </c>
    </row>
    <row r="25" spans="4:6" x14ac:dyDescent="0.2">
      <c r="D25" t="s">
        <v>181</v>
      </c>
      <c r="E25">
        <v>-3.5278989975831898E-2</v>
      </c>
      <c r="F25">
        <v>0.82983063912649901</v>
      </c>
    </row>
    <row r="26" spans="4:6" x14ac:dyDescent="0.2">
      <c r="D26" t="s">
        <v>182</v>
      </c>
      <c r="E26">
        <v>9.2321368787103703E-2</v>
      </c>
      <c r="F26">
        <v>-0.212752865742078</v>
      </c>
    </row>
    <row r="27" spans="4:6" x14ac:dyDescent="0.2">
      <c r="D27" t="s">
        <v>183</v>
      </c>
      <c r="E27">
        <v>0.29516526929467202</v>
      </c>
      <c r="F27">
        <v>-0.93907828135220095</v>
      </c>
    </row>
    <row r="28" spans="4:6" x14ac:dyDescent="0.2">
      <c r="D28" t="s">
        <v>184</v>
      </c>
      <c r="E28">
        <v>-0.90330300362104499</v>
      </c>
      <c r="F28">
        <v>0.67595009218828705</v>
      </c>
    </row>
    <row r="29" spans="4:6" x14ac:dyDescent="0.2">
      <c r="D29" t="s">
        <v>185</v>
      </c>
      <c r="E29">
        <v>5.9400330142909102E-2</v>
      </c>
      <c r="F29">
        <v>0.26670802977914698</v>
      </c>
    </row>
    <row r="30" spans="4:6" x14ac:dyDescent="0.2">
      <c r="D30" t="s">
        <v>186</v>
      </c>
      <c r="E30">
        <v>-0.27395337392769997</v>
      </c>
      <c r="F30">
        <v>0.44849492735819202</v>
      </c>
    </row>
    <row r="31" spans="4:6" x14ac:dyDescent="0.2">
      <c r="D31" t="s">
        <v>187</v>
      </c>
      <c r="E31">
        <v>-0.187675813939333</v>
      </c>
      <c r="F31">
        <v>0.28074079027283599</v>
      </c>
    </row>
    <row r="32" spans="4:6" x14ac:dyDescent="0.2">
      <c r="D32" t="s">
        <v>188</v>
      </c>
      <c r="E32">
        <v>0.227087191877614</v>
      </c>
      <c r="F32">
        <v>0.56430896290347499</v>
      </c>
    </row>
    <row r="33" spans="4:6" x14ac:dyDescent="0.2">
      <c r="D33" t="s">
        <v>189</v>
      </c>
      <c r="E33">
        <v>0.170175943312078</v>
      </c>
      <c r="F33">
        <v>-0.96663184484930598</v>
      </c>
    </row>
    <row r="34" spans="4:6" x14ac:dyDescent="0.2">
      <c r="D34" t="s">
        <v>190</v>
      </c>
      <c r="E34">
        <v>-0.13143278969448099</v>
      </c>
      <c r="F34">
        <v>2.0152150830851299</v>
      </c>
    </row>
    <row r="35" spans="4:6" x14ac:dyDescent="0.2">
      <c r="D35" t="s">
        <v>191</v>
      </c>
      <c r="E35">
        <v>0.42830804481172102</v>
      </c>
      <c r="F35">
        <v>-0.40117010487216898</v>
      </c>
    </row>
    <row r="36" spans="4:6" x14ac:dyDescent="0.2">
      <c r="D36" t="s">
        <v>192</v>
      </c>
      <c r="E36">
        <v>-0.96375245066109905</v>
      </c>
      <c r="F36">
        <v>-1.8147752341783501</v>
      </c>
    </row>
    <row r="37" spans="4:6" x14ac:dyDescent="0.2">
      <c r="D37" t="s">
        <v>193</v>
      </c>
      <c r="E37">
        <v>-0.48093523470268201</v>
      </c>
      <c r="F37">
        <v>0.596911494404052</v>
      </c>
    </row>
    <row r="38" spans="4:6" x14ac:dyDescent="0.2">
      <c r="D38" t="s">
        <v>194</v>
      </c>
      <c r="E38">
        <v>0.43417612003185402</v>
      </c>
      <c r="F38">
        <v>-0.26464299488298398</v>
      </c>
    </row>
    <row r="39" spans="4:6" x14ac:dyDescent="0.2">
      <c r="D39" t="s">
        <v>195</v>
      </c>
      <c r="E39">
        <v>0.21982437579655301</v>
      </c>
      <c r="F39">
        <v>-3.7874770274845003E-2</v>
      </c>
    </row>
    <row r="40" spans="4:6" x14ac:dyDescent="0.2">
      <c r="D40" t="s">
        <v>196</v>
      </c>
      <c r="E40">
        <v>-0.51510237412059301</v>
      </c>
      <c r="F40">
        <v>0.57826474261124805</v>
      </c>
    </row>
    <row r="41" spans="4:6" x14ac:dyDescent="0.2">
      <c r="D41" t="s">
        <v>197</v>
      </c>
      <c r="E41">
        <v>0.87599834352120398</v>
      </c>
      <c r="F41">
        <v>-0.88716054207284001</v>
      </c>
    </row>
    <row r="42" spans="4:6" x14ac:dyDescent="0.2">
      <c r="D42" t="s">
        <v>198</v>
      </c>
      <c r="E42">
        <v>0.88307311369497699</v>
      </c>
      <c r="F42">
        <v>-8.5792730155845306E-2</v>
      </c>
    </row>
    <row r="43" spans="4:6" x14ac:dyDescent="0.2">
      <c r="D43" t="s">
        <v>199</v>
      </c>
      <c r="E43">
        <v>0.112863380023506</v>
      </c>
      <c r="F43">
        <v>0.36409385857249499</v>
      </c>
    </row>
    <row r="44" spans="4:6" x14ac:dyDescent="0.2">
      <c r="D44" t="s">
        <v>200</v>
      </c>
      <c r="E44">
        <v>-0.74564068547037199</v>
      </c>
      <c r="F44">
        <v>-0.19102430559068201</v>
      </c>
    </row>
    <row r="45" spans="4:6" x14ac:dyDescent="0.2">
      <c r="D45" t="s">
        <v>201</v>
      </c>
      <c r="E45">
        <v>-0.84086253122222898</v>
      </c>
      <c r="F45">
        <v>0.420006362805248</v>
      </c>
    </row>
    <row r="46" spans="4:6" x14ac:dyDescent="0.2">
      <c r="D46" t="s">
        <v>202</v>
      </c>
      <c r="E46">
        <v>0.48338699150541298</v>
      </c>
      <c r="F46">
        <v>0.57659440950113106</v>
      </c>
    </row>
    <row r="47" spans="4:6" x14ac:dyDescent="0.2">
      <c r="D47" t="s">
        <v>10</v>
      </c>
      <c r="E47">
        <v>-0.48201850783301797</v>
      </c>
      <c r="F47">
        <v>0.29911022675286603</v>
      </c>
    </row>
    <row r="48" spans="4:6" x14ac:dyDescent="0.2">
      <c r="D48" t="s">
        <v>11</v>
      </c>
      <c r="E48">
        <v>-0.33587107567598801</v>
      </c>
      <c r="F48">
        <v>-0.33394833535124202</v>
      </c>
    </row>
    <row r="49" spans="4:6" x14ac:dyDescent="0.2">
      <c r="D49" t="s">
        <v>12</v>
      </c>
      <c r="E49">
        <v>-0.387282577062879</v>
      </c>
      <c r="F49">
        <v>-0.97497146075494001</v>
      </c>
    </row>
    <row r="50" spans="4:6" x14ac:dyDescent="0.2">
      <c r="D50" t="s">
        <v>13</v>
      </c>
      <c r="E50">
        <v>-0.82295954667829196</v>
      </c>
      <c r="F50">
        <v>1.90210562407978</v>
      </c>
    </row>
    <row r="51" spans="4:6" x14ac:dyDescent="0.2">
      <c r="D51" t="s">
        <v>14</v>
      </c>
      <c r="E51">
        <v>-0.46439534964304502</v>
      </c>
      <c r="F51">
        <v>1.2438151762590299</v>
      </c>
    </row>
    <row r="52" spans="4:6" x14ac:dyDescent="0.2">
      <c r="D52" t="s">
        <v>15</v>
      </c>
      <c r="E52">
        <v>-0.41387893362239597</v>
      </c>
      <c r="F52">
        <v>7.3816449448595597E-2</v>
      </c>
    </row>
    <row r="53" spans="4:6" x14ac:dyDescent="0.2">
      <c r="D53" t="s">
        <v>16</v>
      </c>
      <c r="E53">
        <v>-0.42508620288585403</v>
      </c>
      <c r="F53">
        <v>-0.22818818350272299</v>
      </c>
    </row>
    <row r="54" spans="4:6" x14ac:dyDescent="0.2">
      <c r="D54" t="s">
        <v>17</v>
      </c>
      <c r="E54">
        <v>-0.65223965323142596</v>
      </c>
      <c r="F54">
        <v>-2.0348247765269201</v>
      </c>
    </row>
    <row r="55" spans="4:6" x14ac:dyDescent="0.2">
      <c r="D55" t="s">
        <v>18</v>
      </c>
      <c r="E55">
        <v>-0.38425661525646199</v>
      </c>
      <c r="F55">
        <v>-1.3163523180652501</v>
      </c>
    </row>
    <row r="56" spans="4:6" x14ac:dyDescent="0.2">
      <c r="D56" t="s">
        <v>19</v>
      </c>
      <c r="E56">
        <v>5.9420181330074102E-2</v>
      </c>
      <c r="F56">
        <v>0.246559835043312</v>
      </c>
    </row>
    <row r="57" spans="4:6" x14ac:dyDescent="0.2">
      <c r="D57" t="s">
        <v>20</v>
      </c>
      <c r="E57">
        <v>-1.1609175011339999E-2</v>
      </c>
      <c r="F57">
        <v>1.4976112117710401</v>
      </c>
    </row>
    <row r="58" spans="4:6" x14ac:dyDescent="0.2">
      <c r="D58" t="s">
        <v>21</v>
      </c>
      <c r="E58">
        <v>-0.46265895828557901</v>
      </c>
      <c r="F58">
        <v>-1.48935007719068</v>
      </c>
    </row>
    <row r="59" spans="4:6" x14ac:dyDescent="0.2">
      <c r="D59" t="s">
        <v>22</v>
      </c>
      <c r="E59">
        <v>-1.50380227771607</v>
      </c>
      <c r="F59">
        <v>-0.19921908779622</v>
      </c>
    </row>
    <row r="60" spans="4:6" x14ac:dyDescent="0.2">
      <c r="D60" t="s">
        <v>23</v>
      </c>
      <c r="E60">
        <v>-1.1438080868585301</v>
      </c>
      <c r="F60">
        <v>0.41288371253723899</v>
      </c>
    </row>
    <row r="61" spans="4:6" x14ac:dyDescent="0.2">
      <c r="D61" t="s">
        <v>24</v>
      </c>
      <c r="E61">
        <v>-0.525550967430788</v>
      </c>
      <c r="F61">
        <v>-7.0691512910985493E-2</v>
      </c>
    </row>
    <row r="62" spans="4:6" x14ac:dyDescent="0.2">
      <c r="D62" t="s">
        <v>25</v>
      </c>
      <c r="E62">
        <v>-1.4036163158258199</v>
      </c>
      <c r="F62">
        <v>-0.60297994239030295</v>
      </c>
    </row>
    <row r="63" spans="4:6" x14ac:dyDescent="0.2">
      <c r="D63" t="s">
        <v>26</v>
      </c>
      <c r="E63">
        <v>-0.71977927014282705</v>
      </c>
      <c r="F63">
        <v>-0.62226486331165298</v>
      </c>
    </row>
    <row r="64" spans="4:6" x14ac:dyDescent="0.2">
      <c r="D64" t="s">
        <v>27</v>
      </c>
      <c r="E64">
        <v>-1.4083682037255301</v>
      </c>
      <c r="F64">
        <v>0.216782210337193</v>
      </c>
    </row>
    <row r="65" spans="4:6" x14ac:dyDescent="0.2">
      <c r="D65" t="s">
        <v>28</v>
      </c>
      <c r="E65">
        <v>-0.79273049957086394</v>
      </c>
      <c r="F65">
        <v>-0.82559381922485497</v>
      </c>
    </row>
    <row r="66" spans="4:6" x14ac:dyDescent="0.2">
      <c r="D66" t="s">
        <v>29</v>
      </c>
      <c r="E66">
        <v>-0.77088256591870497</v>
      </c>
      <c r="F66">
        <v>0.72191576548019198</v>
      </c>
    </row>
    <row r="67" spans="4:6" x14ac:dyDescent="0.2">
      <c r="D67" t="s">
        <v>30</v>
      </c>
      <c r="E67">
        <v>-0.73984712677895703</v>
      </c>
      <c r="F67">
        <v>0.64981230214615804</v>
      </c>
    </row>
    <row r="68" spans="4:6" x14ac:dyDescent="0.2">
      <c r="D68" t="s">
        <v>31</v>
      </c>
      <c r="E68">
        <v>8.8150028267395694E-2</v>
      </c>
      <c r="F68">
        <v>0.51912426716976801</v>
      </c>
    </row>
    <row r="69" spans="4:6" x14ac:dyDescent="0.2">
      <c r="D69" t="s">
        <v>32</v>
      </c>
      <c r="E69">
        <v>-0.39494033635670001</v>
      </c>
      <c r="F69">
        <v>0.82491967352888296</v>
      </c>
    </row>
    <row r="70" spans="4:6" x14ac:dyDescent="0.2">
      <c r="D70" t="s">
        <v>33</v>
      </c>
      <c r="E70">
        <v>-0.74075184370870495</v>
      </c>
      <c r="F70">
        <v>1.0439474480412101</v>
      </c>
    </row>
    <row r="71" spans="4:6" x14ac:dyDescent="0.2">
      <c r="D71" t="s">
        <v>34</v>
      </c>
      <c r="E71">
        <v>-2.54904313137737</v>
      </c>
      <c r="F71">
        <v>4.9995152962364203E-2</v>
      </c>
    </row>
    <row r="72" spans="4:6" x14ac:dyDescent="0.2">
      <c r="D72" t="s">
        <v>35</v>
      </c>
      <c r="E72">
        <v>-1.00863881112614</v>
      </c>
      <c r="F72">
        <v>0.40108466969748402</v>
      </c>
    </row>
    <row r="73" spans="4:6" x14ac:dyDescent="0.2">
      <c r="D73" t="s">
        <v>36</v>
      </c>
      <c r="E73">
        <v>-0.83359065258813803</v>
      </c>
      <c r="F73">
        <v>0.55663571098853604</v>
      </c>
    </row>
    <row r="74" spans="4:6" x14ac:dyDescent="0.2">
      <c r="D74" t="s">
        <v>37</v>
      </c>
      <c r="E74">
        <v>-0.75654230458691396</v>
      </c>
      <c r="F74">
        <v>0.98787284362294403</v>
      </c>
    </row>
    <row r="75" spans="4:6" x14ac:dyDescent="0.2">
      <c r="D75" t="s">
        <v>38</v>
      </c>
      <c r="E75">
        <v>0.35215991802915703</v>
      </c>
      <c r="F75">
        <v>0.39638321754291</v>
      </c>
    </row>
    <row r="76" spans="4:6" x14ac:dyDescent="0.2">
      <c r="D76" t="s">
        <v>39</v>
      </c>
      <c r="E76">
        <v>-0.25422275559930002</v>
      </c>
      <c r="F76">
        <v>0.36755566029123199</v>
      </c>
    </row>
    <row r="77" spans="4:6" x14ac:dyDescent="0.2">
      <c r="D77" t="s">
        <v>40</v>
      </c>
      <c r="E77">
        <v>-0.54528245716266899</v>
      </c>
      <c r="F77">
        <v>0.184397198121239</v>
      </c>
    </row>
    <row r="78" spans="4:6" x14ac:dyDescent="0.2">
      <c r="D78" t="s">
        <v>41</v>
      </c>
      <c r="E78">
        <v>-0.66731971396054901</v>
      </c>
      <c r="F78">
        <v>0.43224116743061097</v>
      </c>
    </row>
    <row r="79" spans="4:6" x14ac:dyDescent="0.2">
      <c r="D79" t="s">
        <v>42</v>
      </c>
      <c r="E79">
        <v>-0.77965589672654501</v>
      </c>
      <c r="F79">
        <v>0.71174997067844903</v>
      </c>
    </row>
    <row r="80" spans="4:6" x14ac:dyDescent="0.2">
      <c r="D80" t="s">
        <v>43</v>
      </c>
      <c r="E80">
        <v>0.69195613471314199</v>
      </c>
      <c r="F80">
        <v>0.104554788340463</v>
      </c>
    </row>
    <row r="81" spans="4:6" x14ac:dyDescent="0.2">
      <c r="D81" t="s">
        <v>44</v>
      </c>
      <c r="E81">
        <v>-0.34585162148900001</v>
      </c>
      <c r="F81">
        <v>0.35765568946201798</v>
      </c>
    </row>
    <row r="82" spans="4:6" x14ac:dyDescent="0.2">
      <c r="D82" t="s">
        <v>45</v>
      </c>
      <c r="E82">
        <v>1.1879443432669801</v>
      </c>
      <c r="F82">
        <v>-2.2705521045439898</v>
      </c>
    </row>
    <row r="83" spans="4:6" x14ac:dyDescent="0.2">
      <c r="D83" t="s">
        <v>46</v>
      </c>
      <c r="E83">
        <v>1.3967027467998401</v>
      </c>
      <c r="F83">
        <v>6.6104157808038605E-2</v>
      </c>
    </row>
    <row r="84" spans="4:6" x14ac:dyDescent="0.2">
      <c r="D84" t="s">
        <v>47</v>
      </c>
      <c r="E84">
        <v>1.0524769816974999</v>
      </c>
      <c r="F84">
        <v>-1.142399129388</v>
      </c>
    </row>
    <row r="85" spans="4:6" x14ac:dyDescent="0.2">
      <c r="D85" t="s">
        <v>48</v>
      </c>
      <c r="E85">
        <v>2.02320445746982</v>
      </c>
      <c r="F85">
        <v>-1.07249827456618</v>
      </c>
    </row>
    <row r="86" spans="4:6" x14ac:dyDescent="0.2">
      <c r="D86" t="s">
        <v>49</v>
      </c>
      <c r="E86">
        <v>-8.8546183330326406E-2</v>
      </c>
      <c r="F86">
        <v>-1.81167489288378</v>
      </c>
    </row>
    <row r="87" spans="4:6" x14ac:dyDescent="0.2">
      <c r="D87" t="s">
        <v>50</v>
      </c>
      <c r="E87">
        <v>0.13581145700313399</v>
      </c>
      <c r="F87">
        <v>-1.1267165815881599</v>
      </c>
    </row>
    <row r="88" spans="4:6" x14ac:dyDescent="0.2">
      <c r="D88" t="s">
        <v>51</v>
      </c>
      <c r="E88">
        <v>1.6615781698246599</v>
      </c>
      <c r="F88">
        <v>-2.38934485208841</v>
      </c>
    </row>
    <row r="89" spans="4:6" x14ac:dyDescent="0.2">
      <c r="D89" t="s">
        <v>52</v>
      </c>
      <c r="E89">
        <v>0.40824425602593301</v>
      </c>
      <c r="F89">
        <v>0.74397608414871796</v>
      </c>
    </row>
    <row r="90" spans="4:6" x14ac:dyDescent="0.2">
      <c r="D90" t="s">
        <v>53</v>
      </c>
      <c r="E90">
        <v>0.78429304570335201</v>
      </c>
      <c r="F90">
        <v>0.98436464521368605</v>
      </c>
    </row>
    <row r="91" spans="4:6" x14ac:dyDescent="0.2">
      <c r="D91" t="s">
        <v>54</v>
      </c>
      <c r="E91">
        <v>2.12134987910617E-2</v>
      </c>
      <c r="F91">
        <v>1.15325954366936</v>
      </c>
    </row>
    <row r="92" spans="4:6" x14ac:dyDescent="0.2">
      <c r="D92" t="s">
        <v>55</v>
      </c>
      <c r="E92">
        <v>1.27852639755507</v>
      </c>
      <c r="F92">
        <v>1.2796827628623499</v>
      </c>
    </row>
    <row r="93" spans="4:6" x14ac:dyDescent="0.2">
      <c r="D93" t="s">
        <v>56</v>
      </c>
      <c r="E93">
        <v>0.32454955148239201</v>
      </c>
      <c r="F93">
        <v>1.3580883785357201</v>
      </c>
    </row>
    <row r="94" spans="4:6" x14ac:dyDescent="0.2">
      <c r="D94" t="s">
        <v>57</v>
      </c>
      <c r="E94">
        <v>-0.56460188864562499</v>
      </c>
      <c r="F94">
        <v>-0.63424296978956096</v>
      </c>
    </row>
    <row r="95" spans="4:6" x14ac:dyDescent="0.2">
      <c r="D95" t="s">
        <v>58</v>
      </c>
      <c r="E95">
        <v>5.1713771947254603</v>
      </c>
      <c r="F95">
        <v>2.1165341929282699</v>
      </c>
    </row>
    <row r="96" spans="4:6" x14ac:dyDescent="0.2">
      <c r="D96" t="s">
        <v>59</v>
      </c>
      <c r="E96">
        <v>-0.52056605474223006</v>
      </c>
      <c r="F96">
        <v>-0.43601635987905701</v>
      </c>
    </row>
    <row r="97" spans="4:6" x14ac:dyDescent="0.2">
      <c r="D97" t="s">
        <v>60</v>
      </c>
      <c r="E97">
        <v>-0.54375686320175298</v>
      </c>
      <c r="F97">
        <v>-0.64535764412722096</v>
      </c>
    </row>
    <row r="98" spans="4:6" x14ac:dyDescent="0.2">
      <c r="D98" t="s">
        <v>61</v>
      </c>
      <c r="E98">
        <v>-5.8247699645831201E-2</v>
      </c>
      <c r="F98">
        <v>0.58312591156763505</v>
      </c>
    </row>
    <row r="99" spans="4:6" x14ac:dyDescent="0.2">
      <c r="D99" t="s">
        <v>62</v>
      </c>
      <c r="E99">
        <v>-0.73698941896197001</v>
      </c>
      <c r="F99">
        <v>-0.19971953319070801</v>
      </c>
    </row>
    <row r="100" spans="4:6" x14ac:dyDescent="0.2">
      <c r="D100" t="s">
        <v>63</v>
      </c>
      <c r="E100">
        <v>-0.80340941147731904</v>
      </c>
      <c r="F100">
        <v>-1.49875197931357</v>
      </c>
    </row>
    <row r="101" spans="4:6" x14ac:dyDescent="0.2">
      <c r="D101" t="s">
        <v>64</v>
      </c>
      <c r="E101">
        <v>-0.92389614926417096</v>
      </c>
      <c r="F101">
        <v>-0.70551920334952201</v>
      </c>
    </row>
    <row r="102" spans="4:6" x14ac:dyDescent="0.2">
      <c r="D102" t="s">
        <v>65</v>
      </c>
      <c r="E102">
        <v>-0.40669532498636801</v>
      </c>
      <c r="F102">
        <v>-0.57715237558142796</v>
      </c>
    </row>
    <row r="103" spans="4:6" x14ac:dyDescent="0.2">
      <c r="D103" t="s">
        <v>66</v>
      </c>
      <c r="E103">
        <v>-0.58383344657943703</v>
      </c>
      <c r="F103">
        <v>-0.39283315925284801</v>
      </c>
    </row>
    <row r="104" spans="4:6" x14ac:dyDescent="0.2">
      <c r="D104" t="s">
        <v>67</v>
      </c>
      <c r="E104">
        <v>-0.37797254382469098</v>
      </c>
      <c r="F104">
        <v>-1.5266259432626901</v>
      </c>
    </row>
    <row r="105" spans="4:6" x14ac:dyDescent="0.2">
      <c r="D105" t="s">
        <v>68</v>
      </c>
      <c r="E105">
        <v>0.430591070378813</v>
      </c>
      <c r="F105">
        <v>-0.25080391480653902</v>
      </c>
    </row>
    <row r="106" spans="4:6" x14ac:dyDescent="0.2">
      <c r="D106" t="s">
        <v>69</v>
      </c>
      <c r="E106">
        <v>6.0884764430215101E-2</v>
      </c>
      <c r="F106">
        <v>-0.18453066295662099</v>
      </c>
    </row>
    <row r="107" spans="4:6" x14ac:dyDescent="0.2">
      <c r="D107" t="s">
        <v>70</v>
      </c>
      <c r="E107">
        <v>0.19586220627826101</v>
      </c>
      <c r="F107">
        <v>-0.51731687190688402</v>
      </c>
    </row>
    <row r="108" spans="4:6" x14ac:dyDescent="0.2">
      <c r="D108" t="s">
        <v>71</v>
      </c>
      <c r="E108">
        <v>0.59479516712618696</v>
      </c>
      <c r="F108">
        <v>-9.3180967849298205E-2</v>
      </c>
    </row>
    <row r="109" spans="4:6" x14ac:dyDescent="0.2">
      <c r="D109" t="s">
        <v>72</v>
      </c>
      <c r="E109">
        <v>-0.24268817146271501</v>
      </c>
      <c r="F109">
        <v>0.30733208430229803</v>
      </c>
    </row>
    <row r="110" spans="4:6" x14ac:dyDescent="0.2">
      <c r="D110" t="s">
        <v>73</v>
      </c>
      <c r="E110">
        <v>2.6256140408805599</v>
      </c>
      <c r="F110">
        <v>-0.95988758738379698</v>
      </c>
    </row>
    <row r="111" spans="4:6" x14ac:dyDescent="0.2">
      <c r="D111" t="s">
        <v>74</v>
      </c>
      <c r="E111">
        <v>1.71480393979853</v>
      </c>
      <c r="F111">
        <v>-0.28717971953529398</v>
      </c>
    </row>
    <row r="112" spans="4:6" x14ac:dyDescent="0.2">
      <c r="D112" t="s">
        <v>75</v>
      </c>
      <c r="E112">
        <v>0.79767762675239595</v>
      </c>
      <c r="F112">
        <v>0.58088146889640302</v>
      </c>
    </row>
    <row r="113" spans="4:6" x14ac:dyDescent="0.2">
      <c r="D113" t="s">
        <v>76</v>
      </c>
      <c r="E113">
        <v>1.1983077549579699</v>
      </c>
      <c r="F113">
        <v>0.77476644506096604</v>
      </c>
    </row>
    <row r="114" spans="4:6" x14ac:dyDescent="0.2">
      <c r="D114" t="s">
        <v>77</v>
      </c>
      <c r="E114">
        <v>1.70080562704149</v>
      </c>
      <c r="F114">
        <v>-0.75105933880601505</v>
      </c>
    </row>
    <row r="115" spans="4:6" x14ac:dyDescent="0.2">
      <c r="D115" t="s">
        <v>78</v>
      </c>
      <c r="E115">
        <v>0.39270339975305102</v>
      </c>
      <c r="F115">
        <v>-1.7795544403518699</v>
      </c>
    </row>
    <row r="116" spans="4:6" x14ac:dyDescent="0.2">
      <c r="D116" t="s">
        <v>79</v>
      </c>
      <c r="E116">
        <v>-1.1088380773362301</v>
      </c>
      <c r="F116">
        <v>-0.57230555555034801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2021-03-29T02:47:27Z</dcterms:created>
  <dcterms:modified xsi:type="dcterms:W3CDTF">2021-07-13T08:10:58Z</dcterms:modified>
</cp:coreProperties>
</file>