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ucasE\Desktop\Lucas GFI Desktop\LCA TEA\LCA landscape\Report\IJLCA submission\"/>
    </mc:Choice>
  </mc:AlternateContent>
  <xr:revisionPtr revIDLastSave="0" documentId="13_ncr:1_{22308832-AD60-48D8-A481-3E933E983855}" xr6:coauthVersionLast="47" xr6:coauthVersionMax="47" xr10:uidLastSave="{00000000-0000-0000-0000-000000000000}"/>
  <bookViews>
    <workbookView xWindow="-28920" yWindow="-120" windowWidth="29040" windowHeight="15720" firstSheet="2" activeTab="4" xr2:uid="{00000000-000D-0000-FFFF-FFFF00000000}"/>
  </bookViews>
  <sheets>
    <sheet name="Table S2.1 LCA database" sheetId="1" r:id="rId1"/>
    <sheet name="Table S2.2 LCA bioprocesses" sheetId="2" r:id="rId2"/>
    <sheet name="Table S2.3 GRN Bioprocess data" sheetId="3" r:id="rId3"/>
    <sheet name="Table S2.4 LCA impact categorie" sheetId="4" r:id="rId4"/>
    <sheet name="Table S2.5 Comparative LCA summ" sheetId="5" r:id="rId5"/>
    <sheet name="Table S2.6 Hotspot categorizati" sheetId="6" r:id="rId6"/>
  </sheets>
  <definedNames>
    <definedName name="_xlnm._FilterDatabase" localSheetId="1" hidden="1">'Table S2.2 LCA bioprocesses'!$A$2:$AB$54</definedName>
    <definedName name="_xlnm._FilterDatabase" localSheetId="2" hidden="1">'Table S2.3 GRN Bioprocess data'!$A$2:$U$75</definedName>
    <definedName name="_xlnm._FilterDatabase" localSheetId="5" hidden="1">'Table S2.6 Hotspot categorizati'!$A$3:$H$176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3" i="5" l="1" a="1"/>
  <c r="S33" i="5"/>
  <c r="S32" i="5" a="1"/>
  <c r="S32" i="5"/>
  <c r="S31" i="5" a="1"/>
  <c r="S31" i="5"/>
  <c r="S30" i="5" a="1"/>
  <c r="S30" i="5"/>
  <c r="S29" i="5" a="1"/>
  <c r="S29" i="5"/>
  <c r="S28" i="5" a="1"/>
  <c r="S28" i="5"/>
  <c r="S27" i="5" a="1"/>
  <c r="S27" i="5"/>
  <c r="S26" i="5" a="1"/>
  <c r="S26" i="5"/>
  <c r="S25" i="5" a="1"/>
  <c r="S25" i="5"/>
  <c r="S24" i="5" a="1"/>
  <c r="S24" i="5"/>
  <c r="S23" i="5" a="1"/>
  <c r="S23" i="5"/>
  <c r="S22" i="5" a="1"/>
  <c r="S22" i="5"/>
  <c r="S21" i="5" a="1"/>
  <c r="S21" i="5"/>
  <c r="S20" i="5" a="1"/>
  <c r="S20" i="5"/>
  <c r="S19" i="5" a="1"/>
  <c r="S19" i="5"/>
  <c r="S18" i="5" a="1"/>
  <c r="S18" i="5"/>
  <c r="S17" i="5" a="1"/>
  <c r="S17" i="5"/>
  <c r="S16" i="5" a="1"/>
  <c r="S16" i="5"/>
  <c r="S15" i="5" a="1"/>
  <c r="S15" i="5"/>
  <c r="S14" i="5" a="1"/>
  <c r="S14" i="5"/>
  <c r="S13" i="5" a="1"/>
  <c r="S13" i="5"/>
  <c r="S12" i="5" a="1"/>
  <c r="S12" i="5"/>
  <c r="S11" i="5" a="1"/>
  <c r="S11" i="5"/>
  <c r="S10" i="5" a="1"/>
  <c r="S10" i="5"/>
  <c r="AB9" i="5"/>
  <c r="V9" i="5"/>
  <c r="U9" i="5"/>
  <c r="T9" i="5"/>
  <c r="S9" i="5" a="1"/>
  <c r="S9" i="5"/>
  <c r="S8" i="5" a="1"/>
  <c r="S8" i="5"/>
  <c r="S7" i="5" a="1"/>
  <c r="S7" i="5"/>
  <c r="S6" i="5" a="1"/>
  <c r="S6" i="5"/>
  <c r="S5" i="5" a="1"/>
  <c r="S5" i="5"/>
  <c r="S4" i="5" a="1"/>
  <c r="S4" i="5"/>
  <c r="S3" i="5" a="1"/>
  <c r="S3" i="5"/>
  <c r="X39" i="4"/>
  <c r="T39" i="4"/>
  <c r="L39" i="4"/>
  <c r="H39" i="4"/>
  <c r="Z38" i="4"/>
  <c r="Z39" i="4"/>
  <c r="Y38" i="4"/>
  <c r="Y39" i="4"/>
  <c r="X38" i="4"/>
  <c r="W38" i="4"/>
  <c r="W39" i="4"/>
  <c r="V38" i="4"/>
  <c r="V39" i="4"/>
  <c r="U38" i="4"/>
  <c r="U39" i="4"/>
  <c r="T38" i="4"/>
  <c r="S38" i="4"/>
  <c r="S39" i="4"/>
  <c r="R38" i="4"/>
  <c r="R39" i="4"/>
  <c r="Q38" i="4"/>
  <c r="Q39" i="4"/>
  <c r="P38" i="4"/>
  <c r="P39" i="4"/>
  <c r="O38" i="4"/>
  <c r="O39" i="4"/>
  <c r="N38" i="4"/>
  <c r="N39" i="4"/>
  <c r="M38" i="4"/>
  <c r="M39" i="4"/>
  <c r="L38" i="4"/>
  <c r="K38" i="4"/>
  <c r="K39" i="4"/>
  <c r="J38" i="4"/>
  <c r="J39" i="4"/>
  <c r="I38" i="4"/>
  <c r="I39" i="4"/>
  <c r="H38" i="4"/>
  <c r="G38" i="4"/>
  <c r="G39" i="4"/>
  <c r="F38" i="4"/>
  <c r="F39" i="4"/>
  <c r="E38" i="4"/>
  <c r="E39" i="4"/>
  <c r="M75" i="3"/>
  <c r="M74" i="3"/>
  <c r="M73" i="3"/>
  <c r="M72" i="3"/>
  <c r="M71" i="3"/>
  <c r="M70" i="3"/>
  <c r="M69" i="3"/>
  <c r="M66" i="3"/>
  <c r="M65" i="3"/>
  <c r="M64" i="3"/>
  <c r="M63" i="3"/>
  <c r="M62" i="3"/>
  <c r="M61" i="3"/>
  <c r="M59" i="3"/>
  <c r="M58" i="3"/>
  <c r="M57" i="3"/>
  <c r="M56" i="3"/>
  <c r="M54" i="3"/>
  <c r="M53" i="3"/>
  <c r="M52" i="3"/>
  <c r="M50" i="3"/>
  <c r="M49" i="3"/>
  <c r="M48" i="3"/>
  <c r="M47" i="3"/>
  <c r="M46" i="3"/>
  <c r="M45" i="3"/>
  <c r="M44" i="3"/>
  <c r="M43" i="3"/>
  <c r="M42" i="3"/>
  <c r="M41" i="3"/>
  <c r="M40"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 r="M5" i="3"/>
  <c r="M4" i="3"/>
  <c r="M3" i="3"/>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D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tc={48401003-490a-4b53-931e-299e0d8846e4}</author>
  </authors>
  <commentList>
    <comment ref="A1" authorId="0" shapeId="0" xr:uid="{48401003-490A-4B53-931E-299E0D8846E4}">
      <text>
        <t>[Threaded comment]
Your version of Excel allows you to read this threaded comment; however, any edits to it will get removed if the file is opened in a newer version of Excel. Learn more: https://go.microsoft.com/fwlink/?linkid=870924
Comment:
    @lucase@gfi.org For this table, do you have to reference the color coding in the Table legend? I don't see it anywhere. It's intuitive, but probably needs to be stated.</t>
      </text>
    </comment>
  </commentList>
</comments>
</file>

<file path=xl/sharedStrings.xml><?xml version="1.0" encoding="utf-8"?>
<sst xmlns="http://schemas.openxmlformats.org/spreadsheetml/2006/main" count="10271" uniqueCount="2586">
  <si>
    <t>Table S2.4: Impact assessment methods and environmental impact categories assessed in eligible LCA studies of microbial oil and precision fermentation protein ingredients (n = 26).</t>
  </si>
  <si>
    <t>Table S2.1 Master LCA data capture spreadsheet including publication 1)bibliographic, 2) bioprocess and product information, 3) LCA methods, 4) Environmental impact drivers, and 5) Quantitative environmentatl results. Publications are marked as either "1. Eligible" or "2. Ineligible" based on the systematic review PIFT inclusion and exclusion criteria.  Some studies that were ineligible were kept for data capture or added after the formal systematic review and are not included in the manuscript analysis.</t>
  </si>
  <si>
    <t xml:space="preserve">Table S2.2: Consolidated bioprocess data from the microbial oil and precision fermentation protein LCA landscape. </t>
  </si>
  <si>
    <t>Table S2.3: US FDA GRAS notice (GRN) product and bioprocess data for microbial protein and oil products. This list of GRAS notice was manually curated from the US FDA CFSAN library. It is not a complete list of notices and should be treated as informative resource.  See the US FDA CFSAN notice library for full list of GRAS applciations https://www.fda.gov/food/food-ingredients-packaging/food-ingredient-packaging-inventories</t>
  </si>
  <si>
    <t>Abbreviations — Impact categories: GWP: Global Warming Potential; CF: Carbon Footprint; LU: Land Use; CED: Cumulative Energy Demand; FED: Fossil Energy Demand; ADP: Abiotic Depletion Potential (includes ADPe, ADPf, mineral/fossil resource scarcity); fEP: Freshwater Eutrophication Potential; mEP: Marine Eutrophication Potential; tEP: Terrestrial Eutrophication Potential; EP (gen.): Eutrophication Potential (combined/not disaggregated); fETP: Freshwater Ecotoxicity Potential; mETP: Marine Ecotoxicity Potential; tETP: Terrestrial Ecotoxicity Potential; ETP (gen.): Ecotoxicity Potential (combined/not disaggregated); AP: Acidification Potential; POCP: Photochemical Ozone Creation Potential (smog); ODP: Ozone Depletion Potential; PM: Particulate Matter / Respiratory Effects; HTP: Human Toxicity Potential (includes carcinogenic and non-carcinogenic); IRP: Ionizing Radiation Potential; BRP: Biotic Resource Potential; WU (vol.): Water Use (volumetric, m³); WS (AWARE): Water Scarcity using Available WAter REmaining method (m³ world eq.); WS (EF): Water Scarcity using EF water deprivation (m³ depriv.)</t>
  </si>
  <si>
    <t>Product type</t>
  </si>
  <si>
    <t>Climate and resources</t>
  </si>
  <si>
    <t>Product class</t>
  </si>
  <si>
    <t>Eutrophication</t>
  </si>
  <si>
    <t>Product sub-class</t>
  </si>
  <si>
    <t>Ecotoxicity</t>
  </si>
  <si>
    <t>Notifier</t>
  </si>
  <si>
    <t>Atmospheric impacts</t>
  </si>
  <si>
    <t>GRN</t>
  </si>
  <si>
    <t>Toxicity</t>
  </si>
  <si>
    <t>Title</t>
  </si>
  <si>
    <t>Status</t>
  </si>
  <si>
    <t>GRN Page</t>
  </si>
  <si>
    <t>Biodiversity</t>
  </si>
  <si>
    <t>Date of Closure</t>
  </si>
  <si>
    <t>Microbe type</t>
  </si>
  <si>
    <t>Water</t>
  </si>
  <si>
    <t>Publicaiton ID</t>
  </si>
  <si>
    <t>Scenario ID</t>
  </si>
  <si>
    <t>Production organism</t>
  </si>
  <si>
    <t>Author</t>
  </si>
  <si>
    <t>Feedstock</t>
  </si>
  <si>
    <t>Publication</t>
  </si>
  <si>
    <t>Fermentation type</t>
  </si>
  <si>
    <t>DSP steps</t>
  </si>
  <si>
    <t>Fermentation mode</t>
  </si>
  <si>
    <t>DSP archetype</t>
  </si>
  <si>
    <t>Microbe name</t>
  </si>
  <si>
    <t>DSP 1</t>
  </si>
  <si>
    <t>Feedstock type</t>
  </si>
  <si>
    <t>Ingredient / product</t>
  </si>
  <si>
    <t>DSP 2</t>
  </si>
  <si>
    <t>SIP included in model</t>
  </si>
  <si>
    <t>CIP included in model</t>
  </si>
  <si>
    <t>LCIA method</t>
  </si>
  <si>
    <t>DSP 3</t>
  </si>
  <si>
    <t>Feedstock specific</t>
  </si>
  <si>
    <t>Hotspot 1</t>
  </si>
  <si>
    <t>DSP 4</t>
  </si>
  <si>
    <t>Hotspot 2</t>
  </si>
  <si>
    <t>Software</t>
  </si>
  <si>
    <t>DSP 5</t>
  </si>
  <si>
    <t>Hotspot 3</t>
  </si>
  <si>
    <t>DSP 6</t>
  </si>
  <si>
    <t>DSP steps2</t>
  </si>
  <si>
    <t>DSP 7</t>
  </si>
  <si>
    <t>GWP /
CF</t>
  </si>
  <si>
    <t>DSP 8</t>
  </si>
  <si>
    <t>Microbial oils</t>
  </si>
  <si>
    <t>Microbial oil</t>
  </si>
  <si>
    <t>LU</t>
  </si>
  <si>
    <t>Fungal oil</t>
  </si>
  <si>
    <t>MO1</t>
  </si>
  <si>
    <t>MO1.1</t>
  </si>
  <si>
    <t>CED /
FED</t>
  </si>
  <si>
    <t>PUFA-rich oil  (omega-3/6)</t>
  </si>
  <si>
    <t>ATK Biotech Co., Ltd.</t>
  </si>
  <si>
    <t>ADP</t>
  </si>
  <si>
    <t>Fungal oil (≥40% arachidonic acid (ARA)) from Mortierella alpina strain TKA-1</t>
  </si>
  <si>
    <t>fEP</t>
  </si>
  <si>
    <t>No Questions</t>
  </si>
  <si>
    <t>mEP</t>
  </si>
  <si>
    <t>tEP</t>
  </si>
  <si>
    <t>EP
(gen.)</t>
  </si>
  <si>
    <t>https://hfpappexternal.fda.gov/scripts/fdcc/index.cfm?set=GRASNotices&amp;id=1259&amp;sort=GRN_No&amp;order=DESC&amp;startrow=1&amp;type=basic&amp;search=Mortierella</t>
  </si>
  <si>
    <t>fETP</t>
  </si>
  <si>
    <t>mETP</t>
  </si>
  <si>
    <t>tETP</t>
  </si>
  <si>
    <t>ETP
(gen.)</t>
  </si>
  <si>
    <t>AP</t>
  </si>
  <si>
    <t>POCP</t>
  </si>
  <si>
    <t>ODP</t>
  </si>
  <si>
    <t>PM</t>
  </si>
  <si>
    <t>HTP</t>
  </si>
  <si>
    <t>IRP</t>
  </si>
  <si>
    <t>BRP</t>
  </si>
  <si>
    <t>WU
(vol.)</t>
  </si>
  <si>
    <t>WS
(AWARE)</t>
  </si>
  <si>
    <t>WS
(EF)</t>
  </si>
  <si>
    <t>Publication ID</t>
  </si>
  <si>
    <t>MICROBIAL OILS</t>
  </si>
  <si>
    <t>Bulk lipids (MUFA-/SFA-rich oils)</t>
  </si>
  <si>
    <t>MUFA yeast oil</t>
  </si>
  <si>
    <t>Aerobic (submerged)</t>
  </si>
  <si>
    <t>Fed-batch</t>
  </si>
  <si>
    <t>Yeast</t>
  </si>
  <si>
    <t>Rhodosporidium toruloides</t>
  </si>
  <si>
    <t>Gen 1</t>
  </si>
  <si>
    <t>Yes</t>
  </si>
  <si>
    <t>Not specified</t>
  </si>
  <si>
    <t>Sucrose</t>
  </si>
  <si>
    <t>Feedstock source (sugarcane vs corn)</t>
  </si>
  <si>
    <t>1) Bibliometric Information</t>
  </si>
  <si>
    <t>Electrical demand (CED) (agitation and aeration)</t>
  </si>
  <si>
    <t>Agricultural production / fertilizer</t>
  </si>
  <si>
    <t>Dry extraction, hexane</t>
  </si>
  <si>
    <t>Cell separation (rotary filter), Drying (Fluid bed), Homoginization (mechanical lysis), Extraction (hexane), Separations (S/L separator), Solvent recovery (evaporator), No oil refining mentioned, No formulation</t>
  </si>
  <si>
    <t>Cell separation (rotary filter)</t>
  </si>
  <si>
    <t>Drying (Fluid bed)</t>
  </si>
  <si>
    <t>2) Product and bioprocess data</t>
  </si>
  <si>
    <t>Homoginization (mechanical lysis)</t>
  </si>
  <si>
    <t>Extraction (hexane)</t>
  </si>
  <si>
    <t>Separations (S/L separator)</t>
  </si>
  <si>
    <t>Solvent recovery (evaporator)</t>
  </si>
  <si>
    <t>No oil refining mentioned</t>
  </si>
  <si>
    <t>No formulation</t>
  </si>
  <si>
    <t>MO1.2</t>
  </si>
  <si>
    <t>Omega-3 rich nutritional oils (PUFA-rich microalgal oils)</t>
  </si>
  <si>
    <t>Filamentous fungi</t>
  </si>
  <si>
    <t>Mortierella alpina strain TKA-1</t>
  </si>
  <si>
    <t>Glucose</t>
  </si>
  <si>
    <t>3) LCA method data</t>
  </si>
  <si>
    <t>MO10</t>
  </si>
  <si>
    <t>4) Env. impact drivers</t>
  </si>
  <si>
    <t>5. Impact Results (quanitative)</t>
  </si>
  <si>
    <t>Dry extraction, Solvent (butane)</t>
  </si>
  <si>
    <t>Nutritional omega-3 oils (PUFA-rich)</t>
  </si>
  <si>
    <t>PUFA microalgal oil</t>
  </si>
  <si>
    <t>Batch</t>
  </si>
  <si>
    <t>Concentration (plate and frame filter)</t>
  </si>
  <si>
    <t>Microalgae</t>
  </si>
  <si>
    <t>Drying (fluidized bed)</t>
  </si>
  <si>
    <t>Crypthecodinium cohnii</t>
  </si>
  <si>
    <t>Extraction (butane)</t>
  </si>
  <si>
    <t>Gen 2</t>
  </si>
  <si>
    <t>Bartek et al., 2021</t>
  </si>
  <si>
    <t>Storage</t>
  </si>
  <si>
    <t>Maybe</t>
  </si>
  <si>
    <t>Oil refining (degum, deacidify)</t>
  </si>
  <si>
    <t>Volatile fatty acids (VFAs)</t>
  </si>
  <si>
    <t>Oil refining (decolor, deodorize)</t>
  </si>
  <si>
    <t>Pretreatment of food waste</t>
  </si>
  <si>
    <t>Formulate, polish, package</t>
  </si>
  <si>
    <t>Energy use for pre-treatment/fermentation</t>
  </si>
  <si>
    <t>Anaerobic digestion</t>
  </si>
  <si>
    <t>Wet extraction, not specified</t>
  </si>
  <si>
    <t>Cell separation (harvest unspecified), Homogenization (mechanical mill/pressure), Separations (unspecified), No refining included, Transport (no packaging defined)</t>
  </si>
  <si>
    <t>Microalgal oil (DHA-rich)</t>
  </si>
  <si>
    <t>Runke Bioengineering (Fujian) Co., Ltd.</t>
  </si>
  <si>
    <t>Cell separation (harvest unspecified)</t>
  </si>
  <si>
    <t>Homogenization (mechanical mill/pressure)</t>
  </si>
  <si>
    <t>Separations (unspecified)</t>
  </si>
  <si>
    <t>Fungal oil (≥38% arachidonic acid (ARA)) from Mortierella alpina "FJRK-MA01"</t>
  </si>
  <si>
    <t>No refining included</t>
  </si>
  <si>
    <t>No basis for GRAS determination</t>
  </si>
  <si>
    <t>Transport (no packaging defined)</t>
  </si>
  <si>
    <t>ReCiPe 2016 Midpoint;
ReCiPe 2016 Endpoint</t>
  </si>
  <si>
    <t>https://hfpappexternal.fda.gov/scripts/fdcc/index.cfm?set=GRASNotices&amp;id=1186</t>
  </si>
  <si>
    <t>SimaPro® 9</t>
  </si>
  <si>
    <t>MO11</t>
  </si>
  <si>
    <t>MO11.2</t>
  </si>
  <si>
    <t>X</t>
  </si>
  <si>
    <t>MUFA microalgal oil</t>
  </si>
  <si>
    <t>Chlorella sp</t>
  </si>
  <si>
    <t>Feedstock input: glucose</t>
  </si>
  <si>
    <t>Electrical demand: cultivation</t>
  </si>
  <si>
    <t>Extraction/homogenization to a lesser extent</t>
  </si>
  <si>
    <t>Dry extraction, isopropyl solvent</t>
  </si>
  <si>
    <t>Cell separation (filter press), Drying (air drying), Extraction (mechanical bead mill + solvent Isopropyl alcohol), Separation (solid-liquid separation), Solvent recovery (distillation called refining here), No refining included (solvent removal called refining but not actual refining step)</t>
  </si>
  <si>
    <t>Cell separation (filter press)</t>
  </si>
  <si>
    <t>Drying (air drying)</t>
  </si>
  <si>
    <t>Extraction (mechanical bead mill + solvent Isopropyl alcohol)</t>
  </si>
  <si>
    <t>Separation (solid-liquid separation)</t>
  </si>
  <si>
    <t>Solvent recovery (distillation called refining here)</t>
  </si>
  <si>
    <t>No refining included (solvent removal called refining but not actual refining step)</t>
  </si>
  <si>
    <t>Mortierella alpina "FJRK-MA01"</t>
  </si>
  <si>
    <t>MO11.1</t>
  </si>
  <si>
    <t>Dry extraction, Solvent (hexane)</t>
  </si>
  <si>
    <t>Drying (hot air)</t>
  </si>
  <si>
    <t>Polish, formulate, package</t>
  </si>
  <si>
    <t>Photoautotrophic (submerged)</t>
  </si>
  <si>
    <t>Fungal oil (≥38% arachidonic acid (ARA)) from Mortierella alpina FJRK-MA01</t>
  </si>
  <si>
    <t>Ceased evaluation</t>
  </si>
  <si>
    <t>https://hfpappexternal.fda.gov/scripts/fdcc/index.cfm?set=GRASNotices&amp;id=1162</t>
  </si>
  <si>
    <t>CO2</t>
  </si>
  <si>
    <t>n.r.</t>
  </si>
  <si>
    <t>Wet extraction, hexane</t>
  </si>
  <si>
    <t>Cell separation (flocculation), Cell separation (centrifugation), Homogenization (mechanical pressure lysis), Extraction (hexane), Separation (solid-liquid separation), No refining included in autotrophic scenario</t>
  </si>
  <si>
    <t>Cell separation (flocculation)</t>
  </si>
  <si>
    <t>Cell separation (centrifugation)</t>
  </si>
  <si>
    <t>Homogenization (mechanical pressure lysis)</t>
  </si>
  <si>
    <t>No refining included in autotrophic scenario</t>
  </si>
  <si>
    <t>Author label</t>
  </si>
  <si>
    <t>MO11.3</t>
  </si>
  <si>
    <t>Eligibility</t>
  </si>
  <si>
    <t>Davis et al., 2021</t>
  </si>
  <si>
    <t>Authors</t>
  </si>
  <si>
    <t>Microalgal oil (DHA biomass powder)</t>
  </si>
  <si>
    <t>Year</t>
  </si>
  <si>
    <t>Environmental Footprint (EF)</t>
  </si>
  <si>
    <t>Abstract</t>
  </si>
  <si>
    <t>SimaPro® 9.1</t>
  </si>
  <si>
    <t>Link / DOI</t>
  </si>
  <si>
    <t>Journal</t>
  </si>
  <si>
    <t>Mortierella alpina FJRK-MA01</t>
  </si>
  <si>
    <t>Database</t>
  </si>
  <si>
    <t>Schizochytrium sp</t>
  </si>
  <si>
    <t>Type of publication</t>
  </si>
  <si>
    <t>Author affiliation</t>
  </si>
  <si>
    <t>Affiliation type</t>
  </si>
  <si>
    <t>Author location</t>
  </si>
  <si>
    <t>Media inputs: other chemicals</t>
  </si>
  <si>
    <t>Product info</t>
  </si>
  <si>
    <t>Wet extraction, enzymatic extraction</t>
  </si>
  <si>
    <t>Product detail</t>
  </si>
  <si>
    <t>Application</t>
  </si>
  <si>
    <t>Cell separation (centrifugation), Extraction (Enzymatic alkaline protease), Separation (three stage centrifugation), Solvent recovery (distillation), Oil refining (decolor/deodor/crystallization)</t>
  </si>
  <si>
    <t>Cell separation (centrifugation), Extraction (Enzymatic alkaline protease), Separation (three stage centrifugation), Oil refining (decolor/deodor/crystallization)</t>
  </si>
  <si>
    <t>Extraction (Enzymatic alkaline protease)</t>
  </si>
  <si>
    <t>Separation (three stage centrifugation)</t>
  </si>
  <si>
    <t>Oil refining (decolor/deodor/crystallization)</t>
  </si>
  <si>
    <t>Hubei Fuxing Biotechnology Co., Ltd.</t>
  </si>
  <si>
    <t>Feedstock source</t>
  </si>
  <si>
    <t>Fungal oil (≥40% ARA) from Mortierella alpina strain AF</t>
  </si>
  <si>
    <t>Feedstock processing</t>
  </si>
  <si>
    <t>https://hfpappexternal.fda.gov/scripts/fdcc/index.cfm?set=GRASNotices&amp;id=1115</t>
  </si>
  <si>
    <t>MO12</t>
  </si>
  <si>
    <t>Scale</t>
  </si>
  <si>
    <t>Production volume (MTa)</t>
  </si>
  <si>
    <t>Reactor Volume</t>
  </si>
  <si>
    <t>DSP steps (further description)</t>
  </si>
  <si>
    <t>Yield (feedstock, g/g)</t>
  </si>
  <si>
    <t>Titer (g/L)</t>
  </si>
  <si>
    <t>Deprá et al., 2020</t>
  </si>
  <si>
    <t>Primary product Purity %</t>
  </si>
  <si>
    <t>Microalgal oil (DHA/EPA-rich)</t>
  </si>
  <si>
    <t>Moisture content %</t>
  </si>
  <si>
    <t>Protein / oil content</t>
  </si>
  <si>
    <t>ReCiPe 2008 Midpoint</t>
  </si>
  <si>
    <t>Waste or Coproduct Processing</t>
  </si>
  <si>
    <t>Other (unspecified)</t>
  </si>
  <si>
    <t>Type of study</t>
  </si>
  <si>
    <t>Temporal positionality</t>
  </si>
  <si>
    <t>System boundaries</t>
  </si>
  <si>
    <t>Goal and scope</t>
  </si>
  <si>
    <t>Fed-batch, semi-continuous, continuous</t>
  </si>
  <si>
    <t>Functional unit</t>
  </si>
  <si>
    <t>Functional units detail</t>
  </si>
  <si>
    <t>Cutaneotrichosporon oleaginosus</t>
  </si>
  <si>
    <t> Allocation criterion</t>
  </si>
  <si>
    <t>Allocation detail</t>
  </si>
  <si>
    <t>Impact assessment method</t>
  </si>
  <si>
    <t>No</t>
  </si>
  <si>
    <t>Glucose; Acetate</t>
  </si>
  <si>
    <t>Feedstock source: acetic acid procurement</t>
  </si>
  <si>
    <t>Yeast fermentation and electricity use</t>
  </si>
  <si>
    <t>Model Scale</t>
  </si>
  <si>
    <t>Process energy (CHP, compressor, utilities)</t>
  </si>
  <si>
    <t>Cell separation (harvest unspecied), Extraction (enzymatic hydrolysis), Separation (centrifugation), No refining included, No formulation specified</t>
  </si>
  <si>
    <t>Foreground Data</t>
  </si>
  <si>
    <t>Mortierella alpina strain AF</t>
  </si>
  <si>
    <t>Primary/Foreground data source</t>
  </si>
  <si>
    <t>Cell separation (harvest unspecied)</t>
  </si>
  <si>
    <t>Background/Secondary data (database)</t>
  </si>
  <si>
    <t>Data notes</t>
  </si>
  <si>
    <t>Extraction (enzymatic hydrolysis)</t>
  </si>
  <si>
    <t>Type of scenarios</t>
  </si>
  <si>
    <t>Scenarios</t>
  </si>
  <si>
    <t>Dutra et al., 2024</t>
  </si>
  <si>
    <t>Geographic: Production location</t>
  </si>
  <si>
    <t>Concentration (filtration)</t>
  </si>
  <si>
    <t>Separation (centrifugation)</t>
  </si>
  <si>
    <t>Comparator system(s)</t>
  </si>
  <si>
    <t>Drying (unspecified)</t>
  </si>
  <si>
    <t>ReCiPe 2016 Midpoint</t>
  </si>
  <si>
    <t>Comparator notes</t>
  </si>
  <si>
    <t>No formulation specified</t>
  </si>
  <si>
    <t>Distillation / solvent recovery</t>
  </si>
  <si>
    <t>Sensitivity analysis</t>
  </si>
  <si>
    <t>Crude oil storage (nitrogen blanket)</t>
  </si>
  <si>
    <t>Uncertainty analysis</t>
  </si>
  <si>
    <t>Polish, formulate, store</t>
  </si>
  <si>
    <t>Summary</t>
  </si>
  <si>
    <t>MO13</t>
  </si>
  <si>
    <t>BASF Corporation</t>
  </si>
  <si>
    <t>Type</t>
  </si>
  <si>
    <t>Hot spot summary</t>
  </si>
  <si>
    <t>Fungal oil (≥40% arachidonic acid) from Mortierella alpina</t>
  </si>
  <si>
    <t>https://hfpappexternal.fda.gov/scripts/fdcc/index.cfm?set=GRASNotices&amp;id=963</t>
  </si>
  <si>
    <t>McKuin et al., 2021</t>
  </si>
  <si>
    <t>Hotspot 4</t>
  </si>
  <si>
    <t>Carbon footprint (min)</t>
  </si>
  <si>
    <t>SimaPro® 8.5</t>
  </si>
  <si>
    <t>Carbon footprint (max)</t>
  </si>
  <si>
    <t>Carbon footprint (unit)</t>
  </si>
  <si>
    <t>Schizochytrium sp., Nitzschia laevis (Separate processes, but same final product)</t>
  </si>
  <si>
    <t>GWP (min)</t>
  </si>
  <si>
    <t>GWP (max)</t>
  </si>
  <si>
    <t>GWP (unit)</t>
  </si>
  <si>
    <t>Land use (min)</t>
  </si>
  <si>
    <t>Land use (max)</t>
  </si>
  <si>
    <t>Electricity: Upstream aeration</t>
  </si>
  <si>
    <t>Land use (unit)</t>
  </si>
  <si>
    <t>Electricity: Downstream spray drying</t>
  </si>
  <si>
    <t>Freshwater eutrophication potential (min)</t>
  </si>
  <si>
    <t>Media input: Glucose</t>
  </si>
  <si>
    <t>Freshwater eutrophication potential (max)</t>
  </si>
  <si>
    <t>Dry extraction, scCO2</t>
  </si>
  <si>
    <t>Freshwater eutrophication potential (unit)</t>
  </si>
  <si>
    <t>Cell separation (flocculation), Cell spearation (centrifugation), Drying (spray dryer), Extraction (supercritical CO2 extraction), No refining mentioned, No formulation</t>
  </si>
  <si>
    <t>Marine eutrophication potential (min)</t>
  </si>
  <si>
    <t>Cell separation (flocculation), Cell spearation (centrifugation), Drying (dpray dryer), Extraction (supercritical CO2 extraction), No refining mentioned, No formulation</t>
  </si>
  <si>
    <t>Marine eutrophication potential (max)</t>
  </si>
  <si>
    <t>Marine eutrophication potential (unit)</t>
  </si>
  <si>
    <t>Cell spearation (centrifugation)</t>
  </si>
  <si>
    <t>Terrestrial acidification (min)</t>
  </si>
  <si>
    <t>Drying (spray dryer)</t>
  </si>
  <si>
    <t>Terrestrial acidification (max)</t>
  </si>
  <si>
    <t>Extraction (supercritical CO2 extraction)</t>
  </si>
  <si>
    <t>Terrestrial acidification (unit)</t>
  </si>
  <si>
    <t>No refining mentioned</t>
  </si>
  <si>
    <t>Ionizing radiation (min)</t>
  </si>
  <si>
    <t>Ionizing radiation (max)</t>
  </si>
  <si>
    <t>Ionizing radiation (unit)</t>
  </si>
  <si>
    <t>Human carcinogenic toxicity (min)</t>
  </si>
  <si>
    <t>Human carcinogenic toxicity (max)</t>
  </si>
  <si>
    <t>MO14</t>
  </si>
  <si>
    <t>Human carcinogenic toxicity (unit)</t>
  </si>
  <si>
    <t>MO14.1</t>
  </si>
  <si>
    <t>Mortierella alpina</t>
  </si>
  <si>
    <t>Non-carcinogenic toxicity (min)</t>
  </si>
  <si>
    <t>Non-carcinogenic toxicity (max)</t>
  </si>
  <si>
    <t>Togarcheti and Padamati, 2021</t>
  </si>
  <si>
    <t>Non-carcinogenic toxicity (unit)</t>
  </si>
  <si>
    <t>Microalgal oil (EPA/DHA-rich)</t>
  </si>
  <si>
    <t>Stratospheric ozone depletion (min)</t>
  </si>
  <si>
    <t>CML 2001 / CMLv4.4</t>
  </si>
  <si>
    <t>Stratospheric ozone depletion (max)</t>
  </si>
  <si>
    <t>GaBi v9.5.1 (Sphera)</t>
  </si>
  <si>
    <t>Stratospheric ozone depletion (unit)</t>
  </si>
  <si>
    <t>Drying (spray dried)</t>
  </si>
  <si>
    <t>Water scarcity (min)</t>
  </si>
  <si>
    <t>Water scarcity (max)</t>
  </si>
  <si>
    <t>Water scarcity (unit)</t>
  </si>
  <si>
    <t>Formulation</t>
  </si>
  <si>
    <t>Water use (min)</t>
  </si>
  <si>
    <t>Water use (max)</t>
  </si>
  <si>
    <t>Water use (unit)</t>
  </si>
  <si>
    <t>Cumulative energy demand (CED) (min)</t>
  </si>
  <si>
    <t>Cumulative energy demand (CED) (max)</t>
  </si>
  <si>
    <t>Cumulative energy demand (CED) (unit)</t>
  </si>
  <si>
    <t>Photochemical ozone formation (min)</t>
  </si>
  <si>
    <t>Photochemical ozone formation (max)</t>
  </si>
  <si>
    <t>Fungal oil (≥40% arachidonic acid) from Mortierella alpina strain AF</t>
  </si>
  <si>
    <t>Photochemical ozone formation (units)</t>
  </si>
  <si>
    <t>Respiratory inorganics (min)</t>
  </si>
  <si>
    <t>https://hfpappexternal.fda.gov/scripts/fdcc/index.cfm?set=GRASNotices&amp;id=958</t>
  </si>
  <si>
    <t>Respiratory inorganics (max)</t>
  </si>
  <si>
    <t>Respiratory inorganics (units)</t>
  </si>
  <si>
    <t>Resource Use (mineral and metals) (min)</t>
  </si>
  <si>
    <t>Electricity: Downstream energy (spray drying, sCO? extraction, centrifugation)</t>
  </si>
  <si>
    <t>Resource Use (mineral and metals) (max)</t>
  </si>
  <si>
    <t>Electricity: Cultivation electricity demand</t>
  </si>
  <si>
    <t>Resource Use (mineral and metals) (units)</t>
  </si>
  <si>
    <t>Productivity/yield</t>
  </si>
  <si>
    <t>Resource use. energy carriers (min)</t>
  </si>
  <si>
    <t>Resource use. energy carriers (max)</t>
  </si>
  <si>
    <t>Cell separation (Centrifugation), Drying (spray drying), Extraction (supercritical CO2), No refining mentioned, No formulation</t>
  </si>
  <si>
    <t>Resource use. energy carriers (units)</t>
  </si>
  <si>
    <t>Bulk lipids (MUFA/SFA-rich oils for food and feed applications)</t>
  </si>
  <si>
    <t>Eutrophication terrestrial (min)</t>
  </si>
  <si>
    <t>Cell separation (Centrifugation)</t>
  </si>
  <si>
    <t>Eutrophication terrestrial (max)</t>
  </si>
  <si>
    <t>Drying (spray drying)</t>
  </si>
  <si>
    <t>Eutrophication terrestrial (units)</t>
  </si>
  <si>
    <t>Extraction (supercritical CO2)</t>
  </si>
  <si>
    <t>Fossil energy demand (min)</t>
  </si>
  <si>
    <t>Fossil energy demand (max)</t>
  </si>
  <si>
    <t>Fossil energy demand (units)</t>
  </si>
  <si>
    <t>Fine particulate matter formation (min)</t>
  </si>
  <si>
    <t>Fine particulate matter formation (max)</t>
  </si>
  <si>
    <t>Fine particulate matter formation (units)</t>
  </si>
  <si>
    <t>Eutrophication potential (min)</t>
  </si>
  <si>
    <t>MO14.2</t>
  </si>
  <si>
    <t>Eutrophication potential (max)</t>
  </si>
  <si>
    <t>Eutrophication potential (units)</t>
  </si>
  <si>
    <t>Photochemical smog potential (min)</t>
  </si>
  <si>
    <t>Photochemical smog potential (max)</t>
  </si>
  <si>
    <t>Photochemical smog potential (units)</t>
  </si>
  <si>
    <t>Ozone layer depletion (min)</t>
  </si>
  <si>
    <t>Ozone layer depletion (max)</t>
  </si>
  <si>
    <t>Ozone layer depletion (units)</t>
  </si>
  <si>
    <t>Human toxicity potential (min)</t>
  </si>
  <si>
    <t>Human toxicity potential (max)</t>
  </si>
  <si>
    <t>Human toxicity potential (units)</t>
  </si>
  <si>
    <t>Particulate matter (min)</t>
  </si>
  <si>
    <t>Nitzschia laevis</t>
  </si>
  <si>
    <t>Particulate matter (max)</t>
  </si>
  <si>
    <t>Particulate matter (units)</t>
  </si>
  <si>
    <t>Acidification (min)</t>
  </si>
  <si>
    <t>Acidification (max)</t>
  </si>
  <si>
    <t>Acidification (units)</t>
  </si>
  <si>
    <t>Abiotic Depletion Potential, elements (min)</t>
  </si>
  <si>
    <t>Abiotic Depletion Potential, elements (max)</t>
  </si>
  <si>
    <t>Abiotic Depletion Potential, elements (units)</t>
  </si>
  <si>
    <t>Abiotic Depletion Potential, fossil (min)</t>
  </si>
  <si>
    <t>Abiotic Depletion Potential, fossil (max)</t>
  </si>
  <si>
    <t>Abelleira et al., 2024</t>
  </si>
  <si>
    <t>Abiotic Depletion Potential, fossil (units)</t>
  </si>
  <si>
    <t>Yeast oil (TAG/MUFA-rich)</t>
  </si>
  <si>
    <t>Freshwater Aquatic Ecotoxicity Potential (min)</t>
  </si>
  <si>
    <t>Freshwater Aquatic Ecotoxicity Potential (max)</t>
  </si>
  <si>
    <t>SimaPro®</t>
  </si>
  <si>
    <t>Freshwater Aquatic Ecotoxicity Potential (units)</t>
  </si>
  <si>
    <t>Marine Aquatic Ecotoxicity Potential (min)</t>
  </si>
  <si>
    <t>Linyi Youkang Biology Co, Ltd.</t>
  </si>
  <si>
    <t>Marine Aquatic Ecotoxicity Potential (max)</t>
  </si>
  <si>
    <t>Marine Aquatic Ecotoxicity Potential (units)</t>
  </si>
  <si>
    <t>Arachidonic-acid rich oil from Mortierella alpina strain LU 166</t>
  </si>
  <si>
    <t>Terrestrial Ecotoxicity Potential (min)</t>
  </si>
  <si>
    <t>Terrestrial Ecotoxicity Potential (max)</t>
  </si>
  <si>
    <t>Terrestrial Ecotoxicity Potential (units)</t>
  </si>
  <si>
    <t>https://hfpappexternal.fda.gov/scripts/fdcc/index.cfm?set=GRASNotices&amp;id=730</t>
  </si>
  <si>
    <t>Biotic Resource Use (min)</t>
  </si>
  <si>
    <t>Biotic Resource Use (max)</t>
  </si>
  <si>
    <t>Biotic Resource Use (units)</t>
  </si>
  <si>
    <t>MO14.3</t>
  </si>
  <si>
    <t>Ecotoxicity (min)</t>
  </si>
  <si>
    <t>Ecotoxicity (max)</t>
  </si>
  <si>
    <t>Ecotoxicity (units)</t>
  </si>
  <si>
    <t>Water Footprint (min)</t>
  </si>
  <si>
    <t>Water Footprint (max)</t>
  </si>
  <si>
    <t>Water Footprint (units)</t>
  </si>
  <si>
    <t>Bonatsos et al., 2020</t>
  </si>
  <si>
    <t>GWP100; Other (CML-based)</t>
  </si>
  <si>
    <t>GaBi v8.7 (Sphera)</t>
  </si>
  <si>
    <t>1. Eligible</t>
  </si>
  <si>
    <t>Bonatsos, N; Marazioti, C; Moutousidi, E; Anagnostou, A; Koutinas, A; Kookos, IK</t>
  </si>
  <si>
    <t>Nannochloropsis oculata</t>
  </si>
  <si>
    <t>Techno-economic analysis and life cycle assessment of heterotrophic yeast-derived single cell oil production process</t>
  </si>
  <si>
    <t>The widespread application and utilization of vegetable oils and fats has led to a significant increase of their annual production. Fats and oils are mainly consumed as food and as animal feed, as raw material in the chemical industry and more recently as raw material for biofuel production. In this work the economics of the biochemical production of microbial oil is investigated and the life cycle assessment is performed for first time in the open literature. The production process is simulated using commercial simulators to perform accurate material and energy balances and all necessary data are collected from the open literature. Following the process simulation step a detailed technoeconomic analysis is performed and the fixed capital investment is estimated for a production that varies from 2 to 40 kt of microbial oil per year. Having completed the technoeconomic analysis the Life Cycle Inventory Analysis is performed, and the environmental impacts are estimated, using the comprehensive Life Cycle Assessment methodology.</t>
  </si>
  <si>
    <t>10.1016/j.fuel.2019.116839</t>
  </si>
  <si>
    <t>Water use in autotrophic system due to high volume, low productivity</t>
  </si>
  <si>
    <t>Fuel</t>
  </si>
  <si>
    <t>Dimensions, Web of Science, "Other (previously known, citation chains)"</t>
  </si>
  <si>
    <t>Article: peer reviewed</t>
  </si>
  <si>
    <t>a Department of Chemical Engineering, University of Patras, Rio, 26504 Patras, Greece
b Department of Food Science and Human Nutrition, Agricultural University of Athens, Iera Odos 75, 118 55 Athens, Greece
c INVALOR: Research Infrastructure for Waste Valorization and Sustainable Management, Caratheodory 1, University Campus, Patras GR-26504, Greece</t>
  </si>
  <si>
    <t>University</t>
  </si>
  <si>
    <t>Greece</t>
  </si>
  <si>
    <t>Lu Y et al., 2021</t>
  </si>
  <si>
    <t>Mortierella alpina strain LU 166</t>
  </si>
  <si>
    <t>Microalgal oil (TAG-rich, Chlorella / Schizochytrium)</t>
  </si>
  <si>
    <t>TRACI 2.2</t>
  </si>
  <si>
    <t>MUFA-rich TAG yeast oil</t>
  </si>
  <si>
    <t>SimaPro® 8</t>
  </si>
  <si>
    <t>Triglyceride-rich oil produced via fermentation of Rhodosporidium toruloides Y4 through SCO hexane extraction.</t>
  </si>
  <si>
    <t>MO2</t>
  </si>
  <si>
    <t>Drying (freeze dry)</t>
  </si>
  <si>
    <t>Formulate and package</t>
  </si>
  <si>
    <t>Sugarcane</t>
  </si>
  <si>
    <t>Off-site processing: Pulls agricultural production and crop fractionation from "Renouf et al. 2008".</t>
  </si>
  <si>
    <t>Industrial</t>
  </si>
  <si>
    <t>594.4 cubic-meter</t>
  </si>
  <si>
    <t>Cell separation (rotary filter), Drying (Fluid bed), Homoginization (mechanical lysis), Extraction (hexane), Separations (S/L separator), Solvent recovery (evaporator), No oil refining mentioned,  No formulation</t>
  </si>
  <si>
    <t>1. Biomass separated by rotary vacuum filtration, 2. Dried (fluid bed dryer), 3. Mixed with hexane, homogenized, 4. Centrifuged, 5. Oil extracted by phase separation, hexane recovered and recycled, SCO stored. Residual biomass can be coproduct.</t>
  </si>
  <si>
    <t>Cargill, Inc</t>
  </si>
  <si>
    <t>Arachidonic acid rich oil from M. alpina strain I49-N18</t>
  </si>
  <si>
    <t>Yarrowia
 lipolytica</t>
  </si>
  <si>
    <t>High purity extracted oil from yeast</t>
  </si>
  <si>
    <t>Masri et al., 2019</t>
  </si>
  <si>
    <t>https://hfpappexternal.fda.gov/scripts/fdcc/index.cfm?set=GRASNotices&amp;id=326</t>
  </si>
  <si>
    <t>Yeast oil (TAG-rich)</t>
  </si>
  <si>
    <t>67.5% (cell DM)</t>
  </si>
  <si>
    <t>CML 2001</t>
  </si>
  <si>
    <t>Residual biomass (0.48t/t SCO) not credited - waste product</t>
  </si>
  <si>
    <t>CMLCA</t>
  </si>
  <si>
    <t>Steam and heat demand (natural gas, combustion emissions, for yeast lysis)</t>
  </si>
  <si>
    <t>Attributional LCA</t>
  </si>
  <si>
    <t>Production of chemicals (sodium hydrolxide, n-hexane, sulphuric acid)</t>
  </si>
  <si>
    <t>Cradle-to-gate (no packaging)</t>
  </si>
  <si>
    <t>Electrical demand (USP aeration)</t>
  </si>
  <si>
    <t>Assessment of a product: Economic and environmental assessment of SCO process for food, fuel, chemical applications; compare to vegetable oils</t>
  </si>
  <si>
    <t>1 tonne oil</t>
  </si>
  <si>
    <t>Cell separation (centrifugation), Homogenization / cell lysis (acid thermolysis), Solvent extraction (hexane), Separation (centrifugation), Separation (purification / solvent distillation), No oil refining mentioned, No formulation</t>
  </si>
  <si>
    <t>All impacts and economics per 1 t SCO</t>
  </si>
  <si>
    <t>System expansion</t>
  </si>
  <si>
    <t>Homogenization / cell lysis (acid thermolysis)</t>
  </si>
  <si>
    <t>Solvent extraction (hexane)</t>
  </si>
  <si>
    <t>System expansion for co-products from glucose (LPS from bagasse, corn gluten/meal/oil replace other products); residual biomass not credited.
Residual microbial biomass (0.48 tbiomass per t of SCO) = main co-product of the production process (an additional 0.88 t of CO2 captured at the agricultural stage is stored in the residual biomass produced per t of SCO). 
Production of the monosaccharide results in different co-products: low pressure steam (LPS at 120 °C) is the co-product that is produced at the crop processing step at the significant amount of 18.2 t LPS/t SCO. 
Correspondingly, in the case of glucose production from corn, the co-products are corn gluten feed, corn gluten meal and corn oil at amounts of 1.166 t, 0.35 t and 0.12 t per t of SCO, respectively.
System boundaries were expanded to include the displacement of alternative products in the market.
LPS from bagasse combustion substitutes LPS from natural gas, in the first case examined, while in the second case, corn gluten feed, corn gluten meal and corn oil replaces barley, soybean meal and soybean oil, respectively. 
Residual microbial biomass is not taken into consideration due to the amount that it is produced as well as the lack of data concerning the displacing of animal feed.</t>
  </si>
  <si>
    <t>GWP100 (Carbon footprint), Other</t>
  </si>
  <si>
    <t>Separation (purification / solvent distillation)</t>
  </si>
  <si>
    <t>GaBi version: 8.7.0.18/GaBi database</t>
  </si>
  <si>
    <t>Feedstock processing, USP, DSP</t>
  </si>
  <si>
    <t>Literature modeled, Lab data modeled</t>
  </si>
  <si>
    <t>Literature, Gabi (Sphera)</t>
  </si>
  <si>
    <t>MO3</t>
  </si>
  <si>
    <t>Renouf et al. 2008 (agriculture), GaBi/ecoinvent (background)</t>
  </si>
  <si>
    <t>MO3.1</t>
  </si>
  <si>
    <t>Input: Feedstock type; Plant scale</t>
  </si>
  <si>
    <t>Both glucose sources for all impact categories. Glucose source (sugarcane vs corn); plant scale (2–40 kt/y); glucose cost sensitivity</t>
  </si>
  <si>
    <t>Sigtryggsson et al., 2025</t>
  </si>
  <si>
    <t>Common vegetable oils</t>
  </si>
  <si>
    <t>Four vegetable oils: (palm oil, soybean oil, rapeseed oil and sunflower oil)</t>
  </si>
  <si>
    <t>Bonatsos et al. (2020) compared TAG-rich yeast oil produced from R. toruloides using sugarcane sucrose or corn glucose against palm, soybean, rapeseed, and sunflower oils on a cradle-to-gate basis. GWP was 71% higher than the vegetable oil average for the sugarcane scenario and 176% higher for the corn glucose scenario, driven primarily by feedstock source and fermentation electricity demand. However, acidification and eutrophication impacts were substantially lower than the vegetable oil average in both scenarios — by 86% and 65% respectively for sugarcane sucrose — with agricultural fertilizer use identified as the dominant hotspot for both categories in conventional comparators. Land use, water use, and biotic resource use were not assessed. 
GWP: major contribution: production of SCO, agricultural production stage; high electricity demands during fermenttation process.
Acidification: agricultural process stage dominates impacts. SCO made with sugarcane lowest impacts, followed by corn-based carbon source. 
Eutrophication: agricultural process stage dominates impacts due to fertilizer usage. Both SCO cases have "medium value".</t>
  </si>
  <si>
    <t>M. alpina strain</t>
  </si>
  <si>
    <t>Process</t>
  </si>
  <si>
    <t>Feedstock source (sugarcane vs corn)        Electrical demand (CED) (agitation and aeration)        Agricultural production / fertilizer</t>
  </si>
  <si>
    <t>Schizochytrium genus</t>
  </si>
  <si>
    <t>Drying (not specified)</t>
  </si>
  <si>
    <t>Feedstock production: sugarcane cultivation</t>
  </si>
  <si>
    <t>Feedstock production: sugar mill</t>
  </si>
  <si>
    <t>Separation (filtration)</t>
  </si>
  <si>
    <t>Other nutrients and chemicals</t>
  </si>
  <si>
    <t>GWP100 (Carbon footprint)</t>
  </si>
  <si>
    <t>SCO biomass</t>
  </si>
  <si>
    <t>Oil refining (decolor, deodor)</t>
  </si>
  <si>
    <t>Cell separation (unspecified), Drying (not specified), No oil refining (direct oil-rich biomass), No formulation</t>
  </si>
  <si>
    <t>Cell separation (unspecified)</t>
  </si>
  <si>
    <t>Microalgal oil</t>
  </si>
  <si>
    <t>No oil refining (direct oil-rich biomass)</t>
  </si>
  <si>
    <t>Shaanxi Healthful Bioengineering Co., Ltd.</t>
  </si>
  <si>
    <t>Algal oil (≥40% docosahexaenoic acid) from Aurantiochytrium limacinum H Sc-01</t>
  </si>
  <si>
    <t>MO3.2</t>
  </si>
  <si>
    <t>t CO2-eq/FU</t>
  </si>
  <si>
    <t>https://hfpappexternal.fda.gov/scripts/fdcc/index.cfm?set=GRASNotices&amp;id=1236</t>
  </si>
  <si>
    <t>t SO2-eq/FU</t>
  </si>
  <si>
    <t>Other input: vegetable oil in blended product</t>
  </si>
  <si>
    <t>Cell separation (unspecified), Drying (not specified), No oil refining (direct oil-rich biomass), Formulation (vegetable oil blend)</t>
  </si>
  <si>
    <t>Formulation (vegetable oil blend)</t>
  </si>
  <si>
    <t>MO4</t>
  </si>
  <si>
    <t>MO4.3</t>
  </si>
  <si>
    <t>Smetana et al., 2017 †</t>
  </si>
  <si>
    <t>t PO4 eq / FU</t>
  </si>
  <si>
    <t>Microalgal oil (TAG-rich, Chlorella)</t>
  </si>
  <si>
    <t>ReCiPe V1.08; Other (CED)</t>
  </si>
  <si>
    <t>Aurantiochytrium limacinum H Sc-01</t>
  </si>
  <si>
    <t>Chlorella vulgaris</t>
  </si>
  <si>
    <t xml:space="preserve">Wet extraction, enzymatic </t>
  </si>
  <si>
    <t>Electrical demand (USP)</t>
  </si>
  <si>
    <t>Enzymatic alkaline lysis (alkaline protease)</t>
  </si>
  <si>
    <t>Feedstock (sucrose)</t>
  </si>
  <si>
    <t>Drying method (DSP energy demand)</t>
  </si>
  <si>
    <t>Storage (nitrogen overlay)</t>
  </si>
  <si>
    <t>Dry extraction, bead mill/scCO2</t>
  </si>
  <si>
    <t>Concentration (flocculation), Concentration (centrifugatiuon), Drying (lyophilization), Extraction (bead milling and supercritical CO2 extraction)</t>
  </si>
  <si>
    <t>Formulate, package</t>
  </si>
  <si>
    <t>Concentration (flocculation)</t>
  </si>
  <si>
    <t>Concentration (centrifugatiuon)</t>
  </si>
  <si>
    <t>Drying (lyophilization)</t>
  </si>
  <si>
    <t>Extraction (bead milling and supercritical CO2 extraction)</t>
  </si>
  <si>
    <t>Huve Nutraceuticals Ltd</t>
  </si>
  <si>
    <t>Algal oil (≥40% docosahexaenoic acid) from Aurantiochytrium limacinum CCAP A1</t>
  </si>
  <si>
    <t>MO4.1</t>
  </si>
  <si>
    <t>Zhang et al., 2022</t>
  </si>
  <si>
    <t>https://hfpappexternal.fda.gov/scripts/fdcc/index.cfm?set=GRASNotices&amp;id=1217</t>
  </si>
  <si>
    <t>Microalgal oil (bio-oil, Chlorella)</t>
  </si>
  <si>
    <t>Other (eFootPrint)</t>
  </si>
  <si>
    <t>eFootPrint</t>
  </si>
  <si>
    <t>Corn</t>
  </si>
  <si>
    <t>Location impact on productivity (heating, light)</t>
  </si>
  <si>
    <t>Electrical grid</t>
  </si>
  <si>
    <t>Cell separation (flocculation), Concentration (centrifugatiuon), Drying (lyophilization), Extraction (bead milling and supercritical CO2 extraction), No oil refining mentioned</t>
  </si>
  <si>
    <t>MO4.2</t>
  </si>
  <si>
    <t>PRECISION FERMENTATION PROTEINS</t>
  </si>
  <si>
    <t>Aurantiochytrium limacinum CCAP A1</t>
  </si>
  <si>
    <t>Wet extraction, enzymatic + solvent (ethyl acetate)</t>
  </si>
  <si>
    <t>Solvent extraction (ethyl acetate)</t>
  </si>
  <si>
    <t>Distillation concentration</t>
  </si>
  <si>
    <t>Oil refining (Deodorization)</t>
  </si>
  <si>
    <t>Oil refining (bleaching)</t>
  </si>
  <si>
    <t>Cell separation (flocculation), Concentration (centrifugatiuon), Drying (lyophilization), Extraction (bead milling and supercritical CO2 extraction)</t>
  </si>
  <si>
    <t>Algal oil (≥35% docosahexaenoic acid) from Schizochytrium sp. FJRK-SCH3</t>
  </si>
  <si>
    <t>https://hfpappexternal.fda.gov/scripts/fdcc/index.cfm?set=GRASNotices&amp;id=1185</t>
  </si>
  <si>
    <t>MO5</t>
  </si>
  <si>
    <t>Continuous</t>
  </si>
  <si>
    <t>Rhodotorula babjevae</t>
  </si>
  <si>
    <t>Cellulosic mixed sugars</t>
  </si>
  <si>
    <t>Feedstock production</t>
  </si>
  <si>
    <t>Energy (stirring and aeration of yeast culture, fermentation at the biorefinery)</t>
  </si>
  <si>
    <t>Schizochytrium sp. FJRK-SCH3</t>
  </si>
  <si>
    <t>Wet extraction, mechanical</t>
  </si>
  <si>
    <t>Homogenization (mechanical lysis)</t>
  </si>
  <si>
    <t>Homogenization (mechanical lysis), Extraction (Hexane solvent), Separation (liquid solid; unspecied), Solvent recovery (evaporation), No oil refining mentioned, No formulation</t>
  </si>
  <si>
    <t>Extraction (Hexane solvent)</t>
  </si>
  <si>
    <t>Separation (liquid solid; unspecied)</t>
  </si>
  <si>
    <t>Solvent recovery (evaporation)</t>
  </si>
  <si>
    <t>Dairy proteins (whey, casein)</t>
  </si>
  <si>
    <t>https://hfpappexternal.fda.gov/scripts/fdcc/index.cfm?set=GRASNotices&amp;id=1156</t>
  </si>
  <si>
    <t>MO7</t>
  </si>
  <si>
    <t>Abelleira, S; Cruz, PL; Iribarren, D</t>
  </si>
  <si>
    <t>Life cycle sustainability assessment of microbial oil from organic waste</t>
  </si>
  <si>
    <t>Microbial oils (MOs) are lipids produced by oleaginous microorganisms, which constitute an alternative to vegetable and fossil-derived oils. They can be produced from organic waste by coupling acidogenic fermentation (AF) with oleaginous fermentation (OF). This study addresses a life cycle sustainability assessment (LCSA) of MO produced from the organic fraction of municipal solid waste. First, a system was modelled using simulation tools. This model combines AF for the production of volatile fatty acids from organic waste, OF for the production of lipid-rich yeasts, and MO extraction. LCSA results indicate the need for improvements in the disruption of yeasts and the overall efficiency of the system. Particularly, slightly acidified thermolysis turned out to involve excessively high steam requirements. An enhanced sustainability performance could be achieved by exploring alternative disruption methods or alternative sources of energy for the production of steam such as biogas from the valorisation of the sludges produced in the system.</t>
  </si>
  <si>
    <t>10.1016/j.cesys.2024.100236</t>
  </si>
  <si>
    <t>Circular Economy and Sustainability</t>
  </si>
  <si>
    <t>a Systems Analysis Unit, IMDEA Energy, 28935, Mostoles, ´ Spain 
b Rey Juan Carlos University, 28933, Mostoles, ´ Spain</t>
  </si>
  <si>
    <t>Research institution, University</t>
  </si>
  <si>
    <t>Spain</t>
  </si>
  <si>
    <t>Microbial oil (single-cell oil) produced by Yarrowia lipolytica (wild strains), via OF fed with VFAs from acidogenic fermentation of OFMSW. Acetoenic fermentation (anaerobic digestion) of organic waste (organic fraction of municipal solid waste).  The  digested waste produces volatile fatty acides (VFAs) for oleagnious yeast fermentaiton substrate for microbial oil production. The microbial oil has high palmitic and stearic acid composition according to supplementary file.</t>
  </si>
  <si>
    <t>Energy demand: upstream cultivation</t>
  </si>
  <si>
    <t>Food ingredient</t>
  </si>
  <si>
    <t>Heat for extraction</t>
  </si>
  <si>
    <t>Chemical production (hexane, NaOH)</t>
  </si>
  <si>
    <t>Yarrowia
lipolytica</t>
  </si>
  <si>
    <t>Cell separation (flocculation), Homogenization (pressure mechanical lysis), Extraction (hexane), Separations (not specified), No oil refining mentioned</t>
  </si>
  <si>
    <t>Food waste, Anaerobic digestion</t>
  </si>
  <si>
    <t>Mechanical grinding, thermal sterilisation, anaerobic digestion of organic waste, submerged membrane separation of VFAs</t>
  </si>
  <si>
    <t>Homogenization (pressure mechanical lysis)</t>
  </si>
  <si>
    <t>Separations (not specified)</t>
  </si>
  <si>
    <t>Acidogenic
fermenter: 354.03m3
Oleaginous
fermenter: 74.02m3</t>
  </si>
  <si>
    <t>Cell separation (centrifugation), Homogenization / cell lysis (acid thermolysis), Solvent extraction (hexane), Separation (centrifugation), Separation (purification / solvent distillation), No oil refining mentioned,  No formulation</t>
  </si>
  <si>
    <t>Yeast centrifugation, yeast thermolysis (homogenization), lipid extraction via liquid-liquid extraction (solvent extraction), further centrifugation to remove cell debris (separation), and solvent distillation for hexane recovery and MO purification (oil purification).</t>
  </si>
  <si>
    <t>MO8</t>
  </si>
  <si>
    <t>0.019 (56.66kg organic food waste / 1kg microbial oils)</t>
  </si>
  <si>
    <t>MO8.1</t>
  </si>
  <si>
    <t>Attributional LCA, Social-LCA, Economic-LCC</t>
  </si>
  <si>
    <t>Prospective</t>
  </si>
  <si>
    <t>Assessment of a product: Assess environmental, economic, and social sustainability of MO from OFMSW (as baseline for future scenarios and improvement)</t>
  </si>
  <si>
    <t>1 kg MO from OFMSW (organic fraction of municipal solid
waste)</t>
  </si>
  <si>
    <t>Per 1 kg MO, all impacts allocated by economic value (MO: 89.4% of impact; rest to waste management function)</t>
  </si>
  <si>
    <t>Economic</t>
  </si>
  <si>
    <t>Impacts were allocated to the MO product based on the calculated percentage of benefits coming from MO sales according to the economic information from the life cycle costing (LCC) study.
With these considerations, the allocation percentage for MO is 89.4%.</t>
  </si>
  <si>
    <t>Simapro</t>
  </si>
  <si>
    <t>Literature modeled</t>
  </si>
  <si>
    <t>Ecoinvent</t>
  </si>
  <si>
    <t>The MO production system under study comprises three main steps integrated into an Aspen Plus® simulation: AF of organic waste, OF of waste-derived VFAs, and MO extraction from oleaginous yeasts.
Aspen simulation based.  
Foreground data source        Morales-Palomo et al. (2022), Kruger et al. (2018), Gao et al. (2017, 2020), others
Secondary data (database)        ecoinvent v3.8, Spanish grid mix, market prices for chemicals/utilities</t>
  </si>
  <si>
    <t>None</t>
  </si>
  <si>
    <t>Phaeodactylum tricornutum</t>
  </si>
  <si>
    <t>Not comparative; baseline is AF + OF + DSP from OFMSW</t>
  </si>
  <si>
    <t>Vegetable oils (soybean, palm, rapeseed, sunflower)</t>
  </si>
  <si>
    <t>Mechanical and heat treatment</t>
  </si>
  <si>
    <t>Energy demand: spray drying / harvesting</t>
  </si>
  <si>
    <t>Dry extraction, not specified lysis/solvent</t>
  </si>
  <si>
    <t>Abelleira et al. (2024) compared TAG-rich yeast oil produced from Y. lipolytica on waste-derived volatile fatty acid feedstock against conventional vegetable oils (soybean, palm, rapeseed, sunflower) using ecoinvent background data. At pilot scale, microbial oil environmental impacts exceeded the vegetable oil average by 7- to 33-fold across climate change, eutrophication, acidification, and fossil resource use categories, with natural gas consumption identified as the dominant hotspot. The authors note that a 74% reduction in carbon footprint would be required to reach parity with soybean oil, underscoring that process energy intensity at current scale remains the principal barrier to competitiveness with conventional vegetable oils. 
Combustion emissionsand the natural gas demand were identified as the environmental hotspots of MO. Notably, emissions and natural gas consumption related to steam production were found to account for 91% and 3% of the potential. acidification impact, 52% and 23% of the potential climate change impact, 94% and 2% of the potential marine eutrophication impact, 94% and 1% of the terrestrial eutrophication impact, and 87% and 8% of the potential photochemical ozone formation impact.
Environmental improvement actions should focus on alternative methods for yeast lysis, such as highpressure homogenisation, micro-wave and other  conventional thermal treatments, bead beating, and acid, base and enzymatic treatments.</t>
  </si>
  <si>
    <t>Cell separation (flocculation), Cell separation (centrifugation), Drying (spray dry), Extraction (not specified), Oil refining (degum/neutralize/decolor/deodor)</t>
  </si>
  <si>
    <t>1. Natural gas for steam (acid thermolysis): ~80% of total climate impact and main cost; 2. Chemicals (NaOH for pH control): main contributor within chemicals; 3. Electricity: especially for aeration (44% of use), also for membrane, centrifuges.</t>
  </si>
  <si>
    <t>Jiangsu Grand Xianle Pharmaceutical Co.</t>
  </si>
  <si>
    <t>Drying (spray dry)</t>
  </si>
  <si>
    <t>Extraction (not specified)</t>
  </si>
  <si>
    <t>Oil refining (degum/neutralize/decolor/deodor)</t>
  </si>
  <si>
    <t>Algal oil (≥35% DHA) from Schizochytrium sp.</t>
  </si>
  <si>
    <t>Behm et al., 2022</t>
  </si>
  <si>
    <t>https://hfpappexternal.fda.gov/scripts/fdcc/index.cfm?set=GRASNotices&amp;id=1128</t>
  </si>
  <si>
    <t>kg CO2eq /FU</t>
  </si>
  <si>
    <t>Dairy protein (β-lactoglobulin)</t>
  </si>
  <si>
    <t>MO8.2</t>
  </si>
  <si>
    <t>GWP100; AWaRe (WULCA)</t>
  </si>
  <si>
    <t>SimaPro® 9.2</t>
  </si>
  <si>
    <t>kg N eq / FU</t>
  </si>
  <si>
    <t>mol H+ eq / FU</t>
  </si>
  <si>
    <t>Schizochytrium
 sps</t>
  </si>
  <si>
    <t>Feedstock production (glucose/fertilizer for microalgae)</t>
  </si>
  <si>
    <t>kg NMVOC eq</t>
  </si>
  <si>
    <t>mol N eq</t>
  </si>
  <si>
    <t>Perfect Day, 2021</t>
  </si>
  <si>
    <t>MJ / FU</t>
  </si>
  <si>
    <t>MO9</t>
  </si>
  <si>
    <t>MO9.1</t>
  </si>
  <si>
    <t>GWP100; Other</t>
  </si>
  <si>
    <t>GaBi v10 (Sphera)</t>
  </si>
  <si>
    <t>Schizochytrium sp. (heterotrophic)</t>
  </si>
  <si>
    <t>Cell separation (centrifugation at high temperature)</t>
  </si>
  <si>
    <t>Oil refining (deacidify)</t>
  </si>
  <si>
    <t>Formulate, polish, store</t>
  </si>
  <si>
    <t>Feedstock input: sucrose (cultivation)</t>
  </si>
  <si>
    <t>Electricity (cultivation)</t>
  </si>
  <si>
    <t>Algal oil (≥45% docosahexaenoic acid) from Aurantiochytrium limacinum TKD-1</t>
  </si>
  <si>
    <t>Downstream process: Harvesting, oil extraction (energy and chemicals/solvents)</t>
  </si>
  <si>
    <t>Wet extraction, homogenizer/microwave</t>
  </si>
  <si>
    <t>Davis D et al., 2021</t>
  </si>
  <si>
    <t>Cell separation (centrifugation), Homogenization (pressure mechanical lysis), Extraction (solvent-free microwave), Oil refining (degumming/neutralization/bleaching), Formulation (blend with canola)</t>
  </si>
  <si>
    <t>https://hfpappexternal.fda.gov/scripts/fdcc/index.cfm?set=GRASNotices&amp;id=1008&amp;sort=GRN_No&amp;order=DESC&amp;startrow=1&amp;type=basic&amp;search=oil</t>
  </si>
  <si>
    <t>Davis D,Morão A,Johnson JK,Shen L</t>
  </si>
  <si>
    <t>Hamelin and Cellier, 2024
(Verley LCA v2)</t>
  </si>
  <si>
    <t>Life cycle assessment of heterotrophic algae omega-3</t>
  </si>
  <si>
    <t>Extraction (solvent-free microwave)</t>
  </si>
  <si>
    <t>Oil refining (degumming/neutralization/bleaching)</t>
  </si>
  <si>
    <t>Formulation (blend with canola)</t>
  </si>
  <si>
    <t>Brightway</t>
  </si>
  <si>
    <t>MO9.2</t>
  </si>
  <si>
    <t>Fish oil has traditionally been the primary source of long chain omega-3 fatty acids, which are essential nutrients for human diets as well as many aquaculture and animal feeds. The demand for fish oil is growing rapidly, due to an expanding aquaculture sector as well as rising demand in pet and livestock feeds, while the availability of fish oil from wild caught fish has leveled off over the past decade. Fish oil is not easily replaced and alternative sources are required to meet the growing global demand. One of the most promising alternatives is microalgae - the original source of long chain omega-3s. To understand the environmental impacts of omega-3s produced by heterotrophic algae, a comprehensive Life Cycle Assessment (LCA), assessing six impact categories, was conducted for two algae omega-3 DHA (docosahexaenoic acid) products, in powder and liquid suspension formats. These products are manufactured at industrial scale using sugarcane for both feedstock and a renewable energy source. The life cycle impact assessment results for algae omega-3 DHA indicate that sugarcane cultivation has the largest contribution for most of the categories. A sensitivity analysis revealed that the sugarcane yield, and the sugar to omega-3 DHA yield, were the most relevant parameters, and that the choice of allocation methodology did not have a strong influence on the results. A comparison with fish oil, using data publicly available in LCA databases, indicated that the two formats of the commercial algae omega-3 DHA product offer about 30–40% lower impact on climate change than fish oil.</t>
  </si>
  <si>
    <t>10.1016/j.algal.2021.102494</t>
  </si>
  <si>
    <t>Algal Research</t>
  </si>
  <si>
    <t>Other (previously known, citation chains)</t>
  </si>
  <si>
    <t>a Copernicus Institute of Sustainable Development, Utrecht University, Utrecht, the Netherlands b Corbion Sustainability department, Gorinchem, the Netherlands c Corbion Algae Ingredients, South San Francisco, CA, USA</t>
  </si>
  <si>
    <t>University, Company</t>
  </si>
  <si>
    <t>Netherlands, United States</t>
  </si>
  <si>
    <t>Algae omega-3 DHA
powder: Powder or biomass - Oil high in omega-3 DHA is encapsulated within
the algae cell to form a free-flowing dry powder</t>
  </si>
  <si>
    <t>Omega-3 DHA produced from heterotrophically grown microalgae commercialed under the name of Algaprime DHA, fermented at Corbion</t>
  </si>
  <si>
    <t>Feed ingredient</t>
  </si>
  <si>
    <t>Downstream process: Harvesting, oil extraction (energy and chemicals)</t>
  </si>
  <si>
    <t>Cell separation (centrifugation), Homogenization (pressure mechanical lysis), Extraction (hexane), Oil refining (degumming/neutralization/bleaching), Formulation (blend with canola)</t>
  </si>
  <si>
    <t xml:space="preserve">The algae broth is harvested and dried using steam from bagasse. The
dry algae biomass is a free-flowing dry powder with oil high in DHA
encapsulated within the algae biomass. The water removed in the drying
steps is condensed and reused in the process. Algae omega-3 DHA liquid
suspension is produced by mixing algae biomass with vegetable oil. </t>
  </si>
  <si>
    <t>20-30% DHA biomass</t>
  </si>
  <si>
    <t>Co-products: sugar, ethanol. electricity</t>
  </si>
  <si>
    <t>Precision protein</t>
  </si>
  <si>
    <t>Aurantiochytrium limacinum TKD-1</t>
  </si>
  <si>
    <t>PF1</t>
  </si>
  <si>
    <t>PF1.1</t>
  </si>
  <si>
    <t>Assessment of a product</t>
  </si>
  <si>
    <t>1 kg omega-3 fatty acids (biomass powder)</t>
  </si>
  <si>
    <t>Product is biomass product rich in DHA product normalized to 1 kg omega-3 FA functional unit due to DHA being the key nutritional component; allows comparison to fish oil.</t>
  </si>
  <si>
    <t>Economic, Energy</t>
  </si>
  <si>
    <t>Economic allocation is applied as default based on the
PEFCR for animal feed [23]. The economic allocation factors, based on
average prices in 2016–2019, are 45%, 45% and 9% for sugar, ethanol
and electricity, respectively. In the sensitivity analysis (see Section 4.3)
energy allocation is applied, which results in slightly higher allocation
factor for sugar and lower allocation factor for electricity, i.e. 48%, 45%
and 7%</t>
  </si>
  <si>
    <t>Hamelin and Cellier, 2022
(Verley LCA v1)</t>
  </si>
  <si>
    <t>SimaPro 9.1</t>
  </si>
  <si>
    <t>USP, DSP, Feedstock processing, Company data (ingredient)</t>
  </si>
  <si>
    <t>Company data (industrial-scale)</t>
  </si>
  <si>
    <t>CABIO Biotech (Wuhan) Co., Ltd.</t>
  </si>
  <si>
    <t>Protein ingredient</t>
  </si>
  <si>
    <t>Agri-footprint, Ecoinvent</t>
  </si>
  <si>
    <t>Egg white protein</t>
  </si>
  <si>
    <t>The LCI for algae omega-3 DHA production is based on the confidential process and for this reason detailed input/output data cannot be
disclosed.</t>
  </si>
  <si>
    <t>Algal oil (≥35% docosahexanoic acid (DHA)) derived from Schizochytrium sp. strain CABIO-A-2</t>
  </si>
  <si>
    <t>Dry biomass product</t>
  </si>
  <si>
    <t>Orindiúva,
Brazil</t>
  </si>
  <si>
    <t>https://hfpappexternal.fda.gov/scripts/fdcc/index.cfm?set=GRASNotices&amp;id=934</t>
  </si>
  <si>
    <t>Trichoderma reesei</t>
  </si>
  <si>
    <t>Fish Oil</t>
  </si>
  <si>
    <t>A comparison with fish oil indicated that the two formats of the commercial algae omega-3 DHA product offer about 30–40% lower impact on climate change than fish oil.</t>
  </si>
  <si>
    <t>Glucose production (corn starch)</t>
  </si>
  <si>
    <t>Electricity demand (USP+DSP, aggregated)</t>
  </si>
  <si>
    <t>CIP chemicals and cleaning operations</t>
  </si>
  <si>
    <t>Extracellular, standard purity</t>
  </si>
  <si>
    <t>Separations (Filter press), Concentration (ultrafiltration), Diafiltration (ultrafiltration), Drying (spray drying),</t>
  </si>
  <si>
    <t>Separations (Filter press)</t>
  </si>
  <si>
    <t>Davis et al. (2021): Davis et al. (2021) found that heterotrophic microalgal omega-3 production from sugarcane-derived sucrose in Brazil has about 30–40% lower impact on climate change than wild-caught fish oil, while acidification and water use impacts significantly differed depending on the fish oil inventory. Land use impacts were significantly higher in the microalgal DHA system. No biotic resource use or marine ecotoxicity potential assessed - limiting assessment on biodiversity and over-fishing impacts. Impacts were predominantly driven by the sucrose production (sugarcane production and sugar mill) along with vegetable oil production as a formulation component of the DHA product. Whereas, water use was the only impact area driven mainly by the microalgal DHA production.
Sugarcane cultivation was the largest contributior for most of the categories, sensitivity analysis revealed that sugarcane yield, sugar to omega=3 DHA yield were the most relevant parameters.</t>
  </si>
  <si>
    <t>Concentration (ultrafiltration)</t>
  </si>
  <si>
    <t>Diafiltration (ultrafiltration)</t>
  </si>
  <si>
    <t>Sugarcane cultivation
Sugar mill
Other nutrients and chemicals</t>
  </si>
  <si>
    <t>PF1.2</t>
  </si>
  <si>
    <t>kg CO2eq/FU</t>
  </si>
  <si>
    <t>Bhandari et al., 2021</t>
  </si>
  <si>
    <t>Dairy protein (casein)</t>
  </si>
  <si>
    <t>Pt (soil index quality) / FU</t>
  </si>
  <si>
    <t>openLCA 1.9</t>
  </si>
  <si>
    <t>mol H+ eq</t>
  </si>
  <si>
    <t xml:space="preserve"> Schizochytrium sp. strain CABIO-A-2</t>
  </si>
  <si>
    <t>Oil refining (hexane)</t>
  </si>
  <si>
    <t>m3 deprived / FU</t>
  </si>
  <si>
    <t>PF1.3</t>
  </si>
  <si>
    <t>Algal oil (≥36% docosahexaenoic acid) from Schizochytrium sp. strain DHF</t>
  </si>
  <si>
    <t>https://hfpappexternal.fda.gov/scripts/fdcc/index.cfm?set=GRASNotices&amp;id=933</t>
  </si>
  <si>
    <t>mol N eq/FU</t>
  </si>
  <si>
    <t>Egg white proteins</t>
  </si>
  <si>
    <t>Disease inc.</t>
  </si>
  <si>
    <t>Järviö et al., 2021</t>
  </si>
  <si>
    <t>Egg white protein (ovalbumin)</t>
  </si>
  <si>
    <t>PF1.4</t>
  </si>
  <si>
    <t>ReCiPe 2016 Midpoint;
AWaRe (WULCA)</t>
  </si>
  <si>
    <t>Schizochytrium sp. strain DHF</t>
  </si>
  <si>
    <t>Mara Renewables Corporation</t>
  </si>
  <si>
    <t>Algal oil (minimum 35% DHA)</t>
  </si>
  <si>
    <t>Algae omega-3 DHA liquid suspension: Liquid suspension – Blend of omega-3 DHA-rich algae and vegetable
oil.</t>
  </si>
  <si>
    <t>https://hfpappexternal.fda.gov/scripts/fdcc/index.cfm?set=GRASNotices&amp;id=913</t>
  </si>
  <si>
    <t>PF10</t>
  </si>
  <si>
    <t>The algae broth is harvested and dried using steam from bagasse. The
dry algae biomass is a free-flowing dry powder with oil high in DHA
encapsulated within the algae biomass. The water removed in the drying
steps is condensed and reused in the process. Algae omega-3 DHA liquid
suspension is produced by mixing algae biomass with vegetable oil. T</t>
  </si>
  <si>
    <t>1 kg omega-3 fatty acids (biomass liquid product)</t>
  </si>
  <si>
    <t>Product is mixed liquid product rich in DHA product normalized to 1 kg omega-3 FA functional unit due to DHA being the key nutritional component; allows comparison to fish oil.</t>
  </si>
  <si>
    <t>Other</t>
  </si>
  <si>
    <t>Growth factor</t>
  </si>
  <si>
    <t>Bacteria</t>
  </si>
  <si>
    <t>Escherichia coli (E. coli)</t>
  </si>
  <si>
    <t>Leino et al., 2025</t>
  </si>
  <si>
    <t>Glycerol</t>
  </si>
  <si>
    <t>Electricity</t>
  </si>
  <si>
    <t>Mixed liquid product</t>
  </si>
  <si>
    <t>Environmental Footprint (EF); Other</t>
  </si>
  <si>
    <t>Reagent production (LB/TB media)</t>
  </si>
  <si>
    <t>Disposables</t>
  </si>
  <si>
    <t>SimaPro® 9.5</t>
  </si>
  <si>
    <t>Intracellular extraction; high purity (chromatography)</t>
  </si>
  <si>
    <t>Separation (centrifugation), Homogenization (sonication lysis), Purification (chromatography), Drying (freeze-drying)</t>
  </si>
  <si>
    <t>Homogenization (sonication lysis)</t>
  </si>
  <si>
    <t>Purification (chromatography)</t>
  </si>
  <si>
    <t>Davis et al. (2021): Davis et al. (2021) found that heterotrophic microalgal omega-3 production from sugarcane-derived sucrose in Brazil has about 30–40% lower impact on climate change than wild-caught fish oil, while acidification and water use impacts significantly differed depending on the fish oil inventory. Land use impacts were significantly higher in the microalgal DHA system. No biotic resource use or marine ecotoxicity potential assessed - limiting assessment on biodiversity and over-fishing impacts. Impacts were predominantly driven by the sucrose production (sugarcane production and sugar mill) along with vegetable oil production as a formulation component of the DHA product. Whereas, water use was the only impact area driven mainly by the microalgal DHA production.
 Sugarcane cultivation was the largest contributior for most of the categories, sensitivity analysis revealed that sugarcane yield, sugar to omega=3 DHA yield were the most relevant parameters.</t>
  </si>
  <si>
    <t>Drying (freeze-drying)</t>
  </si>
  <si>
    <t xml:space="preserve"> Schizochytrium sp. G3</t>
  </si>
  <si>
    <t>Meat proteins</t>
  </si>
  <si>
    <t>PF11</t>
  </si>
  <si>
    <t>PF11.1</t>
  </si>
  <si>
    <t>Algal oil (40% docosahexaenoic acid) from Schizochytrium sp. strain ONC-T18</t>
  </si>
  <si>
    <t>https://hfpappexternal.fda.gov/scripts/fdcc/index.cfm?set=GRASNotices&amp;id=862</t>
  </si>
  <si>
    <t>Enzyme</t>
  </si>
  <si>
    <t>carboxymethyl cellulose</t>
  </si>
  <si>
    <t>Electricity for cultivation and lyophilization</t>
  </si>
  <si>
    <t>DSP unit operations (remove lyophilization - energy impact)</t>
  </si>
  <si>
    <t>Feedstock (cellulose raw material)</t>
  </si>
  <si>
    <t>Plant A GmbH, 2023
(for Paleo)</t>
  </si>
  <si>
    <t>Separation (tubular centrifugation), Separation (microfiltration), Concentration (ultrafiltration), Drying (freeze-dry)</t>
  </si>
  <si>
    <t>Separation (tubular centrifugation)</t>
  </si>
  <si>
    <t>Separation (microfiltration)</t>
  </si>
  <si>
    <t>Drying (freeze-dry)</t>
  </si>
  <si>
    <t>PF11.2</t>
  </si>
  <si>
    <t>Meat protein (myoglobin)</t>
  </si>
  <si>
    <t>Schizochytrium sp. strain ONC-T18</t>
  </si>
  <si>
    <t>GHG Protocol; CEDf (VDI 2012)</t>
  </si>
  <si>
    <t>Solid state</t>
  </si>
  <si>
    <t>Polish and package</t>
  </si>
  <si>
    <t>Coffee husk</t>
  </si>
  <si>
    <t>Enzyme production yield (SSF or SmF)</t>
  </si>
  <si>
    <t>Intracellular extraction</t>
  </si>
  <si>
    <t>Smetana S et al., 2017</t>
  </si>
  <si>
    <t>Extraction (water homogenization), Separation (sieve), Separation (tubular centrifugation), Separation (microfiltration), Concentration (ultrafiltration), Drying (freeze-dry)</t>
  </si>
  <si>
    <t>Smetana S,Sandmann M,Rohn S,Pleissner D,Heinz V</t>
  </si>
  <si>
    <t>https://hfpappexternal.fda.gov/scripts/fdcc/index.cfm?set=GRASNotices&amp;sort=GRN_No&amp;order=DESC&amp;showAll=true&amp;type=basic&amp;search=</t>
  </si>
  <si>
    <t>Extraction (water homogenization)</t>
  </si>
  <si>
    <t>Separation (sieve)</t>
  </si>
  <si>
    <t>Autotrophic and heterotrophic microalgae and cyanobacteria cultivation for food and feed: life cycle assessment</t>
  </si>
  <si>
    <t>The lack of protein sources in Europe could be reduced with onsite production of microalgae with autotrophic and heterotrophic systems, owing the confirmation of economic and environmental benefits. This study aimed at the life cycle assessment (LCA) of microalgae and cyanobacteria cultivation (Chlorella vulgaris and Arthrospira platensis) in autotrophic and heterotrophic conditions on a pilot industrial scale (in model conditions of Berlin, Germany) with further biomass processing for food and feed products. The comparison of analysis results with traditional benchmarks (protein concentrates) indicated higher environmental impact of microalgae protein powders. However high-moisture extrusion of heterotrophic cultivated C. vulgaris resulted in more environmentally sustainable product than pork and beef. Further optimization of production with Chlorella pyrenoidosa on hydrolyzed food waste could reduce environmental impact in 4.5 times and create one of the most sustainable sources of proteins.</t>
  </si>
  <si>
    <t>10.1016/j.biortech.2017.08.113</t>
  </si>
  <si>
    <t>Bioresource Technology</t>
  </si>
  <si>
    <t>a German Institute of Food Technologies – DIL e.V., Prof.-von-Klitzing-Str. 7, 49610 Quakenbrueck, Germany b Institute for Food and Environmental Research (ILU) e.V., Arthur-Scheunert-Allee 40/41, Nuthetal, Germany
c Sustainable Chemistry (Resource Efficiency), Institute of Sustainable and Environmental Chemistry, Leuphana University of Lüneburg, Scharnhorststr. 1, C13.203, 21335
Lüneburg, Germany</t>
  </si>
  <si>
    <t>Research institution</t>
  </si>
  <si>
    <t>Germany</t>
  </si>
  <si>
    <t>PF12</t>
  </si>
  <si>
    <t>Microalgae oil for food purposes</t>
  </si>
  <si>
    <t>PF12.1</t>
  </si>
  <si>
    <t>Oil extracted from Chlorella vulgaris biomass (fractionation after freeze-drying); modeled as food-grade oil</t>
  </si>
  <si>
    <t>Food or feed ingredient</t>
  </si>
  <si>
    <t>Gas</t>
  </si>
  <si>
    <t>The main sources of carbon consisted of
atmosphere air with addition of concentrated CO2 for ORP and TBR
scenarios and glucose (sugar beet production) for HTF scenario.</t>
  </si>
  <si>
    <t>Pilot/Industrial</t>
  </si>
  <si>
    <t>1.4-1.8 ton dry matter/year</t>
  </si>
  <si>
    <t>Open raceway pond (ORP) = 300m3
Tubular photobioreactor (PBR) = 25 m3
Heterotropic fermentation (HTF) = 2.5 m3</t>
  </si>
  <si>
    <t>Initial cultivation of seed microalgae media was excluded from model scenarios due to the minor role and impact. Processing of microalgae biomass included a few stages. First microalgae media 
underwent electrical flocculation (was selected to provide a high-quality biomass suitable for food 
purposes) and centrifugation, which allowed to eliminate extra moisture and recycle it (ORP and TBR  scenarios). Further processing included lyophilisation (freeze-drying) and fractionation (separation of  oil from dry powder biomass). Microalgae processing models also enclosed assumption for the 
downtime and losses in microalgae cultivation due to technical failures and cleaning procedures. 
Cleaning procedures in TBR scenarios consisted of treatment via 3% hydrogen peroxide and 0.5% 
citric acid, HTF scenarios excluded treatment with citric acid but and additionally relied on 
sterilization with steam. Fractionation (separation of oil and protein biomass) consisted of bed milling  and supercritical CO
2 extraction (Brentner et al., 2011).</t>
  </si>
  <si>
    <t>Malted barley</t>
  </si>
  <si>
    <t>Bioreactor electricity (continuous stirring &amp; temperature control)</t>
  </si>
  <si>
    <t>Oil is the co-product in this paper.  Protein concetnrate is the main product with an oil coproduct.</t>
  </si>
  <si>
    <t>Water for separation and equipment cleaning</t>
  </si>
  <si>
    <t>Chemical inputs (DSP and equipment cleaning)</t>
  </si>
  <si>
    <t>Intracellular extraction (not specified though)</t>
  </si>
  <si>
    <t>Separation (filtration), Separation (centrifugation), Concentration (ultrafiltration), Separation (precipitation ammonium sulfate, centrifugation), Purification (UF diafiltration), Drying (freeze-drying)</t>
  </si>
  <si>
    <t>1 kg of oil</t>
  </si>
  <si>
    <t>FU (FU4) was used for the estimation of environmental impacts of microalgae oils used for food purposes (1 kg of oil). The third FU (FU3) was 1 kg of bulk
proteins supplied in a form of powder concentrate meal remaining from defatting of whole dried protein powder. The oil product is a coproduct modelled in the process model and thus may not be fully comparative to other LCAs.</t>
  </si>
  <si>
    <t>System expansion was applied to the
scenarios of waste and side-streams application as microalgae nutrition
sources</t>
  </si>
  <si>
    <t>Separation (precipitation ammonium sulfate)</t>
  </si>
  <si>
    <t>ReCiPe 2016 Midpoint , Other</t>
  </si>
  <si>
    <t>centrifugation)</t>
  </si>
  <si>
    <t>SimaPro8 software</t>
  </si>
  <si>
    <t>Purification (UF diafiltration)</t>
  </si>
  <si>
    <t>Pilot</t>
  </si>
  <si>
    <t>USP, DSP, Company data (ingredient)</t>
  </si>
  <si>
    <t>Literature: cultivation of Cholerella, Spirulina, processing
Experimental data (lab-scale): Cholerella cultivation
Experimental data (pilot): Spirullina processing</t>
  </si>
  <si>
    <t>PF12.2</t>
  </si>
  <si>
    <t>Process: modification</t>
  </si>
  <si>
    <t>Other food ingredients (enzymes, growth factors)</t>
  </si>
  <si>
    <t>Open raceway pond (ORP), Tubular photobioreactor (PBR), Heterotrophic fermenter (HTF)</t>
  </si>
  <si>
    <t>Fermentalg</t>
  </si>
  <si>
    <t>None for oil co-product</t>
  </si>
  <si>
    <t>Algal oil (55% docosahexaenoic acid) from Schizochytrium sp. strain FCC-3204</t>
  </si>
  <si>
    <t>Mainly compares protein ingredient.  Soybean meal, rapeseed cake, pea protein meal, whey concentrate, egg protein concentrate, fishmeal</t>
  </si>
  <si>
    <t>https://hfpappexternal.fda.gov/scripts/fdcc/index.cfm?set=GRASNotices&amp;id=844</t>
  </si>
  <si>
    <t>High impacts related to heat and energy use (autotrophic cultivation) and glucose for microalgae feed (heterotrophic).  Author notes the high energy use needed to warm the cultivation media as the cultivation location is Germany - a not ideal location for autotrophic photosynthetic cultivation. For autotrophic Chlorella oil scenarios, the main environmental hotspots are the high energy demand for heating (especially in colder climate in Germany), the electricity used for mixing and downstream processing, and water consumption related to evaporation in open pond scenario. Sensitivity analysis shows that producing in warmer climates can reduce heating-related impacts by up to 25%</t>
  </si>
  <si>
    <t>Electricity (CHTF and autotrophic)
Glucose (CHTF)</t>
  </si>
  <si>
    <t>Extraction (water resuspension homogenization), Separation (centrifugation), Concentration (ultrafiltration), Purification (UF diafiltration), Drying (freeze-drying)</t>
  </si>
  <si>
    <t>Extraction (water resuspension homogenization)</t>
  </si>
  <si>
    <t>Trinidad et al., 2023</t>
  </si>
  <si>
    <t>Growth factor (FGF, IGF-1, TGF-β, PDGF)</t>
  </si>
  <si>
    <t>PF13</t>
  </si>
  <si>
    <t>openLCA 1.11</t>
  </si>
  <si>
    <t>Schizochytrium sp. strain FCC-3204</t>
  </si>
  <si>
    <t>Concentration (centrifugation)</t>
  </si>
  <si>
    <t>Saccharomyces cerevisiae</t>
  </si>
  <si>
    <t>Cheese whey (lactose)</t>
  </si>
  <si>
    <t>CIP chemicals</t>
  </si>
  <si>
    <t>DSP purification chemicals</t>
  </si>
  <si>
    <t>Energy demand (fermenters, compressors, heat exchangers, and filters)</t>
  </si>
  <si>
    <t>Intracellular extraction; high purity (ion exchange)</t>
  </si>
  <si>
    <t>Separation (Microfiltration), Homogenization (mechanical HPH), Separation (centrifugation), Separation (polish filter), Separation (ultrafiltration), Purification (ion exchange), Purification (diafiltration), Drying (freeze drying)</t>
  </si>
  <si>
    <t>Algal oil (35% docosahexaenoic acid) from Schizochytrium sp. strain FCC-1324</t>
  </si>
  <si>
    <t>Separation (Microfiltration)</t>
  </si>
  <si>
    <t>https://hfpappexternal.fda.gov/scripts/fdcc/index.cfm?set=GRASNotices&amp;id=843</t>
  </si>
  <si>
    <t>Catalán et al., 2020</t>
  </si>
  <si>
    <t>Homogenization (mechanical HPH)</t>
  </si>
  <si>
    <t>Enzyme (cellulase)</t>
  </si>
  <si>
    <t>Separation (polish filter)</t>
  </si>
  <si>
    <t>Separation (ultrafiltration)</t>
  </si>
  <si>
    <t>Purification (ion exchange)</t>
  </si>
  <si>
    <t>Purification (diafiltration)</t>
  </si>
  <si>
    <t>Drying (freeze drying)</t>
  </si>
  <si>
    <t>PF14</t>
  </si>
  <si>
    <t>Molasses</t>
  </si>
  <si>
    <t>Carbon source: sugarcane molasses</t>
  </si>
  <si>
    <t>Ammonia / ammonium sulfate production</t>
  </si>
  <si>
    <t>Other industrial inputs (yeast extract, phosphoric acid, antifoam)</t>
  </si>
  <si>
    <t>No DSP modelled</t>
  </si>
  <si>
    <t>Not modelled</t>
  </si>
  <si>
    <t>Çimenlik et al., 2021</t>
  </si>
  <si>
    <t>Enzyme (xylanase)</t>
  </si>
  <si>
    <t>Other (CML 2001 via CCaLC)</t>
  </si>
  <si>
    <t>CCaLC</t>
  </si>
  <si>
    <t>Schizochytrium sp. strain FCC-1324</t>
  </si>
  <si>
    <t>PF2</t>
  </si>
  <si>
    <t>PF2.1</t>
  </si>
  <si>
    <t>Dairy (whey)</t>
  </si>
  <si>
    <t>Xiamen Huison Biotech Co., LTD</t>
  </si>
  <si>
    <t>Algal oil (50-60% docosahexaenoic acid) from Schizochytrium sp. HS01</t>
  </si>
  <si>
    <t>https://hfpappexternal.fda.gov/scripts/fdcc/index.cfm?set=GRASNotices&amp;id=836</t>
  </si>
  <si>
    <t>Input: Feedstock (glucose or sucrose cultivation &amp; processing)</t>
  </si>
  <si>
    <t>Electrical demand (USP aeration, agitation, cooling)</t>
  </si>
  <si>
    <t>Input: Nitrogen source (ammonia / ammonium sulphate production)</t>
  </si>
  <si>
    <t>Feijoo et al., 2017</t>
  </si>
  <si>
    <t>Separation (filter press), Separations (microfiltration), Concentration (ultrafiltration), Diafiltration (ultrafiltration), Drying (spray drying)</t>
  </si>
  <si>
    <t>Enzyme (β-galactosidase)</t>
  </si>
  <si>
    <t>Separation (filter press)</t>
  </si>
  <si>
    <t>Separations (microfiltration)</t>
  </si>
  <si>
    <t>SimaPro® 8.2</t>
  </si>
  <si>
    <t>PF2.2</t>
  </si>
  <si>
    <t>Schizochytrium sp. HS01</t>
  </si>
  <si>
    <t>de Lima et al., 2022</t>
  </si>
  <si>
    <t>Enzyme (cellulase cocktail)</t>
  </si>
  <si>
    <t>Oil refining (alkaline degumming)</t>
  </si>
  <si>
    <t>SimaPro® 9.3</t>
  </si>
  <si>
    <t>Oil refining (dewaxing)</t>
  </si>
  <si>
    <t>Oil refining (winterization)</t>
  </si>
  <si>
    <t>Oil refining (decolorization)</t>
  </si>
  <si>
    <t>Oil refining (deodorization)</t>
  </si>
  <si>
    <t>PF2.3</t>
  </si>
  <si>
    <t>https://hfpappexternal.fda.gov/scripts/fdcc/index.cfm?set=GRASNotices&amp;id=777</t>
  </si>
  <si>
    <t>Input: Feedstock (glucose production)</t>
  </si>
  <si>
    <t>Electrical demand (USP + DSP energy)</t>
  </si>
  <si>
    <t>DSP purification: chromatography (resins, chemicals, extra UF/DF)</t>
  </si>
  <si>
    <t>PF2.4</t>
  </si>
  <si>
    <t>Sugarbeet</t>
  </si>
  <si>
    <t>Extracellular; high purity (chromatography)</t>
  </si>
  <si>
    <t>Separation (filter press), Separations (microfiltration), Concentration (ultrafiltration), Diafiltration (ultrafiltration), Purification (chromatography), Purification (UF diafiltration), Drying (spray drying)</t>
  </si>
  <si>
    <t>https://hfpappexternal.fda.gov/scripts/fdcc/index.cfm?set=GRASNotices&amp;id=776</t>
  </si>
  <si>
    <t>Count</t>
  </si>
  <si>
    <t>PF4</t>
  </si>
  <si>
    <t>PF4.1</t>
  </si>
  <si>
    <t>High impacts related to heat and energy use (autotrophic cultivation) and glucose for microalgae feed (heterotrophic).  Author notes the high energy use needed to warm the cultivation media as the cultivation location is Germany - a not ideal location for autotrophic photosynthetic cultivation. The main environmental hotspots for Chlorella oil and protein production are the choice of carbon source for fermentation (with glucose driving high impacts), the energy source used for cultivation and downstream processing (especially heating and drying), and the method of biomass drying itself. Switching to food waste or glycerol as a carbon source, and using renewable electricity, can each reduce overall environmental impacts by 25–51%. Location and climate are also important, with warmer climates reducing heating needs</t>
  </si>
  <si>
    <t>Electricity (unspecified; USP+DSP)</t>
  </si>
  <si>
    <t>Glucose production (starch hydrolysis, corn cultivation)</t>
  </si>
  <si>
    <t>Cleaning (CIP) and separation</t>
  </si>
  <si>
    <t>Separation (filter straining), Clarification (microfiltration), Concentration (UF; not specified), Polish, Drying (spray drying)</t>
  </si>
  <si>
    <t>Separation (filter straining)</t>
  </si>
  <si>
    <t>Clarification (microfiltration)</t>
  </si>
  <si>
    <t>Concentration (UF; not specified)</t>
  </si>
  <si>
    <t>Polish</t>
  </si>
  <si>
    <t>PF4.2</t>
  </si>
  <si>
    <t>TAG-rich oil</t>
  </si>
  <si>
    <t>Corbion Biotech, Inc</t>
  </si>
  <si>
    <t>Algal oil (87% oleic acid) derived from Prototheca moriformis strain S6697</t>
  </si>
  <si>
    <t>https://hfpappexternal.fda.gov/scripts/fdcc/index.cfm?set=GRASNotices&amp;id=754</t>
  </si>
  <si>
    <t>PF5</t>
  </si>
  <si>
    <t>Prototheca moriformis strain S6697</t>
  </si>
  <si>
    <t>Strain not specified</t>
  </si>
  <si>
    <t>Glucose; Sucrose</t>
  </si>
  <si>
    <t>Steam supply / natural gas utilities</t>
  </si>
  <si>
    <t>Dry extraction, mechanical</t>
  </si>
  <si>
    <t>Sugar, from sugar beet (carbon source)</t>
  </si>
  <si>
    <t>Heat inactivation</t>
  </si>
  <si>
    <t>Ammonia, anhydrous, liquid {RER}</t>
  </si>
  <si>
    <t>Concentration (evaporator)</t>
  </si>
  <si>
    <t>Drying (drum dryer)</t>
  </si>
  <si>
    <t>Separation (S/L separator unspecified), Purification (unspecified UF DF?), Concentration (unspecified UF?), Drying (spray dry)</t>
  </si>
  <si>
    <t>Extraction (mechanical; soybean hulls)</t>
  </si>
  <si>
    <t>Solid-liquid separation (decanting)</t>
  </si>
  <si>
    <t>Separation (S/L separator unspecified)</t>
  </si>
  <si>
    <t>Purification (unspecified UF DF?)</t>
  </si>
  <si>
    <t>Concentration (unspecified UF?)</t>
  </si>
  <si>
    <t>Sigtryggsson C et al., 2025</t>
  </si>
  <si>
    <t>Sigtryggsson C,Kalita S,Karlsson-Potter H,Passoth V,Hansson PA</t>
  </si>
  <si>
    <t>PF6</t>
  </si>
  <si>
    <t>Docosahexaenoic acid oil produced in Schizochytrium sp.</t>
  </si>
  <si>
    <t>Climate impact of yeast oil from fast-growing perennial biomass (willow)</t>
  </si>
  <si>
    <t>https://hfpappexternal.fda.gov/scripts/fdcc/index.cfm?set=GRASNotices&amp;id=732</t>
  </si>
  <si>
    <t>Global demand for fats is predicted to increase in coming decades. Production of vegetable oil causes environmental issues, and further agricultural e…</t>
  </si>
  <si>
    <t>10.1016/j.jclepro.2025.144881</t>
  </si>
  <si>
    <t>Journal of Cleaner Production</t>
  </si>
  <si>
    <t>a Department of Energy and Technology, Swedish University of Agricultural Sciences, 750 07, Uppsala, Sweden b Department of Molecular Sciences, Swedish University of Agricultural Sciences, 750 07, Uppsala, Sweden</t>
  </si>
  <si>
    <t>Sweden</t>
  </si>
  <si>
    <t>Fatty-acid rich yeast oil</t>
  </si>
  <si>
    <t>Fatty-acid rich oil produced via yeast Rhodotorula babjevae on lignocellulosic hydrolysate from willow (Salix) biomass</t>
  </si>
  <si>
    <t>Willow tree</t>
  </si>
  <si>
    <t>Anhydrous ammonia</t>
  </si>
  <si>
    <t>Heat (steam)/electricity</t>
  </si>
  <si>
    <t>Cellulosic extraction:  Chipping, dilute acid and steam explosion pretreatment, enzymatic hydrolysis (Cellic® CTec3 HS); enzymatic sugar yield 63–69%. Overall process, cultivation of Salix (6 varieties explored), including all necessary inputs for cultivation and fuel for machinery, followed by transport by truck to the biorefinery. The Salix biomass was assumed to be pretreated by steam (pretreated with dilute sulfuric acid and steam explosion, to hydrolyze hemicelluloses and increase the accessibility of cellulose to enzymatic hydrolysis)  and then fermented into an oil-rich yeast biomass.</t>
  </si>
  <si>
    <t>Reporting frequency</t>
  </si>
  <si>
    <t>9500 tonnes oil / year</t>
  </si>
  <si>
    <t>NA</t>
  </si>
  <si>
    <t>Same as Sigtryggsson 2023: For extracting the oil, the yeast cells were assumed to be mechanically disrupted by a homogeniser and mixed stepwise with hexane to dissolve the lipids. The yeast biomass was then separated from the lipid-solvent phase and hexane was recovered by evaporation, with an assumed loss of 0.5% [50]</t>
  </si>
  <si>
    <t>Oil yield: 0.2 g lipid per g-sugar (113 kg-oil per tonne DM salix)</t>
  </si>
  <si>
    <t>PF7</t>
  </si>
  <si>
    <t>PF7.1</t>
  </si>
  <si>
    <t>Not specified; Food-grade oil assumed; 50% oil content per DW biomass</t>
  </si>
  <si>
    <t>50% lipids per dry cell of biomass</t>
  </si>
  <si>
    <t>Remaining yeast biomass to biogas (methane); digestate to field; excess power fed to grid</t>
  </si>
  <si>
    <t>Not specified (cradle to gate)</t>
  </si>
  <si>
    <t>Schizochytrium sp.</t>
  </si>
  <si>
    <t>1 tonne
of yeast oil</t>
  </si>
  <si>
    <t>Results per 1 t oil; sensitivity on allocation method (economic/energy)</t>
  </si>
  <si>
    <t>Economic allocation between oil, biomethane, and excess power (0.81–0.84 factor to oil); sensitivity: energy-based allocation reduces GWP by 27.5%. As biogas and power with different purposes and uses were produced alongside the yeast oil, economic allocation was used to differentiate the contribution of each product to the total climate performance of the biorefinery system. All prices used were 10-year averages (2010–2020) and the price of electricity (northern Europe) was set to USD 1.51 per GJ (USD 1 = 0.81 Euro). Biomethane was assumed to be priced like European natural gas (USD 7.32 per GJ) and yeast oil like rapeseed oil (USD 972 per tonne).</t>
  </si>
  <si>
    <t>Washing and separation</t>
  </si>
  <si>
    <t>Literature modeled, Other (not specified)</t>
  </si>
  <si>
    <t>Maybe (background)</t>
  </si>
  <si>
    <t>Gabi (Sphera), Not specified</t>
  </si>
  <si>
    <t>Carbon source</t>
  </si>
  <si>
    <t>Input: Feedstock type</t>
  </si>
  <si>
    <t>Energy use (inherited)</t>
  </si>
  <si>
    <t>Average biomass yield in tonnes of dry mater (DM) per hectare during the first
and subsequent harvests of the six Salix varieties when grown under fertilized
conditions in central Sweden.</t>
  </si>
  <si>
    <t>Geographic: energy grid, transport</t>
  </si>
  <si>
    <t>Rapeseed oil</t>
  </si>
  <si>
    <t>Swedish rapeseed oil: 1.62 kg CO₂e/kg oil; global veg oil: 2.49–4.25 kg CO₂e/kg</t>
  </si>
  <si>
    <t>As noted in previous studies (Karlsson et al., 2016; Sigtryggsson et al., 2023), the hotspot in terms of process energy demand was stirring and aeration of the yeast culture.</t>
  </si>
  <si>
    <t>Cultivation of Salix
Process energy demand (stirring and aeration of yeast culture, fermentation at the biorefinery)</t>
  </si>
  <si>
    <t>https://hfpappexternal.fda.gov/scripts/fdcc/index.cfm?set=GRASNotices&amp;id=731</t>
  </si>
  <si>
    <t>PF7.2</t>
  </si>
  <si>
    <t>kgCO2eq / 1 kg oil (without SOC)</t>
  </si>
  <si>
    <t>PF7.3</t>
  </si>
  <si>
    <t>Formulate</t>
  </si>
  <si>
    <t>https://hfpappexternal.fda.gov/scripts/fdcc/index.cfm?set=GRASNotices&amp;id=677</t>
  </si>
  <si>
    <t>MO6</t>
  </si>
  <si>
    <t>PF7.4</t>
  </si>
  <si>
    <t>Sigtryggsson et al., 2023</t>
  </si>
  <si>
    <t>2. Ineligible, but keep for database</t>
  </si>
  <si>
    <t>Sigtryggsson, Christian; Karlsson Potter, Hanna; Passoth, Volkmar; Hansson, Per-Anders;</t>
  </si>
  <si>
    <t>From straw to salmon: a technical design and energy balance for production of yeast oil for fish feed from wheat straw</t>
  </si>
  <si>
    <t>BACKGROUND: Aquaculture is a major user of plant-derived feed ingredients, such as vegetable oil. Production of vegetable oil and protein is generally more energy-intensive than production of the marine ingredients they replace, so increasing inclusion of vegetable ingredients increases the energy demand of the feed. Microbial oils, such as yeast oil made by fermentation of lignocellulosic hydrolysate, have been proposed as a complement to plant oils, but energy assessments of microbial oil production are needed. This study presents a mass and energy balance for a biorefinery producing yeast oil through conversion of wheat straw hydrolysate, with co-production of biomethane and power. RESULTS: The results showed that 1 tonne of yeast oil (37 GJ) would require 9.2 tonnes of straw, 14.7 GJ in fossil primary energy demand, 14.6 GJ of process electricity and 13.3 GJ of process heat, while 21.5 GJ of biomethane (430 kg) and 6 GJ of excess power would be generated simultaneously. By applying economic allocation, the fossil primary energy demand was estimated to 11.9 GJ per tonne oil. CONCLUSIONS: Fossil primary energy demand for yeast oil in the four scenarios studied was estimated to be 10-38% lower than for the commonly used rapeseed oil and process energy demand could be met by parallel combustion of lignin residues. Therefore, feed oil can be produced from existing non-food biomass without causing agricultural expansion.</t>
  </si>
  <si>
    <t>10.1186/s13068-023-02392-2</t>
  </si>
  <si>
    <t>Biotechnology for Biofuels and Bioproducts</t>
  </si>
  <si>
    <t>1 Department of Energy and Technology, Swedish University
of Agricultural Sciences, 750 07 Uppsala, Sweden
2 Department of Molecular Sciences, Swedish University of Agricultural Sciences, 750 07 Uppsala, Sweden</t>
  </si>
  <si>
    <t xml:space="preserve"> Schizochytrium sp.</t>
  </si>
  <si>
    <t>PUFA yeast oil</t>
  </si>
  <si>
    <t>Extracted yeast oil</t>
  </si>
  <si>
    <t>Fatty-acid rich oil produced via yeast Rhodotorula babjevae on lignocellulosic hydrolysate from wheat straw</t>
  </si>
  <si>
    <t>Wheat straw</t>
  </si>
  <si>
    <t>PF8</t>
  </si>
  <si>
    <t>PF8.1</t>
  </si>
  <si>
    <t xml:space="preserve">The system starts with wheat straw production and harvest, including all relevant inputs, such as fertilisers, diesel and pesticides, followed by transport of straw to the biorefinery by truck. At the plant, the straw was assumed to be fed into a
grinder and chopped to 6 mm size, then soaked in dilute sulphuric acid and exposed to steam explosion, followed by enzymatic hydrolysis and fermentation into lipid- rich yeast biomass. </t>
  </si>
  <si>
    <t>TerraVia Holdings (Previously Solazyme, Inc.)</t>
  </si>
  <si>
    <t>Algal fat derived from Prototheca moriformis (S7737)</t>
  </si>
  <si>
    <t>9200 tonnes of yeast oil / year</t>
  </si>
  <si>
    <t>https://hfpappexternal.fda.gov/scripts/fdcc/index.cfm?set=GRASNotices&amp;id=673</t>
  </si>
  <si>
    <t>No dewatering mentioned, Homogenization (mechanical lysis), Extraction (Hexane solvent), Separation (liquid solid; unspecied), Solvent recovery (evaporation)</t>
  </si>
  <si>
    <t>For extracting the oil, the yeast cells were assumed to be mechanically disrupted by a homogeniser and mixed stepwise with hexane to dissolve the lipids. The yeast biomass was then separated from the lipid-solvent phase and hexane was recovered by evaporation, with an assumed loss of 0.5%</t>
  </si>
  <si>
    <t>0.2 g lipid/g sugar; 109 kg oil / tonne straw (9.2 tonnes straw / FU)</t>
  </si>
  <si>
    <t>Meat protein</t>
  </si>
  <si>
    <t>Yeast cell waste to biogas; lignin to CHP (combined heat &amp; power); digestate as fertilizer</t>
  </si>
  <si>
    <t>Process: DSP Drying (energy)</t>
  </si>
  <si>
    <t>Fermentation medium ingredients (non-glycerol nutrients)</t>
  </si>
  <si>
    <t>Inputs Glycerol (feedstock)</t>
  </si>
  <si>
    <t>Separation (microfiltration), Concentration (ultrafiltration), Purification (ultrafiltration diafilter), Drying (not specified)</t>
  </si>
  <si>
    <t>By applying economic allocation, the fossil primary energy demand was estimated to 11.9 GJ per tonne oil.  In the case of co-production of two or more products, economic allocation was used to determine the contribution of each product to the total energy demand and the impact of the allocation method chosen was evaluated in a sensitivity analysis.  The energy demand for biomethane, power and yeast oil was determined by applying economic allocation. Primary energy demand (PED) data for inputs except for transport and enzymes were taken from the Ecoinvent database [37]</t>
  </si>
  <si>
    <t>Purification (ultrafiltration diafilter)</t>
  </si>
  <si>
    <t>Process: modification, Other</t>
  </si>
  <si>
    <t>• Fermentation+1 day (FERM+1), with the lipid pro- portion of cell dry weight reaching 65% after 4 days.
• Fermentation − 1 day (FERM − 1), with the fermenta- tion time shortened by 1 day, resulting in a lipid pro- portion of 40%.
• NITROREC, with recirculation of nitrogen in the outgoing process water back to yeast propagation.</t>
  </si>
  <si>
    <t>PF8.2</t>
  </si>
  <si>
    <t>Stirring the yeast broth during yeast propagation and lipid accumulation was the most power-demanding process in the biorefinery.</t>
  </si>
  <si>
    <t>Prototheca moriformis (S7737)</t>
  </si>
  <si>
    <t>Drying (spray drying, 140 - 170 °C, 6 - 15 sec)</t>
  </si>
  <si>
    <t>Extraction (mechanical)</t>
  </si>
  <si>
    <t>Package</t>
  </si>
  <si>
    <t>Solazyme, Inc.</t>
  </si>
  <si>
    <t>Refined glycerol (carbon feedstock)</t>
  </si>
  <si>
    <t>Algal oil (87% oleic acid) derived from Prototheca moriformis strain S2532</t>
  </si>
  <si>
    <t>Fermentation energy (USP)</t>
  </si>
  <si>
    <t>Separation (microfiltration), Concentration (ultrafiltration), Purification (ultrafiltration diafilter), Freezing</t>
  </si>
  <si>
    <t>https://hfpappexternal.fda.gov/scripts/fdcc/index.cfm?set=GRASNotices&amp;id=527</t>
  </si>
  <si>
    <t>Freezing</t>
  </si>
  <si>
    <t>PF8.3</t>
  </si>
  <si>
    <t>Prototheca moriformis strain S2532</t>
  </si>
  <si>
    <t>PF8.4</t>
  </si>
  <si>
    <t>Zhang, Dan; An, Siyuan; Yao, Rao; Fu, Wen; Han, Yujie; Du, Ming; Chen, Zixi; Lei, Anping; Wang, Jiangxin;</t>
  </si>
  <si>
    <t>Life cycle assessment of auto-tropically cultivated economic microalgae for final products such as food, total fatty acids, and bio-oil</t>
  </si>
  <si>
    <t>Chlorella protothecoides strain S106 flour with 40-70% lipid (algal flour)</t>
  </si>
  <si>
    <t>Life cycle assessment (LCA) is a powerful tool to evaluate environmentally sustainable production or consumption of various goods or services. Microalgae are single-celled green factories and good resources of biofuels, bioactive products, food ingredients, and degradable biomaterials. Currently, microalgae are also valuable for mitigating elevated greenhouse gases like CO2 levels and treatment of wastewater. LCA evaluation was limited and separated, majorly in microalgal biofuels and heterotrophic cultivation. Comparative LCA for different final algal products such as algal powder, bio-oil, total fatty acid, and residue recycling is still limited, especially autotrophic algal cultivation for products other than bio-oils and biofuels. Thus, we chose several autotrophic cultivated microalgae and made a comparative LCA among these selected species and a detailed step-by-step production in Chlorella sp. Results indicated that we could significantly reduce the production cost and lower environmental impacts by selecting algal species and final products, optimizing methods for algal cultivation, biomass separation, and drying process, and land selection plus electricity renewable energy, together with thermal power plants nearby for CO2 or flu gas. It shed light on the insight of microalgal consumption selection under current international requirements and challenges for carbon sequestration.</t>
  </si>
  <si>
    <t>10.3389/fmars.2022.990635</t>
  </si>
  <si>
    <t>https://hfpappexternal.fda.gov/scripts/fdcc/index.cfm?set=GRASNotices&amp;id=469</t>
  </si>
  <si>
    <t>Frontiers in Marine Science</t>
  </si>
  <si>
    <t>1School of Mechanical Engineering, Xi’an Shiyou University, Xi’an, China, 2Shenzhen Key Laboratory of Marine Bioresource and Eco−Environmental Science, College of Life Sciences and Oceanography, Shenzhen University, Shenzhen, China, 3Shenzhen Engineering Laboratory for Marine Algal Biotechnology, College of Life Sciences and Oceanography, Shenzhen University, Shenzhen, China, 4Guangdong Provincial Key Laboratory for Plant Epigenetics, College of Life Sciences and Oceanography, Shenzhen University, Shenzhen, China</t>
  </si>
  <si>
    <t>China</t>
  </si>
  <si>
    <t>1 kg of extracted bio-oil from Chlorella</t>
  </si>
  <si>
    <t>Algal oil (bio-oil) and total fatty acids produced via autotrophic microalgae (Chlorella sp., Nannochloropsis oceanica)</t>
  </si>
  <si>
    <t>Food, Other, not specific</t>
  </si>
  <si>
    <t>PF9</t>
  </si>
  <si>
    <t>PF9.1</t>
  </si>
  <si>
    <t>MO count</t>
  </si>
  <si>
    <t>Supplement only lists flocculation sedimentation, Pressure homogenization, wet extraction (no full biomass drying), phase separation.  "According to
previous literature, the Chlorella cultivation facilities are modeled from pilot-scale facilities (Lu et al., 2021). The microalgal cells collected from the open pond, coagulation (flocculation, algal slurry as the product), and centrifuging processes were modeled for dewatering. Then, the algae underwent pressure homogenization pretreatment to break cell walls (disruption, cell extracts as the product) and facilitate lipid extraction (bio-oil) (Clarens et al., 2011). The lipid was extracted with a solvent (hexane) process called “wet lipid extraction” with no intensive drying process needed. The input and output parameters are included in the Supplementary information (SI) (Table S1, Lu et al., 2021)."</t>
  </si>
  <si>
    <t>Chlorella protothecoides strain S106</t>
  </si>
  <si>
    <t>Residual biomass, water recycled where possible, no co-product credits applied in base model</t>
  </si>
  <si>
    <t>Dairy (casein)</t>
  </si>
  <si>
    <t>Cradle-to-gate</t>
  </si>
  <si>
    <t>Extraction (mechanical: wash and mill)</t>
  </si>
  <si>
    <t>Comparison of a product: Assess and compare environmental impacts of different autotrophic microalgal products (bio-oil, TFA, food/biomass)</t>
  </si>
  <si>
    <t>1 kg of oil (omega-3/-6 rich)</t>
  </si>
  <si>
    <t>Impacts calculated and reported per 1 kg final product</t>
  </si>
  <si>
    <t>Not included</t>
  </si>
  <si>
    <t>No allocation; all impacts assigned to product</t>
  </si>
  <si>
    <t>Electrical demand (fermentation + processing)</t>
  </si>
  <si>
    <t>Sugar source (beet, cane, glucose)</t>
  </si>
  <si>
    <t>Energy grid mix</t>
  </si>
  <si>
    <t>DSP not specified</t>
  </si>
  <si>
    <t>Algal oil derived from Chlorella protothecoides strain S106 (Cp algal oil)</t>
  </si>
  <si>
    <t>https://hfpappexternal.fda.gov/scripts/fdcc/index.cfm?set=GRASNotices&amp;id=384</t>
  </si>
  <si>
    <t>PF9.2</t>
  </si>
  <si>
    <t>USP, DSP</t>
  </si>
  <si>
    <t>Literature modeled, Pilot-scale data</t>
  </si>
  <si>
    <t>CLCD, Ecoinvent</t>
  </si>
  <si>
    <t>Foreground Data        Lu et al., 2021 (Chlorella, wet extraction), Gaber et al., 2021 (Nannochloropsis TFA)
Foreground data source        Literature, own modeling
Secondary data (database)        CLCD, Ecoinvent</t>
  </si>
  <si>
    <t>Main: Chlorella bio-oil (wet extraction) - no scenarios</t>
  </si>
  <si>
    <t>None; all microalgae products compared</t>
  </si>
  <si>
    <t>Comparative LCAs for different final microalgal products such as algal powder, bio-oil, total fatty acid, and residue recycling are still somehow limited, especially autotrophic algal cultivation for products other than bio-oils and biofuels. Thus, we chose several autotrophic cultivated microalgae, such as Haematococcus pluvialis, Desmodesmus subspicatus, and Nannochloropsis oceanica, to compare LCAs of selected species and a detailed step-by-step production in Chlorella sp.</t>
  </si>
  <si>
    <t>For 1 kg Chlorella bio-oil (from wet extraction), the main impact drivers are:
Cultivation stage: &gt;80% of impacts for all categories (due to electricity for lighting, agitation, etc.)
Extraction stage: Heat and NaOH become more important in bio-oil stage (heat = secondary GWP, NaOH = higher toxicity categories)
Chemicals: Hexane (45.4 kg per kg oil), NaOH (22.9 kg), PAM (118.5 kg) are significant contributors.</t>
  </si>
  <si>
    <t>Cultivation electricity
Heat for extraction
Chemcials: hexane, NaOH, PAM</t>
  </si>
  <si>
    <t>PF count</t>
  </si>
  <si>
    <t>kgCO2eq / 1 kg bio-oil</t>
  </si>
  <si>
    <t>Chlorella protothecoides strain S106 (Cp algal oil)</t>
  </si>
  <si>
    <t>kg PO4eq / FU</t>
  </si>
  <si>
    <t xml:space="preserve">kg SO2 eq / FU
</t>
  </si>
  <si>
    <t>Dry extraction, Solvent (hexane) or mechanical</t>
  </si>
  <si>
    <t>kg U235 eq / FU</t>
  </si>
  <si>
    <t>Extraction (mechanical or hexane)</t>
  </si>
  <si>
    <t>Separation (not specified)</t>
  </si>
  <si>
    <t>Oil refining (degum, decolor, deodorize)</t>
  </si>
  <si>
    <t>kg/FU</t>
  </si>
  <si>
    <t>https://hfpappexternal.fda.gov/scripts/fdcc/index.cfm?set=GRASNotices&amp;id=331&amp;sort=GRN_No&amp;order=DESC&amp;startrow=1&amp;type=basic&amp;search=oil</t>
  </si>
  <si>
    <t>g NMVOC e / FU</t>
  </si>
  <si>
    <t>kg PM2.5 eq / FU</t>
  </si>
  <si>
    <t>g CFC-11 eq / FU</t>
  </si>
  <si>
    <t>CTUh / FU</t>
  </si>
  <si>
    <t>kg Sb eq / FU</t>
  </si>
  <si>
    <t xml:space="preserve">CTUe / FU
</t>
  </si>
  <si>
    <t>Togarcheti et al., 2021</t>
  </si>
  <si>
    <t>Togarcheti, SC; Padamati, RB</t>
  </si>
  <si>
    <t>Comparative Life Cycle Assessment of EPA and DHA Production from Microalgae and Farmed Fish</t>
  </si>
  <si>
    <t>Concentration (unspecified)</t>
  </si>
  <si>
    <t>The present study aims at comparing the life cycle environmental impacts of polyunsaturated fatty acids production (PUFA) from microalgae and farmed fish. PUFA production from microalgae cultivated via heterotrophy and photoautotrophy was assessed and compared. The primary energy demand (PED) and environmental impacts (EI) of PUFA production from microalgae via heterotrophy were significantly lower compared to PUFA produced via photoautotrophy. Furthermore, PED and EI of PUFA production from fish farmed in marine net pens were assessed. The results indicated that the PED and EI of PUFA production from farmed fish are higher than that produced from microalgae cultivated via heterotrophy. Therefore, the results suggest that PUFA produced from microalgae via heterotrophy could substitute fish oil from an environmental perspective. Furthermore, life cycle analysis results indicate that PUFA derived from microalgae could potentially replace fish oil in the fish feed, thus reducing the pressure on oceans.</t>
  </si>
  <si>
    <t>10.3390/cleantechnol3040042</t>
  </si>
  <si>
    <t>Extraction (mechanical and/or hexane)</t>
  </si>
  <si>
    <t>Clean Technologies</t>
  </si>
  <si>
    <t>1School of Chemistry, Trinity College Dublin, D02CP49 Dublin, Ireland; babup@tcd.ie AMBER Centre, CRANN Institute, Trinity College Dublin, D02CP49 Dublin, Ireland Bioorbic Bioeconomy Centre, University College Dublin, D02CP49 Dublin, Ireland</t>
  </si>
  <si>
    <t>Ireland</t>
  </si>
  <si>
    <t>Lonza Ltd</t>
  </si>
  <si>
    <t>EPA+DHA production from microalgae via photoautotrophic mode of cultivation</t>
  </si>
  <si>
    <t>Microalgal oil: Phaeodactylum tricornutum (photoautotrophic, tubular PBR) and Schizochytrium sp. (heterotrophic, fermenter).</t>
  </si>
  <si>
    <t>Micro-algal oil Ulkenia sp. SAM2179</t>
  </si>
  <si>
    <t>https://hfpappexternal.fda.gov/scripts/fdcc/index.cfm?set=GRASNotices&amp;id=319</t>
  </si>
  <si>
    <t>Microalgal oil: no solvent extraction step modeled in detail.  Supplementary data inlcudes LCI infomraiton for flocculation, centrifugation, and "extraction and refining". LCI for DSP extraction does not include a solvent or energy usage.  Materials are common for refining process.</t>
  </si>
  <si>
    <t>&gt;90% lipid</t>
  </si>
  <si>
    <t>None credited or explored</t>
  </si>
  <si>
    <t>Assessment of a product, Comparison of a product</t>
  </si>
  <si>
    <t>1 kg oil (omega-3 rich)</t>
  </si>
  <si>
    <t>All results per 1 kg EPA+DHA (oil)</t>
  </si>
  <si>
    <t>Other (CMLv4.4), CML 2001</t>
  </si>
  <si>
    <t>GaBi software (Version 9.5.1)</t>
  </si>
  <si>
    <t>Gabi (Sphera), Literature</t>
  </si>
  <si>
    <t>The data regarding biomass productivity, lipid content, EPA+DHA content of microalgae from photoautotrophic (Phaeodactylum Tricornutum) and heterotrophic (Schizochytrium sps) modes of cultivation were considered from the literature</t>
  </si>
  <si>
    <t>Phototrophic vs heterotrophic modes of cultivation</t>
  </si>
  <si>
    <t>Europe</t>
  </si>
  <si>
    <t>Fish oil</t>
  </si>
  <si>
    <t>Ulkenia sp. SAM2179</t>
  </si>
  <si>
    <t>Dry extraction, Mechanical then Solvent (hexane)</t>
  </si>
  <si>
    <t>Togarcheti et al. (2021): The only comparative LCA of farmed fish oil, Togarcheti et al. (2021) found that heterotrophic microalgal EPA+DHA production (Schizochytrium sp.) had markedly lower GWP, acidification, ecotoxicity, and eutrophication than farmed fish oil — by approximately 99% across categories. This was driven primarily by the energy intensity of fish farming and grain-based feed production, though the absence of land use, water use, and biotic resource use metrics limits the completeness of the comparison.
Cultivation/farming of microalgae is a major contributor to all the environmental impacts assessed due to electricity usage during the cultivation/farming of microalgae.</t>
  </si>
  <si>
    <t xml:space="preserve">The main factor attributing to the PED: requirement of energy for mixing the culture components.
</t>
  </si>
  <si>
    <t>Extraction (press, mechanical)</t>
  </si>
  <si>
    <t>Separation (filtration, distillation)</t>
  </si>
  <si>
    <t>Oil refining (degum, decolor, deordor)</t>
  </si>
  <si>
    <t>Martek Biosciences Corporation</t>
  </si>
  <si>
    <t>Algal oil (Schizochytrium sp.)</t>
  </si>
  <si>
    <t>https://hfpappexternal.fda.gov/scripts/fdcc/index.cfm?set=GRASNotices&amp;id=137</t>
  </si>
  <si>
    <t>kg CO2 eq. / FU (100 years)</t>
  </si>
  <si>
    <t>kg SO2 eq. / FU</t>
  </si>
  <si>
    <t>2.73 × 10⁻¹¹</t>
  </si>
  <si>
    <t>kg R11 eq.</t>
  </si>
  <si>
    <t>kg Ethene eq. / FU</t>
  </si>
  <si>
    <t>kg Phosphate eq. / FU</t>
  </si>
  <si>
    <t>Concentration (not specified)</t>
  </si>
  <si>
    <t>kg DCB eq. / FU</t>
  </si>
  <si>
    <t>Transport</t>
  </si>
  <si>
    <t>Oil refining (degum, deacidify, decolor, deodor)</t>
  </si>
  <si>
    <t>Yeast oil</t>
  </si>
  <si>
    <t>DuPont Applied Biosciences</t>
  </si>
  <si>
    <t>Eicosapentaenoic acid (EPA)-rich triglyceride oil from Yarrowia lipolytica</t>
  </si>
  <si>
    <t>kg DCB eq. /FU</t>
  </si>
  <si>
    <t>https://hfpappexternal.fda.gov/scripts/fdcc/index.cfm?set=GRASNotices&amp;id=355&amp;sort=GRN_No&amp;order=DESC&amp;startrow=1&amp;type=basic&amp;search=oil</t>
  </si>
  <si>
    <t>EPA+DHA production from microalgae via heterotrophic mode of cultivation</t>
  </si>
  <si>
    <t>Schizochytrium
sps</t>
  </si>
  <si>
    <t>2 kg/ kg of biomass</t>
  </si>
  <si>
    <t>10-100</t>
  </si>
  <si>
    <t>Yarrowia lipolytica</t>
  </si>
  <si>
    <t>Extraction (mechanical and hexane)</t>
  </si>
  <si>
    <t>Togarcheti et al. (2021): The only comparative LCA of farmed fish oil, Togarcheti et al. (2021) found that heterotrophic microalgal EPA+DHA production (Schizochytrium sp.) had markedly lower GWP, acidification, ecotoxicity, and eutrophication than farmed fish oil — by approximately 99% across categories. This was driven primarily by the energy intensity of fish farming and grain-based feed production, though the absence of land use, water use, and biotic resource use metrics limits the completeness of the comparison.
Cultivation/farming of microalgae is a major contributor to all the environmental impacts assessed due to electricity usage during the cultivation/farming of microalgae.</t>
  </si>
  <si>
    <t>The main factor attributing to the PED: requirement of energy for mixing the culture components.
PED of heterotrophic cultivation can be minimized via supplementation of food-grade industrial effluents such as dairy
effluent rich in sugars as an alternative to the supplementation of glucose.</t>
  </si>
  <si>
    <t>Precision fermentation</t>
  </si>
  <si>
    <t>Dairy protein</t>
  </si>
  <si>
    <t>Lactoferrin</t>
  </si>
  <si>
    <t xml:space="preserve">	All G Co Holdings Pty Limited</t>
  </si>
  <si>
    <t>kg SO2 eq. /FU</t>
  </si>
  <si>
    <t>4.07 × 10⁻¹¹</t>
  </si>
  <si>
    <t>Recombinant bovine lactoferrin isolate produced by Komagataella phaffii Ppas_337 expressing the gene encoding bovine lactoferrin</t>
  </si>
  <si>
    <t>https://hfpappexternal.fda.gov/scripts/fdcc/index.cfm?set=GRASNotices&amp;id=1284&amp;sort=GRN_No&amp;order=DESC&amp;startrow=1&amp;type=basic&amp;search=lactoferrin</t>
  </si>
  <si>
    <t>MJ /FU</t>
  </si>
  <si>
    <t>McKuin, BL; Kapuscinski, AR; Sarker, PK; Cheek, N; Colwell, A; Schoffstall, B; Greenwood, C</t>
  </si>
  <si>
    <t>Comparative life cycle assessment of heterotrophic microalgae Schizochytrium and fish oil in sustainable aquaculture feeds</t>
  </si>
  <si>
    <t>Fish oil is primarily extracted from small marine pelagic fishes, reducing their availability for marine wildlife forage and artisanal fishing catches that support food security in lower income coastal nations. A primary use of fish oil is in feeds for aquaculture, the world's fastest growing food sector. Efforts to transition fed aquaculture to sustainability includes replacing fish oil in aquafeeds with more environmentally responsible alternative ingredients. The heterotrophic marine microalga Schizochytrium sp., one of the first commercialized alternatives, lacks an open-access, systematic analysis of environmental impacts of substituting fish oil with heterotrophic microalgae from biorefineries. This study compared the cradle to factory-gate life cycle impacts of fish oil to whole-cell or extracted oil of Schizochytrium combined with canola oil. We conducted an attributional life cycle assessment using inventory data collected from published literature and patents and received feedback on commercial relevance of model assumptions from industry advisors. We examined sugar from a Brazilian sugarcane biorefinery and sucrose from U.S. sugar beets as feedstocks for heterotrophic cultivation of Schizochytrium; and compared life cycle impacts of extracting Schizochytrium oil using solvent-free microwave extraction to conventional solvent extraction. Results were that: cultivation processes had the largest overall effect for both products in both regions; whole-cell Schizochytrium combined with canola oil had significantly lower environmental impacts, in all assessed categories, than Schizochytrium oil blended with canola oil; and conventional solvent extraction had significantly lower environmental impacts compared to solvent-free microwave extraction except global warming potential. Schizochytrium products, compared to fish oil, had substantially lower biotic resource depletion and, in the case of whole cells combined with canola oil, had significantly lower global warming potential but higher impacts for all other categories, primarily because commercial Schizochytrium production used sugar feedstocks as carbon and energy sources. The mix of lower and higher environmental impacts of Schizochytrium products illustrates the importance of openly identifying environmental trade-offs to inform evidence-based decisions for commercial practices. Environmental impacts should also be weighed against potential human health benefits of maintaining omega- 3 fatty acids and avoiding contaminants in fish flesh when considering alternatives to fish oil.</t>
  </si>
  <si>
    <t>10.1525/elementa.2021.00098</t>
  </si>
  <si>
    <t>Elementa: Science of the Anthropocene</t>
  </si>
  <si>
    <t>1Department of Environmental Studies, University of
California, Santa Cruz, CA, USA</t>
  </si>
  <si>
    <t>United States</t>
  </si>
  <si>
    <t>Komagataella phaffii</t>
  </si>
  <si>
    <t>Extracellular, high purity</t>
  </si>
  <si>
    <t>Cell separation (filtration)</t>
  </si>
  <si>
    <t>Schizochytrium oil extracted with solvent-free microwave extraction. Schizochytrium sp. oil produced by heterotrophic fermentation (sugar-based) with microwave and solvent extraction options modeled</t>
  </si>
  <si>
    <t>Concentration (Ultrafiltration)</t>
  </si>
  <si>
    <t>We sought to test whether Schizochytrium products combined with canola oil provides environmental benefits compared to the benchmark, fish oil</t>
  </si>
  <si>
    <t>Diafiltration (UF)</t>
  </si>
  <si>
    <t>Polish / sterile filtration</t>
  </si>
  <si>
    <t>β-Lactoglobulin</t>
  </si>
  <si>
    <t>Agricultural production of sugar beets; processing of sugar beets into sucrose with coproducts molasses and beet pulp as feed</t>
  </si>
  <si>
    <t>Changing Biotech</t>
  </si>
  <si>
    <t>β-Lactoglobulin produced by Kluyveromyces lactis CCTCC M20241460</t>
  </si>
  <si>
    <t>155 m3</t>
  </si>
  <si>
    <t>Schizochytrium is harvested by dewatering processes; the oil is extracted from the whole-cell Schizochytrium and the lipid extracted residual (biowaste) is anaerobically digested; the coproduct of the anaerobically digested biowaste is biogas which is burned in  a boiler to provide heat for Schizochytrium production processes; the crude Schizochytrium oil is refined. The oil extraction process would be followed by decanter-bowl centrifuge processing to separate the solid and liquid fractions, and disc-stack centrifuge processing to separate the oil and water. We modeled anaerobic digestion of the lipid extracted residuals which supplies enough biogas to generate heat for sterilization and thermal control of the fermenter, and oil refining activities</t>
  </si>
  <si>
    <t>2.06 kg sucrose/kg biomass (see Table S2), 0.54 kg oil/kg biomass</t>
  </si>
  <si>
    <t>141 g/L biomass</t>
  </si>
  <si>
    <t>Residuals to anaerobic digestion</t>
  </si>
  <si>
    <t>2020-2021</t>
  </si>
  <si>
    <t>Cradle-to-factory gate</t>
  </si>
  <si>
    <t>1-kg Schizochytrium oil</t>
  </si>
  <si>
    <r>
      <rPr>
        <u/>
        <sz val="10"/>
        <color rgb="FF1155CC"/>
        <rFont val="IBM Plex Sans"/>
      </rPr>
      <t>https://hfpappexternal.fda.gov/scripts/fdcc/index.cfm?id=1247&amp;set=GRASNotices</t>
    </r>
  </si>
  <si>
    <t>"iso-lipidic and iso-DHA replacements
for 1-kg fish oil which has a DHA content of 130-g"</t>
  </si>
  <si>
    <t>Also compared on DHA-equivalent and blended oil basis (see S1.2)
Allocation criterion: Economic allocation for co-products (detailed in supplement S1.1.1)
Allocation detail: e.g., for sugar beet: sugar, molasses, and beet pulp; for fish oil: fish meal/byproduct allocation We used an economic allocation of
91.7% to sucrose from sugar beets, and with coproducts of
molasses with an economic allocation of 4.5% to the
coproduct molasses, and an economic allocation of 3.8%
beet pulp as feed</t>
  </si>
  <si>
    <t>SimaPro v.8.5.2.0 software</t>
  </si>
  <si>
    <t>USP, DSP, Feedstock processing</t>
  </si>
  <si>
    <t>Literature modeled, Expert interview</t>
  </si>
  <si>
    <t>Foreground data source: Published data, e.g. Bailey et al. (2008), Orfield et al. (2015)
Secondary data (database): Ecoinvent v3.4, Agri-footprint database
Adapted Ecoinvent 3.4 datasets for background data
(e.g., electricity, water supply, heat generation, and crop
ingredients;</t>
  </si>
  <si>
    <t>Solvent-free microwave extraction vs conventional hexane solvent extraction</t>
  </si>
  <si>
    <t>McKuin et al. (2022):  McKuin acknowledges the need to evaluate aquafeeds across further impact categories, especially biotic resource depletion, land use, and water consumption. McKuin et al. (2022) found that whole-cell Schizochytrium blended with canola oil had modestly lower GWP, while extracted DHA-oil had 58% higher GWP compared to fish oil.  However, both whole-cell and extracted DHA-rich oils performed substantially worse across water use, land use, and eutrophication, with sugar feedstock production identified as the dominant hotspot driving these trade-offs. Mckuin et al. was the only fish oil comparator study to measure biotic resource use, a measure of the depletion and degradation of renewable living resources (e.g., fisheries) , with microalgal DHA having a substantially lower biotic resource use than fish oil by approximately 96%. Though, this metric was measured outside of ReCiPe 2016 method, as it’s not a harmonized midpoint category.
Most influential: fermentation cycle time, oil recovery efficiency, biomass yield, sucrose concentration.
Sucrose had the largest impact across environmental indicators except not for water use; Electricity consumption was also a key driver
for the global warming potential and freshwater eutrophication potential.</t>
  </si>
  <si>
    <t>Fermentation energy (electricity/heat)
sucrose feedstock 
oil extraction/refining, drying.
Hotspot 1: Fermentation (energy use: electricity &amp; heat) – up to 40% of GWP.
Hotspot 2: Sucrose feedstock production (notably for water/land use, eutrophication).
Hotspot 3: Downstream process: Harvesting, oil extraction and refining (energy and solvents, especially in solvent extraction scenario).</t>
  </si>
  <si>
    <t>Input: Canola oil blend</t>
  </si>
  <si>
    <t>Kluyveromyces lactis</t>
  </si>
  <si>
    <t>kg CO2 eq. / FU</t>
  </si>
  <si>
    <t>m2 land / FU</t>
  </si>
  <si>
    <t>kg P / FU</t>
  </si>
  <si>
    <t>kg nitrogen / FU</t>
  </si>
  <si>
    <t>Ion exchange</t>
  </si>
  <si>
    <t>m3 water / FU</t>
  </si>
  <si>
    <t>UF/NF concentration diafiltration</t>
  </si>
  <si>
    <t>Spray drying</t>
  </si>
  <si>
    <t>Verley</t>
  </si>
  <si>
    <t>β-lactoglobulin produced by Aspergillus oryzae</t>
  </si>
  <si>
    <r>
      <rPr>
        <u/>
        <sz val="10"/>
        <color rgb="FF1155CC"/>
        <rFont val="IBM Plex Sans"/>
      </rPr>
      <t>https://hfpappexternal.fda.gov/scripts/fdcc/index.cfm?id=1241&amp;set=GRASNotices</t>
    </r>
  </si>
  <si>
    <t>kg Carbon / FU</t>
  </si>
  <si>
    <t>Aspergillus oryzae</t>
  </si>
  <si>
    <t>Schizochytrium oil extracted with conventional solvent methods. Schizochytrium sp. oil produced by heterotrophic fermentation (sugar-based) with microwave and solvent extraction options modeled</t>
  </si>
  <si>
    <t>Cell separation (Clarification filtration)</t>
  </si>
  <si>
    <t>Heat treatment (optional)</t>
  </si>
  <si>
    <t>β-casein</t>
  </si>
  <si>
    <t>Fermify</t>
  </si>
  <si>
    <t>β-casein produced by E. coli DSM 35048</t>
  </si>
  <si>
    <t xml:space="preserve">Schizochytrium is harvested by dewatering processes; the oil is extracted from the whole-cell
Schizochytrium and the lipid extracted residual (biowaste)
is anaerobically digested; the coproduct of the anaerobically digested biowaste is biogas which is burned in
a boiler to provide heat for Schizochytrium production
processes; the crude Schizochytrium oil is refined.
High-pressure homogenization followed by oil extraction with hexane solvent, We modeled anaerobic digestion of the lipid extracted residuals, heat for processing </t>
  </si>
  <si>
    <r>
      <rPr>
        <u/>
        <sz val="10"/>
        <color rgb="FF1155CC"/>
        <rFont val="IBM Plex Sans"/>
      </rPr>
      <t>https://hfpappexternal.fda.gov/scripts/fdcc/index.cfm?id=1228&amp;set=GRASNotices</t>
    </r>
  </si>
  <si>
    <t>Escherichia coli</t>
  </si>
  <si>
    <t>Intracellular, std purity, freeze</t>
  </si>
  <si>
    <t>Homogenization</t>
  </si>
  <si>
    <t>Clarification (centrifugation)</t>
  </si>
  <si>
    <t>Precipitation/Flocculation</t>
  </si>
  <si>
    <t>Ultrafiltration (concentration/formulation)</t>
  </si>
  <si>
    <t>Freeze (liquid)</t>
  </si>
  <si>
    <t>Turtle Tree</t>
  </si>
  <si>
    <t>Recombinant bovine lactoferrin isoalte produced by Komagataella phaffii</t>
  </si>
  <si>
    <r>
      <rPr>
        <u/>
        <sz val="10"/>
        <color rgb="FF1155CC"/>
        <rFont val="IBM Plex Sans"/>
      </rPr>
      <t>https://hfpappexternal.fda.gov/scripts/fdcc/index.cfm?id=1219&amp;set=GRASNotices</t>
    </r>
  </si>
  <si>
    <t>Bartek, L; Strid, I; Henryson, K; Junne, S; Rasi, S; Eriksson, M</t>
  </si>
  <si>
    <t>Life cycle assessment of fish oil substitute produced by microalgae using food waste</t>
  </si>
  <si>
    <t>Fish oil has been used in conventional aquaculture for decades, despite the known links between increasing global demand for fish and depletion of natural resources and vital ecosystems (FAO, 2020, 2019). Alternative feed ingredients, including algae oil rich in docosahexaenoic acid (DHA), has therefore been increasingly used to substitute traditional fish oil. Heterotrophic algae cultivation in bioreactors can be supported by a primary carbon feedstock recovered from food waste, a solution that could reduce environmental impacts and support the transition towards circular food systems. This study used life cycle assessment to quantify environmental impact of DHA produced by the heterotrophic algae Crypthecodinium cohnii, using short-chain carboxylic acids derived from dark fermentation of food waste. The future potential of DHA from algae was evaluated by comparing the environmental impact to that of DHA from Peruvian anchovy oil. With respect to global warming, terrestrial acidification, freshwater eutrophication and land use, algae oil inferred-52 ton CO(2)eq, 3.5 ton SO(2)eq,-94 kg Peq, 2700 m(2) eq, respectively per ton DHA. In comparison, the impact per ton DHA from fish oil was-15 ton CO(2)eq, 3.9 ton SO(2)eq,-97 kg Peq and 3200 m(2) eq. Furthermore, algae oil showed lower climate impact compared to canola and linseed oil. By including Ecosystem damage as indicator for ecosystem quality at endpoint level, the important aspect of biodiversity impact was accounted for. Although the method primarily accounts for indirect effects on biodiversity, DHA from algae oil showed lower Ecosystem damage compared to fish oil even when future energy development, optimized production, increased energy demand and effects on biotic resources were considered via sensitivity analyses. As the results suggest, algae oil holds a promising potential for increased sustainability within aquaculture, provided that continued development and optimization of this emerging technology is enabled through active decision-making and purposeful investments. (C) 2021 The Author(s). Published by Elsevier B.V. on behalf of Institution of Chemical Engineers.</t>
  </si>
  <si>
    <t>10.1016/j.spc.2021.04.033</t>
  </si>
  <si>
    <t>Sustainable Production and Consumption</t>
  </si>
  <si>
    <t>a Swedish University of Agricultural Sciences, Uppsala, Sweden b Technische Universität Berlin, Berlin, Germany c Natural Resources Institute Finland, Helsinki, Finland</t>
  </si>
  <si>
    <t>Sweden, Germany, Finland</t>
  </si>
  <si>
    <t>Ion exchange chromatography</t>
  </si>
  <si>
    <t>Ultrafiltration (concentration/diafiltation)</t>
  </si>
  <si>
    <t>DHA-rich microalgal oil</t>
  </si>
  <si>
    <t>Fish oil substitute. Production of algae oil via heterotrophic cultivation of C. cohnii, using VFA extracted from DF as the primary feedstock, and EnergyDF that represent energy production using the remaining food waste and algae
biomass to produce biohydrogen and biogas.</t>
  </si>
  <si>
    <t>Vivici</t>
  </si>
  <si>
    <t xml:space="preserve">β-lactoglobulin produced by Komagataella phaffii strain VIPLA
</t>
  </si>
  <si>
    <t>VFA extraction and anaerobic digestion.</t>
  </si>
  <si>
    <r>
      <rPr>
        <u/>
        <sz val="10"/>
        <color rgb="FF1155CC"/>
        <rFont val="IBM Plex Sans"/>
      </rPr>
      <t>https://hfpappexternal.fda.gov/scripts/fdcc/index.cfm?id=1200&amp;set=GRASNotices</t>
    </r>
  </si>
  <si>
    <t xml:space="preserve">The oil separation process involves
cell disruption using an oil mill, while additional electricity is used
for mechanical pressing and heat was used for pre-treatment, extraction and drying of biomass. Mechanical pressing was favoured over chemical means to extract the DHAcontaining oleaginous fraction from the biomass since the algae oil was intended for food. </t>
  </si>
  <si>
    <t>Remaining solids and food waste digestate used for biogas and biohydrogen; electricity/heat credited via system expansion</t>
  </si>
  <si>
    <t>Cradle-to-gate (transport)</t>
  </si>
  <si>
    <t>1 ton DHA</t>
  </si>
  <si>
    <t>Mass-based, 1 t DHA (also per kg oil for product perspective)</t>
  </si>
  <si>
    <t>Substitution via system expansion was used in the foreground system. System expansion: co-products (electricity, heat) included via avoided burden; no economic/mass allocation
to allocate the environmental burden between the two main byproducts electricity and heat</t>
  </si>
  <si>
    <t>ReCiPe 2016 Midpoint, ReCiPe 2016 Endpoint</t>
  </si>
  <si>
    <t>SimaPro 9</t>
  </si>
  <si>
    <t>Data from Ecoinvent 3.5 were used for
the background system</t>
  </si>
  <si>
    <t>Comparators</t>
  </si>
  <si>
    <t>(1) Algae scenario (Berlin, Germany); (2) Fish scenario (Lima, Peru); multiple sensitivity tests (energy, VFA yield, life support function)</t>
  </si>
  <si>
    <t>Fish oil (Peruvian anchovy)</t>
  </si>
  <si>
    <t>Both modeled per 1 t DHA, same food waste biogas use for energy credit</t>
  </si>
  <si>
    <t>Bartek et al. (2021): Bartek et al. (2021) found that DHA production from Schizochytrium cultivated on food waste, compared to fish oil, had significantly lower GWP (-271% reduction), minor land use and acidification benefits, and comparable freshwater eutrophication (+3%), with cultivation energy and feedstock supply identified as the dominant hotspots across all assessed categories. For end-point impacts, microalgal DHA had 32% reduction in total ecosystem damage.
For global warming and freshwater eutrophication, the highest environmental impact in both scenarios occurred during the pre-treatment of food waste, while the most contributing process for terrestrial acidification and land use was energy production and anaerobic digestion, respectively. Major drivers: energy production, food waste pre-treatment, dark fermentation (for algae oil)</t>
  </si>
  <si>
    <t>Energy production, pretreatment of food waste, anaerobic digestion</t>
  </si>
  <si>
    <t>Glucose, Methanol</t>
  </si>
  <si>
    <t>kg SO2 eq/ FU</t>
  </si>
  <si>
    <t>ImaginDairy</t>
  </si>
  <si>
    <t>β-lactoglobulin produced by Aspergillus oryzae strain Ao_st0002</t>
  </si>
  <si>
    <r>
      <rPr>
        <u/>
        <sz val="10"/>
        <color rgb="FF1155CC"/>
        <rFont val="IBM Plex Sans"/>
      </rPr>
      <t>https://cfsanappsexternal.fda.gov/scripts/fdcc/index.cfm?id=1145&amp;set=GRASNotices</t>
    </r>
  </si>
  <si>
    <t>Lu Y,Mu D,Xue Z,Xu P,Li Y,Xiang W,Burnett J,Bryant K,Zhou W</t>
  </si>
  <si>
    <t>Life cycle assessment of industrial production of microalgal oil from heterotrophic fermentation</t>
  </si>
  <si>
    <t>Heterotrophic fermentation has been proposed as an economically promising way to grow microalgae, a feedstock to produce microbial oils, which can substitute for fossil fuels and crop oil products. This study conducted a life cycle assessment (LCA) to evaluate the environmental impacts of microalgal oil produced from two microalgae Chlorella sp. and Schizochytrium sp., which were cultivated in commercial fermenters with a maximal volume of 60 m3. Algal oil produced from Chlorella sp. in autotrophic raceway ponds was also included as a base case this LCA study. The LCA results showed the oil produced by heterotrophic Schizochytrium sp. had generally lower impacts than autotrophic Chlorella sp. whereas oil produced from heterotrophic Chlorella sp. only had lower impacts in acidification, eutrophication, carcinogens, and ecotoxicity when compared to the autotrophic Chlorella sp. An in-depth analysis showed the algal fermentation stage accounted for over 86% of the total impacts in all categories, and nutrients and electricity use in fermentation caused the major impacts. Due to its high biomass density and high oil content properties, the harvest stage with a series of dewatering and lipid extraction steps for heterotrophic algae was processed with fewer impacts than autotrophic algae. This paper also compared four sugar sources used to grow algae in fermenters and found out that the sorghum stem was the best nutrient feedstock for fermentation. Finally, the authors determined the best fermentation time as around 131 h in algae cultivation to obtain a relatively high oil yield while keeping low environmental impacts.</t>
  </si>
  <si>
    <t>10.1016/j.algal.2021.102404</t>
  </si>
  <si>
    <t xml:space="preserve">a School of Food and Biological Engineering, Xihua University, Chengdu 610039, PR China b School of Resources, Environmental &amp; Chemical Engineering, Key Laboratory of Poyang Lake Environment and Resource Utilization, Ministry of Education, Nanchang
University, Nanchang 330031, PR China c School of Environmental and Sustainability Science, Kean University, 1000 Morris Ave., Union, NJ 07083, United States d Langyatai Group Co., Ltd., Qingdao, PR China </t>
  </si>
  <si>
    <t>China, United States</t>
  </si>
  <si>
    <t>Microalgal oil produced from microalgae Chlorella sp</t>
  </si>
  <si>
    <t>N/A</t>
  </si>
  <si>
    <t>10,000 m2 open raceway ponds</t>
  </si>
  <si>
    <t>Coagulation, centrifugation, homogenization, lipid extraction, solid-liquid separation. "- Chlo: Once the algae collected from the open pond. Coagulation  and centrifuging processes were modeled for dewatering. And then, the  algae were sent  to the pressure homogenization pretreatment, which  could break cell walls and facilitate lipid extraction [36]. The lipid was  extracted with a solvent (hexane). The process is also called “ wet lipid  extraction”  as  no  intensive  drying  process  is  used.  This  frequently  studied  algae  processing  route  in  literature  is  included  to  provide  a  comparison to the other two oil extraction technologies."</t>
  </si>
  <si>
    <t>Lipid content: 14% (w/w)</t>
  </si>
  <si>
    <t>Algal residue to combustion (Chlorella) or anaerobic digestion (Schizochytrium); heat/electricity recycled for plant use</t>
  </si>
  <si>
    <t>Remilk</t>
  </si>
  <si>
    <t xml:space="preserve"> Betalactoglobulin produced by Komagataella phaffii strain 'yRMK66'</t>
  </si>
  <si>
    <t>No co-product allocation (plant energy recycled, but not exported); no C credit for CO₂ assimilation (as released on use)</t>
  </si>
  <si>
    <t>Other (TRACI 2.2)</t>
  </si>
  <si>
    <t>SimaPro 8</t>
  </si>
  <si>
    <r>
      <rPr>
        <u/>
        <sz val="10"/>
        <color rgb="FF1155CC"/>
        <rFont val="IBM Plex Sans"/>
      </rPr>
      <t>https://www.fda.gov/media/168465/download</t>
    </r>
  </si>
  <si>
    <t>Pilot-scale data, Literature modeled</t>
  </si>
  <si>
    <t>Ecoinvent, USEI database</t>
  </si>
  <si>
    <t>The cultivation of heterotrophic algae was modeled with data collected in industrial scale (the production of autotrophic and heterotrophic algae was modeled with data collected on industrial scale). The algae processing technologies modeled were all based on actual production data (the algal oil production is not all the actual plant data).
More detail: For A-Chlo, the extraction of oil from autotrophic Chlorella has not been applied in industrialization for the time being, so the extraction process of oil in the laboratory was used to approximately replace the steps of oil extraction in the factory (a linear assumption was used to scale up lab data to industrial data). The A-Chlo algae cultivation facilities are modeled from pilot-scale facilities according to previous literatures</t>
  </si>
  <si>
    <t>Heterotrophic Chlorella (H-Chlo), Heterotrophic Schizochytrium (H-Schi), Autotrophic Chlorella (A-Chlo); sensitivity: sugar source (glucose, cassava, molasses, sorghum, sugarcane), fermentation time</t>
  </si>
  <si>
    <t>Internal to other microalgal cultivations</t>
  </si>
  <si>
    <t>Algal fermentation stage accounted for over 86% of the total impacts in all categories, and nutrients and electricity use in fermentation caused the major impacts</t>
  </si>
  <si>
    <t>x</t>
  </si>
  <si>
    <t>Glycerol, Methanol</t>
  </si>
  <si>
    <t>Pefect Day</t>
  </si>
  <si>
    <t>β-lactoglobulin produced by Trichoderma reesei</t>
  </si>
  <si>
    <r>
      <rPr>
        <u/>
        <sz val="10"/>
        <color rgb="FF1155CC"/>
        <rFont val="IBM Plex Sans"/>
      </rPr>
      <t>https://www.fda.gov/media/136754/download</t>
    </r>
  </si>
  <si>
    <t>Heterotrophic Chlorella (HChlo) in dark fermenters + bead milling + solid-liquid separation</t>
  </si>
  <si>
    <t>Egg protein</t>
  </si>
  <si>
    <t>Ovalbumin</t>
  </si>
  <si>
    <t>Onego Bio</t>
  </si>
  <si>
    <t>Ovalbumin produced by Trichoderema reesei ATCC 13631</t>
  </si>
  <si>
    <t>Seed: 700 L STR (300L basal medium), 11m3 fermenter, 60m3 fermenter</t>
  </si>
  <si>
    <t xml:space="preserve">Cell separation (filter press), Drying (air drying), Extraction (mechanical bead mill + solvent Isopropyl alcohol), Separation (solid-liquid separation), Solvent recovery (distillation called refining here), No refining included (solvent removal called refining but not actual refining step)
</t>
  </si>
  <si>
    <t>Dewatering, Air Drying, Beads milling with isopropyl alcohol solvent extraction, solid-liquid separation, oil refining. "H-Chlo: The plate-frame filter harvest and natural drying methods to  harvest and  dry  algae cells  were connected  in  series as  downstream  processes. As for oil extraction, the dry algal powder was loaded with  steel grinding beads and isopropyl alcohol (IPA) for 1 h milling at 200  rpm rotational speed in the bead miller. The grinding mixture is then  pumped through a 3 kW vacuum pump into a small plate and frame  filter. The upper oil-IPA miscella was vacuum distilled to recover IPA  [33]."</t>
  </si>
  <si>
    <r>
      <rPr>
        <u/>
        <sz val="10"/>
        <color rgb="FF1155CC"/>
        <rFont val="IBM Plex Sans"/>
      </rPr>
      <t>https://hfpappexternal.fda.gov/scripts/fdcc/index.cfm?id=1249&amp;set=GRASNotices</t>
    </r>
  </si>
  <si>
    <t>31.01 g/L (dry cell weight); 51% lipid</t>
  </si>
  <si>
    <t>Lipid content: 51% (w/w)</t>
  </si>
  <si>
    <t>No co-product allocation; all burdens to oil (energy credits subtracted for biogas/energy recovery)</t>
  </si>
  <si>
    <t>The cultivation of heterotrophic algae was modeled with data collected in industrial scale (the production of autotrophic and heterotrophic algae was modeled with data collected on industrial scale). The algae processing technologies modeled were all based on actual production data (the algal oil production is not all the actual plant data)
More detail: For H-Chlo, according to the industrial scale of heterotrophic fermentation, large-scale harvesting, drying and oil extraction of
microalgae were designed and tested (literature).
Secondary data:
Additionally, the carbon emission in the heterotrophic algae cultivation was not counted because the carbons used in heterotrophic cultivation such as sugar or corn was produced from natural biomass who absorb CO2 in atmosphere during growing stages. 
Impact factors of inputs of all unit processes were derived from the Ecoinvent 2.2 database [37] and the USEI database [38], which could be found in SI.</t>
  </si>
  <si>
    <t>Process: modification; Input: Feedstock type</t>
  </si>
  <si>
    <t>Various alternative carbon sources,
including starch from cassava (CS), sugar from molasses (MO), sorghum
juice (SJ) and sugarcane juice (SCJ) derived from non-food crops could
be utilized to replace glucose for algal oil production. Only for this production method!</t>
  </si>
  <si>
    <t>The H- Chlo cell disruption by beads milling and enzymolysis of  the H-Schi cell wall ranked  as the secondary contributor to the total  impacts. However, the algae processing stages contributed much fewer  impacts than the algae cultivation stage. In addition, analysis showed  the direct emissions were low in three routes for comparison, and im- pacts were mainly caused by indirect or upstream impacts of process  inputs  such  as  electricity,  water,  and  nutrient  use.  The  study  then  analyzed the impacts caused by various inputs in the cultivation stage of  two algae species (Fig. 4). Generally, in H-Chlo production, both elec- tricity and sugar use caused major impacts. In contrast, in H-Schi, the  nutrients, including sugar and other chemicals, were major factors that  caused impacts, but not the electricity.</t>
  </si>
  <si>
    <t>1. Fermentation stage (electricity, nutrients/sugar) 2. Downstream processing (bead milling, enzymolysis, solvents) 3. Energy/water for dewatering and extraction
The higher impacts of H-Chlo than A-Chlo were caused by higher electricity
and glucose use in the algae fermentation stage, which lead to high indirect
impacts in the H-Chlo route.</t>
  </si>
  <si>
    <t>Diafiltration (Ultrafiltration)</t>
  </si>
  <si>
    <t>The EVERY Company</t>
  </si>
  <si>
    <t>Egg-white protein produced by Komagataella phaffii strain ATCC GSD-1235</t>
  </si>
  <si>
    <r>
      <rPr>
        <u/>
        <sz val="10"/>
        <color rgb="FF1155CC"/>
        <rFont val="IBM Plex Sans"/>
      </rPr>
      <t>https://hfpappexternal.fda.gov/scripts/fdcc/index.cfm?id=1104&amp;set=GRASNotices</t>
    </r>
  </si>
  <si>
    <t>Glucose, Glycerol</t>
  </si>
  <si>
    <t>Ovomucoid</t>
  </si>
  <si>
    <t>DHA-rich microalgal oil (Schizochytrium)</t>
  </si>
  <si>
    <t>Schizochytrium (H-Schi) in dark fermenters + enzymolysis + solidliquid separation</t>
  </si>
  <si>
    <t>Soluble egg-white protein produced by Komagataella phaffii strain GSD-1209</t>
  </si>
  <si>
    <r>
      <rPr>
        <u/>
        <sz val="10"/>
        <color rgb="FF1155CC"/>
        <rFont val="IBM Plex Sans"/>
      </rPr>
      <t>https://hfpappexternal.fda.gov/scripts/fdcc/index.cfm?id=967&amp;set=GRASNotices</t>
    </r>
  </si>
  <si>
    <t>Seed: 50L - 500
50 m3</t>
  </si>
  <si>
    <t xml:space="preserve">Cell separation (centrifugation), Extraction (Enzymatic alkaline protease), Separation (three stage centrifugation), Oil refining (decolor/deodor/crystallization)
</t>
  </si>
  <si>
    <t>Concentration, enzymolysis, centrifugation, solid-liquid separation, oil refining</t>
  </si>
  <si>
    <t>120 g/L (dry cell weight), 60% lipid (50% DHA)</t>
  </si>
  <si>
    <t>Lipid content: 60% (w/w), DHA purity: 50% (w/w)</t>
  </si>
  <si>
    <t>1 tonne oil (DHA-rich)</t>
  </si>
  <si>
    <t>The cultivation of heterotrophic algae was modeled with data collected in industrial scale (the production of autotrophic and heterotrophic algae was modeled with data collected on industrial scale). The algae processing technologies modeled were all based on actual production data (the algal oil production is not all the actual plant data).
More detail: For H-Schi, the production
data of algal oil are from the actual production and processing process of
thee heterotrophic Schizochytrium plant.
Additionally, the carbon emission in the heterotrophic algae cultivation was not counted because the carbons used in heterotrophic cultivation such as sugar or corn was produced from natural biomass who absorb CO2 in atmosphere during growing stages. 
Impact factors of inputs of all unit processes were derived from the Ecoinvent 2.2 database [37] and the USEI database [38], which could be found in SI.</t>
  </si>
  <si>
    <t>1. Fermentation (nutrients—sugar and nitrogen, electricity); 2. Dewatering/drying/extraction (less important for fermentation routes than for pond algae); 3. Sugar source (glucose from corn has high GWP; sorghum or molasses lower)
Comparing to the H-Chlo fermentation,
the H-Schi were fermented with a shorter time and with a higher
cell growth rate. Therefore, electricity uses in H-Schi fermentation
reduced significantly. This led to indirect impacts caused by electricity
drop and nutrients become the major factors caused impacts in the HSchi.
growing stage. scale. Based
on a comparison of H-Chlo and H-Schi, the high cell density of H-Schi in
Fig. 3. Life cycle impacts of algal oil from microalgal route by production stages: (a) H-Chlo route; (b) H-Schi route. The total impacts were set as 100%.
Fig. 4. Life cycle impacts in microalgal fermentation: (a) H-Chlo; (b) H-Schi. The total impacts were set as 100%.
Y. Lu et al.
Algal Research 58 (2021) 102404
6
fermentation would lead to high algae yield. It is also expected that the
impacts of all categories would decline further by enhancing algal cell
density during fermentation compared to the present state. In addition
to improve cell density, as electricity and nutrients are two major factors
caused impacts. Changing energy sources in heterotrophic production
has a potential of environmental impact reduction by 40%, while
changing carbon source could reduce the impact by 25% to 40%. The
most promising strategy would be the combination of microalgae production
in heterotrophic conditions with the use of food waste as a
source of carbon and photovoltaic energy generation for cultivation
[14]. Lastly, in heterotrophic production of algae, to ensure the high</t>
  </si>
  <si>
    <t>Soy leghemoglobin</t>
  </si>
  <si>
    <t>Impossible Foods</t>
  </si>
  <si>
    <t>Soy leghemoglobin preparation from a strain of Pichia pastoris</t>
  </si>
  <si>
    <t>https://www.hfpappexternal.fda.gov/scripts/fdcc/index.cfm?set=GRASNotices&amp;id=737&amp;sort=GRN_No&amp;order=DESC&amp;startrow=1&amp;type=basic&amp;search=Impossible</t>
  </si>
  <si>
    <t>Masri, MA; Garbe, D; Mehlmer, N; Brück, TB</t>
  </si>
  <si>
    <t>A sustainable, high-performance process for the economic production of waste-free microbial oils that can replace plant-based equivalents</t>
  </si>
  <si>
    <t>Intracellular, std. purity, freeze</t>
  </si>
  <si>
    <t>Centrifugation</t>
  </si>
  <si>
    <t>Globally, biofuel and oleochemical production based on plant oils negatively affects biodiversity. As an alternative triglyceride source, lipid production from oleaginous yeasts faces numerous challenges in feedstock availability, lipid productivity, downstream processing, and waste treatment, prohibiting the design of a cost-competitive process with regard to plant equivalents. In this study, we present a fully integrated operation for microbial oil production, which consolidates upstream and downstream processing with side-stream recycling. Co-fermentation of sugar and acetic acid was successfully implemented in fed-batch, semi-continuous, and continuous fermentation modes. Process validation was conducted at a 25 L scale with a lipid productivity of 1.2 g L-1 h(-1). Cutaneotrichosporon oleaginosus cell debris was used as an inducer in Trichoderma reesei fermentation for on-site generation of yeast-specific cell-wall hydrolases. In situ hydrolase application allowed for efficient C. oleaginosus cell lysis (85% w/w) and simultaneous lipid release. A subsequent centrifugation step yielded 90% (w/w) recovery of intracellular lipids without the need for any organic solvent. The nutrientrich water phase was applied as an internal sugar source for subsequent yeast fermentation cycles. With this yeast hydrolysate, the lipid productivity was considerably increased to 2.4 g L-1 h(-1). A technoeconomic analysis of the current lipid production processes estimated costs at $ 1.6 per kg lipid. Moreover, life cycle assessment analysis indicated an emission of 3.56 kg CO2 equivalents for every 1 kg produced yeast oil. Accordingly, we established an integrated operation for bioconversion of acetic acid and sugar to sustainable lipids at maximum productivity coupled with minimal waste generation and energy consumption.</t>
  </si>
  <si>
    <t>10.1039/c9ee00210c</t>
  </si>
  <si>
    <t>Heat treatment</t>
  </si>
  <si>
    <t>Energy &amp; Environmental Science</t>
  </si>
  <si>
    <t>Dimensions, Web of Science</t>
  </si>
  <si>
    <t>Department of Chemistry, Werner Siemens Chair of Synthetic Biotechnology, Technical University of Munich, Germany</t>
  </si>
  <si>
    <t>Soy leghemoglobin preparation from a strain of Komagataella phaffii</t>
  </si>
  <si>
    <t>TAG-rich yeast oil</t>
  </si>
  <si>
    <t>Yeast single-cell oil produced by Cutaneotrichosporon oleaginosus (ATCC 20509) via co-fermentation of sugar and acetic acid</t>
  </si>
  <si>
    <t>Food, feed, oleochemicals, biofuel</t>
  </si>
  <si>
    <r>
      <rPr>
        <u/>
        <sz val="10"/>
        <color rgb="FF1155CC"/>
        <rFont val="IBM Plex Sans"/>
      </rPr>
      <t>https://hfpappexternal.fda.gov/scripts/fdcc/?id=1202&amp;set=GRASNotices</t>
    </r>
  </si>
  <si>
    <t>Acetic acid (petrochemical, with future scenarios for bio-based) and glucose</t>
  </si>
  <si>
    <t>11 x 250 m3</t>
  </si>
  <si>
    <t>On-site enzyme (hydrolase) production from yeast debris, hydrolytic lysis, centrifugation, no drying, no solvent extraction.  Their developed enzyme lysis system helps to overcome pretreatment needs and later lipid extraction/separation processes.</t>
  </si>
  <si>
    <t>0.39 g lipid/g-C</t>
  </si>
  <si>
    <t>240 g/L biomass, 87% lipid content max; best lipid productivtiy of 2.4 g/L/h</t>
  </si>
  <si>
    <t>73–87% oil (w/w biomass, depending on run)</t>
  </si>
  <si>
    <t>Nutrient-rich water phase recycled; residual biomass induces enzyme production; minimal waste</t>
  </si>
  <si>
    <t>Develop and assess a fully integrated yeast oil process, maximizing productivity and minimizing waste and emissions; benchmark to plant oil</t>
  </si>
  <si>
    <t>1 kg oil</t>
  </si>
  <si>
    <t>LCA and TEA both per 1 kg oil (cradle-to-gate)</t>
  </si>
  <si>
    <t>No co-product allocation; all streams internally recycled</t>
  </si>
  <si>
    <t>CMLCA?</t>
  </si>
  <si>
    <t>Pilot-scale data</t>
  </si>
  <si>
    <t>Own experiments (batch, continuous, semi-continuous), process simulation, literature. Own work, literature for alternative yeast, plant oil processes
Secondary data (database): Ecoinvent, US LCI, BioEnergieDat</t>
  </si>
  <si>
    <t>Input: feedstock type, cost, electirical cost; Process modifcation: productivity increase, semicontinuous, other</t>
  </si>
  <si>
    <t>None specific to LCA results</t>
  </si>
  <si>
    <t>Palm oil, soybean oil, rapeseed oil, sunflower oil, peanut oil (Schmidt 2015). GWP for 1 kg oil: palm 4.2, soybean 4.5, rapeseed 2.9, sunflower 3.5, peanut 7.5 kg CO₂e/kg</t>
  </si>
  <si>
    <t>LCA indicated GWP emissions primarily from yeast fermentation and electricity production (CHP via gas engine) at 30% and 25% of total emissions, respectively. However, procurement of acetic acid generated 45% of the total CO2 emissions due to that specific supply chain - methanol production from natural gas followed by transport from China to Germany via diesel powered train.</t>
  </si>
  <si>
    <t>Conventional acetic acid procurment as feedstock, upstream fermentation process, and electricity generation / energy demand.</t>
  </si>
  <si>
    <t>Collagen polypeptide</t>
  </si>
  <si>
    <t>kg CO₂e/kg oil</t>
  </si>
  <si>
    <t>Geltor</t>
  </si>
  <si>
    <t>Collagen polypeptide produced by Escherichia coli K-12 S9188</t>
  </si>
  <si>
    <r>
      <rPr>
        <u/>
        <sz val="10"/>
        <color rgb="FF1155CC"/>
        <rFont val="IBM Plex Sans"/>
      </rPr>
      <t>https://cfsanappsexternal.fda.gov/scripts/fdcc/?id=1171&amp;set=GRASNotices</t>
    </r>
  </si>
  <si>
    <t>kg SO2 eq / FU</t>
  </si>
  <si>
    <t>kg ethylene eq.</t>
  </si>
  <si>
    <t>kg CFC-11 eq/FU</t>
  </si>
  <si>
    <t>kg 1,4-dichlorobenzene eq./FU</t>
  </si>
  <si>
    <t>kg antimony eq.</t>
  </si>
  <si>
    <t>Escherichia coli K-12</t>
  </si>
  <si>
    <t>MJ</t>
  </si>
  <si>
    <t>kg 1,4-dichlorobenzene eq./ FU</t>
  </si>
  <si>
    <t>Myoglobin</t>
  </si>
  <si>
    <t>Motif Foodworks</t>
  </si>
  <si>
    <t>Myoglobin preparation from a strain of Pichia pastoris expressing the myoglobin gene from Bos taurus</t>
  </si>
  <si>
    <t>Dutra, DA; Depra, MC; Dias, RR; Zepka, LQ; Jacob-Lopes, E</t>
  </si>
  <si>
    <t>Ensuring nutrition and food safety within planetary boundaries: The role of microalgae-based ingredients in sustainable food chain</t>
  </si>
  <si>
    <r>
      <rPr>
        <u/>
        <sz val="10"/>
        <color rgb="FF1155CC"/>
        <rFont val="IBM Plex Sans"/>
      </rPr>
      <t>https://cfsanappsexternal.fda.gov/scripts/fdcc/index.cfm?id=1001&amp;set=GRASNotices</t>
    </r>
  </si>
  <si>
    <t>Although it is unanimous among scientists and researchers that the food production chain is a substantial contributor to environmental challenges, so far, no food ingredient has been evaluated for its environmental performance relative to planetary boundaries. Given this, this study conducts an analysis oriented to food key ingredients considered essential in human nutrition, namely: proteins, beta-carotene as a precursor of vitamin A, and polyunsaturated fatty acids (docosahexaenoic and eicosapentaenoic acids), using life cycle assessment (LCA) linked to the planetary boundary structure, under nine indices: climate change, biosphere integrity, global biogeochemical fluxes, stratospheric ozone depletion, ocean acidification, global freshwater use, land use change, chemical pollution, and atmospheric aerosol loading. Protein sources from animals such as beef, pork, and poultry, beta-carotene from palm oil and synthetic routes, and fatty acids from fish oil were also compared to alternative sources from microalgae-based ingredients. The results show that protein ingredients of animal origin and alternatives have largely contributed to the disruption of planetary boundaries. However, the worst environmental performance for protein ingredients studied was attributed to bovine protein, matching three risk indices (climate change, ecotoxicity, and photochemical ozone formation) out of the nine evaluated. On the other hand, among fine chemical food ingredients, only vitamin A from palm oil, which is mostly found in a risk and uncertainty zone, when compared to conventional synthetic processes and microalgae-based; these, in turn, operate fully within safe limits. In contrast, only one planetary index is assigned to the uncertainty zone for polyunsaturated fatty acids from fish oil, the others operate in safe zones equally for microalgae-based processes. Therefore, the conclusions highlight major challenges the food production chain faces to achieve safe and sustainable food. These results guide critical food groups and environmental indicators to prioritize in future efforts to reduce environmental impact.</t>
  </si>
  <si>
    <t>10.1007/s10811-024-03313-y</t>
  </si>
  <si>
    <t>Journal of Applied Phycology</t>
  </si>
  <si>
    <t>Food Science and Technology Department, Federal
University of Santa Maria, UFSM, Roraima Avenue 1000,
Santa Maria, RS 97105‑900, Brazil</t>
  </si>
  <si>
    <t>Brazil</t>
  </si>
  <si>
    <t>DHA/EPA rich fatty acid oils: DHA by Schizochytrium sp.; EPA by N. laevis</t>
  </si>
  <si>
    <t xml:space="preserve"> Functional units of 73.0 and 36.5 g person-1 year-1 for DHA and EPA, respectively, totaling a blend oil of 0.109 kg person-1 year-1</t>
  </si>
  <si>
    <t>Pilot-scale</t>
  </si>
  <si>
    <t>170 L</t>
  </si>
  <si>
    <t>Table 5 shows inventory for flocculation (MgOH, NaOH), centrifugation, spray drying, and sCO2 for super critical CO2 extraction.  No futher refining, packaging, formulation is shown.</t>
  </si>
  <si>
    <t>Table 5 gives productivity and feedstock input with wet biomass yield.  Not directly reported. 0.073 kg DHA per 0.85 kg glucose = 0.0859 g/g for DHA;</t>
  </si>
  <si>
    <t>9.04 kg wet biomass  / 170 L</t>
  </si>
  <si>
    <t>Cradle-to-gate (extraction)</t>
  </si>
  <si>
    <t>Assess environmental impacts of key nutritional ingredients (proteins, β-carotene, PUFAs) from conventional vs. microalgae-based systems, benchmarked against planetary boundaries.</t>
  </si>
  <si>
    <t>Komagataella phaffii (Pichia pastoris)</t>
  </si>
  <si>
    <t xml:space="preserve"> 0.109 kg
person-1 year-1</t>
  </si>
  <si>
    <t>Daily recommended intake per capita, scaled to annual requirement, for adults:
DHA: 73 g person⁻¹ yr⁻¹
EPA: 36.5 g person⁻¹ yr⁻¹</t>
  </si>
  <si>
    <t>No coprodcut allocation. All impacts to oil product.</t>
  </si>
  <si>
    <t>Data collection for theoretical and experimental analysis was
based on process data consolidated by classical references
from the literature and databases.</t>
  </si>
  <si>
    <t>Formulate / Polish</t>
  </si>
  <si>
    <t>Dutra et al. (2024): Dutra et al. (2024) found that microalgal DHA oil production had ~65-79% lower environmental impacts than fish oil comparators across GWP, acidification, eutrophication, ecotoxicity, water footprint, and ozone depletion but thirty-two times higher land use. Dutra et al. keenly state that, despite operating near planetary boundaries, we must opt for processes that are less dependent on natural resources - especially heavy pressure on natural fisheries.
"Against this background, in an environment as complex  as the food chain, it becomes clear that the current model  of producing proteins from microalgae will not solve the  total problem. The barriers associated with the high energy  demand with cultivation and harvesting systems, and pro- ductivity  fluctuation  rates,  tend  to  be  equally  important   factors for the sustainable certification of these alternative  ingredients."</t>
  </si>
  <si>
    <t>Hot spot analysis estimated manually from their LCI table 5 and supplmental table S1. This independent analysis outside of the paper shows the high contribution of electricity for USP aeration, USP drying, glucose input, and nitrate input across all impact categories and validates authors general statement about electricity and productivity fluctuations.</t>
  </si>
  <si>
    <t>Media input: Nitrate</t>
  </si>
  <si>
    <t>Sweet protein</t>
  </si>
  <si>
    <t>Monellin</t>
  </si>
  <si>
    <t>Amai Protein</t>
  </si>
  <si>
    <t>3.22×10-1</t>
  </si>
  <si>
    <t>kg soil loss / FU</t>
  </si>
  <si>
    <t>Modified-monellin preparation produced by Komagataella phaffii CBS 150005 expressing a gene encoding for a modified monellin</t>
  </si>
  <si>
    <t>https://hfpappexternal.fda.gov/scripts/fdcc/index.cfm?set=GRASNotices&amp;id=1269</t>
  </si>
  <si>
    <t>2.68×10-2</t>
  </si>
  <si>
    <t>mole H+ eq / FU</t>
  </si>
  <si>
    <t>1.36×10-6</t>
  </si>
  <si>
    <t>kg CFC-11 eq / FU</t>
  </si>
  <si>
    <t>3.15×10-1</t>
  </si>
  <si>
    <t>m3 / FU</t>
  </si>
  <si>
    <t>1.16×10-1</t>
  </si>
  <si>
    <t>kg NMVOC eq / FU</t>
  </si>
  <si>
    <t>3.22×10+1</t>
  </si>
  <si>
    <t>1.19×10-2</t>
  </si>
  <si>
    <t>Glycerol ("Glycerin"</t>
  </si>
  <si>
    <t>3.35×10+1</t>
  </si>
  <si>
    <t>Cell separation (S/L separator)</t>
  </si>
  <si>
    <t>CTUe / FU</t>
  </si>
  <si>
    <t>Purification (not specified, states "eluted")</t>
  </si>
  <si>
    <t>Brazzein</t>
  </si>
  <si>
    <t>Deprá, MC; Severo, IA; dos Santos, AM; Zepka, LQ; Jacob-Lopes, E</t>
  </si>
  <si>
    <t>Nanjing Bestzyme Bio-Engineering Co. Ltd.</t>
  </si>
  <si>
    <t>Environmental impacts on commercial microalgae-based products: Sustainability metrics and indicators</t>
  </si>
  <si>
    <t>Brazzein preparation produced by Aspergillus oryzae 90402 expressing a gene encoding for brazzein from Pentadiplandra brazzeana</t>
  </si>
  <si>
    <t>Herein, the environmental impact of commercial microalgae-based products was assessed. The whole dried biomass production by Chlorella vulgaris and Arthrospira platensis were evaluated under different cultivation configurations. Besides, pigments such as beta-carotene, astaxanthin, and phycocyanin, by Dunaliella Haematococcus pluvialis, and Arthrospira platensis, respectively, were also subjected to environmental analysis, as well as docosahexaenoic (DHA) and eicosapentaenoic (EPA) acids by Crypthecodinium cohnii, Nitzschia laevis, and Nannochloropsis oculata. These products were estimated by midpoint indicators through the nine impact categories and subsequently submitted to the normalization stage. Also, environmental critical points of the process were identified and discussed, focusing on the combined operations of dehydration and drying of biomass, as well as the central role of the energy footprint and the challenges of the transition from fossil energy to renewable matrices. Among the results found for whole dried biomass, the parameters that most influence the burdens are directly related to the energy requirements of the downstream processes. In intracellular microalgal products, the extraction stage and yield of the compounds are factors that most affect environmental performance. Additionally, this work provides quantitative numbers of sustainability indicators for microalgae projects considering the current stage of the technology. Therefore, the results found in this study are the first step found in the literature to identify environmental improvements in the consolidated biotechnological routes of microalgae.</t>
  </si>
  <si>
    <t>10.1016/j.algal.2020.102056</t>
  </si>
  <si>
    <t>Bioprocess Intensification Group, Federal University of Santa Maria, UFSM, Roraima Avenue 1000, 97105-900 Santa Maria, RS, Brazil</t>
  </si>
  <si>
    <r>
      <rPr>
        <u/>
        <sz val="10"/>
        <color rgb="FF1155CC"/>
        <rFont val="IBM Plex Sans"/>
      </rPr>
      <t>https://hfpappexternal.fda.gov/scripts/fdcc/index.cfm?id=1207&amp;set=GRASNotices</t>
    </r>
  </si>
  <si>
    <t>DHA-rich oil (Crypthecodinium)</t>
  </si>
  <si>
    <t>Heterotrophic production of DHA oil from Cyrpthecodinium.</t>
  </si>
  <si>
    <t>0.83 m3</t>
  </si>
  <si>
    <t>Wet biomass → centrifugation → spray-drying → sCO₂ extraction (see Table 3). No further details on treatment post extraction are provided, such as centrifugation or filtration to remove cell mass from the lipid extract.</t>
  </si>
  <si>
    <t>10 g/L biomass</t>
  </si>
  <si>
    <t>Not specified (no major coproducts, all burdens to oil)</t>
  </si>
  <si>
    <t>Assessment of a product.  Comparison of a process.</t>
  </si>
  <si>
    <t>1 kg oil (DHA-rich)</t>
  </si>
  <si>
    <t>1 kg oil DHA by Crypthecodinium cohnii in heterotrophic cultivation (fermenter)</t>
  </si>
  <si>
    <t>Foreground data is modeled from the literature.  Secondary inventory data  is not specified in the text.
Impact assessment method not specified. Lists midpoint categories (GWP, ODP, AP, EP, ECO, ER, WF, LU) per methods section and provides equations for calculations.</t>
  </si>
  <si>
    <t>Process variation</t>
  </si>
  <si>
    <t>Different strain and  production method</t>
  </si>
  <si>
    <t>None modelled</t>
  </si>
  <si>
    <t xml:space="preserve">Microalgae-based processes present energy-intensive demands, resulting mainly from cultivation, dewatering, and drying operations. In intracellular microalgal products, the extraction stage and yield of the compounds are factors that most affect environmental performance.
</t>
  </si>
  <si>
    <t>Process hot spots not well characterized in the publication.  Downstream processing has highest energy usage followed by the upstream process for heterotrophic growth.  Feedstock impacts not characterized</t>
  </si>
  <si>
    <t>Sucrose, Glucose</t>
  </si>
  <si>
    <t>Electricity: Downstream energy (spray drying, sCO₂ extraction, centrifugation)</t>
  </si>
  <si>
    <t>ha / FU</t>
  </si>
  <si>
    <t>~5.2e0</t>
  </si>
  <si>
    <t>~1.0e-4</t>
  </si>
  <si>
    <t>kgCFC-11eq / FU</t>
  </si>
  <si>
    <t>Cell separation (clarification)</t>
  </si>
  <si>
    <t>Diafiltration (UF/NF)</t>
  </si>
  <si>
    <t>kgO3eq / FU</t>
  </si>
  <si>
    <t>Oobli</t>
  </si>
  <si>
    <t>Monellin preparation produced by Komagataella phaffii P-MON-040 expressing a gene encoding for a modified monellin</t>
  </si>
  <si>
    <r>
      <rPr>
        <u/>
        <sz val="10"/>
        <color rgb="FF1155CC"/>
        <rFont val="IBM Plex Sans"/>
      </rPr>
      <t>https://hfpappexternal.fda.gov/scripts/fdcc/index.cfm?id=1183&amp;set=GRASNotices</t>
    </r>
  </si>
  <si>
    <t>kgPO4eq / FU</t>
  </si>
  <si>
    <t>EPA-rich oil (Nitzschia)</t>
  </si>
  <si>
    <t>Heterotrophic production of EPA oil from Nitzschia</t>
  </si>
  <si>
    <t>4.0 m3</t>
  </si>
  <si>
    <t xml:space="preserve"> Brazzein produced by Komagataella phaffii expressing a gene encoding for brazzein from Pentadiplandra brazzeana</t>
  </si>
  <si>
    <t>0.75 g/L biomass</t>
  </si>
  <si>
    <r>
      <rPr>
        <u/>
        <sz val="10"/>
        <color rgb="FF1155CC"/>
        <rFont val="IBM Plex Sans"/>
      </rPr>
      <t>https://cfsanappsexternal.fda.gov/scripts/fdcc/index.cfm?id=1167&amp;set=GRASNotices</t>
    </r>
  </si>
  <si>
    <t>1 kg oil (EPA-rich)</t>
  </si>
  <si>
    <t>1 kg oil EPA by Nitzschia laevis in heterotrophic cultivation (fermenter)</t>
  </si>
  <si>
    <t>Microalgae-based processes present energy-intensive demands, resulting mainly from cultivation, dewatering, and drying operations. In intracellular microalgal products, the extraction stage and yield of the compounds are factors that most affect environmental performance.</t>
  </si>
  <si>
    <t>"Sugar"</t>
  </si>
  <si>
    <t>Lyophilization</t>
  </si>
  <si>
    <t>Brazzein produced by Komagataella phaffii expressing a gene encoding for brazzein from Pentadiplandra brazzeana</t>
  </si>
  <si>
    <r>
      <rPr>
        <u/>
        <sz val="10"/>
        <color rgb="FF1155CC"/>
        <rFont val="IBM Plex Sans"/>
      </rPr>
      <t>https://cfsanappsexternal.fda.gov/scripts/fdcc/index.cfm?id=1142&amp;set=GRASNotices</t>
    </r>
  </si>
  <si>
    <t>EPA-rich oil (Nannochloropsis)</t>
  </si>
  <si>
    <t>Autotrophic production of EPA oil from Nannochloropsis</t>
  </si>
  <si>
    <t>Cell separation (not specified)</t>
  </si>
  <si>
    <t>47.61 m3</t>
  </si>
  <si>
    <t>Vanillin</t>
  </si>
  <si>
    <t>1.5 g/L biomass</t>
  </si>
  <si>
    <t>Sichuan Ingia Biosynthetic Co.</t>
  </si>
  <si>
    <t>Vanillin preparation produced by Escherichia coli BL21(DE3) SI-VAN1</t>
  </si>
  <si>
    <t>https://www.hfpappexternal.fda.gov/scripts/fdcc/index.cfm?set=GRASNotices&amp;id=1230</t>
  </si>
  <si>
    <t>1 kg DHA EPA by
Nannochloropsis oculata in autotrophic cultivation (tubular photobioreactor)</t>
  </si>
  <si>
    <t>Process hot spots not well characterized in the publication.  Autotrophic cultivation has high energy consumption followed by downstream extraction energy consumption.  Feedstock impacts not characterized</t>
  </si>
  <si>
    <t>Water use in autotrophic  system due to high volume, low productivity</t>
  </si>
  <si>
    <t>~1.7e4</t>
  </si>
  <si>
    <t>Escherichia coli BL21</t>
  </si>
  <si>
    <t>Erbslöh GmbH</t>
  </si>
  <si>
    <t>β-glucanase enzyme preparation produced by Talaromyces versatilis</t>
  </si>
  <si>
    <t>https://hfpappexternal.fda.gov/scripts/fdcc/index.cfm?set=GRASNotices&amp;id=1237</t>
  </si>
  <si>
    <t>~1.5e1</t>
  </si>
  <si>
    <t>MO15</t>
  </si>
  <si>
    <t>Vera et al., 2015</t>
  </si>
  <si>
    <t>Vera, L; Sun, W; Iftikhar, M; Liu, JT</t>
  </si>
  <si>
    <t>Talaromyces versatilis</t>
  </si>
  <si>
    <t>Solid fermentation substrate</t>
  </si>
  <si>
    <t>LCA based comparative study of a microbial oil production starch wastewater treatment plant and its improvements with the combination of CHP system in Shandong, China</t>
  </si>
  <si>
    <t>A life cycle assessment (LCA) analysis was carried out to evaluate the environmental performance related to a corn starch wastewater treatment plant (WWTP) with simultaneous microbial oil production in Shandong, China, compared against a non-oil producing WWTP. The software GaBi 5.43 was employed for the LCA analysis. Applying an attributional modeling LCA the results showed that the WWTP, despite removing high concentrations of organic matter from the wastewater and being economically feasible by the production of crude bio-oil, has 2330% increased emissions related to energy consumption into the air compared to a non-oil production process. Taking in consideration an estimated activated sludge WWT and anaerobic digester process, the conventional process would have higher GHG emissions. With the LCA results, a consequential modeling LCA taking corn stover biomass as renewable energy source in a direct-fire system was proposed. It showed that corn stover biomass has the potential to mitigate the high emissions to the air due to the abundant available resources near the plant location. Global and regional normalization references were also used to represent the real impact of the LCA results. This study not only revealed an environmental evaluation of the current wastewater microbial oil production technology, but it also helped to identify process bottlenecks and the use of renewable energy opportunities which should receive specific research efforts to make this process environmentally sustainable. (C) 2015 Published by Elsevier B.V.</t>
  </si>
  <si>
    <t>10.1016/j.resconrec.2014.09.013</t>
  </si>
  <si>
    <t>Resources, Conservation and Recycling</t>
  </si>
  <si>
    <t>Beijing Key Lab of Membrane Science and Technology, College of Chemical Engineering, Beijing University of Chemical Technology, 15 Beisanhuan East
Road, Beijing 100029, China</t>
  </si>
  <si>
    <t>Intracellular/embedded (SSF), low purity</t>
  </si>
  <si>
    <t>Crude microbial oil from R. glutinis. Assumption of TAG-rich oil from literature.</t>
  </si>
  <si>
    <t>Extraction (water resuspension)</t>
  </si>
  <si>
    <t>Separation (centrifuge)</t>
  </si>
  <si>
    <t>Microbial oil production starch wastewater treatment plant (WWTP) in  Shandong, China and a non-oil production plant. Bio-oil and protein feed produced from high-COD corn starch wastewater using Rhodotorula glutinis.</t>
  </si>
  <si>
    <t>Biodiesel application</t>
  </si>
  <si>
    <t>Polish (filtration)</t>
  </si>
  <si>
    <t>Formulation and packaging</t>
  </si>
  <si>
    <t/>
  </si>
  <si>
    <t>Rhodotorula glutinis</t>
  </si>
  <si>
    <t>Food waste</t>
  </si>
  <si>
    <t>Corn starch wastewater</t>
  </si>
  <si>
    <t>Effluent from corn processing factory (Shandong, China). Direct use of wastewater as fermentation medium (minimal pre-processing)</t>
  </si>
  <si>
    <t>Danisco</t>
  </si>
  <si>
    <t>Glucosyltransferase enzyme preparation produced by Bacillus subtilis expressing the gene encoding glucosyltransferase from Streptococcus salivarius</t>
  </si>
  <si>
    <t>https://hfpappexternal.fda.gov/scripts/fdcc/index.cfm?set=GRASNotices&amp;id=1210</t>
  </si>
  <si>
    <t>Cell separation (flocculation), Cell separation (filtration), Drying (extrusion), Extraction  (solvent), Distillation recovery/purification</t>
  </si>
  <si>
    <t>Downstream includes drying/extrusion of biomass, solvent extraction for oil recovery, distillation, and recovery of protein feed</t>
  </si>
  <si>
    <t>~45 g/L biomass</t>
  </si>
  <si>
    <t>Crude oil (not specified)</t>
  </si>
  <si>
    <t>Protein feed as co-product</t>
  </si>
  <si>
    <t>2009-2010</t>
  </si>
  <si>
    <t>Gate-to-gate</t>
  </si>
  <si>
    <t>Assessment of a product, comparison of a product</t>
  </si>
  <si>
    <t>3000 m3 of wastewater per day in a year</t>
  </si>
  <si>
    <t>The microbial oil WWTP in Shandong, China, takes advantage
of high concentrations in organic materials from industrial wastewater. The oil production process uses an innovative methodology
to convert the COD contained in corn starch wastewater to oil by
fermentation using the yeast R. glutinis</t>
  </si>
  <si>
    <t>Mass (product)</t>
  </si>
  <si>
    <t>The allocation method would be “Allocation by Mass”, since we
know the COD influent (45,000 mg/L) and how much protein feed
and crude oil is produced per m3 of wastewater (45,000 COD (mg/L) --&gt; Biomass 42~47 g/L --&gt; 35-50% bio-oil (7.5 kg/m3 of WW) or 60-50% bio-oil (18.8 kg/m3 of WW); or Activated sludge treatment 8000-10000 COD (mg/L) --&gt; COD emissions to water (58 mg/L)</t>
  </si>
  <si>
    <t>GaBi 5.43</t>
  </si>
  <si>
    <t>Industrial-scale data, Literature modeled</t>
  </si>
  <si>
    <t>Other, Gabi (Sphera)</t>
  </si>
  <si>
    <t>Foreground data: Direct measurements/logs from Shandong WWTP, supplemented by literature and government reports.  On-site data from prodcution, literature
According to international standards (Finkbeiner et al., 2006), site
specific activity data has been collected and employed for the production life cycle stage. In this study secondary data used is mainly
from official sources like local, national and international government documents, journals and papers</t>
  </si>
  <si>
    <t>Oil-producing WWTP, Oil-producing WWTP + CHP system 1, Oil-producing WWTP + CHP system 2 (systems 1 and 2 have different electric capacities: 150 kW, 500 kW)</t>
  </si>
  <si>
    <t>Shandong, China</t>
  </si>
  <si>
    <t>Conventional wastewater treatment for starch waste feedstock. Also compares to CHP scenarios with local corn stover as energy input</t>
  </si>
  <si>
    <t>Drying process consumed the most of the
energy. This is because the biomass is exposed to a high shear
force, pressure and heat thus requiring a huge amount of energy</t>
  </si>
  <si>
    <t>1. Drying and extrusion: most energy-intensive process (2,543 kWh per day); 2. Extraction: second highest energy; 3. Fermentation: moderate (1,018 kWh/day); see Figure 4</t>
  </si>
  <si>
    <t>Electricity: Downstream energy for drying</t>
  </si>
  <si>
    <t>Electricity: Downstream energy for extraction</t>
  </si>
  <si>
    <t>Electricity: fermentation</t>
  </si>
  <si>
    <t>kg CO2-Equiv. / FU</t>
  </si>
  <si>
    <t>Bacillus subtilis</t>
  </si>
  <si>
    <t>Separation (centrifugation or MF)</t>
  </si>
  <si>
    <t>Concentration (UF)</t>
  </si>
  <si>
    <t>Chr. Hansen A/S</t>
  </si>
  <si>
    <t>kg PO4
3-Eq.  / FU</t>
  </si>
  <si>
    <t>Lipase enzyme preparation produced by Komagataella phaffii expressing a gene encoding lipase from Yarrowia lipolytica</t>
  </si>
  <si>
    <t>Pillar</t>
  </si>
  <si>
    <t>https://hfpappexternal.fda.gov/scripts/fdcc/index.cfm?set=GRASNotices&amp;id=1201</t>
  </si>
  <si>
    <t>MO16</t>
  </si>
  <si>
    <t>MO16.1</t>
  </si>
  <si>
    <t>Balina et al., 2023</t>
  </si>
  <si>
    <t>Balina, K; Soloha, R; Suleiko, A; Dubencovs, K; Liepins, J; Dace, E</t>
  </si>
  <si>
    <t>Prospective Life Cycle Assessment of Microbial Sophorolipid Fermentation</t>
  </si>
  <si>
    <t>Category</t>
  </si>
  <si>
    <t>The biorefinery industry is witnessing a transition from fossil and chemical-based processes to more sustainable practices, with a growing emphasis on using renewable resources. Sophorolipids, a promising group of biosurfactants, present a viable substitute for conventionally produced surfactants. This study focuses on microbial fermentation using yeast and lipid substrate for sophorolipid production. The life cycle assessment (LCA) methodology was employed to identify environmental hotspots of the process and to assess the environmental benefits resulting from the replacement of raw rapeseed cooking oil (base scenario) with waste cooking oil, reduction of process electricity consumption, and increased sophorolipid yield. By compiling scenarios with the lowest environmental impact, a best-case scenario was created. The results revealed that the environmental impact of sophorolipid production could be reduced by 50% in the best-case scenario compared to the base scenario. This research provides valuable insights into the environmental optimization of the fermentation process and through the application of LCA highlights the potential for the reduction of negative environmental impact of sophorolipid production, contributing to the ongoing transition from petroleum oil and petrochemical refineries to sustainable biorefineries.</t>
  </si>
  <si>
    <t>10.3390/fermentation9090839</t>
  </si>
  <si>
    <t>Fermentation</t>
  </si>
  <si>
    <t xml:space="preserve">
Institute of Microbiology and Biotechnology, University of Latvia, Jelgavas iela 1, LV-1004 Riga, Latvia
Institute of Science and Innovative Technologies, Liepaja University, Liela iela 14, LV-3401 Liepaja, Latvia
Biotehniskais Centrs AS, Dzerbenes iela 27, LV-1006 Riga, Latvia
Laboratory of Bioengineering, Latvian State Institute of Wood Chemistry, Dzerbenes iela 27, LV-1006 Riga, Latvia
Institute of General Chemical Engineering, Faculty of Materials Science and Applied Chemistry, Riga Technical University, Paula Valdena iela 3, LV-1658 Riga, Latvia
Department of Political Science, Riga Stradins University, Dzirciema iela 16, LV-1007 Riga, Latvia</t>
  </si>
  <si>
    <t>Study</t>
  </si>
  <si>
    <t>University, Research institution</t>
  </si>
  <si>
    <t>Latvia</t>
  </si>
  <si>
    <t>Sophorolipid</t>
  </si>
  <si>
    <t>Sophorolipid produced by yeast</t>
  </si>
  <si>
    <t>Sophorolipid produced by yeast (Starmerella bombicola) via fermentation using vegetable oil substrate</t>
  </si>
  <si>
    <t>Starmerella bombicola</t>
  </si>
  <si>
    <t>FD Product</t>
  </si>
  <si>
    <t>Mixed</t>
  </si>
  <si>
    <t>Glucose, Vegetable oil</t>
  </si>
  <si>
    <t>Lab-</t>
  </si>
  <si>
    <t>Comparator Product</t>
  </si>
  <si>
    <t>5L</t>
  </si>
  <si>
    <t>Comparator
Category</t>
  </si>
  <si>
    <t>Biomass separation, Sophorolipid concentration</t>
  </si>
  <si>
    <t>Sequential membrane filtration to separate yeast, concentrate sophorolipids;</t>
  </si>
  <si>
    <t>Strain</t>
  </si>
  <si>
    <t>Functional
Unit</t>
  </si>
  <si>
    <t>Waste biomass, water + salt residuals</t>
  </si>
  <si>
    <t>System
Boundary</t>
  </si>
  <si>
    <t>Assess and reduce the environmental impacts of lab-scale sophorolipid fermentation; identify hotspots, test process/substrate scenarios</t>
  </si>
  <si>
    <t>1 kg sophorolipid</t>
  </si>
  <si>
    <t>Geography</t>
  </si>
  <si>
    <t>1 kg produced in a 5 L bioreactor, scenario-specific titres</t>
  </si>
  <si>
    <t>WCO scenario: environmental burden upstream of WCO is excluded (avoided-burden approach); no allocation for by-products (yeast biomass = waste)</t>
  </si>
  <si>
    <t>ReCiPe 2016 Endpoint</t>
  </si>
  <si>
    <t>Simapro 9.3</t>
  </si>
  <si>
    <t>Lab</t>
  </si>
  <si>
    <t>Lab data modeled</t>
  </si>
  <si>
    <t>Ecoinvent 3.8 for electricity, nutrients, chemicals. To build the inventory, primary data were collected from the lab-scale bioreactor,
and secondary data were obtained from literature and the ecoinvent database.  Key flows: electricity, oil, glucose, water, fermentation medium; see Table 1, p.6 for data and source. From conclusion, "Despite the valuable insights gained from this study, there are certain limitations. Firstly, the study focused primarily on a theoretical analysis, and the scenarios were not validated through practical implementation in a pilot plant. Secondly, uncertainties associ- ated with modelling and data inputs could impact the accuracy of the results."</t>
  </si>
  <si>
    <t>GHG / CF</t>
  </si>
  <si>
    <t>Base: rapeseed oil as substrate</t>
  </si>
  <si>
    <t>Land Use</t>
  </si>
  <si>
    <t>Conventional surfactants (not directly modeled here, but cited in discussion)</t>
  </si>
  <si>
    <t>Water use</t>
  </si>
  <si>
    <t>Water 
Scarcity</t>
  </si>
  <si>
    <t>Cell separation (Ceramic MF)</t>
  </si>
  <si>
    <t>Eutrophication
(FW)</t>
  </si>
  <si>
    <t>Base scenario: Electricity = 85.1%, Rapseed oil = 14.2%, glucose = 0.4% of total impact; WCO (waste oil) scenario: 28% lower total impact (same titre); up to 52% reduction with higher titre (S1-I). Best-case: 60% reduction (WCO, higher titre, energy savings).</t>
  </si>
  <si>
    <t>Eutrophication
(Marine)</t>
  </si>
  <si>
    <t>Polish filtration</t>
  </si>
  <si>
    <t>Terrestrial Acidification</t>
  </si>
  <si>
    <t>Electricity for fermentation (heating, mixing, DO control)—main impact, especially for human health (PM emissions); Rapeseed oil production (agriculture, land use, chemicals)—main impact on ecosystems;  Process efficiency/yield—higher titre sharply reduces impacts per kg product.</t>
  </si>
  <si>
    <t>Sterile filtration</t>
  </si>
  <si>
    <t>Particulate
Matter / Air</t>
  </si>
  <si>
    <t>Input: lipid feedstock (rapeseed oil)</t>
  </si>
  <si>
    <t>Packaging</t>
  </si>
  <si>
    <t>Process metrics: Titer/productivty</t>
  </si>
  <si>
    <t>Non-renewable
Energy</t>
  </si>
  <si>
    <t>Total Ecosystem Damage (Endpoint)</t>
  </si>
  <si>
    <t>Biotic Resource Use</t>
  </si>
  <si>
    <t>Citation</t>
  </si>
  <si>
    <t>Precision fermentation (proteins)</t>
  </si>
  <si>
    <t>AB Enzymes Inc.</t>
  </si>
  <si>
    <t>PF dairy</t>
  </si>
  <si>
    <t>PF18</t>
  </si>
  <si>
    <t>Fructanase enzyme preparation produced by Trichoderma reesei AR-577 expressing the gene encoding fructanase from Lactobacillus crispatus</t>
  </si>
  <si>
    <t>Zhang et al., 2026</t>
  </si>
  <si>
    <t>Developing an Aspergillus Niger Cell Factory for Sustainable Production of Bovine Lactoferrin.</t>
  </si>
  <si>
    <t>https://hfpappexternal.fda.gov/scripts/fdcc/index.cfm?set=GRASNotices&amp;id=1197</t>
  </si>
  <si>
    <t>Cow milk protein</t>
  </si>
  <si>
    <t>Dairy</t>
  </si>
  <si>
    <t>Aspergillus niger</t>
  </si>
  <si>
    <t>1 kg dry powdered BLF product</t>
  </si>
  <si>
    <t xml:space="preserve">Zhang et al. (2026): Prospective (development-stage), comparative attributional LCA of recombinant bovine lactoferrin (BLF) produced via precision fermentation using Aspergillus niger, conducted as a secondary component of a strain-engineering study. FU: 1 kg dry powdered BLF product. Three scenarios: dairy-extracted BLF (De-BLF), A. niger-derived BLF on China's standard grid (An-BLF), and An-BLF on China's low-carbon electricity mix (An-BLF-LC). Comparator: dairy-extracted bovine lactoferrin (within-study). Uses SimaPro v10.3.0.1 with Ecoinvent v3.6 and ReCiPe 2016 Midpoint (H); categories: GWP, land use, terrestrial acidification, and water consumption (volumetric, not AWARE scarcity). An-BLF foreground data derived from lab-scale 5-L fed-batch fermentation (record titer 1,057.6 mg/L for LF in filamentous fungi); De-BLF rebuilt from literature for a China production scenario.
Zhang et al. (2026) found that A. niger-derived BLF reduced GWP, land use, water consumption, and terrestrial acidification by over 99% relative to dairy-extracted BLF under the modeled scenarios. Shifting to China's low-carbon electricity mix (An-BLF-LC) further reduced GWP and terrestrial acidification by over 80%, and land use and water consumption by over 50%, relative to the standard-grid An-BLF case. The &gt;99% advantage is driven by the extreme dilution of lactoferrin in milk (~1 g per 14 kg), and its magnitude is contingent on the co-product allocation framework applied to the dairy system. Top hotspots — De-BLF: (1) cow milk production (56% of GWP, ~100% of land use), (2) electricity; An-BLF: (1) electricity consumption, (2) glucose production.
Critically, the An-BLF foreground data reflect lab-scale 5-L fermentation rather than industrial operation, and the absolute An-BLF impact magnitudes are roughly three orders higher than other industrial-scale or simulation-based PF protein LCAs in this review; the authors explicitly frame the study as a prospective hotspot/relative-trend assessment rather than a definitive industrial footprint. Additional uncertainty stems from undocumented LCI for trace inputs (e.g., ammonium molybdate, chromatography resins) and an untested commercial-scale purification step. The De-BLF baseline magnitude is highly sensitive to dairy co-product/whey-valorisation allocation, though the authors note this does not alter the conclusion that milk supply and electricity are the predominant drivers.
</t>
  </si>
  <si>
    <t>MO16.2</t>
  </si>
  <si>
    <t>Sophorolipid produced by yeast (Starmerella bombicola) via fermentation using waste oil substrate</t>
  </si>
  <si>
    <t>Wheat based</t>
  </si>
  <si>
    <t>Pre-treatment</t>
  </si>
  <si>
    <t>Primary solid/liquid separation</t>
  </si>
  <si>
    <t>Concentration</t>
  </si>
  <si>
    <t>Polish &amp; germ filtration</t>
  </si>
  <si>
    <t>Gen 1, Gen 2</t>
  </si>
  <si>
    <t>Formulation/Packaging</t>
  </si>
  <si>
    <t>Glucose, Waste Vegetable oil</t>
  </si>
  <si>
    <t>Chymosin enzyme preparation produced by Aspergillus niger expressing a gene encoding chymosin from Erinaceus europaeus</t>
  </si>
  <si>
    <t>https://hfpappexternal.fda.gov/scripts/fdcc/index.cfm?set=GRASNotices&amp;id=1195&amp;sort=GRN_No&amp;order=DESC&amp;startrow=1&amp;type=basic&amp;search=enzyme</t>
  </si>
  <si>
    <t>NC</t>
  </si>
  <si>
    <t>Best case: Waste cooking oil with higher titer and optimized process modification. S1: replace RCO with WCO at varying titres; S2: process energy optimization (shorter fermentation, more efficient reactor use, electricity reduction); best-case = all optimizations combined</t>
  </si>
  <si>
    <t>Electicity for fermentation</t>
  </si>
  <si>
    <t>Zhang, Changtai, Jiajia Li, Yawen Tang, Xiaowen Wu, Dianfei Wen, Zhenyu Wu, Weizhu Zeng, Haihang Li, Jian Chen, and Jingwen Zhou. 2026. “Developing an Aspergillus Niger Cell Factory for Sustainable Production of Bovine Lactoferrin.” Chemical Engineering Journal (Lausanne, Switzerland: 1996) 540 (177492): 177492. https://doi.org/10.1016/j.cej.2026.177492.</t>
  </si>
  <si>
    <t>PF19</t>
  </si>
  <si>
    <t>David et al., 2026</t>
  </si>
  <si>
    <t>Ex-Ante Life Cycle Assessment of Recombinant Human Lactoferrin Produced via Precision Fermentation: Environmental Drivers, Hotspots and Implications for Sustainable Scale-Up.</t>
  </si>
  <si>
    <t xml:space="preserve">Komagataella phaffii </t>
  </si>
  <si>
    <t>1 kg spray-dried lactoferrin powder at 90% purity</t>
  </si>
  <si>
    <t>Australia</t>
  </si>
  <si>
    <t>David et al., 2026: Ex-ante (anticipatory) attributional LCA of recombinant human lactoferrin produced via precision fermentation using Komagataella phaffii (formerly Pichia pastoris) — the first ex-ante LCA of this product. FU: 1 kg spray-dried lactoferrin powder at 90% purity. Six scenarios combining two carbon sources (glucose, glycerol) with three Australian electricity grids (Victoria coal-dominated, Tasmania hydro-dominated, New South Wales mixed). No animal/dairy comparator: a direct PF-vs-dairy lactoferrin comparison was explicitly declined per ISO 14044 on functional-equivalence and allocation grounds. Built on the Ferreira et al. (2024) Intelligen SuperPro Designer® process model at industrial scale (~251 t/yr; TRL ~4–5). Uses SimaPro 10.3 with ReCiPe 2016 Midpoint (H), AWARE water scarcity, and CED; Monte Carlo uncertainty (n=1,000, ±20%).
David et al. (2026) reported GWP of 78.9–168.1 kg CO₂eq/kg product across scenarios, with the lowest values on Tasmania's hydro-dominated grid and the highest on the fossil-intensive Victoria and New South Wales grids. Land use was higher for glucose-based systems (115.3–115.7 m²a crop eq/kg) than glycerol-based systems (102.3–102.7), reflecting glucose's agricultural origin, while glycerol routes carried higher energy-related burdens; water scarcity (AWARE) ranged 106–135 m³ eq/kg and non-renewable CED ~1,000–1,780 MJ/kg. As no animal comparator was assessed, these are absolute benchmark values rather than within-study reductions, and the authors note that cross-study comparison to PF dairy/egg proteins (e.g., Behm 2022, Järviö 2021) is confounded by differing products, functional units, geographies, and methods. Lactoferrin's low titre and high purification intensity drive substantially higher per-kg impacts than bulk PF proteins — requiring ~23 kg glucose/kg product versus ~2.3 kg/kg protein for Tr-OVA. Top hotspots: (1) electricity (~65–80% of GWP; within fermentation, air compression/aeration alone ~63% of electricity demand), (2) steam (natural-gas-based, a persistent fossil hotspot only weakly coupled to grid choice), (3) carbon source production (glucose → land use, glycerol → energy); purified-water production and wastewater treatment are the main drivers of water scarcity.
As an ex-ante, low-TRL assessment based on process simulation rather than industrial data, absolute values are indicative; Monte Carlo analysis confirmed scenario rankings were robust (variation generally &lt;15%, larger for water scarcity and fossil resource scarcity). The FU is defined per kg product at 90% purity, not per kg protein as in several other PF dairy/egg entries — divide by ~0.9 for an approximate per-kg-protein basis. Note an internal inconsistency in the source: the abstract and results report GWP of 78.9–168.1 kg CO₂eq/kg, while the discussion cites 85–178; the former (deterministic range) is used here. Impact categories beyond GWP, fine PM, land use, fossil resource scarcity, water scarcity, and CED are reported only in SI S3.</t>
  </si>
  <si>
    <t xml:space="preserve">Aspergillus niger </t>
  </si>
  <si>
    <t>Järviö, Natasha; Parviainen, Tuure; Maljanen, Netta-Leena; Kobayashi, Yumi; Kujanpää, Lauri; Ercili-Cura, Dilek; Landowski, Christopher P.; Ryynänen, Toni; Nordlund, Emilia; Tuomisto, Hanna L.</t>
  </si>
  <si>
    <t>Ovalbumin production using Trichoderma reesei culture and low-carbon energy could mitigate the environmental impacts of chicken-egg-derived ovalbumin</t>
  </si>
  <si>
    <t>Sterilizaiton (filtration)</t>
  </si>
  <si>
    <t>Ovalbumin (OVA) produced using the fungus Trichoderma reesei (Tr-OVA) could become a sustainable replacement for chicken egg white protein powder—a widely used ingredient in the food industry. Although the approach can generate OVA at pilot scale, the environmental impacts of industrial-scale production have not been explored. Here, we conducted an anticipatory life cycle assessment using data from a pilot study to compare the impacts of Tr-OVA production with an equivalent functional unit of dried chicken egg white protein produced in Finland, Germany and Poland. Tr-OVA production reduced most agriculture-associated impacts, such as global warming and land use. Increased impacts were mostly related to industrial inputs, such as electricity production, but were also associated with glucose consumption. Switching to low-carbon energy sources could further reduce environmental impact, demonstrating the potential benefits of cellular agriculture over livestock agriculture for OVA production. An anticipatory life cycle assessment of ovalbumin produced using cellular agriculture demonstrates sustainability gains with limited trade-offs, particularly when produced using low-carbon energy sources.</t>
  </si>
  <si>
    <t>10.1038/s43016-021-00418-2</t>
  </si>
  <si>
    <t>Nature Food</t>
  </si>
  <si>
    <t>Web of Science</t>
  </si>
  <si>
    <t>Mitsubishi Chemical Corporation</t>
  </si>
  <si>
    <t xml:space="preserve">1 Ruralia Institute, Faculty of Agriculture and Forestry, University of Helsinki, Mikkeli, Finland. 
2 Helsinki Institute of Sustainability Science, University of Helsinki, Helsinki, Finland. 
3 VTT Technical Research Centre of Finland Ltd, Espoo, Finland. 
4 Department of Agricultural Sciences, Faculty of Agriculture and Forestry, University of Helsinki, Helsinki, Finland. 
5 Solar Foods Ltd, Lappeenranta, Finland. 6Natural Resources Institute Finland, Helsinki, Finland. </t>
  </si>
  <si>
    <t>Finland</t>
  </si>
  <si>
    <t>Tannase enzyme preparation produced by Aspergillus oryzae</t>
  </si>
  <si>
    <t>https://hfpappexternal.fda.gov/scripts/fdcc/index.cfm?set=GRASNotices&amp;id=1192</t>
  </si>
  <si>
    <t>Recombinant ovalbumin (egg white protein)</t>
  </si>
  <si>
    <t>1 kg of Tr-OVA product with an 8% moisture content and a 92% protein content and 1 kg of protein</t>
  </si>
  <si>
    <t xml:space="preserve">David, Luiz H., David Wollborn, Rafael G. Ferreira, Pablo Juliano, and Bradley Ridoutt. 2026. “Ex-Ante Life Cycle Assessment of Recombinant Human Lactoferrin Produced via Precision Fermentation: Environmental Drivers, Hotspots and Implications for Sustainable Scale-Up.” The International Journal of Life Cycle Assessment 31 (6): 96. https://doi.org/10.1007/s11367-026-02671-8.
</t>
  </si>
  <si>
    <t>Comparison of Carbon Footprint and Water Scarcity Footprint of Milk Protein Produced by Cellular Agriculture and the Dairy Industry.</t>
  </si>
  <si>
    <t>Offsite; Not many details — 
Baseline: used the background database for glucose from the WFLDB.
Sensitivity scenario: used the background database for glucose from ecoinvent.</t>
  </si>
  <si>
    <t>Beta-lactoglobulin (rBLG, whey)</t>
  </si>
  <si>
    <t>125000 L</t>
  </si>
  <si>
    <t>Extracted dairy protein
(NZ)</t>
  </si>
  <si>
    <t>Trichoderma reesei (engineered)</t>
  </si>
  <si>
    <t>After fermentation, the growth medium moved on to the filter press where the fungal biomass (solids) was separated from the produced proteins (liquid). This rejected fungal biomass left the system with a 58.3% moisture level. The filtrate with the OVA protein moved on to an ultrafiltration step, where 35.6 kg of water per kg of OVA product was removed as permeate. The retentate is then diafiltered in the ultrafiltration followed by retentate sent to the spray drying phase where it was heated and dried to generate an end product in powder format that was ready to be packed. Data sources: Feedstock and fermentation temps: VTT 2018-19 fermentation pilot; Energy consumption and mass flows: modelling (compared to NREL)</t>
  </si>
  <si>
    <t>Glucose (scenarios 1, 3, 4) or sucrose (scenario 2); multi-location + transport</t>
  </si>
  <si>
    <t>1 kg beta-lactoglobulin (dry, 90% protein)</t>
  </si>
  <si>
    <t>New Zealand</t>
  </si>
  <si>
    <t>Comparison of a product</t>
  </si>
  <si>
    <t>1 kg product (dry)</t>
  </si>
  <si>
    <t>Mass (protein-based), Economic</t>
  </si>
  <si>
    <t>ReCiPe 2016 Midpoint , AWaRe (WULCA)</t>
  </si>
  <si>
    <t>SimaPro v.9.1.0.11</t>
  </si>
  <si>
    <t>Behm et al. (2022): Impact comparison based on PF protein scenarios vs. dairy protein production in NZ. NOTE: NZ dairy is lower-impact than the global average used in Briggs et al. 2021 (Perfect Day LCA), making this a more demanding comparator.
Attributional, prospective LCA of β-lactoglobulin (BLG) produced by T. reesei at industrial scale, modeled across four scenarios varying carbon source (glucose vs. sucrose) and DSP purity (90% vs. 95%). FU: 1 tonne dry product (~85.8% protein content). Locations: New Zealand, Germany, Alabama (US), and Victoria (Australia). Comparator: NZ dairy protein (~9.6–10.4 t CO₂eq/t protein). Uses SimaPro v9.2 with GWP100, AWaRe, and ReCiPe 2016 methods. Top hotspots: (1) carbon feedstock (glucose/sucrose production), (2) electricity for fermentation aeration/agitation/cooling, (3) nitrogen source (ammonia/ammonium sulphate). High-purity scenarios introduce an additional DSP burden from chromatography resins and chemicals.
Behm et al. (2022) found that the carbon footprint of precision fermentation-derived β-lactoglobulin varied substantially across production locations and carbon source choices, ranging from 3.65 to 17.6 t CO₂eq/t protein. New Zealand had the lowest GWP across all scenarios (7.2–9.6 t CO₂eq/t protein), driven by its high-renewable electricity profile, and undercut the NZ dairy benchmark (~10 t CO₂eq/t protein) in all four scenarios. PF BLG also achieved lower GHG emissions than the dairy comparator under sucrose production in Germany (7.7 t CO₂eq). In contrast, glucose-fed scenarios in carbon-intensive locations exceeded the benchmark, with Australia reaching up to 76% above the NZ dairy reference (17.6 t CO₂eq/t protein, Scenario 4 with chromatography). Water scarcity footprints spanned an even wider range (88 to 5,031 m³ world eq./t protein), driven primarily by sugar feedstock origin and local water stress factors, with Australia the highest. Together, the results demonstrate that the relative environmental performance of PF protein versus dairy is highly context-dependent, with renewable energy and low-carbon sugar supply identified as the dominant levers for achieving a clear environmental advantage.</t>
  </si>
  <si>
    <t>Ecoinvent, World Food LCA Database</t>
  </si>
  <si>
    <t>Upstream and downstream data model. Pilot data from VTT and literature data. ecoinvent v.3.6, cumulative energy demand (CED) v.1.1</t>
  </si>
  <si>
    <t>Geogrpahic: production , Input: Energy grid, Geographic: feedstock</t>
  </si>
  <si>
    <t>New Zealand scenarios 1 to 4 versus NZ conventional milk average GHG and average water scarcity impacts. Only a NZ conventional milk comparator is provided. Full dataset compared from Behm et al. 2023 supplemental Table 8 and Table 9.</t>
  </si>
  <si>
    <t>Egg white powder production</t>
  </si>
  <si>
    <t>-Global warming potential, freshwater eutrophication, human carcinogenic, non-carcinogenic toxicity impacts are low in low-carbon scenarios.
-Ionizing radiation is low in high-carbon scenarios.
-Best electricity grid mix for all impact categories --&gt; FI-LC (expect for ionizing radiation due to heavy reliance on nuclear power) 
-The results show that for most impact categories typically used for
agricultural products (GWP, land use, water scarcity impact, terrestrial acidification and eutrophication potentials), Tr-OVA generally resulted in lower environmental impacts, with the exception of
the impacts of freshwater eutrophication and water scarcity when
produced in Poland when compared against egg white powder.</t>
  </si>
  <si>
    <t>Glucose, electricity, CIP, biowaste treatment, salt mix</t>
  </si>
  <si>
    <t>kg CO2 eq</t>
  </si>
  <si>
    <t>m2a crop eq</t>
  </si>
  <si>
    <t>kg P eq</t>
  </si>
  <si>
    <t>kg N eq</t>
  </si>
  <si>
    <t>kg SO2 eq</t>
  </si>
  <si>
    <t>-45% to -7% (New Zealand scenarios 1 to 4)</t>
  </si>
  <si>
    <t>Polish (MF)</t>
  </si>
  <si>
    <t>kBq Co-60 eq</t>
  </si>
  <si>
    <t>kg 1,4-DCB</t>
  </si>
  <si>
    <t>NR</t>
  </si>
  <si>
    <t>kg CFC11 eq</t>
  </si>
  <si>
    <t>m3</t>
  </si>
  <si>
    <t>-0.6 to +847%</t>
  </si>
  <si>
    <t>Polygalacturonase enzyme preparation produced by Trichoderma reesei expressing a gene from Aspergillus kawachii (Resubmission of GRN 1110)</t>
  </si>
  <si>
    <t xml:space="preserve">Behm, Katri, Marja Nappa, Nina Aro, Alan Welman, Stewart Ledgard, Marjut Suomalainen, and Jeremy Hill. 2022. “Comparison of Carbon Footprint and Water Scarcity Footprint of Milk Protein Produced by Cellular Agriculture and the Dairy Industry.” International Journal of Life Cycle Assessment 27 (8): 1017–34. https://doi.org/10.1007/s11367-022-02087-0.
</t>
  </si>
  <si>
    <r>
      <rPr>
        <u/>
        <sz val="10"/>
        <color rgb="FF1155CC"/>
        <rFont val="IBM Plex Sans"/>
      </rPr>
      <t>https://www.fda.gov/media/171279/download</t>
    </r>
  </si>
  <si>
    <t>Germany scenarios 1 to 4 versus NZ conventional milk average GHG and average water scarcity impacts.. Only a NZ conventional milk comparator is provided.  Full dataset compared from Behm et al. 2023 supplemental Table 8 and Table 9.</t>
  </si>
  <si>
    <t>Pre-treatment; Primary solid/liquid separation; Concentration; Polish &amp; germ filtration; Formulation/Packaging</t>
  </si>
  <si>
    <t>-23% to +34%</t>
  </si>
  <si>
    <t>-62% to -16%</t>
  </si>
  <si>
    <t>Invertase enzyme preparation produced by Trichoderma reesei expressing a gene for invertase from Aspergillus niger (Resubmission of GRN 1102)</t>
  </si>
  <si>
    <r>
      <rPr>
        <u/>
        <sz val="10"/>
        <color rgb="FF1155CC"/>
        <rFont val="IBM Plex Sans"/>
      </rPr>
      <t>https://www.fda.gov/media/187491/download</t>
    </r>
  </si>
  <si>
    <t>US Alabama</t>
  </si>
  <si>
    <t>US Alabama scenarios 1 to 4 versus NZ conventional milk average GHG and average water scarcity impacts.. Only a NZ conventional milk comparator is provided.  Full dataset compared from Behm et al. 2023 supplemental Table 8 and Table 9.</t>
  </si>
  <si>
    <t>Primary solid/liquid separation; Concentration; Polish/germ filtration; Formulation</t>
  </si>
  <si>
    <t xml:space="preserve">Polish/germ filtration </t>
  </si>
  <si>
    <t>-4% to +39%</t>
  </si>
  <si>
    <t>-82% to +15%</t>
  </si>
  <si>
    <t>Novozymes North America Inc.</t>
  </si>
  <si>
    <t>Xylanase enzyme preparation produced by Bacillus licheniformis expressing the xylanase gene from Chryseobacterium</t>
  </si>
  <si>
    <r>
      <rPr>
        <u/>
        <sz val="10"/>
        <color rgb="FF1155CC"/>
        <rFont val="IBM Plex Sans"/>
      </rPr>
      <t>https://www.fda.gov/media/168463/download</t>
    </r>
  </si>
  <si>
    <t>Australia Victoria</t>
  </si>
  <si>
    <t>Bacillus licheniformis</t>
  </si>
  <si>
    <t>Australia scenarios 1 to 4 versus NZ conventional milk average GHG and average water scarcity impacts.. Only a NZ conventional milk comparator is provided.  Full dataset compared from Behm et al. 2023 supplemental Table 8 and Table 9.</t>
  </si>
  <si>
    <t>Primary sep. (centrifugation/filtration)</t>
  </si>
  <si>
    <t>27% to +76%</t>
  </si>
  <si>
    <t>Danisco US Inc. (IFF)</t>
  </si>
  <si>
    <t>91% to 939%</t>
  </si>
  <si>
    <t>Glucose oxidase enzyme preparation produced by Aspergillus niger expressing the gene encoding glucose oxidase from A. niger</t>
  </si>
  <si>
    <r>
      <rPr>
        <u/>
        <sz val="10"/>
        <color rgb="FF1155CC"/>
        <rFont val="IBM Plex Sans"/>
      </rPr>
      <t>https://www.fda.gov/media/162637/download</t>
    </r>
  </si>
  <si>
    <t>PF3</t>
  </si>
  <si>
    <t>Gorman et al., 2023 (Bored Cow LCA)</t>
  </si>
  <si>
    <t>Sustainability Bored Cow: Summary of Life Cycle Assessment Results of Milk &amp; Milk Alternative Formulation Benchmarks.</t>
  </si>
  <si>
    <t>Bored Cow Animal-free Dairy Milk</t>
  </si>
  <si>
    <t>2% Dairy Milk</t>
  </si>
  <si>
    <t>Not specified (Product LCA from Perfect Day whey protein)</t>
  </si>
  <si>
    <t>32 oz package of milk</t>
  </si>
  <si>
    <t>Poland</t>
  </si>
  <si>
    <t>USA</t>
  </si>
  <si>
    <t xml:space="preserve">Gorman et al., 2023 (Bored Cow LCA) (PF3) Attributional, cradle-to-grave product LCA of Bored Cow Original Animal-Free Dairy Milk, a consumer-facing ready-to-drink product containing recombinant whey protein produced via precision fermentation, commissioned by Planet FWD for Tomorrow Farms PBC. FU: one 32 oz package (0.97 kg reference flow). Location: USA. Uses Planet FWD's CarbonScopeData LCI database and GHG Protocol methodology.
Absolute impact values per 32 oz product: 1.001 kg CO₂e (GHG), 49.94 L water use (blue + grey), 0.016 m²-yr agricultural land use, and 14.416 MJ energy. Ingredients account for 48% of total GHG, with the non-animal whey protein ingredient alone contributing 33.9% (0.339 kg CO₂e) — the single largest ingredient driver. Distribution (35.8%) and packaging (8.8%) are the next largest contributors. The report references qualitative comparisons to conventional dairy, organic UHT, and almond milk but explicitly states that results cannot be used for inter-product comparison per GHG Protocol requirements, and no comparator absolute values are provided.
</t>
  </si>
  <si>
    <t>Primary separation (centrifugation/filtration)</t>
  </si>
  <si>
    <t>Ultrafiltration</t>
  </si>
  <si>
    <t>In-process formualtion (Addition of stabilizers)</t>
  </si>
  <si>
    <t>Spray-drying/microgranulation</t>
  </si>
  <si>
    <t>Alpha-amylase enzyme preparation produced by Bacillus subtilis strain AR-651 expressing the gene encoding alpha-amylase from Thermoactinomyces vulgaris</t>
  </si>
  <si>
    <r>
      <rPr>
        <u/>
        <sz val="10"/>
        <color rgb="FF1155CC"/>
        <rFont val="IBM Plex Sans"/>
      </rPr>
      <t>https://www.fda.gov/media/156123/download</t>
    </r>
  </si>
  <si>
    <t>Pre-treatment with flocculant/filter aid</t>
  </si>
  <si>
    <t>Amano Enzyme Inc.</t>
  </si>
  <si>
    <t>Maltogenic alpha-amylase enzyme preparation produced by Bacillus licheniformis carrying the gene coding for maltogenic alpha-amylase from Geobacillus stearothermophilus</t>
  </si>
  <si>
    <r>
      <rPr>
        <u/>
        <sz val="10"/>
        <color rgb="FF1155CC"/>
        <rFont val="IBM Plex Sans"/>
      </rPr>
      <t>https://www.fda.gov/media/152907/download</t>
    </r>
  </si>
  <si>
    <t xml:space="preserve">Gorman et. al 2023 (Planet Fwd on behalf of Tomorrow Farms). “Sustainability Bored Cow: Summary of Life Cycle Assessment Results of Milk &amp; Milk Alternative Formulation Benchmarks.” Bored Cow. Accessed February 12, 2025. https://tryboredcow.com/pages/sustainability.  https://www.planetfwd.com/success-stories/tomorrow-farms-success-story
</t>
  </si>
  <si>
    <t>Cellulase enzyme preparation produced by Trichoderma reesei</t>
  </si>
  <si>
    <t>Briggs et al., 2021 (Perfect Day LCA)</t>
  </si>
  <si>
    <t>Comparative life cycle assessment of Perfect Day whey protein production to dairy protein.</t>
  </si>
  <si>
    <r>
      <rPr>
        <u/>
        <sz val="10"/>
        <color rgb="FF1155CC"/>
        <rFont val="IBM Plex Sans"/>
      </rPr>
      <t>https://www.fda.gov/media/153008/download</t>
    </r>
  </si>
  <si>
    <t>Total protein in bovine milk (global range)</t>
  </si>
  <si>
    <t>Glucose (corn-derived dextrose DE-95)</t>
  </si>
  <si>
    <t>1 kg protein beta-lactoglobulin</t>
  </si>
  <si>
    <t>Cradle-to-gate; Biomass allocation</t>
  </si>
  <si>
    <t>US (commercial scale)</t>
  </si>
  <si>
    <t>Low-carbon (LC) Finland</t>
  </si>
  <si>
    <t>Briggs et al. 2021 (on behalf of Perfect Day): ISO-conformant, industry-commissioned, cradle-to-gate comparative LCA of Perfect Day whey protein (non-animal BLG) vs. total protein in bovine milk. FU: 1 kg protein. Location: USA. Conducted by WSP using GaBi with mass allocation between the primary whey protein product and solid biomass co-product. Briggs et al. (2021) found that Perfect Day non-animal whey protein produced in the US had 91–97% lower GHG emissions (2.71 kg CO₂eq/kg protein under mass allocation), approximately 97% lower blue water consumption (73.9 L/kg protein), and 29–60% lower primary energy demand (56.3 MJ/kg protein) than total protein in bovine milk across seven comparative literature studies. 
Top hotspots include (1) utilities (electricity and natural gas, contributing 40% of GHG), (2) glucose production via corn starch hydrolysis (contributing 25% of GHG and 68% of blue water), and (3) cleaning (CIP) and separations/purification. Includes a conservative sensitivity analysis treating the co-product as waste (100% burden to whey protein), which still shows substantial GHG and water reductions. A conservative sensitivity analysis allocating 100% of production burdens to the whey protein — treating the solid biomass co-product as waste — still yielded GHG reductions of at least 62% relative to dairy protein, and water reductions of 84–95%, though primary energy demand became 57–177% higher than dairy comparators under this scenario.
Base case −91% vs dairy mean (41.8 kg CO₂eq/kg prot). 100% allocation sensitivity: −62 to −85%. Water −96 to −99% vs bovine milk (blue water). GHG range: 2.71 (base) to 11.8 kg CO₂eq/kg prot.  Comparison using the 11.8 kg CO2 is most consistent with other studies since its the non-allocated value.</t>
  </si>
  <si>
    <t>Recovery and purification (includes primary separation; concentration; filtration steps)</t>
  </si>
  <si>
    <t>Lysozyme</t>
  </si>
  <si>
    <t>Novozymes NA</t>
  </si>
  <si>
    <t>Lysozyme produced by Trichoderma reesei</t>
  </si>
  <si>
    <r>
      <rPr>
        <u/>
        <sz val="10"/>
        <color rgb="FF1155CC"/>
        <rFont val="IBM Plex Sans"/>
      </rPr>
      <t>https://www.cfsanappsexternal.fda.gov/scripts/fdcc/index.cfm?id=853&amp;set=GRASNotices</t>
    </r>
  </si>
  <si>
    <t>-91% to -97%</t>
  </si>
  <si>
    <t>-96% to -99%</t>
  </si>
  <si>
    <t>-59% to -29%</t>
  </si>
  <si>
    <t xml:space="preserve">Briggs, Nicki, Braren, Angela, Sinistor, Julie, Lab, Jessica, nataraja, Mukunth, and Kriete, Zoey. 2021. “COMPARATIVE LIFE CYCLE ASSESSMENT OF PERFECT DAY WHEY PROTEIN PRODUCTION TO DAIRY PROTEIN.” Perfect Day (blog). April 18, 2021. https://perfectday.com/blog/life-cycle-assessment-of-perfect-day-protein/.
</t>
  </si>
  <si>
    <t>Cradle-to-gate; No allocation</t>
  </si>
  <si>
    <t>Briggs et al. 2021 (on behalf of Perfect Day): ISO-conformant, industry-commissioned, cradle-to-gate comparative LCA of Perfect Day whey protein (non-animal BLG) vs. total protein in bovine milk. FU: 1 kg protein. Location: USA. Conducted by WSP using GaBi with mass allocation between the primary whey protein product and solid biomass co-product. Briggs et al. (2021) found that Perfect Day non-animal whey protein produced in the US had 91–97% lower GHG emissions (2.71 kg CO₂eq/kg protein under mass allocation), approximately 97% lower blue water consumption (73.9 L/kg protein), and 29–60% lower primary energy demand (56.3 MJ/kg protein) than total protein in bovine milk across seven comparative literature studies. 
Top hotspots include (1) utilities (electricity and natural gas, contributing 40% of GHG), (2) glucose production via corn starch hydrolysis (contributing 25% of GHG and 68% of blue water), and (3) cleaning (CIP) and separations/purification. Includes a conservative sensitivity analysis treating the co-product as waste (100% burden to whey protein), which still shows substantial GHG and water reductions. A conservative sensitivity analysis allocating 100% of production burdens to the whey protein — treating the solid biomass co-product as waste — still yielded GHG reductions of at least 62% relative to dairy protein, and water reductions of 84–95%, though primary energy demand became 57–177% higher than dairy comparators under this scenario.
Base case −91% vs dairy mean (41.8 kg CO₂eq/kg prot). 100% allocation sensitivity: −62 to −85%. Water −96 to −99% vs bovine milk (blue water). GHG range: 2.71 (base) to 11.8 kg CO₂eq/kg prot.  Use the 11.8 kg CO2 since its the non-allocated value.</t>
  </si>
  <si>
    <t>Behm, Katri; Nappa, Marja; Aro, Nina; Welman, Alan; Ledgard, Stewart; Suomalainen, Marjut; Hill, Jeremy;</t>
  </si>
  <si>
    <t>Comparison of carbon footprint and water scarcity footprint of milk  protein produced by cellular agriculture and the dairy industry</t>
  </si>
  <si>
    <t>Purpose This paper studies the carbon footprint and water scarcity footprint (WSF) of a milk protein, beta-lactoglobulin,  produced by cellular agriculture and compares this to extracted dairy protein from milk. The calculations of the microbially  produced proteins were based on a model of a hypothetical industrial-scale facility. The purpose of the study is to examine  the role relative to dairy of microbially produced milk proteins in meeting future demand for more sustainably produced  protein of high nutritional quality.
Methods The evaluated process considers beta-lactoglobulin production in bioreactor cultivation with filamentous fungi T.  reesei and downstream processing for product purification. The model considers four production scenarios in four different  locations (New Zealand, Germany, US, and Australia) with a cradle-to-gate system boundary. The scenarios consider different  sources of carbon (glucose and sucrose), different options for the fungal biomass treatment (waste or animal feed) and for the  purification of the product. Allocation to biomass was avoided by considering it substituting the production of general protein  feed. The carbon footprint and WSF (based on AWaRe factors) modelling is compared to calculations and actual data on  extracted dairy protein production in NZ. The uncertainties of modelled process were addressed with a sensitivity analysis. Results and discussion The carbon footprint of microbially produced protein varied depending on the location (energy profile) and  source of carbon used. The lowest carbon footprint (5.5 t CO
2e/t protein) was found with sucrose-based production in NZ and the  highest (17.6 t CO
2e/t protein) in Australia with the glucose and chromatography step. The WSF results varied between 88–5030 m3 world eq./t protein, depending on the location, type of sugar and purification method used. The avoided feed production had a bigger  impact on the WSF than on the carbon footprint. Both footprints were sensitive to process parameters of final titre and protein yield  from sugar. The results for milk protein were of similar magnitude, c.10 t CO
2e/t protein and 290–11,300 m3 world eq./t protein.
Conclusions The environmental impacts of microbially produced milk protein were of the same magnitude as for extracted  dairy protein. The main contributions were sugar and electricity production. The carbon footprints of proteins produced by  cellular agriculture have potential for significant reduction when renewable energy and more sustainable carbon sources are  used and combined with evolving knowledge and technology in microbial production. Similarly, the carbon footprint of milk  proteins can potentially be reduced through methane reduction technologies.</t>
  </si>
  <si>
    <t>Chymosin enzyme from Camelus dromedarius produced in Aspergillus niger</t>
  </si>
  <si>
    <t xml:space="preserve">-62% to -85% </t>
  </si>
  <si>
    <t>https://doi.org/10.1007/s11367-022-02087-0</t>
  </si>
  <si>
    <t>https://hfpappexternal.fda.gov/scripts/fdcc/index.cfm?set=GRASNotices&amp;id=801&amp;sort=GRN_No&amp;order=DESC&amp;startrow=1&amp;type=basic&amp;search=chymosin</t>
  </si>
  <si>
    <t>-84% to -94%</t>
  </si>
  <si>
    <t>57 to 177%</t>
  </si>
  <si>
    <t>Hamelin and Cellier, 2024 (Verley LCA v2)</t>
  </si>
  <si>
    <t>Life Cycle Assessment of animal-free beta- lactoglobulin protein production by precision fermentation. Version 2.0</t>
  </si>
  <si>
    <t>Cow milk protein (conventional, France)</t>
  </si>
  <si>
    <t>Unspecified:   Their GRAS notice is for Aspergillus oryzae so likely filamentous fungi model, but its never stated here.</t>
  </si>
  <si>
    <t>Sucrose (sugarbeet)</t>
  </si>
  <si>
    <t>1 tonne beta-lactoglobulin protein</t>
  </si>
  <si>
    <t>France</t>
  </si>
  <si>
    <t>International Journal of Life Cycle Assessment</t>
  </si>
  <si>
    <t>1 VTT Technical Research Centre of Finland, Espoo, Finland
2 Fonterra Research and Development Centre, Palmerston North, New Zealand
3 AgResearch Ruakura Research Centre, Hamilton, New Zealand 
4 Sustainable Nutrition Initiative, Riddet Institute, Massey  University, Palmerston North, New Zealand</t>
  </si>
  <si>
    <t>Finland, New Zealand</t>
  </si>
  <si>
    <t>Recombinant beta-lactoglobulin</t>
  </si>
  <si>
    <t>Heterologous BLG secreted by Trichoderma reesei; powder product at 90% purity</t>
  </si>
  <si>
    <t xml:space="preserve">Hamelin and Cellier, 2024 is an attributional, consequential-adjacent LCA of Verley (formerly Bon Vivant) β-LG produced via precision fermentation using sugar beet as the carbon source in France. FU: 1 tonne protein. Comparator: cow milk protein system, using system expansion and functional equivalence to account for compensatory co-products (lipids, carbohydrates, vitamins, minerals) supplied alongside milk protein. Updated version of the Verley LCA, now using Brightway software and EF methodology, with a refined consequential framing. Key differences from v1 include updated foreground data from proprietary TEA and refined background system. A broader set of EF impact categories reported than v1, including land use, water scarcity, acidification, eutrophication, and more.
Hamelin and Cellier (2024) found that Verley β-lactoglobulin production had lower impacts than the cow milk benchmark across nearly all assessed EF categories, with the baseline scenario showing reductions of 69% for climate change, 71% for terrestrial and freshwater acidification, 63% for marine eutrophication, 73% for terrestrial eutrophication, 81% for water scarcity, and 99% for land use per functional unit. The sensitivity analysis generally deepened these advantages: climate change improved to −84% and water scarcity to −99%, whereas freshwater eutrophication shifted from a 63% increase over the dairy benchmark in the baseline to a 103% reduction in the sensitivity scenario, reflecting the high sensitivity of this category to marginal supplier assumptions for the compensatory lipid products required to establish functional equivalence with cow milk. Steam supply and sugar beet remained the dominant production-side hotspots within the Verley system, and the authors note that the wide swing in freshwater eutrophication across scenarios illustrates how functional equivalence framing and marginal supplier choice, rather than direct process performance alone, drive much of the comparative uncertainty between PF and conventional dairy protein systems.
Assumptions based on using French energy mix and sucrose from sugar beet. GHG −69% = within-study comparison vs cow milk (Verley/Bon Vivant process). Absolute GHG: 6,260–12,100 kg CO₂eq/kg protein. Other impact % vs cow milk extracted in Hammelin results tab from Table 27. Grey literature (company report). EF method. System expansion.
</t>
  </si>
  <si>
    <t>Not specified, high purity</t>
  </si>
  <si>
    <t>Offsite processing: Glucose from maize starch (ecoinvent “market for glucose”);Transportation modelled of the sugar feedstock</t>
  </si>
  <si>
    <t>300,000 L</t>
  </si>
  <si>
    <t>Separation (filter press), Separations (microfiltration), Concentration (ultrafiltration), Diafiltration (ultrafiltration),  Drying (spray drying)</t>
  </si>
  <si>
    <t>Solid biomass separation by filter press
Holding tank
Sterile filtration
Salt removal and concentration
UF/DF
Spray drying</t>
  </si>
  <si>
    <t>Fungal biomass feed; Fungal biomass byproduct: used as animal feed (scenarios 1, 2, 4) or treated as waste (scenario 3); co-product credit modeled via substitution</t>
  </si>
  <si>
    <t>1 tonne whey (dry, 90% g/g)</t>
  </si>
  <si>
    <t>1 tonne of dry rBLG (90% purity in dry content and 95% dry matter in the product, rBLG protein content is 85.8%)</t>
  </si>
  <si>
    <t>GWP100 (Carbon footprint), AWaRe (WULCA)</t>
  </si>
  <si>
    <t>SimaPro v9.2.0.1</t>
  </si>
  <si>
    <t>−69% to -84%</t>
  </si>
  <si>
    <t>Pilot scale: VTT &amp; Fonterra engineering assumptions +  Literature NREL models, published enzyme production data; Model parametrization (yields) and design were defined  based on data available from the literature and on experi- ences at VTT Technical Research Centre of Finland and  Fonterra Research and Development Centre. VTT performed  the data gathering with help from Fonterra. The energy use  of the production was calculated applying specific energy  consumption values for the different processing steps and  according to methods described in ‘Sect. 2.4.
Secondary data: The life cycle inventory data for raw materials, fuels and energy production  and transportation modes were collected from the ecoinvent  3.7.1 database with the ‘Allocation, cut off by classification’  system model.
The data for glucose is from the ecoinvent database and  the used dataset is called ‘market for glucose’. It represents  the  production  of  glucose  from  maize  starch.
Since the ecoinvent database provides AWaRe results  for the used datasets in rather large geographical areas  (e.g.  global,  Europe,  rest  of  world)  and  more  specific   locations were of interest in this study, the AWaRe results  from ecoinvent were not used but instead the water con- sumption for each material and process was calculated  based on the life cycle inventory (LCI) datasets.</t>
  </si>
  <si>
    <t>Geographic: feedstock, Geogrpahic: production , Input: Energy grid, Process: modification, Input: Feedstock type</t>
  </si>
  <si>
    <t>Senario 1. Carbon source: glucose; fungal biomass applied as feed; 90% product purity</t>
  </si>
  <si>
    <t>Multiple</t>
  </si>
  <si>
    <t>NZ dairy protein products (caseinates, WPI, etc.) per-ton protein, same boundary.</t>
  </si>
  <si>
    <t xml:space="preserve">63% to -103% </t>
  </si>
  <si>
    <t xml:space="preserve">The main sources of GHG emissions are sugar production (carbon source),  especially in the case of glucose (scenarios 1, 3 and 4)  and electricity production. More than a half of the climate  impacts from both glucose and sucrose production relate  to their raw materials’ production (maize or sugar cultivation) but also energy needed in the sugar processing plays  a role in the GHG emissions, e.g. causing c.30% of the  glucose’s climate impact. For water, the magnitude of impacts is strongly tied to geography with heavy process impacts from carbon source, process water, nitrogen soruce, and electricity.
</t>
  </si>
  <si>
    <t>1. Sugar production (glucose/sucrose); 2. Electricity (especially non-renewable); 3. Nitrogen source from ammonia production
Carbon source, electricity, nitrogen source, thermal energy, transportation, other materials</t>
  </si>
  <si>
    <t>Geographic: grid mix and local water scarcity factors</t>
  </si>
  <si>
    <t xml:space="preserve">Hamelin, Lorie, and Clément Cellier. 2024. “Life Cycle Assessment of Animal-Free Beta- Lactoglobulin Protein Production by Precision Fermentation (Verley, Frm. Bon Vivant) ” Verley LCA Report version 2. 2024. https://bonvivant-food.com/wp-content/uploads/2024/10/LCA-Report-Bon-Vivant-241024-V2.0-Final.pdf.
</t>
  </si>
  <si>
    <t>t CO₂e / t protein</t>
  </si>
  <si>
    <t>Hamelin and Cellier, 2022 (Verley LCA v1)</t>
  </si>
  <si>
    <t>Life Cycle Assessment of animal-free beta- lactoglobulin protein production by precision fermentation. Version 1.0</t>
  </si>
  <si>
    <t>m³ world eq. / t protein</t>
  </si>
  <si>
    <t xml:space="preserve">Hamelin and Cellier, 2022: Attributional, consequential-adjacent LCA of Verley (formerly Bon Vivant) β-LG produced via precision fermentation using sugar beet as the carbon source in France. FU: 1 tonne protein. Comparator: cow milk protein system, using system expansion and functional equivalence to account for compensatory co-products (lipids, carbohydrates, vitamins, minerals) supplied alongside milk protein. Uses SimaPro v9.1 and EF method with AWARE water use. 
Hamelin and Cellier (2022) found that Verley (formerly Bon Vivant) β-lactoglobulin produced via precision fermentation from sugar beet in France had lower GHG emissions and land use than the functionally equivalent cow milk protein system across most scenarios, with (1) sugar beet supply, (2) anhydrous ammonia, and (3) steam/electricity identified as the primary impact drivers within the Verley production system. However, results for freshwater eutrophication, water scarcity, and several other EF categories showed considerable variability with some scenarios showing worse performance than milk, which mostly reflects the large influence of compensatory lipid products (soybean and palm oil) required to establish functional equivalence with the nutritional co-products of cow milk. This plus further data insights prompted a second LCA report for Verley’s whey protein product with updated primary data.
</t>
  </si>
  <si>
    <t>-96%
See updated v2</t>
  </si>
  <si>
    <t>-92%
See updated v2</t>
  </si>
  <si>
    <t>-99%
See updated v2</t>
  </si>
  <si>
    <t>-69%
See updated v2</t>
  </si>
  <si>
    <t>-82%
See updated v2</t>
  </si>
  <si>
    <t>-63%
See updated v2</t>
  </si>
  <si>
    <t>-55%
See updated v2</t>
  </si>
  <si>
    <t xml:space="preserve">Hamelin, Lorie, and Clément Cellier. 2022. “Life Cycle Assessment of Animal-Free Beta- Lactoglobulin Protein Production by Precision Fermentation (Verley, Frm. Bon Vivant) - version 1” https://bonvivant-food.com/wp-content/uploads/2024/10/LCA-Report-Bon-Vivant-241024-V2.0-Final.pdf. [No longer available]
</t>
  </si>
  <si>
    <t>Life Cycle Assessment and Carbon Offset Potential for Cultured Milk Protein.</t>
  </si>
  <si>
    <t>Casein</t>
  </si>
  <si>
    <t>1 kg casein protein</t>
  </si>
  <si>
    <t>Mixed (USA, India)</t>
  </si>
  <si>
    <t>Sugarcane, Sugarbeet</t>
  </si>
  <si>
    <t>Offsite processing: Sucrose from sugar beet (Germany) or sugar cane (US, Australia, NZ; imported to NZ/AU as noted). Transportation modelled of the sugar feedstock</t>
  </si>
  <si>
    <t>Solid biomass separation
Holding tank
Sterile filtration
Salt removal and concentration
UF/DF
Spray drying</t>
  </si>
  <si>
    <t>Fungal biomass feed; Fungal biomass feed; Fungal biomass byproduct: used as animal feed (scenarios 1, 2, 4) or treated as waste (scenario 3); co-product credit modeled via substitution</t>
  </si>
  <si>
    <t xml:space="preserve">Bhandari et al. (2021): Attributional, anticipatory LCA of precision fermentation-derived casein at industrial scale. FU: 1 kg casein protein. Two scenarios: US Western grid and India energy mix. Comparator: conventional dairy casein from whole milk. Uses openLCA 1.9 with ReCiPe 2016. Demonstrates PF casein can achieve lower GHG and water impacts vs. conventional casein under favorable energy grid conditions. However, the LCI data is not well documented with mixed resource. Foreground data extrapolated from LCAs for citric acid, enzymes, cultured meat, beer. Secondary background data from ecoinvent database for nuclear power, sugarcane, beet sugar, energy transformation, transportation in manuscript. Top hotspots: (1) electricity source and demand (fermentation + processing), (2) sugar source (beet, cane, or glucose), (3) energy grid mix. Highlights electricity and sugar type as the dominant levers for environmental performance improvement.
Bhandari et al. (2021) found that the GWP of precision fermentation-derived casein ranged from 0.89 to 37.21 kg CO₂eq/kg protein across low-end input scenarios and 40.05 to 146.5 kg CO₂eq/kg protein across high-end scenarios, compared to a conventional dairy protein literature benchmark of 53–95 kg CO₂eq/kg protein across global and regional studies. Under the most representative low-end baseline (natural gas, beet sugar), GWP was 9.66 kg CO₂eq/kg protein — approximately 87% lower than the global average dairy benchmark of 72.73 kg CO₂eq/kg protein, while the coal-powered Indian grid scenario reached 37.21 kg CO₂eq/kg protein, still roughly 49% below the global average. However, high-end input scenarios exceeded the dairy benchmark entirely, reaching up to 2× the global average, underscoring that process efficiency assumptions drive the result as much as energy source. Water use and land use followed similarly wide ranges (2.05–313.57 m³/FU and 0.0096–50.94 m²a/FU respectively), but did not have comparator values. Electricity source, sugar feedstock type, and fermentation media inputs were identified as the dominant determinants of performance across all three impact categories.
From the publication: "For the low-end input levels, scenarios show that to produce 1 kg of cultured casein, the process  will emit 0.89–37.21 kg of CO2 eq., use 2.05–8.64 m3 water, and require a land footprint of 0.0096–1.07 m2a crop eq. For the high-end input levels, scenarios show that to produce 1 kg of cultured casein the process will emit 40.05–146.5 kg of CO2 eq., use 38.33–313.56 m3 water, and  require a land footprint of 0.46–50.94 m2a crop eq. To reiterate, we expect that actual cultured 
protein production at scale will more closely resemble a low-end input scenario rather than the  high-end. The most resource intensive low-end scenarios emit 4x less GHG, 36x less water, and  48x less land than the most resource intensive high-end scenarios. Clearly, the higher resource  inputs used for the high-end baseline greatly affect the environmental impact of producing cultured proteins."
</t>
  </si>
  <si>
    <t>1 tonne product (dry)</t>
  </si>
  <si>
    <t>Not robust; preliminary LCA with poor LCI quality/transparency</t>
  </si>
  <si>
    <t>Scenario  2—carbon  source:  sucrose,  fungal  biomass   applied as feed, 90% product purity</t>
  </si>
  <si>
    <t>The main sources of GHG emissions are sugar production (carbon source),  especially in the case of glucose (scenarios 1, 3 and 4)  and electricity production. More than a half of the climate  impacts from both glucose and sucrose production relate  to their raw materials’ production (maize or sugar cultivation) but also energy needed in the sugar processing plays  a role in the GHG emissions, e.g. causing c.30% of the  glucose’s climate impact. For water, the magnitude of impacts is strongly tied to geography with heavy process impacts from carbon source, process water, nitrogen soruce, and electricity.</t>
  </si>
  <si>
    <t xml:space="preserve">Bhandari, Pradnya, Sara Mason, and Lydia Olander. 2021. “Life Cycle Assessment and Carbon Offset Potential for Cultured Milk Protein.” Nicholas Institute. March 18, 2021. https://nicholasinstitute.duke.edu/publications/life-cycle-assessment-and-carbon-offset-potential-cultured-milk-protein.
</t>
  </si>
  <si>
    <t>PF egg</t>
  </si>
  <si>
    <t>Järviö et al., 2021 (PF ovalbumin)</t>
  </si>
  <si>
    <t>Ovalbumin Production Using Trichoderma Reesei Culture and Low-Carbon Energy Could Mitigate the Environmental Impacts of Chicken-Egg-Derived Ovalbumin.</t>
  </si>
  <si>
    <t>Ovalbumin (Tr-OVA, T. reesei)</t>
  </si>
  <si>
    <t>Chicken egg white powder (Germany, Poland)</t>
  </si>
  <si>
    <t>Eggs</t>
  </si>
  <si>
    <t>Trichoderma reesei (engineered, Tr-OVA)</t>
  </si>
  <si>
    <t>Glucose (starch-derived)</t>
  </si>
  <si>
    <t>1 kg ovalbumin (dry, 92% protein)</t>
  </si>
  <si>
    <t>Järviö et al., 2021:This peer-reviewed Nature study is an anticipatory attributional LCA of T. reesei -produced ovalbumin (Tr-OVA) at industrial scale (~100,000 kg/yr). FU: 1 kg product (dry, 92% protein) and 1 kg protein. Four geographic scenarios (Finland, Germany, Poland, Finland low-carbon). Comparator: chicken egg white powder in Poland and Germany. Uses SimaPro v9.1.0.11 with ReCiPe 2016 Midpoint and AWaRe. Tr-OVA reduces most agriculture-linked impacts (GWP, land use, acidification, marine eutrophication) but shows higher industrial impacts (ionizing radiation, human toxicity) vs. egg white. Top hotspots across all scenarios: (1) glucose production from corn starch, (2) electricity demand (USP + DSP, aggregated), (3) CIP chemicals and cleaning operations. Low-carbon electricity mix substantially reduces impacts. Salt mix (monopotassium phosphate) is also a notable contributor modeled using sodium phosphate as a proxy.
Järviö et al. (2021) found that T. reesei-produced ovalbumin (Tr-OVA) had lower GWP, land use, terrestrial acidification, marine eutrophication, and water scarcity than chicken egg white powder across most scenarios, with GWP ranging from 7.4 kg CO₂eq/kg product in a low-carbon Finnish grid scenario to 17.0 kg CO₂eq/kg product in the Polish grid scenario, driven primarily by glucose production from corn starch and electricity demand. However, Tr-OVA exhibited higher impacts for freshwater eutrophication, ionizing radiation, and human carcinogenic and non-carcinogenic toxicity relative to egg white powder, reflecting a partial shift in environmental burden from agricultural sources (dominant in egg production) to industrial inputs, with the magnitude of this trade-off depending substantially on the electricity grid mix. Notably, Tr-OVA production water consumption and water scarcity both showed significant benefits when produced in Germany, yet flipped to negative impacts in the Poland scenario despite an identical production process. This was driven by the chicken feed and AWARE characterization facotrs assumptions for those geographic comparators, illustrating that location assumptions alone can reverse the direction of water-related impacts.</t>
  </si>
  <si>
    <t xml:space="preserve">DE -55%; </t>
  </si>
  <si>
    <t xml:space="preserve">DE -87%; </t>
  </si>
  <si>
    <t xml:space="preserve">DE -69%; </t>
  </si>
  <si>
    <t xml:space="preserve">DE -86%; </t>
  </si>
  <si>
    <t>DE +124%</t>
  </si>
  <si>
    <t xml:space="preserve">DE -84%; 
</t>
  </si>
  <si>
    <t xml:space="preserve">DE -77%; </t>
  </si>
  <si>
    <t xml:space="preserve">DE -22%; </t>
  </si>
  <si>
    <t xml:space="preserve">Järviö, Natasha, Tuure Parviainen, Netta-Leena Maljanen, Yumi Kobayashi, Lauri Kujanpää, Dilek Ercili-Cura, Christopher P. Landowski, Toni Ryynänen, Emilia Nordlund, and Hanna L. Tuomisto. 2021. “Ovalbumin Production Using Trichoderma Reesei Culture and Low-Carbon Energy Could Mitigate the Environmental Impacts of Chicken-Egg-Derived Ovalbumin.” Nature Food 2 (12): 1005–13. https://doi.org/10.1038/s43016-021-00418-2.
</t>
  </si>
  <si>
    <t>Fungal biomass waste; Fungal biomass feed; Fungal biomass byproduct: used as animal feed (scenarios 1, 2, 4) or treated as waste (scenario 3); co-product credit modeled via substitution</t>
  </si>
  <si>
    <t xml:space="preserve">Table S2.6: Environmental impact driver ("hotspot") categorization across the landscape of publications by each scenario.  Each hotspot was manually captured from each study, then categorized into a categorical, sub-categorical, and specific hotspots. </t>
  </si>
  <si>
    <t xml:space="preserve">Scenario  3—carbon  source:  glucose,  fungal  biomass   applied as waste, 90% product purity
</t>
  </si>
  <si>
    <t>PL -31%</t>
  </si>
  <si>
    <t>PL -89%</t>
  </si>
  <si>
    <t>PL +53%</t>
  </si>
  <si>
    <t>PL +26%</t>
  </si>
  <si>
    <t>PL +153%</t>
  </si>
  <si>
    <t>PL -66%</t>
  </si>
  <si>
    <t>PL -45%</t>
  </si>
  <si>
    <t>PL +12%</t>
  </si>
  <si>
    <t>Leino et al., 2025 (Case 1 — ovalbumin)</t>
  </si>
  <si>
    <t>Reduced Environmental Footprint through Novel Food Production Technologies: Four Case Studies from Finland.</t>
  </si>
  <si>
    <t>Table S2.6a: Scenario level hotspot analysis</t>
  </si>
  <si>
    <t>Chicken egg white powder (dried)</t>
  </si>
  <si>
    <t>Trichoderma reesei (Tr-OVA, uses Järviö 2021 inventory)</t>
  </si>
  <si>
    <t>Mutliscenario: glucose, lignocellulosic sugar extract, acid whey waste</t>
  </si>
  <si>
    <t>1 kg ovalbumin (protein basis)</t>
  </si>
  <si>
    <t>Finland (AE/RE/LCE)</t>
  </si>
  <si>
    <t xml:space="preserve">Leino et al., 2025: Attributional LCA building directly on the Järviö et al. (2021) inventory for Tr-OVA, extending analysis to Gen 2 feedstocks (lignocellulosic side streams) across four scenarios. FU: 1 kg protein. Location: Finland. Comparator: egg white powder (Finland) (21.5 kg CO₂eq/kg protein; 34 m²a/kg protein). Uses SimaPro 9.5 with EF and other methods. Reports 52–74% lower climate impact (including LULUC) and 88–93% smaller land occupation vs. egg white powder. The straw feedstock scenario (average Finnish energy) achieved 8 kg CO₂eq/kg protein (−63% vs. egg white) and 2.5 m²a/kg protein (−93% land occupation); the whey feedstock scenario achieved 9.2 kg CO₂eq/kg protein (−57%) and 3.3 m²a/kg protein (−90%). Overall, climate impact including LULUC was 52–74% lower and land occupation 88–93% lower than egg white powder across all scenarios, with the best results from Gen 2 carbon sources and low-carbon electricity. Top hotspots inherited from the Järviö model: (1) carbon source/feedstock, (2) energy use (inherited from secondary process LCA), (3) geographic energy grid and transport. Because the study reuses the Järviö LCI as background data, process-level hotspot attribution (e.g., CIP, DSP specifics, titer/yield) remains aggregated, limiting resolution on specific bioprocess improvement levers.
Estimated from data in Figure 1 - % calculated from within-study absolute values (Fig. 1) vs egg white comparator (~18.43 kg CO₂eq/kg prot). FU = per kg protein confirmed from Fig. 1 axis. </t>
  </si>
  <si>
    <t>Table S2.6b: Hotspot reference list</t>
  </si>
  <si>
    <t>−35% to -58% (no LuLuC)
-57% to - 74% (with LuLuC)</t>
  </si>
  <si>
    <t>-88% to -94%</t>
  </si>
  <si>
    <t xml:space="preserve">Leino, Katri, Frans Silvenius, Anniina Lehtilä, and Juha-Matti Katajajuuri. 2025. “Reduced Environmental Footprint through Novel Food Production Technologies: Four Case Studies from Finland.” The Science of the Total Environment 997 (August): 180197. https://doi.org/10.1016/j.scitotenv.2025.180197.
</t>
  </si>
  <si>
    <t>Hotspot Rank</t>
  </si>
  <si>
    <t>PF meat</t>
  </si>
  <si>
    <t>Original Hotspot</t>
  </si>
  <si>
    <t>Categorical</t>
  </si>
  <si>
    <t>Plant A GmbH, 2023 for Paleo LCA</t>
  </si>
  <si>
    <t>Sub-categorical</t>
  </si>
  <si>
    <t>Environmental Impact Assessment of Paleo’s Myoglobin.</t>
  </si>
  <si>
    <t>Specific</t>
  </si>
  <si>
    <t>Internal</t>
  </si>
  <si>
    <t>1 kg protein</t>
  </si>
  <si>
    <t>Belgium</t>
  </si>
  <si>
    <t>Feedstock &amp; inputs</t>
  </si>
  <si>
    <t>Heterologous BLG secreted by Trichoderma reesei; powder product at 95% purity</t>
  </si>
  <si>
    <t>Carbon feedstock production</t>
  </si>
  <si>
    <t>Glucose or sucrose production and processing</t>
  </si>
  <si>
    <t xml:space="preserve">PlanetA LCA for Paleo: Prospective LCA of recombinant myoglobin produced via precision fermentation using yeast in Belgium, commissioned by Planet A Ventures for investment due diligence. FU: 1 kg protein. Four scenarios varying final product form (dried vs. frozen) and production case (base vs. upside). Comparator: conventional animal proteins (beef, mutton, lamb, pig, poultry). Methods: GHG Protocol and CEDf.Myoglobin production GHG ranges from 18.2 kg CO₂eq/kg protein (frozen, upside) to 41.1 kg CO₂eq/kg protein (dried, base case), with fossil energy demand of 278–640 MJ/kg protein, land use of 3.6–5.8 m²a/kg protein, and water demand of 2.8–4.0 m³/kg protein. These values are substantially higher than plant-based proteins (median 5.2 kg CO₂eq) and microbial proteins (median 1.6 kg CO₂eq) reported in the literature, reflecting the high energy burden of drying and fermentation medium inputs. However, since final products contain only 0.1–1% myoglobin by fresh mass, its contribution to overall product GHG is negligible and the net benefit of switching from conventional meat to myoglobin-enhanced alternative proteins yields GHG savings of 21–296 kg CO₂eq/kg protein, alongside land reductions of 42–854 m²a/kg protein and water savings of 8–56 m³/kg protein. Top hotspots vary by scenario: dried product hotspots include (1) DSP drying energy, (2) fermentation medium ingredients (non-glycerol), (3) glycerol feedstock; frozen product; liquid hotspots include (1) fermentation medium ingredients, (2) glycerol feedstock, (3) USP fermentation energy. Glycerol is treated as a co-product of biodiesel (zero burden allocation); sensitivity analysis explores displacement effects if glycerol supply is constrained. Drying operation is not specified and may reflect a lyophilization assumption, which would increase impacts relative to commercial spray drying practice.
</t>
  </si>
  <si>
    <t xml:space="preserve">Acetic acid production and supply chain </t>
  </si>
  <si>
    <t>Fertilizer and agricultural inputs (feedstock cultivation)</t>
  </si>
  <si>
    <t>Nitrogen feedstock production</t>
  </si>
  <si>
    <t xml:space="preserve">Planet, A. 2023. “Environmental Impact Assessment of Paleo’s Myoglobin.” https://planet-a.com/wp-content/uploads/2023/03/lca-paleo.pdf.
</t>
  </si>
  <si>
    <t>Precision fermentation (oils)</t>
  </si>
  <si>
    <t>PF oils (omega-3 rich)</t>
  </si>
  <si>
    <t>Scenario  4—carbon  source:  glucose,  fungal  biomass   applied as feed, 95% requirements for product purity  achieved by additional chromatographic purification of  the product</t>
  </si>
  <si>
    <t>Life Cycle Assessment of Heterotrophic Algae Omega-3.</t>
  </si>
  <si>
    <t>Microalgal omega-3 oil (biomass powder)</t>
  </si>
  <si>
    <t>Fish oil (wild caught, Peruvian anchovy)</t>
  </si>
  <si>
    <t>Carbon source, electricity, nitrogen source, thermal energy, transportation, other materials 3. DSP (chromatography, water/chemical use for high purity scenarios)</t>
  </si>
  <si>
    <t>Sucrose (sugarcane)</t>
  </si>
  <si>
    <t>1 kg omega-3 oil</t>
  </si>
  <si>
    <t xml:space="preserve">Davis et al. (2021) found that heterotrophic microalgal omega-3 production from sugarcane-derived sucrose in Brazil has about 30–40% lower impact on climate change than wild-caught fish oil, while acidification and water use impacts significantly differed depending on the fish oil inventory. Land use impacts were significantly higher in the microalgal DHA system. No biotic resource use or marine ecotoxicity potential assessed, limiting assessment on biodiversity and over-fishing impacts. Impacts were predominantly driven by the sucrose production (sugarcane production and sugar mill) along with vegetable oil production as a formulation component of the DHA product. Whereas, water use was the only impact area driven mainly by the microalgal DHA production.
</t>
  </si>
  <si>
    <t>Anhydrous ammonia production</t>
  </si>
  <si>
    <t>Energy demand</t>
  </si>
  <si>
    <t>USP energy demand</t>
  </si>
  <si>
    <t>Electricity demand (USP aeration, agitation)</t>
  </si>
  <si>
    <t>Product ingredients</t>
  </si>
  <si>
    <t>Ingredient input</t>
  </si>
  <si>
    <t>Canola oil blend ingredient</t>
  </si>
  <si>
    <t>-29% to -32%</t>
  </si>
  <si>
    <t>Food waste pretreatment</t>
  </si>
  <si>
    <t>-77% to +253%</t>
  </si>
  <si>
    <t>Carbon source (unspecified)</t>
  </si>
  <si>
    <t>-24% to +65%</t>
  </si>
  <si>
    <t>Feedstock processing (anaerobic digestion)</t>
  </si>
  <si>
    <t xml:space="preserve">Davis, Dillon, Ana Morão, Jill Kauffman Johnson, and Li Shen. 2021. “Life Cycle Assessment of Heterotrophic Algae Omega-3.” Algal Research 60 (December): 102494. https://doi.org/10.1016/j.algal.2021.102494.
</t>
  </si>
  <si>
    <t>Chemicals &amp; consumables</t>
  </si>
  <si>
    <t>CIP operations</t>
  </si>
  <si>
    <t>CIP chemicals &amp; operation</t>
  </si>
  <si>
    <t>WSP for Perfect Day; Perfect Day: Briggs, Nicki, Braren, Angela; WSP: Sinistor, Julie, Lab, Jessica, nataraja, Mukunth, and Kriete, Zoey.</t>
  </si>
  <si>
    <t>COMPARATIVE LIFE CYCLE ASSESSMENT OF PERFECT DAY WHEY PROTEIN PRODUCTION TO DAIRY PROTEIN</t>
  </si>
  <si>
    <t>Microalgal omega-3 oil</t>
  </si>
  <si>
    <t>Fish oil (farmed)</t>
  </si>
  <si>
    <t>Electrical demand (feedstock prep, cultivation)</t>
  </si>
  <si>
    <t>Glucose (not specified)</t>
  </si>
  <si>
    <t>Glucose production and processing</t>
  </si>
  <si>
    <t>Togarcheti and Padamati (2021) is the only study in this review comparing microalgal oil to farmed rather than wild-caught fish oil — a methodologically distinctive choice that substantially shapes the results. Using Schizochytrium sp. as the production organism and a functional unit of 1 kg EPA+DHA (cradle-to-gate, ISO 14040/44, CML 2001 impact method, EU-28 electricity), the study found that heterotrophic microalgal production reduced GWP, acidification potential (AP), eutrophication potential (EP), freshwater aquatic ecotoxicity (FAETP), marine aquatic ecotoxicity (MAETP), and terrestrial ecotoxicity (TETP) by approximately 99% relative to farmed fish. The dominant driver on the fish farming side is the extensive use of fossil-based energy for cultivation and feed grain processing: farming alone accounts for 91% of the primary energy demand of the fish oil system, with feed formulation identified as the major contributory factor. On the microalgal side, cultivation similarly dominates PED (71% for heterotrophy), but at far lower absolute levels due to the higher biomass densities achievable in heterotrophic fermentation (~10–30 g/L vs. ~5 g/L for photoautotrophy).
The study does not report land use, water use, or biotic resource use. The CML 2001 impact method also differs from the ReCiPe 2016 framework used by most other studies in this set, limiting direct cross-study comparison. The authors explicitly note that current LCA frameworks cannot quantify direct biodiversity impacts such as overfishing and marine resource depletion, the very impacts that most favor microalgal production over fish-derived oils. The study also models a secondary scenario in which microalgal heterotrophic oil replaces caught fish oil in the feed of farmed fish, finding that the overall environmental impacts of the farmed fish system are approximately equivalent under the two feed inputs, suggesting the fish farming operations themselves, rather than the feed oil source alone, dominate the system's footprint.</t>
  </si>
  <si>
    <t>Distribution/Transport</t>
  </si>
  <si>
    <t>Geography &amp; background systems</t>
  </si>
  <si>
    <t>Transport &amp; logistics</t>
  </si>
  <si>
    <t xml:space="preserve">LCA of Perfect Day's precision fermentation whey protein compared to bovine dairy protein, for GHG, primary energy (non-renewable), and blue water use, per kg protein.
Perfect Day, Inc. is at the forefront of non-animal whey protein technology with their novel production pathway that is both efficient and scalable. The company commissioned this study to determine total greenhouse gas (GHG) emissions, primary energy demand (non-renewable)1, and blue water consumption from the life cycle of the company’s specific production system, and to compare these environmental impacts to those of bovine dairy protein. In this study, the total environmental impacts and the differences between the Perfect Day product and one other product (using seven literature sources for the environmental impacts of that product’s production) were calculated using the Life Cycle Assessment (LCA) method. The results of this LCA will aid Perfect Day in understanding hotspots and drivers of GHG emissions, primary energy demand (non-renewable), and blue water consumption from its whey protein production as well as how those impacts compare to those of the total amount of protein found in cow’s milk, hereafter referred to as “total protein in milk.” The Perfect Day product is non-animal whey protein, which on a dry basis is 90% protein. The comparative protein is the total protein found in bovine milk. To show the range of potential results, seven different studies of bovine milk were chosen. Two examples of total protein in milk came from milk with 3.3% protein, four came from milk with 3.4% protein, one came from milk with 2.8% protein. The environmental impacts selected for this study were evaluated for all products considered in order to provide the most business value to Perfect Day in its discussions with existing and potential customers and stakeholders. Internal communication of this study’s results will aid in decision-making for product process improvement and provide information to the company’s stakeholders who are interested in understanding the GHG emissions, primary energy demand (non-renewable), and blue water consumption associated with producing Perfect Day whey protein. The function of the product is to be a provider of protein; therefore, the functional unit of the product is a measure of this nutritional aspect: one kilogram (kg) of protein in the product.
Since the company intends to communicate results externally, the study was critically reviewed by a three-person panel of independent experts in conformance with ISO standards 14040 and 14044. The reviewers’ findings are summarized in the verification statement at the end of this report. GHG emissions were assessed using the Global Warming Potential (GWP) based on the 100-year time scale method, excluding biogenic carbon, of the Intergovernmental Panel on Climate Change’s (IPCC) Fifth Assessment Report (AR5). Biogenic carbon dioxide emissions were excluded as they are part of the carbon cycle as opposed to fossil-derived carbon emissions which release locked-up carbon into the atmosphere. The lower heating value (LHV or net calorific value), reported in megajoules (MJ), was used to determine the primary energy from non-renewable resources as a measurement of energy use from fossil resources that cannot be replenished. Blue water consumption (BWC) was quantified to capture the amount of water consumed by the system, not just the total withdrawals. This metric is measured in  liters (L) of water by determining the total amount of water withdrawn from and not returned to surface and ground water sources.
Perfect Day recognizes that the environmental impacts from different proteins depend greatly on the specifics of the material inputs, production method, location, and transportation of the inputs. Therefore, the system boundary of analysis is from cradle to gate, including the upstream production of the materials used for the Perfect Day process (e.g., corn grain for sugar production; production of all other inputs to the process including natural gas and electricity); and transportation of materials to the Perfect Day production facility. Perfect Day whey protein production also yields a solid biomass co-product that can be sold for many applications from an ingredient in high-value domesticated animal pet food or as fertilizer, to applications in the pharmaceuticals industry or as an alternative to leather; therefore, mass allocation was applied to apportion the environmental impacts between the primary product and co-product.  The primary findings of this study are illustrated in Figure ES. 1 and Table ES. 1. The GHG emissions, primary energy demand, and BWC for Perfect Day whey protein are 2.71 kg CO2e, 56.3 MJ, and 73.9 L water per kg of protein, respectively. Perfect Day whey protein is between 91.2% and 96.6% lower in GHG emissions than that of total protein in milk. Utilities contribute 40% of the GHG emissions followed by protein development which contributes 25%. Utilities are the largest contributor to GHG emissions due to the composition of the US electric grid, which consists primarily of coal (31%), and natural gas (33%).2 Protein development is the next
highest contributor to GHG emissions due to the production of glucose via starch hydrolysis. Glucose production contributes 83% to the emissions from the protein development phase. The primary energy demand for Perfect Day whey protein is 28.9% and 59.7% lower than that of total protein in milk from study 2 and study 4, respectively. The primary driver of energy is utilities, which include the US average natural gas and electricity used in the protein production process. Perfect Day whey protein has a lower BWC when compared to that of total protein in milk from studies 1 and 3 by 98.7% and 96.3%, respectively. For BWC, the starch hydrolysis to produce glucose is the primary driver, with corn production being a major contributor. It is important to note that there is no single study that explores all of these different environmental impacts on a global scale. 3 Hence, a combination of studies is used to compare the Perfect Day results to total protein in milk. Seven different studies were used to cover all the impact of total protein in milk from a global perspective and European perspective. Note that studies that did not cover a specific impact category are omitted from the table in that category. </t>
  </si>
  <si>
    <t>Distribution/transport</t>
  </si>
  <si>
    <t>https://perfectday.com/blog/life-cycle-assessment-of-perfect-day-protein/</t>
  </si>
  <si>
    <t>DSP energy demand</t>
  </si>
  <si>
    <t>DSP energy: extraction, purification</t>
  </si>
  <si>
    <t>Downstream drying energy</t>
  </si>
  <si>
    <t>Drying energy (DSP)</t>
  </si>
  <si>
    <t>Media additives &amp; salts</t>
  </si>
  <si>
    <t>Other nutrients/chemicals (non-carbon)</t>
  </si>
  <si>
    <t xml:space="preserve">Togarcheti, Sarat Chandra, and Ramesh Babu Padamati. 2021. “Comparative Life Cycle Assessment of EPA and DHA Production from Microalgae and Farmed Fish.” Clean Technologies and Environmental Policy 3 (4): 699–710. https://doi.org/10.3390/cleantechnol3040042.
</t>
  </si>
  <si>
    <t>Electricity demand (cultivation)</t>
  </si>
  <si>
    <t>Comparative Life Cycle Assessment of Heterotrophic Microalgae Schizochytrium and Fish Oil in Sustainable Aquaculture Feeds.</t>
  </si>
  <si>
    <t>Fish oil (wild caught)</t>
  </si>
  <si>
    <t>Company report</t>
  </si>
  <si>
    <t>Industry: grey literature</t>
  </si>
  <si>
    <t>WSP USA (LCA practitioners), Perfect Day, Inc. (commissioner)</t>
  </si>
  <si>
    <t>1 kg DHA-rich biomass</t>
  </si>
  <si>
    <t>Company, Consultancy</t>
  </si>
  <si>
    <t>United States, Brazil</t>
  </si>
  <si>
    <t>Non-animal whey protein beta-lactoglobulin (dry-basis, 90% protein, 4% moisture)</t>
  </si>
  <si>
    <t>McKuin et al. (2022): DHA-rich biomass (1 kg whole-cell biomass, blended with canola oil)
McKuin et al. compared whole-cell Schizochytrium sp. biomass blended with canola oil against wild-caught fish oil for aquaculture feed applications on a cradle-to-factory-gate basis (ReCiPe 2016 Midpoint, SimaPro v.8.5.2.0, Ecoinvent 3.4, economic allocation). Inventory data were drawn from published literature and patent sources with industry advisor feedback, with sucrose from US sugar beets as the carbon feedstock. Because whole-cell Schizochytrium retains the oil within the cell, no oil extraction step is required, making this the lower-impact format. GWP was approximately 5% lower than fish oil ,effectively equivalent. Land use was approximately 35-fold higher and water use approximately 2.7-fold higher than fish oil, with sucrose production (sugar beet agriculture) as the dominant driver across most impact categories. Terrestrial acidification was approximately 54% higher. Eutrophication was not reported. Biotic resource use, the only category capturing marine fisheries depletion, was approximately 96% lower than fish oil, the largest advantage in the study, though this indicator falls outside the standard ReCiPe 2016 midpoint framework. Fermentation cycle time, biomass yield, oil recovery efficiency, and sucrose concentration were identified as the most influential sensitivity parameters.</t>
  </si>
  <si>
    <t>Powdered ingredient, B2B applications (beverage/food ingredient)</t>
  </si>
  <si>
    <t>Offsite processing: acid hydrolysis, wet-milling; "Glucose: hydrolyzed at 393 K with dilute sulfuric acid; see detailed life cycle flow
Feedstock processing        Starch hydrolysis, transportation (train/truck, 100 miles typical), no secondary by-products modeled"</t>
  </si>
  <si>
    <t>Drying method (spray/freeze/etc.)</t>
  </si>
  <si>
    <t>3 x 40,000 gallon silos</t>
  </si>
  <si>
    <t>General: Cell separation, filtration, polishing, concentration, drying
UF Diafiltration: [The second step in the process is cell separation, which removes all biomass solids from the fermentation broth. Product from the silos is strained to remove large particles; the broth is then diluted with process water, and the pH is adjusted. Microfiltration and further
filtering are then used to remove soluble impurities (antifoam, salts, and unbound proteins) from the remaining solids, resulting in a
solution rich in protein.]
The final step is polishing, concentration, and drying. At this point, the target protein has been isolated from most of the components of the final fermentation broth, withtrace impurities remaining. All final product is dried using an indirect tall-form spray dryer</t>
  </si>
  <si>
    <t>Solid biomass(78.3% mass) for pet food, fertilizer, etc (mass allocation)</t>
  </si>
  <si>
    <t>DSP operations</t>
  </si>
  <si>
    <t>DSP chemicals</t>
  </si>
  <si>
    <t>Quantify and compare GHG, energy, water impacts to dairy protein; identify drivers; support external and internal reporting</t>
  </si>
  <si>
    <t>Kg protein in product</t>
  </si>
  <si>
    <t>Mass (product), Mass (protein-based)</t>
  </si>
  <si>
    <t>Mass (78.3% allocated to co-product; 21.7% allocated to Perfect Day whey protein powder)</t>
  </si>
  <si>
    <t>Other, GWP100 (Carbon footprint)</t>
  </si>
  <si>
    <t>USP, DSP, Wastewater treatment</t>
  </si>
  <si>
    <t>Company data (not specified), Lab data modeled, Pilot-scale data</t>
  </si>
  <si>
    <t>Gabi (Sphera)</t>
  </si>
  <si>
    <t>DSP energy: extraction, centrifugation, drying</t>
  </si>
  <si>
    <t xml:space="preserve">Foreground data: Process data are extrapolations of experimental and pilot-scale data collected during research and development activities in 2020 and reflect the most up-to-date results (within the past 12 months). Input data (e.g., electricity grid mix) are current within the past 12
months. 
Primary data, including material inputs, production data, production volumes, and
transportation information, were provided by Perfect Day. Secondary data for all material and energy inputs as well as comparative proteins were sourced from GaBi® databases.
Secondary data are representative of materials and processes in production over the 2010–2019 timeframe, and the secondary data sources are temporally appropriate for characterizing the inputs to Perfect Day production activities. Temporal coverage is
considered to be adequate for all inventory data.
Energy: US average grid (coal 31%, gas 33%); water: blue only; GHG: fossil only (excl. biogenic)
Wastewater treatment* (*primary data from Perfect Day)
Final product production (*primary data from Perfect Day)
Natural gas production** (secondary data from the Sphera dataset)
Municipal water** (secondary data from the Sphera dataset)
Electricity** (secondary data from the Sphera dataset)
Production of inputs to waste treatment** (**secondary data from GaBi database)
Material Manufacturing (inputs: raw material inputs, including corn; outputs: material manufacturing inputs to protein production i.e. heat, power, nutrients, sugar from corn starch hydrolysis, water, chemicals to product production)
Data quality:
Production of inputs to the Perfect Day process (**secondary data from GaBi database)
Transportation (input: fuel; output: cargo)
Data quality:
Transportation from the field to the Perfect Day facility (*primary data from Perfect Day)
Modeling transport by truck and train (**secondary data from GaBi database)
Protein Production (Inputs: Material, energy, heat, water inputs to production, sugar from corn starch hydrolysis; Outputs: Perfect Day whey protein, co-product, sugar from corn starch hydrolysis, wastes, wastewater)
Data quality:
</t>
  </si>
  <si>
    <t>268%</t>
  </si>
  <si>
    <t>Allocation: mass</t>
  </si>
  <si>
    <t>Base (mass allocation): 78.3% biomass, 21.7% PF protein</t>
  </si>
  <si>
    <t>Bovine dairy product</t>
  </si>
  <si>
    <t>Dairy protein from 7 literature studies, global, EU, and US regions</t>
  </si>
  <si>
    <t>Overall process energy demand</t>
  </si>
  <si>
    <t>Process energy (unspecified)</t>
  </si>
  <si>
    <t>Perfect Day whey protein: 91–97% less GHG, 97% less blue water, and 29–60% less energy than dairy protein (per kg protein, mass allocation scenario)
GWP — Largest contributors:
Utilities (40%, due to electric grid): Electricity from the US electric grid contributes to 81% of the utility GHG emissions, while natural gas contributes 19% of the Utility GHG emissions; 50% are used for protein processing, 31% for cooling equipment)
Protein development (25%, due to glucose production): glucose production contributes 83% to the emissions from the protein development phase due to high temp and pressure requirements)
Energy Demand — Largest contributors:
Utilities: Electricity and natural gas
Protein Development: Glucose and ammonia sulfate production
Water Consumption:
Protein development (68%): glucose (due to large amount of water associated with corn and other inputs for starch hydrolysis) and vegetable oil
Cleaning (19%): soap production, citric acid</t>
  </si>
  <si>
    <t xml:space="preserve">McKuin, Brandi L., Anne R. Kapuscinski, Pallab K. Sarker, Nicolette Cheek, Adele Colwell, Benjamin Schoffstall, and Connor Greenwood. 2022. “Comparative Life Cycle Assessment of Heterotrophic Microalgae Schizochytrium and Fish Oil in Sustainable Aquaculture Feeds.” Elementa (Washington, D.C.) 10 (1). https://doi.org/10.1525/elementa.2021.00098.
</t>
  </si>
  <si>
    <t>Utilities (electricity, natural gas; 40% GHG, 53% energy); protein development (glucose production, 25% GHG, 68% water)</t>
  </si>
  <si>
    <t>DSP energy: harvesting, drying</t>
  </si>
  <si>
    <t>kg CO₂e / kg protein</t>
  </si>
  <si>
    <t>1 kg DHA-rich oil</t>
  </si>
  <si>
    <t>McKuin et al. (2022): DHA-rich extracted oil (1 kg extracted oil, blended with canola oil)
Using the same system boundary, feedstock, and methods as above, the extracted oil scenario models oil recovery by centrifugation and high-pressure homogenization followed by either solvent-free microwave extraction or conventional hexane solvent extraction; lipid-extracted residuals are anaerobically digested to supply biogas for process heat. The additional oil extraction step substantially increased environmental burdens relative to the whole-cell format. GWP was approximately 58% higher than fish oil, with fermentation energy and sucrose production as co-leading hotspots. Land use was approximately 32-fold higher than fish oil and water use approximately 3.8-fold higher. Terrestrial acidification was approximately 2.6-fold higher. Biotic resource use remained approximately 88% lower than fish oil. Conventional hexane extraction had significantly lower impacts than solvent-free microwave extraction across most categories, the exception being GWP. The study explicitly frames the whole-cell and extracted oil results as illustrating the importance of product format choice and the mixed trade-off profile that must be weighed against human health benefits of omega-3 retention and contaminant avoidance when evaluating fish oil alternatives.</t>
  </si>
  <si>
    <t>DSP or CIP chemicals</t>
  </si>
  <si>
    <t>L / kg protein</t>
  </si>
  <si>
    <t>MJ / kg protein</t>
  </si>
  <si>
    <t>DSP &amp; CIP operations</t>
  </si>
  <si>
    <t>DSP or CIP process water</t>
  </si>
  <si>
    <t>Nitrate production</t>
  </si>
  <si>
    <t>383%</t>
  </si>
  <si>
    <t>DSP: chemicals (sodium hydrolxide, n-hexane, sulphuric acid)</t>
  </si>
  <si>
    <t>Electricity demand (USP aeration)</t>
  </si>
  <si>
    <t>DSP: extraction</t>
  </si>
  <si>
    <t>Life Cycle Assessment of Fish Oil Substitute Produced by Microalgae Using Food Waste</t>
  </si>
  <si>
    <t>Process performance</t>
  </si>
  <si>
    <t>Bioprocess productivity</t>
  </si>
  <si>
    <t>Productivity / yield sensitivity</t>
  </si>
  <si>
    <t>DSP: Filtration and chromatography chemicals</t>
  </si>
  <si>
    <t>Microalgal omega-3 oil (DHA-rich)</t>
  </si>
  <si>
    <t>Volatile fatty acids from food waste digestion</t>
  </si>
  <si>
    <t xml:space="preserve">Bartek et al. (2021) found that DHA production from Schizochytrium cultivated on food waste, compared to fish oil, had significantly lower GWP (-271% reduction), minor land use and acidification benefits, and comparable freshwater eutrophication (+3%), with cultivation energy and feedstock supply identified as the dominant hotspots across all assessed categories. For end-point impacts, microalgal DHA had 32% reduction in total ecosystem damage.
</t>
  </si>
  <si>
    <t>DSP energy and chemicals</t>
  </si>
  <si>
    <t>DSP: Harvesting, extraction</t>
  </si>
  <si>
    <t>Low productivity drives high water throughput</t>
  </si>
  <si>
    <t>USP &amp; DSP operations</t>
  </si>
  <si>
    <t>DSP: Solvents, extractants, pH control chemicals</t>
  </si>
  <si>
    <t>-</t>
  </si>
  <si>
    <t>Bartek, L., I. Strid, K. Henryson, S. Junne, S. Rasi, and M. Eriksson. 2021. “Life Cycle Assessment of Fish Oil Substitute Produced by Microalgae Using Food Waste.” Sustainable Production and Consumption 27 (July): 2002–21. https://doi.org/10.1016/j.spc.2021.04.033.</t>
  </si>
  <si>
    <t>Life Cycle Assessment of Industrial Production of Microalgal Oil from Heterotrophic Fermentation.</t>
  </si>
  <si>
    <t>Electricity demand (agitation, cooling)</t>
  </si>
  <si>
    <t xml:space="preserve">Energy: US average grid (coal 31%, gas 33%); water: blue only; GHG: fossil only (excl. biogenic)
Wastewater treatment* (*primary data from Perfect Day)
Final product production (*primary data from Perfect Day)
Natural gas production** (secondary data from the Sphera dataset)
Municipal water** (secondary data from the Sphera dataset)
Electricity** (secondary data from the Sphera dataset)
Production of inputs to waste treatment** (**secondary data from GaBi database)
Material Manufacturing (inputs: raw material inputs, including corn; outputs: material manufacturing inputs to protein production i.e. heat, power, nutrients, sugar from corn starch hydrolysis, water, chemicals to product production)
Data quality:
Production of inputs to the Perfect Day process (**secondary data from GaBi database)
Transportation (input: fuel; output: cargo)
Data quality:
Transportation from the field to the Perfect Day facility (*primary data from Perfect Day)
Modeling transport by truck and train (**secondary data from GaBi database)
Protein Production (Inputs: Material, energy, heat, water inputs to production, sugar from corn starch hydrolysis; Outputs: Perfect Day whey protein, co-product, sugar from corn starch hydrolysis, wastes, wastewater)
Data quality:
</t>
  </si>
  <si>
    <t>100% allocated to protein</t>
  </si>
  <si>
    <t>Electricity demand (cultivation and lyophilization)</t>
  </si>
  <si>
    <t>Lu et al. (2021) is an internal comparison LCA (no external animal or vegetable oil comparator) assessing three production pathways for microalgal oil at commercial scale in China: heterotrophic Chlorella sp. (H-Chlo), heterotrophic Schizochytrium sp. (H-Schi), and autotrophic Chlorella sp. in open raceway ponds (A-Chlo), using a functional unit of 1 tonne algal oil (cradle-to-gate, ISO 14040, TRACI 2.2 impact method, Ecoinvent 2.2, Chinese electricity grid). The H-Schi pathway used Schizochytrium sp. in 50 m³ fed-batch fermenters achieving 120 g/L dry cell weight with 60% lipid content and 50% DHA purity. The H-Schi pathways had lower environmental impacts than the autotrophic A-Chlo route across most categories, including GWP, ozone depletion, smog, fossil fuel depletion, acidification, eutrophication, carcinogens, and ecotoxicity. H-Chlo performed worse than A-Chlo on GWP, ozone depletion, smog, and fossil fuel depletion due to higher electricity and glucose consumption, but better on acidification, eutrophication, carcinogens, and ecotoxicity. For both heterotrophic routes, the fermentation stage dominated impacts (&gt;86% of all categories), with nutrients and electricity as the primary hotspots; downstream dewatering and extraction contributed only 1–15%. A feedstock sensitivity analysis found sorghum juice to be the lowest-impact carbon source, reducing GWP to within 2% of the autotrophic A-Chlo route, compared to a 46% excess when using corn-derived glucose. The study also determined an optimal fermentation duration of ~131 h to balance oil yield and environmental performance. No external comparator (fish oil, vegetable oil) is included; results are normalised to A-Chlo.</t>
  </si>
  <si>
    <t>Thermal energy demand (Natural gas / steam utilities)</t>
  </si>
  <si>
    <t>Electricity (fermentation)</t>
  </si>
  <si>
    <t xml:space="preserve">Lu, Yue, Dongyan Mu, Zhonglin Xue, Peilun Xu, Yueming Li, Wenliang Xiang, Justine Burnett, Katelyn Bryant, and Wenguang Zhou. 2021. “Life Cycle Assessment of Industrial Production of Microalgal Oil from Heterotrophic Fermentation.” Algal Research 58 (October): 102404. https://doi.org/10.1016/j.algal.2021.102404.
</t>
  </si>
  <si>
    <t>Dutra et al, 2024</t>
  </si>
  <si>
    <t>Ensuring Nutrition and Food Safety within Planetary Boundaries: The Role of Microalgae-Based Ingredients in Sustainable Food Chain.</t>
  </si>
  <si>
    <t>Sucrose production</t>
  </si>
  <si>
    <t>Schizochytrium sp., Nitzschia laevis</t>
  </si>
  <si>
    <t>Sucrose processing</t>
  </si>
  <si>
    <t>Dutra et al. (2024) benchmarked microalgal PUFA production against fish oil using a planetary boundary framework across nine indices (climate change, biosphere integrity, biogeochemical fluxes, stratospheric ozone depletion, ocean acidification, freshwater use, land use change, chemical pollution, atmospheric aerosol loading) using literature-modeled pilot-scale data (ReCiPe 2016 Midpoint, Ecoinvent, cradle-to-gate). The functional unit is nutritional-need-based: a per-capita annual PUFA requirement (DHA 73 g/person/year from Schizochytrium sp.; EPA 36.5 g/person/year from Nitzschia laevis; blend oil 0.109 kg/person/year), which limits direct comparison with studies using 1 kg oil or 1 kg DHA functional units. Microalgal DHA/EPA production had ~65–79% lower impacts than fish oil across GWP, acidification, eutrophication, ecotoxicity, water footprint, and ozone depletion, but 32-fold higher land use, driven by the glucose-based carbon feedstock. Electricity for USP aeration and DSP spray drying were the dominant process hotspots, followed by glucose and nitrate inputs. The planetary boundary framing yielded a distinctive policy finding: fish oil sits in the uncertainty zone for one boundary (climate change), while microalgal production operates within safe limits across all nine. The authors argue that despite operating near planetary boundaries, food systems must shift toward processes that reduce dependency on natural fisheries.</t>
  </si>
  <si>
    <t>Hamelin and Cellier, 2024 (Verley formerly Bon Vivant v.2)</t>
  </si>
  <si>
    <t>Verley (formerly Bon Vivant) v.2: Hamelin,L and Cellier, Clement</t>
  </si>
  <si>
    <t>Life Cycle Assessment of animal-free beta- lactoglobulin protein production by precision fermentation (Bon Vivant). LCA Report Version 2.0</t>
  </si>
  <si>
    <t xml:space="preserve">The information contained in this report is based upon sources and  estimations judged reliable by the authors. Hamelin Lab Consulting and  Processium decline any responsibility for the consequences of direct or  indirect use of the information and results contained in this 
document. This study compares two scenarios: one (i) where 1000 tonnes/year of
β-Lg protein produced with Bon Vivant process (BV’s process) are
supplied to the food market and one (ii) where this protein quantity is
instead supplied by cow milk. These systems are made equivalent by
considering that the nutritional components (carbohydrates, lipids,
minerals) also supplied in the milk system have to be compensated in
the BV system.
The study presented in this report meets all the requirements of the
ISO 14040 and 14044 standards (2006) relating to LCA. In particular,
it includes a critical review carried out by a panel of independent
international experts and avoids allocation techniques through the use
of system expansion. </t>
  </si>
  <si>
    <t>https://verley-food.com/wp-content/uploads/2025/03/LCA-Report-Bon-Vivant-241024-V2.0-Final.pdf</t>
  </si>
  <si>
    <t>-72%%</t>
  </si>
  <si>
    <t>Electricity demand (fermentation + processing)</t>
  </si>
  <si>
    <t xml:space="preserve">Dutra, Darissa Alves, Mariany Costa Deprá, Rosangela Rodrigues Dias, Leila Queiroz Zepka, and Eduardo Jacob-Lopes. 2024. “Ensuring Nutrition and Food Safety within Planetary Boundaries: The Role of Microalgae-Based Ingredients in Sustainable Food Chain.” Journal of Applied Phycology 36 (5): 2635–54. https://doi.org/10.1007/s10811-024-03313-y.
</t>
  </si>
  <si>
    <t>Environmental Impacts on Commercial Microalgae-Based Products: Sustainability Metrics and Indicators.</t>
  </si>
  <si>
    <t>Vegetable oil input (blended product ingredient)</t>
  </si>
  <si>
    <t>Electricity use across processing, cooling, and separations</t>
  </si>
  <si>
    <t>Multiple scenarios: Crypthecodinium cohnii, Nitzschia laevis, Nannochloropsis oculata</t>
  </si>
  <si>
    <t>Electricity demand (processing + cooling + separations)</t>
  </si>
  <si>
    <t>Multiple scenarios: glucose (2), carbon dioxide (1)</t>
  </si>
  <si>
    <t>Verley (Bon Vivant), Hamelin Consultants</t>
  </si>
  <si>
    <t>Electricity demand (USP aeration, agitation, cooling)</t>
  </si>
  <si>
    <t>Deprá et al. (2020) is an internal comparison LCA evaluating the environmental impacts of commercial microalgal products across nine midpoint categories (GWP, SMOG, ODP, AP, EP, ECO, ER, WF, LU) using inventory data compiled from published literature and consolidated commercial routes (ISO 14040, cradle-to-gate). For the PUFA fraction specifically, three scenarios are modelled: DHA production by Crypthecodinium cohnii via heterotrophic fermentation (1 kg DHA), EPA production by Nitzschia laevis via heterotrophic fermentation (1 kg EPA), and EPA production by Nannochloropsis oculata via photoautotrophic cultivation in tubular photobioreactors (1 kg EPA). No external comparator is included; the study compares cultivation modes and organisms internally. The heterotrophic routes substantially outperformed photoautotrophic cultivation: DHA from C. cohnii had a GWP of 178 kg CO₂-eq/kg and EPA from N. laevis 168 kg CO₂-eq/kg, versus 7,650 kg CO₂-eq/kg for autotrophic EPA from N. oculata,  a ~45-fold difference driven by the energy intensity of tubular photobioreactor cultivation and very low autotrophic EPA yields (0.0021 vs. 0.25 kg/m³/day). Electricity demand and downstream centrifugation and drying were the dominant hotspots across all scenarios. Water footprint and land use favored heterotrophic production: the fermenter-based DHA route required 0.83 m³ water and 0.50 PDF/ha land vs. 47.6 m³ and 5.57 PDF/ha for autotrophic EPA. The study does not compare microalgal oils against fish oil or vegetable oils.</t>
  </si>
  <si>
    <t>Bon Vivant process beta-lactoglobulin</t>
  </si>
  <si>
    <t>Sucrose production and processing</t>
  </si>
  <si>
    <t>Offsite processing: Sugar, from sugar beet (ecoinvent “market for sugar, from sugar beet”)</t>
  </si>
  <si>
    <t>DSP assumption based on Figure 3, but largely not specified.  "Figure 3 details the production of the 4 different co-products streams through the BV process. The  biomass-rich waste coming out of the biomass removal stem (liquid/solid separation), from which the  dry- and wet sludges are produced is considered concentrated enough for feed valorization. On the  other hand, the reverse osmosis retentate is rather diluted, with no protein content as later detailed."</t>
  </si>
  <si>
    <t>&gt;90%</t>
  </si>
  <si>
    <t>&lt;5%</t>
  </si>
  <si>
    <t>&gt;80%, with &gt;95% protein content as product of interest</t>
  </si>
  <si>
    <t>Reverse osmosis retentate (RoR) (protein purification, reverse osmosis)
Dried sludge (Biomass removal, thermal treatment, drying)
Wet sludge (Biomass removal, thermal treatment)
Failed fermentation batches (thermal processing)</t>
  </si>
  <si>
    <t>Assessment of a product
Comparison of a product</t>
  </si>
  <si>
    <t>1 tonne protein</t>
  </si>
  <si>
    <t>1000 tonnes/year β-Lg protein produced with the BV process</t>
  </si>
  <si>
    <t>Energy supply / grid mix</t>
  </si>
  <si>
    <t>Grid electricity mix / carbon intensity</t>
  </si>
  <si>
    <t>Brightway software</t>
  </si>
  <si>
    <t>Company data (not specified)</t>
  </si>
  <si>
    <t>Pilot-scale data, Lab data modeled</t>
  </si>
  <si>
    <t>Deprá, Mariany C., Ihana A. Severo, Aline M. dos Santos, Leila Q. Zepka, and Eduardo Jacob-Lopes. 2020. “Environmental Impacts on Commercial Microalgae-Based Products: Sustainability Metrics and Indicators.” Algal Research 51 (102056): 102056. https://doi.org/10.1016/j.algal.2020.102056.</t>
  </si>
  <si>
    <t>PF oils (other; MUFA-rich)</t>
  </si>
  <si>
    <t>Techno-Economic Analysis and Life Cycle Assessment of Heterotrophic Yeast-Derived Single Cell Oil Production Process.</t>
  </si>
  <si>
    <t>Primary data: The foreground inventory of the BV process was prepared by Processium based on a TEA made on the process, which  provides detailed mass balance including co-product streams, and energy consumptions (steam and  electricity). This TEA was made prior to this LCA study to confirm which size of the commercial plant is  relevant. As a result of the TEA, a size of 1000 tonnes β-Lg /year was proven to be the right size for a  profitable project. The most impacting assumptions were on fermentation (e.g. protein to sugar ratio,  protein titer, nitrogen and oxygen consumption) and were provided by BV based on their available lab  and pilot results (Technology Readiness Level, TRL, estimated at 5-6), as well as some reasonable  projection on the performances that are defined as a mandatory milestone to reach before building  the plant. It is important to note that although these performances are not yet proven, no plant will  be built if they’re not reached, hence why they are considered herein.
Secondary/background data: background LCI data, i.e. generic activity data such as the electricity mix, specific crop or fertilizer 
production, tap water production and cow milk production were withdrawn from the Ecoinvent v3.9.1  database [13,14] (selecting the ‘consequential’ database), being the most complete, transparent and  used database for LCA worldwide [15,16].</t>
  </si>
  <si>
    <t>MUFA-rich yeast oil</t>
  </si>
  <si>
    <t>Input: Energy grid</t>
  </si>
  <si>
    <t>Vegetable oils (soy, palm, rapeseed, sunflower)</t>
  </si>
  <si>
    <t>USA/Southeastern Electric Reliability Council (SERC), Brazil/Southern Grid, China/Southern Power Grid (CSG)</t>
  </si>
  <si>
    <t>Vegetable oil</t>
  </si>
  <si>
    <t>Cow milk</t>
  </si>
  <si>
    <t>Scenarios: Sucrose, Glucose</t>
  </si>
  <si>
    <t>1 kg oil (t/t = kg/kg numerically)</t>
  </si>
  <si>
    <t>In the BV protein system, the two most important processes contributing to the (positive)
impacts are: the BV production itself, as well as the compensatory lipid feed
 The BV production impact, is, for many impacts, due to two main processes, namely steam and
sugar supply. These are two key inputs where mitigation action should focus</t>
  </si>
  <si>
    <t>Location productivity impacts</t>
  </si>
  <si>
    <t>Steam
Sugar supply</t>
  </si>
  <si>
    <t>Bonatsos et al. (2020) compared MUFA/SFA-rich yeast oil produced from R. toruloides using sugarcane sucrose or corn glucose versus palm, soybean, rapeseed, and sunflower oils on a cradle-to-gate basis. GWP was 71% higher than the vegetable oil average for the sugarcane scenario and 176% higher for the corn glucose scenario, driven primarily by feedstock source and fermentation electricity demand. However, acidification and eutrophication impacts were substantially lower than the vegetable oil average in both scenarios, by 86% and 65% respectively for sugarcane sucrose, with agricultural fertilizer use identified as the dominant hotspot for both categories in conventional comparators. Land use, water use, and biotic resource use were not assessed.  GHG 7.2–11.6 kg CO₂eq/kg oil vs vegetable oils ~1–3 kg. Eutrophication and acidification lower than vegetable oils. Mixed profile. Reported as generic eutrophication potential (kg PO₄-eq); not disaggregated into freshwater and marine fractions. Not directly comparable to studies reporting ReCiPe 2016 or EF method eutrophication categories.</t>
  </si>
  <si>
    <t>Electricity demand (USP/DSP aggregated)</t>
  </si>
  <si>
    <t>Pt / FU</t>
  </si>
  <si>
    <t>kBq U-235 eq</t>
  </si>
  <si>
    <t>+71 to +176%*</t>
  </si>
  <si>
    <t>m3 depriv.</t>
  </si>
  <si>
    <t>−65 to −26%</t>
  </si>
  <si>
    <t>disease inc.</t>
  </si>
  <si>
    <t>−86 to −48%</t>
  </si>
  <si>
    <t>kg Sb eq</t>
  </si>
  <si>
    <t xml:space="preserve">Bonatsos, Nikolaos, Constantina Marazioti, Eleni Moutousidi, Angeliki Anagnostou, Apostolis Koutinas, and Ioannis K. Kookos. 2020. “Techno-Economic Analysis and Life Cycle Assessment of Heterotrophic Yeast-Derived Single Cell Oil Production Process.” Fuel (London, England) 264 (116839): 116839. https://doi.org/10.1016/j.fuel.2019.116839.
</t>
  </si>
  <si>
    <t>Energy demand (fermenters + utilities)</t>
  </si>
  <si>
    <t>Microalgal oil (MUFA/TAG-rich)</t>
  </si>
  <si>
    <t>Feedstock production (unspecified)</t>
  </si>
  <si>
    <t>Multiple scenarios: glucose, carbon dioxide</t>
  </si>
  <si>
    <t>1 tonne oil  (MUFA-rich)</t>
  </si>
  <si>
    <t>Energy demand (thermal and electrical)</t>
  </si>
  <si>
    <t xml:space="preserve">Lu et al. (2021): This is the same paper as omega-3 system. It is an internal comparison LCA (no external animal or vegetable oil comparator) assessing three production pathways for microalgal oil at commercial scale in China: heterotrophic Chlorella sp. (H-Chlo), heterotrophic Schizochytrium sp. (H-Schi), and autotrophic Chlorella sp. in open raceway ponds (A-Chlo), using a functional unit of 1 tonne algal oil (cradle-to-gate, ISO 14040, TRACI 2.2 impact method, Ecoinvent 2.2, Chinese electricity grid),  the Schizochytrium sp. organism produces a TAG-rich oil with high DHA content, and the LCA does not disaggregate DHA-rich from MUFA/TAG fractions separately. Both rows in the data capture table refer to the same study and H-Schi pathway. The summary above applies to both; the distinction between "omega-3 rich" and "MUFA/TAG-rich" for Lu et al. may reflect product fractions rather than separate LCA scenarios. </t>
  </si>
  <si>
    <t>Energy demand (USP)</t>
  </si>
  <si>
    <t>Hamelin and Cellier, 20224 (Verley formerly Bon Vivant v.1)</t>
  </si>
  <si>
    <t>Verley (formerly Bon Vivant) v.1: Hamelin,L and Cellier, Clement</t>
  </si>
  <si>
    <t>Life Cycle Assessment of animal-free beta- lactoglobulin protein production by precision fermentation (Bon Vivant). LCA Report Version 1.0</t>
  </si>
  <si>
    <t>The  information  contained  in  this  report  is  based  upon  sources  and  estimations judged reliable by the authors. Hamelin Lab Consulting and  Processium decline any responsibility for theconsequences of direct or  indirect use of the information and results contained in this
document.
The study does not make any comparison between competing animal- free   whey   protein  products.   The   study   compares,  however,  two scenarios: one (i) where 2160 tonnes/year of animal-free whey protein  are supplied through the specific fermentation process studied herein  and one (ii) where this quantity is instead supplied by cow milk. These  systems  are  made  equivalent  by  considering  that  the  other  functions  (carbohydrates, lipids, minerals) also supplied in the milk system have  to be compensated in the animal-free system.
The study presented in this report is in its first version and was made  at the light of the requirements of the ISO 14040 and 14044 standards (2006) relating to LCA.It was intended to provide early science-based  guidance  for  decision-making,  but  not  to  fully  comply  with  the  ISO  standards, which, on the basis of the results of the present study, may  be  mandated  in  a  next  study. Among  others, a  critical  review carried  out by a panel of independent experts with the procedure described in  clause  6  of  ISO  14044 was  not  performed.  Accordingly,  the  study  cannot be used in comparative assertions intended to be disclosed to  the public.</t>
  </si>
  <si>
    <t>No longer available. Original saved to GFI's paperpile library.</t>
  </si>
  <si>
    <t>A Sustainable, High-Performance Process for the Economic Production of Waste-Free Microbial Oils That Can Replace Plant-Based Equivalents.</t>
  </si>
  <si>
    <t>Energy use (inherited / proxy data)</t>
  </si>
  <si>
    <t>MUFA-rich yeast oil (TAG)</t>
  </si>
  <si>
    <t>Glucose, Acetate</t>
  </si>
  <si>
    <t xml:space="preserve">Energy demand: spray drying / harvesting </t>
  </si>
  <si>
    <t>2000 t (ww) of pure β-Lg protein produced with the BV process</t>
  </si>
  <si>
    <t>SimaPro LCA software, v9.1</t>
  </si>
  <si>
    <t>Masri et al. (2019) assessed MUFA/SFA-rich yeast oil (Cutaneotrichosporon oleaginosus) produced via co-fermentation of glucose and acetic acid on a cradle-to-gate basis (CML 2001, CMLCA, Ecoinvent/US LCI/BioEnergieDat), modeled as a fully integrated industrial-scale plant (23,000 MT/year; 11 × 250 m³ fermenters) validated at 25 L, sited in northern Germany. A key process innovation was on-site enzymatic hydrolysis using yeast cell debris to generate cell-wall hydrolases, enabling solvent-free lipid recovery by centrifugation with no drying step and full internal recycling of the nutrient-rich water phase. GWP was 3.56 kg CO₂e/kg oil, within the range of palm (4.2), soybean (4.5), sunflower (3.5), and rapeseed oil (2.9), though 23% higher than rapeseed. Acetic acid procurement contributed 45% of GWP, driven by petrochemical production (methanol from natural gas) and approximately 12,500 km diesel-train transport from China. Yeast fermentation and electricity together contributed the remaining 55%. Twelve impact categories were assessed under CML 2001, but only GWP was benchmarked against vegetable oil comparators in the main text; remaining categories (acidification, eutrophication, ecotoxicity, photochemical oxidant, water use) were reported for the microalgal oil only. Land use and infrastructure were excluded from the system boundary. The authors note that bio-based acetic acid (from CO₂ electrolysis or bio-ethanol oxidation) or European acetic acid supply would substantially reduce the GWP hotspot, potentially making yeast oil competitive with rapeseed on climate.</t>
  </si>
  <si>
    <t>Company data (ingredient)</t>
  </si>
  <si>
    <t xml:space="preserve">Impacts dependent on comparator vegetable oil.          Yeast oil -15% vs Palm, -21% vs Soy, +23% vs Rapeseed, +2% vs Sunflower, -53% vs Peanut
</t>
  </si>
  <si>
    <t>Foreground data: The  foreground life  cycle  inventory  (LCI) data of  this study,  i.e.  those  that  are  the  key  object  of  this  study and are made especially for its purpose, relate to the production of Animal-Free Whey protein  through the BV process. These data, or more specifically the input and output needed to produce the  functional unit, were obtained from a techno-economic study made prior to this LCA study, and are  available as a Confidential Appendix.
Secondary data: Table 5 lists LCI information.  Ecoinvent process : Sugar, from sugar beet {GLO}| market for | Conseq, U.  NH3  (anhydrous) 0.69 kg Ecoinvent process : Ammonia, liquid {RER}| market for | Conseq, U
Minerals, potassium 0.12 kg Ecoinvent process: Potassium sulfate, as K2O {GLO}| market for | Conseq, U
Minerals, phosphate 0.18 kg Ecoinvent process: Phosphate fertiliser, as P2O5 {GLO}| market for | Conseq, U. 
Sodium phosphate could have been used, but this is intended for the detergent industry
Water 16 kg Ecoinvent process: Water, decarbonised, at user {GLO}| market for | Conseq, U
Input -Energy, Steam 0.008 GJ Ecoinvent process: Heat, from steam, in chemical industry {RER}| market for heat, 
from steam, in chemical industry | Conseq, U. Process in GJ. Steam approximated as  heat (GJ) considering 3.2 GJ/t steam
Electricity 0.021 Mwh Ecoinvent process: Electricity, medium voltage {FR}| market for | Conseq, U</t>
  </si>
  <si>
    <t>Input: Feedstock type, Other</t>
  </si>
  <si>
    <t>Including tranport and cleaning proxy
Sugarcane instead of sugarbeet</t>
  </si>
  <si>
    <t>The reason why the production of animal-free whey protein is impactful is often due to the production  of sugar (from sugar beet), except for freshwater eutrophication (there it is mostly due to electricity),  ionising radiation (there it is mostly due to anhydrous ammonia production) and resource use, mineral  and  metals  (where  it  is  also  mostly  due  to  electricity).  This  involves  that  there  might  be  a  level  of  environmental  improvement  in  exploring  different  types  of sugar sourcing,  and/or  in ensuring  the  implementation of specific agro-ecological practices in the production of the sugar source, especially  with regards to fertilization.</t>
  </si>
  <si>
    <t>Sugar, from sugarbeet
Anhydrous ammonia
Heat (steam)/electricity</t>
  </si>
  <si>
    <t>kg CO2eq / FU</t>
  </si>
  <si>
    <t>−52 to +23%*</t>
  </si>
  <si>
    <t xml:space="preserve">Masri, Mahmoud A., Daniel Garbe, Norbert Mehlmer, and Thomas B. Brück. 2019. “A Sustainable, High-Performance Process for the Economic Production of Waste-Free Microbial Oils That Can Replace Plant-Based Equivalents.” Energy &amp; Environmental Science 12 (9): 2717–32. https://doi.org/10.1039/c9ee00210c.
</t>
  </si>
  <si>
    <t>Life Cycle Sustainability Assessment of Microbial Oil from Organic Waste.</t>
  </si>
  <si>
    <t>Food waste-derived: volatile fatty acids (VFAs)</t>
  </si>
  <si>
    <t>Abelleira et al. (2024) conducted a full life cycle sustainability assessment (LCSA: LCA, LCC, and social LCA) of MUFA/SFA-rich yeast oil from Yarrowia lipolytica fed on volatile fatty acids derived from the organic fraction of municipal solid waste (OFMSW). This is the only study in the review using a waste-derived Gen 2 VFA feedstock, produced via upstream acidogenic fermentation of OFMSW followed by membrane VFA separation. The two-stage process was modeled using Aspen Plus at industrial scale (acidogenic fermenter 354 m³; oleaginous fermenter 74 m³) with literature-based foreground data. DSP comprised centrifugation, acid thermolysis cell lysis, hexane extraction, and solvent recovery. FU is 1 kg oil, cradle-to-gate; economic allocation assigned 89.4% of impacts to the oil product. EF method, SimaPro, Ecoinvent v3.8.
Compared MUFA/SFA-rich yeast oil against conventional vegetable oils (Cottonseed oil, refined        Palm oil, refined        Soybean oil, refined        Coconut oil        Cottonseed oil        Palm oil        Rapeseed oil        Soybean oil) using ecoinvent background data (Wernet et al., 2016). At pilot scale, microbial oil environmental impacts exceeded the vegetable oil approximately 4- to 53-fold across climate change, eutrophication, acidification, and fossil resource use categories, with natural gas consumption identified as the dominant hotspot. On climate change, MO is approximately 4-fold higher than soybean oil refined (26.46%) and ~16-fold higher than rapeseed oil (6.27%). On acidification, MO is ~13- to ~53-fold higher than refined VOs. On marine eutrophication, ~5- to ~20-fold. On terrestrial eutrophication and fossil resource use, the gaps are wider still with up to ~90-fold and ~24-fold respectively against refined oils. The authors note that a 74% reduction in carbon footprint would be required to reach parity with soybean oil, underscoring that process energy intensity at current scale remains the principal barrier to competitiveness with conventional vegetable oils. 
"</t>
  </si>
  <si>
    <t>Impacts dependent on comparator vegetable oil. Comparative value averaged here acorss cottonseed, palm, cocount, rapeseed, and soybean oils based on Abelleira et al. (2024) Table S.5.1.</t>
  </si>
  <si>
    <t>Leino, Katri; Silvenius, Frans; Lehtilä, Anniina; Katajajuuri, Juha-Matti</t>
  </si>
  <si>
    <t>Reduced environmental footprint through novel food production technologies: Four case studies from Finland</t>
  </si>
  <si>
    <t>New ways to reduce the climate impact and land occupation of agriculture and food production are needed. This study assessed the potential of four new food production solutions to mitigate the climate impact at the national level in Finland by partly replacing conventional food production solutions. The climate mitigation potential of reforestation of saved land was also assessed. The new production solutions assessed represent cellular agriculture and controlled environment agriculture (CEA). The climate impact and land occupation were assessed for the four new production solutions and for four conventional production solutions using life cycle assessment (LCA). Land use and land use change (LULUC) emissions were systematically included in the LCA. The LCA results were scaled up to the national level with estimated production amounts for Finland. The results showed that these four new solutions can have an impact at the national level when partly replacing conventional solutions. There is mitigation potential in reforestation of the saved land, but the main impact was achieved by replacing conventional production. Cellular agriculture and CEA can provide significant reductions in climate impact, but for CEA reductions in the climate impact depend on the energy sources used. Using low-carbon energy sources ensures that reductions in land occupation can be achieved, as bio-based renewable energy causes large land occupation. The results highlight the importance of considering LULUC emissions in LCAs of conventional agricultural products, especially in areas with organic soils. Decreasing cultivation on organic soils has a high climate impact mitigation potential for conventional food production.</t>
  </si>
  <si>
    <t>10.1016/j.scitotenv.2025.180197</t>
  </si>
  <si>
    <t>Science of the Total Environment</t>
  </si>
  <si>
    <t>Natural Resources Institute Finland (Luke)</t>
  </si>
  <si>
    <t xml:space="preserve">Abelleira, Santiago, Pedro L. Cruz, and Diego Iribarren. 2024. “Life Cycle Sustainability Assessment of Microbial Oil from Organic Waste.” Cleaner Environmental Systems 15 (100236): 100236. https://doi.org/10.1016/j.cesys.2024.100236.
</t>
  </si>
  <si>
    <t>Autotrophic and Heterotrophic Microalgae and Cyanobacteria Cultivation for Food and Feed: Life Cycle Assessment.</t>
  </si>
  <si>
    <t>Straw</t>
  </si>
  <si>
    <t>Lignocellulosic sugar is produced from straw
with steam explosion and enzymatic hydrolysis. Energy consumption for production data were based on literature and ecoinvent (secondary data)</t>
  </si>
  <si>
    <t>None (co-product)</t>
  </si>
  <si>
    <t>Multiple scenarios: sucrose (sugarbeet), carbon dioxide</t>
  </si>
  <si>
    <t xml:space="preserve">Cradle-to
-gate (no packaging)
</t>
  </si>
  <si>
    <t>Smetana et al. (2017) is an internal comparison LCA assessing Chlorella vulgaris and Arthrospira platensis production across three cultivation systems, including open raceway pond (ORP), tubular photobioreactor (TBR), and heterotrophic fermenter (HTF). The processes were modelled at pilot industrial scale (1.4–1.8 t dry matter/year) in Berlin, Germany. The study is not a comparative LCA against fish oil or vegetable oil; it benchmarks microalgal protein and oil products against conventional food and feed protein sources. Four functional units are used: 1 kg fresh biomass, 1 kg dried whole biomass, 1 kg defatted protein meal, and 1 kg extracted oil. Impact assessment used both ReCiPe V1.08 and IMPACT 2002+ (SimaPro 8, Ecoinvent 3.1, German electricity mix). For the oil product specifically (FU4), economic allocation was applied between oil and protein meal fractions, with the higher price of oil drawing a larger share of environmental burden to that product. The heterotrophic fermenter scenario (CHTF, C. vulgaris on glucose from sugar beet) had by far the lowest overall endpoint impact (0.4 mPt) compared to ORP (7.7–9.7 mPt) and TBR (4.0–4.7 mPt). However, even the HTF scenario showed higher GWP, energy demand, and land use than most conventional protein sources, primarily due to glucose consumption. All autotrophic scenarios were dominated by energy for heating, cooling, and mixing of large water volumes under German climate conditions, accounting for the majority of impact. Processing stages contributed only 5–10% of total impact. Deterministic results from this LCA for the microbial oils are difficult to disentangle due to the multiproduct and multi functional unit system. Further, microbial oils were not a primary focus of this LCA.</t>
  </si>
  <si>
    <t>Comparison of a product: Cell-cultured ovalbumin was compared with egg white production.</t>
  </si>
  <si>
    <t>Kg ovalbumin</t>
  </si>
  <si>
    <t>Environmental Footprint (EF), Other</t>
  </si>
  <si>
    <t>SimaPro 9.5. software</t>
  </si>
  <si>
    <t>Ecoinvent, World Food LCA Database, Gabi (Sphera)</t>
  </si>
  <si>
    <t>Primary: The inventory  data used by J ̈arvi ̈o et al. (2021b) were  gathered and estimated from a functioning production-scale pilot.
Secondary:  Secondary  data from ecoinvent were used for oat  straw and energy production (updated with electricity country mix for  2018–2022 for Finland). LULUC emissions were assessed for oat straw  based on Lehtil ̈a et al. (2025). The  secondary  data for whey were from the WFLDB  (World  Food LCA  Database, version 3.5, Nemecek et al., 2019),</t>
  </si>
  <si>
    <t>Input: Energy grid, Input: Feedstock type</t>
  </si>
  <si>
    <t>Lignocellulosic sugar from
straw, average Finnish energy</t>
  </si>
  <si>
    <t>Climate impact, including LULUC emissions for cell-cultured ovalbumin, was 52–74 % smaller (16–59 % excluding LULUC emissions), and land occupation 88–93 % smaller than for egg white powder. The best results for cell-cultured ovalbumin were obtained with carbon source from a side stream, either from straw or from low-quality whey, and using lowcarbon electricity. For cell-cultured ovalbumin, the impacts (both climate impact and land occupation) were mainly caused by the carbon source and the process’s energy use.
Ovalbumin: main drivers are carbon source (glucose, straw, whey) and energy source (electricity for fermentation/drying). LULUC effects included.</t>
  </si>
  <si>
    <t>Glycerol production and processing</t>
  </si>
  <si>
    <t>Carbon source
Energy</t>
  </si>
  <si>
    <t>kg CO2eq / kg product</t>
  </si>
  <si>
    <t>Smetana, Sergiy, Michael Sandmann, Sascha Rohn, Daniel Pleissner, and Volker Heinz. 2017. “Autotrophic and Heterotrophic Microalgae and Cyanobacteria Cultivation for Food and Feed: Life Cycle Assessment.” Bioresource Technology 245 (Pt A): 162–70. https://doi.org/10.1016/j.biortech.2017.08.113.</t>
  </si>
  <si>
    <t>m2a / kg protein</t>
  </si>
  <si>
    <t>Climate Impact of Yeast Oil from Fast-Growing Perennial Biomass (Willow).</t>
  </si>
  <si>
    <t>MUFA-rich yeast oil (TAG, without SOC)</t>
  </si>
  <si>
    <t>Rapeseed oil (conventional)</t>
  </si>
  <si>
    <t>Grid + transport sensitivity (where reported)</t>
  </si>
  <si>
    <t>1 kg oil (without SOC credits)</t>
  </si>
  <si>
    <t>Sigtryggsson et al. (2025) evaluated energy demand and GWP of bulk MUFA/SFA-rich yeast oil (Rhodotorula babjevae) produced from lignocellulosic hydrolysate of short-rotation willow (Salix spp.) on fallow land. Without soil organic carbon sequestration (a conservative omission given Salix's carbon accumulation potential on fallow land) the GWP ranged from 1.53–2.35 kg CO₂eq/kg oil across six Salix varieties, comparable to Swedish rapeseed oil (1.62 kg CO₂eq/kg) and lower than global vegetable oil averages (2.49–4.25 kg CO₂eq/kg). Economic allocation was applied across co-products (biomethane, electricity), with energy-based allocation as a sensitivity reducing GWP by 27.5%. Primary hotspots were Salix cultivation (fertilizer and N₂O emissions) and fermentation energy demand (stirring and aeration)</t>
  </si>
  <si>
    <t>Grid mix + local water scarcity context</t>
  </si>
  <si>
    <t>Growth media components</t>
  </si>
  <si>
    <t>−64 to +45%*</t>
  </si>
  <si>
    <t>Input: Non-animal whey protein</t>
  </si>
  <si>
    <t xml:space="preserve">Sigtryggsson, Christian, Saurav Kalita, Hanna Karlsson-Potter, Volkmar Passoth, and Per-Anders Hansson. 2025. “Climate Impact of Yeast Oil from Fast-Growing Perennial Biomass (Willow).” Journal of Cleaner Production, no. 144881 (February): 144881. https://doi.org/10.1016/j.jclepro.2025.144881.
</t>
  </si>
  <si>
    <t>Ingredient: PF whey protein</t>
  </si>
  <si>
    <t>Life Cycle Assessment of Auto-Tropically Cultivated Economic Microalgae for Final Products Such as Food, Total Fatty Acids, and Bio-Oil</t>
  </si>
  <si>
    <t>Input: Sunflower oil</t>
  </si>
  <si>
    <t>Carbon dioxide</t>
  </si>
  <si>
    <t>Ingredient: sunflower oil</t>
  </si>
  <si>
    <t>Ingredients</t>
  </si>
  <si>
    <t>Ingredients (unspecified)</t>
  </si>
  <si>
    <t>Zhang et al. (2022) is an internal comparison LCA of autotrophically cultivated microalgae across multiple species and product types, conducted in China using the eFootPrint platform (CLCD + Ecoinvent, ISO 14040/44, cradle-to-gate, FU = 1 kg product). The study does not include an external comparator (no fish oil, vegetable oil, or animal protein benchmark within the original analysis itself); it compiles and synthesises results from multiple prior studies alongside its own modelling of autotrophic Chlorella sp. through three sequential production stages: flocculation (algal slurry), disruption (cell extract), and bio-oil extraction via wet hexane lipid extraction.
For Chlorella bio-oil specifically, the cultivation stage accounted for more than 80% of total impacts across all categories, with electricity (64–93% of most impact categories) and nutrients as the dominant contributors. GWP increased incrementally across the three production stages, with autotrophic cultivation yielding net CO₂ sequestration credit (1.2–1.6 kg CO₂ sequestered per kg product across the production chain when photosynthetic fixation is credited). Water use and NH₃-N were dominated by freshwater input and polyacrylamide (flocculant), respectively, rather than electricity. For the broader species comparison (drawing on published LCA data for Haematococcus pluvialis, Desmodesmus subspicatus, and Nannochloropsis oceanica), GWP ranged from −1.24 kg CO₂-eq/kg for Desmodesmus (net negative due to CO₂ fixation credits under NPK medium) to 95.34 kg CO₂-eq/kg for Haematococcus biomass, with 0.8 kg CO₂-eq/kg for Nannochloropsis TFA, reflecting the strong dependence of results on species productivity, cultivation system, and whether photosynthetic CO₂ fixation is credited.
The study serves primarily as a process-stage attribution and species comparison rather than a product-vs-comparator LCA. Its principal finding for the oils review is that electricity and nutrient inputs drive autotrophic microalgal oil impacts universally, with strain selection, renewable energy, wastewater-based cultivation, and co-location with industrial CO₂ sources identified as the most promising levers for impact reduction.</t>
  </si>
  <si>
    <t>Used Jarvio model data with modified scenarios</t>
  </si>
  <si>
    <t>Lignocellulosic sugar from
straw, low carbon scenario</t>
  </si>
  <si>
    <t>Zhang, Dan, Siyuan An, Rao Yao, Wen Fu, Yujie Han, Ming Du, Zixi Chen, Anping Lei, and Jiangxin Wang. 2022. “Life Cycle Assessment of Auto-Tropically Cultivated Economic Microalgae for Final Products Such as Food, Total Fatty Acids, and Bio-Oil.” Frontiers in Marine Science 9. https://doi.org/10.3389/fmars.2022.990635.</t>
  </si>
  <si>
    <t>Non-carbon medium ingredients</t>
  </si>
  <si>
    <t>Disposables &amp; single-use materials</t>
  </si>
  <si>
    <t>Process or lab consumables</t>
  </si>
  <si>
    <t>Waste acid whey stream typically used for feed, biogas, or waste.  Mainly lactose as carbon source for the fermentation.  No processing stated.</t>
  </si>
  <si>
    <t>Rapeseed oil feedstock</t>
  </si>
  <si>
    <t>1.14% to whey (economic) in the comparator dairy system?</t>
  </si>
  <si>
    <t>Lignocellulosic sugar from
whey, average Finnish energy</t>
  </si>
  <si>
    <t>Sugarcane molasses</t>
  </si>
  <si>
    <t>Feedstock production: sugarcane molasses</t>
  </si>
  <si>
    <t>Sugarcane molasses production</t>
  </si>
  <si>
    <t>Sugarcane production</t>
  </si>
  <si>
    <t>Lignocellulosic sugar from
whey, low carbon scenario</t>
  </si>
  <si>
    <t>Titer / productivity</t>
  </si>
  <si>
    <t>Plant A GmbH 2023 (for Paleo)</t>
  </si>
  <si>
    <t>Plant A GmbH for Paleo</t>
  </si>
  <si>
    <t>Environmental impact assessment of Paleo's myoglobin</t>
  </si>
  <si>
    <t>As the first European venture capital fund, Planet A relies on its own scientific team to assess the environmental and climate impact of an innovation. Prior to an investment, a life  cycle assessment, like this one, is conducted and integral part of the investme   nt decision.  All assessments as well as the methodology is published for maximum transparency.  
Conventional animal products are widely used as a source for essential nutrients and proteins. Their production and consumption has multifold negative implications for the environment and human health. Agriculture accounts for a high share of anthropogenic GHG emissions, ranging from 24 to 37% of total anthropogenic GHG emissions if all impacts of meat production are included (Xu et al. 2021). Up to 57% of these emissions can be attributed to livestock. Aside from GHG emissions, livestock has many negative effects on biodiversity, water use and pollution as well as land use and land use change. Incontrast, alternative proteins, such as proteins contained in or derived from plants, fungi, bacteria or insects offer a more sustainable protein supply.
Paleo offers myoglobin can be added to alternative protein products to enhance the quality and taste of such alternatives. Additionally, and most importantly with regard to the potential environmental (and health) impact, Paleoʼs myoglobin addresses key market barriers to thewider adoption of alternative protein products. By addressing these barriers, a wider adoption of alternative protein sources and a decrease in demand for conventional animal-based proteins can be expected resulting in substantial benefits to the environment.
Our analysis shows that changing the protein source from a conventional meat protein to an alternative protein results in:
● net GHG savings ranging from 21 to 296 kg CO
2-eq. per kg of protein,
● a reduction in land demand between 42 and 854 m2aper kg of protein, and
● net water savings ranging from 8 to 56 m³ of water saved per kg protein.
The contribution of Paleoʼs myoglobin product to theoverall impact of alternative proteinproducts is very small. Therefore, Paleoʼs myoglobin can provide a powerful lever to reduce the impact of human food production by promoting a shi towards more sustainably sourced proteins.</t>
  </si>
  <si>
    <t>https://planet-a.com/wp-content/uploads/2023/03/Paleo-LCA_v1.pdf</t>
  </si>
  <si>
    <t>Productivity in upside case, higher titer sensitivity</t>
  </si>
  <si>
    <t>Planet A GmbH (Germany); Paleo NV (Belgium, client)</t>
  </si>
  <si>
    <t>Consultancy, Company</t>
  </si>
  <si>
    <t>Belgium, Germany</t>
  </si>
  <si>
    <t>Recombinant myoglobin produced by yeast</t>
  </si>
  <si>
    <t>Glycerol is a co-product of processes using fatty acids to produce biodiesel/ fatty acid methyl ester (FAME).</t>
  </si>
  <si>
    <t>Pre-commercial</t>
  </si>
  <si>
    <t>Downstream processing: In several downstream processing steps, myoglobin is purified, concentrated and preserved by either drying or freezing. Downstream processing includes biomass removal, concentration and purification by successive microfiltration and ultrafiltration steps. Downstream: microfiltration + ultrafiltration for purification/concentration, drying (main scenario) or freezing (alt. scenario). Drying is major GHG/energy driver. Additional details: energy-intensive drying, potential use of biogas for energy in future scenarios
Drying type is not specified.</t>
  </si>
  <si>
    <t>Consequential LCA</t>
  </si>
  <si>
    <t>Kg Paleo myoglobin protein</t>
  </si>
  <si>
    <t>GHG Protocol , Other, "Fossil energy demand (CEDf, VDI 2012)"</t>
  </si>
  <si>
    <t>The facility was modeled by using a proxy (ethanol production
facility contained in the ecoinvent database scaled according to the size of Paleo’s plant).</t>
  </si>
  <si>
    <t>Baseline, final product is dried.</t>
  </si>
  <si>
    <t>Conventional animal proteins (beef, mutton, lamb, pig, poultry)</t>
  </si>
  <si>
    <t>If the product is dried, downstream processing is the largest contributing factor to GHG emissions,
accounting for 47 and 34% of GHG emissions in the base and upside case, respectively. The high impact
of product drying reveals that reducing the moisture to be removed from the product stream for drying,
a reduction in energy consumption of the drying step, as well as the GHG intensity of drying present the
biggest levers to reduce overall GHG emission reductions of Paleo’s operations. Instead of drying using
natural gas, drying could be accomplished using biogenic energy sources, such as biogas. The second and third largest contribution arises from ingredients of the fermentation medium other
than glycerol and glycerol, ranging from 21 to 39% and 13 to 22% of total GHG emissions in case of the
ingredients other than glycerol and glycerol, respectively</t>
  </si>
  <si>
    <t>1) Downstream drying (energy); 2) fermentation medium ingredients (esp. non-glycerol nutrients); 3) refined glycerol (carbon source)</t>
  </si>
  <si>
    <t>m2a / FU</t>
  </si>
  <si>
    <t>Downstream processing: In several downstream processing steps, myoglobin is purified, concentrated and preserved by either drying or freezing. Downstream processing includes biomass removal, concentration and purification by successive microfiltration and ultrafiltration steps.
Downstream: microfiltration + ultrafiltration for purification/concentration, drying (main scenario) or freezing (alt. scenario). Drying is major GHG/energy driver. Additional details: energy-intensive drying, potential use of biogas for energy in future scenarios
Drying type is not specified.</t>
  </si>
  <si>
    <t>Baseline, final product is frozen.</t>
  </si>
  <si>
    <t>1) Fermentation medium ingredients (esp. non-glycerol nutrients); 2) refined glycerol (carbon source); 3) Fermentation: USP energy</t>
  </si>
  <si>
    <t>Upside case, final product is dried.</t>
  </si>
  <si>
    <t>~49</t>
  </si>
  <si>
    <t>Upside case, final product is frozen.</t>
  </si>
  <si>
    <t>~42</t>
  </si>
  <si>
    <t>Bhandari, P.; Mason, S.; Olander L.</t>
  </si>
  <si>
    <t>Life Cycle Assessment and Carbon Offset Potential for Cultured Milk Protein</t>
  </si>
  <si>
    <t>This paper focused on answering the questions: (1) How does the environmental footprint of cultured milk protein compare to that of traditional milk protein (derived from cows)? and (2) If there is a significant difference in greenhouse gas (GHG) emissions between production of cultured and traditional milk protein, would developing carbon credits for cultured protein production be profitable for cultured protein producers?</t>
  </si>
  <si>
    <t>https://nicholasinstitute.duke.edu/publications/life-cycle-assessment-and-carbon-offset-potential-cultured-milk-protein</t>
  </si>
  <si>
    <t>Institute report</t>
  </si>
  <si>
    <t>Thesis</t>
  </si>
  <si>
    <t xml:space="preserve">Duke University: Nicholas School of the Environment.
Duke University: Nicholas Institute for Environmental Policy Solutions.
</t>
  </si>
  <si>
    <t>For sugar, upstream inputs include the growing, harvesting, and processing of agricultural products to create sugar.</t>
  </si>
  <si>
    <t>Not detailed; modeled as typical for enzyme/acid production.</t>
  </si>
  <si>
    <t>Cradle-to-factory</t>
  </si>
  <si>
    <t>All units are per kg protein</t>
  </si>
  <si>
    <t>Foreground: Extrapolated from LCAs for citric acid, enzymes, cultured meat, beer
Background data: ecoinvent database for nuclear power, sugarcane, beet sugar, energy transformation, transportation in manuscript.
Foreground data:  Inputs - Without specific data and information on the cultured protein production process, we developed scenarios using two different baselines with different input  assumptions to bound the lower and upper end of possible process impacts.  Specific quantities for process inputs were extrapolated from LCAs on similar processes, 
including an early-stage sustainability assessment (ESSA) of fermented citric acid production 
(Becker et al. 2020), an LCA of Italian lager beer (Cordella et al. 2008), an LCA of cultured meat 
(Tuomisto and Teixeira de Mattos 2011), an early stage LCA for cultured milk (Steer 2015), and 
LCAs for microbe-produced enzymes (Nielsen et al. 2006; Kim et al. 2009; Feijoo et al. 2017). The  assessment of citric acid production provided insight into the low-end energy usage of producing  a fermented product and the LCA of Italian lager beer informed the quantities of water that are 
needed. The Kim et al. (2009) LCA gave an estimate of what a high-end energy use scenario 
might look like while the cultured meat LCA provided a high-end estimate of the amount of 
culture medium required.
Background data: ecoinvent database for nuclear power, sugarcane, beet sugar, energy transformation, transportation in manuscript.</t>
  </si>
  <si>
    <t>Low end inputs (based on citric acid production) followed by energy, sugar, and country scenarios.  Energy scenarios: natural gas, natural gas with extraciton, nuclear, nuclear with extraction, and coal.  Sugar input scenarios of sugar beet, sugarcane (Brazil), sugarcane (world), and glucose. Geographic country scenarios of India and America.</t>
  </si>
  <si>
    <t>US (Western, default); India (country scenario)</t>
  </si>
  <si>
    <t>Conventional dairy protein (casein, from whole milk)</t>
  </si>
  <si>
    <t>Converted from milk LCAs (FAO, regional/country-specific, see Table 4, p.16)</t>
  </si>
  <si>
    <t>Our scenarios indicate that primary energy source and the amount and type of sugar required for the process are likely “hotspots” in the production process.</t>
  </si>
  <si>
    <t>Energy
Sugar source</t>
  </si>
  <si>
    <t>Our scenarios indicate
that primary energy source and the amount and type of sugar required for the process are likely
“hotspots” in the production process.</t>
  </si>
  <si>
    <t>m2a crop eq / FU</t>
  </si>
  <si>
    <t>High end inputs (based on cultured protein production) followed by energy, sugar, and country scenarios.  Energy scenarios: natural gas, natural gas with extraciton, nuclear, nuclear with extraction, and coal.  Sugar input scenarios of sugar beet, sugarcane (Brazil), sugarcane (world), and glucose.  Geographic country scenarios of India and America.</t>
  </si>
  <si>
    <t>Our scenarios indicate
that primary energy source and the amount and type of sugar required for the process are likely
“hotspots” in the production process.
Hotspots: Electricity source is the dominant driver for GHG; sugar source dominates land and water use; higher sugar requirements greatly increase impact.</t>
  </si>
  <si>
    <t>Trinidad, Kirsten R.; Ashizawa, Reina; Nikkhah, Amin; Semper, Cameron; Casolaro, Christian; Kaplan, David L.; Savchenko, Alexei; Blackstone, Nicole Tichenor</t>
  </si>
  <si>
    <t>Environmental life cycle assessment of recombinant growth factor production for cultivated meat applications</t>
  </si>
  <si>
    <t>Growth factors are critical components of current serum-supplemented and serum-free media formulations for cultivated meat production. However, growth factors have been excluded, estimated using proxies, or modeled using proprietary data in existing environmental assessments of cultivated meat products. Cell culture media has been identified as a hotspot in such studies, therefore it is important to accurately quantify the environmental impacts of growth factor supplementation. To address this gap, this study applied life cycle assessment (LCA) methodology to comparatively assess the environmental impacts of recombinant growth factor production for cultivated meat applications. Life cycle inventories were developed for four recombinant growth factors (IGF-1, FGF, TGF-β, and PDGF) produced using a novel bench-scale process. The functional unit was selected as 1 mg of produced growth factor. The results indicate that recombinant growth factors can have significant environmental impacts within cultivated meat systems, despite being used in very small quantities. For example, the global warming potential of production of 1 mg of IGF-1, FGF, TGF-β, and PDGF was estimated to be 0.1, 0.04, 0.2 and 0.2 kg CO2 eq, respectively. Future research should explore the sustainability of producing food-grade growth factors at scale to meet the needs of the expanding cultivated meat industry or identifying alternatives to growth factors that have lower impacts on the environment.</t>
  </si>
  <si>
    <t>10.1016/j.jclepro.2023.138153</t>
  </si>
  <si>
    <t>Web of Science, "Other (previously known, citation chains)"</t>
  </si>
  <si>
    <t>Tufts University
University of Calgary</t>
  </si>
  <si>
    <t>United States, Canada</t>
  </si>
  <si>
    <t>Process aid or ingredient</t>
  </si>
  <si>
    <t>Growth factors</t>
  </si>
  <si>
    <t>Growth factors for cultivated meat cell culture media (FGF, IGF, TGF-Beta, PDGF)</t>
  </si>
  <si>
    <t>Lab-scale</t>
  </si>
  <si>
    <t>Bench scale</t>
  </si>
  <si>
    <t>To purify the GF, several separation and purification steps were necessary. The first of these steps was immobilized metal affinity chromatography (IMAC), which utilized a nickel-nitrilotriacetic acid (Ni-NTA) resin matrix. The affinity column was equilibrated with a binding buffer containing 100 mM HEPES, 500 mM NaCl, 5 mM imidazole, and 5% glycerol (v/v). When passed through the column, the GF was bound to the matrix through its 6-His tag. After binding, the column was washed using a buffer (pH 7.5) consisting of 100 mM HEPES, 500 mM NaCl, 30 mM imidazole, and 5% glycerol (v/v). The immobilized IGF-1 was finally eluted with a buffer of 100 mM HEPES, 500 mM NaCl, 250 mM imidazole, and 5% glycerol (v/v). Pierce Coomassie Plus Reagent was used at this step to track the protein during elution by mixing 200 μL of reagent with 10 μL of eluate. EDTA was added to a final concentration of 0.5 mM after elution.
The eluted product was filtered, and the 6-His tag was cleaved with 900 μg TEV protease in 100mM HEPES, 500 mM NaCl, and 5% glycerol (v/v), and dialyzed using PBS containing no imidazole (pH 7.4). A second affinity chromatography purification process was performed to obtain a pure GF product that was subsequently flash-frozen for storage.</t>
  </si>
  <si>
    <t>1 mg growth factor</t>
  </si>
  <si>
    <t>mg growth factor</t>
  </si>
  <si>
    <t>openLCA v.1.11.0</t>
  </si>
  <si>
    <t>Ecoinvent, Other</t>
  </si>
  <si>
    <t>ecoinvent 3.6</t>
  </si>
  <si>
    <t>Process: modification, Input: Energy grid</t>
  </si>
  <si>
    <t>Baseline: WECC, full process (2 IMACs)
Process optimization: removing second IMAC purification step
Pther energy grids: MRO, NPCC</t>
  </si>
  <si>
    <t>FGF, TGF-B, PDGF production</t>
  </si>
  <si>
    <t>As seen in Fig. 3, the GWP impacts for the fermentation, cell lysis, and post-elution processes are primarily attributed to electricity usage, whereas in both chromatography processes, GWP impacts are allotted to polypropylene and polyethylene disposable production. Within fermentation, electricity contributes 57% to the process's GWP, with the second largest contribution attributed to reagent production at 22%. Upon further analysis, tryptone, yeast extract, and sodium chloride within the LB/TB media production sub-process combined contribute to 87% of the fermentation process's overall reagent impacts. Waste processes are not sizable contributions to fermentation-specific global warming results, contributing to only 1% of the overall process's impact.</t>
  </si>
  <si>
    <t>Electricity
LB/TB media production/reagent production
Disposables production</t>
  </si>
  <si>
    <t>MJ-eq</t>
  </si>
  <si>
    <t>kg PM2.5 eq</t>
  </si>
  <si>
    <t>Catalán, Eva; Sánchez, Antoni</t>
  </si>
  <si>
    <t>Solid-State Fermentation (SSF) versus Submerged Fermentation (SmF) for the Recovery of Cellulases from Coffee Husks: A Life Cycle Assessment (LCA) Based Comparison</t>
  </si>
  <si>
    <t>This article studies the environmental impacts of cellulase production by using a comparative attributional life cycle assessment (LCA) of two different scenarios of production. The first one is the commonly used submerged fermentation (SmF) using a pure substrate (cellulose powder) and a specific microorganism (Trichoderma reesei). The second scenario considers a novel system to produce enzymes and simultaneously treat a waste using the solid-state fermentation (SSF) process of coffee husk (CH) used as substrate. Experimental data were used in this scenario. The complete production process was studied for these two technologies including the fermentation phase and the complete downstream of cellulase. Life cycle inventory (LCI) data were collected from the database EcoInvent v3 (SimaPro 8.5) modified by data from literature and pilot scale experiments. The environmental impacts of both production systems revealed that those of SmF were higher than those of SSF. A sensitivity analysis showed that the results are highly conditioned by the energy use in the form of electricity during lyophilization, which is needed in both technologies. The results point to a possible alternative to produce the cellulase enzyme while reducing environmental impacts.</t>
  </si>
  <si>
    <t>10.3390/en13112685</t>
  </si>
  <si>
    <t>Energies</t>
  </si>
  <si>
    <t>Composting Research Group, Department of Chemical, Biological and Environmental Engineering, Escola d’Enginyeria, Universitat Autònoma de Barcelona, Bellaterra, Cerdanyola del Vallès, 08193 Barcelona, Spain</t>
  </si>
  <si>
    <t>Cellulase</t>
  </si>
  <si>
    <t>Cellulase enzyme powder produced either by submerged fermentation (pure substrate) or by solid-state fermentation (waste valorization) Submerged fermentation through a specific microorganism using a pure substrate.</t>
  </si>
  <si>
    <t>Cellulose</t>
  </si>
  <si>
    <t>100 L</t>
  </si>
  <si>
    <t>Filtration: The first sub-phase was filtration, which consisted of a tubular centrifugation and a 0.22 μm membrane filter where approximately 99.9% of total biomass waste was removed.
Ultrafiltration: The supernatant was ultrafiltrated through tangential filtration to obtain a concentrated liquid without microorganisms. Ultrafiltration (10 kDa) was repeated until the concentration factor was 10.
Lyophilization: At the last stage, lyophilization, all the remaining water is removed, and a solid, dry enzyme is obtained as the final product.  See Figure 1 for PFD.</t>
  </si>
  <si>
    <t>350g cellulase / 3620g cellulose</t>
  </si>
  <si>
    <t>350g / 77.4L (per FU)</t>
  </si>
  <si>
    <t>Biomass treatment: its environmental impact was assessed by the oxygen consumption via the theoretical chemical oxygen demand (ThCOD) consumed in a complete oxidation reaction. The ThCOD was estimated from the approximate molecular composition of biomass.</t>
  </si>
  <si>
    <t>1 kg of produced dry cellulase</t>
  </si>
  <si>
    <t>kg of produced dry cellulase</t>
  </si>
  <si>
    <t>SimaPro 8.5</t>
  </si>
  <si>
    <t>EcoInvent v3</t>
  </si>
  <si>
    <t>The highest energy consumption was detected in the lyophilization step; consequently, two scenarios that did not include lyophilization (in both SmF and SSF) were conducted and compared to the baseline scenario that includes lyophilization.</t>
  </si>
  <si>
    <t>SmF vs SSF</t>
  </si>
  <si>
    <t>Electricity production
Enzyme production
1. Electricity (lyophilization, fermentation)
2. DSP unit operations (removal of lyophilization)
3. Feedstock (cellulose for SmF; wood for SSF, land use)
other:  Composting (for SSF; minor)</t>
  </si>
  <si>
    <t>Cellulase enzyme powder produced either by submerged fermentation (pure substrate) or by solid-state fermentation (waste valorization) Submerged fermentation through a specific microorganism using waste substrate (coffee husk)</t>
  </si>
  <si>
    <t>Agricultural waste</t>
  </si>
  <si>
    <t>Extraction: The fermented solid was mixed with tap water in a 1:2 (v/v) ratio for 30 min [18]. To facilitate further filtration process, the fermented solids were mixed with water, passed through a mesh of 1 mm in the same tank with the objective of removing the biggest solid particles.
Filtration: Then, the liquid obtained from the previous stage (extract) was centrifuged at 15,000 rpm. The resulting liquid was filtered through a 0.22 μm filter. With this operation, all the biomass and suspended solids were removed.
Ultrafiltration: Next, this extract was filtered with an ultrafiltration device (10 kDa of cut-off) to concentrate the cellulase suspension. This step was repeated to reach a concentration ten times higher than the original one.
Lyophilization: Finally, the enzyme concentrated was lyophilized to obtain the main product (dry and concentrated cellulase).</t>
  </si>
  <si>
    <t>1000g cellulase / 84300g corn husk</t>
  </si>
  <si>
    <t>1000g / 678.8L (per FU)</t>
  </si>
  <si>
    <t>In the case of SSF, however, the cellulase and the fermented solid (to be used as organic amendment) are obtained, that is, two products. Therefore, allocation technique was used for technology. We selected economic expansion in this study. Specifically, the allocation used the market values of the two products, with a cellulase price of 98 €/kg.</t>
  </si>
  <si>
    <t>Electricity production
Enzyme production
1. Electricity (lyophilization, fermentation)
2. Feedstock (cellulose for SmF; wood for SSF, land use)
3. Composting (for SSF; minor)</t>
  </si>
  <si>
    <t>Çimenlik, S.; Ozgen, G.O.; Uctug, F.G.</t>
  </si>
  <si>
    <t>Life Cycle Impacts of Enzyme Production: Xylanase Production Case Study via Solid-state Fermentation and Suspended Culture Methods - Abstract - Europe PMC</t>
  </si>
  <si>
    <t>Abstract Xylanase enzyme has the potential to be used in bread production, as addition of small amounts of xylanase can significantly increase the volume of the bread, making it more appealing to the consumer. In this study, the environmental life cycle assessment of producing xylanase via suspended culture and solid-state fermentation methods has been realized by using CCaLC software with Ecoinvent 2 database and CML2001 method and the following impacts were calculated: carbon footprint, acidification potential, eutrophication potential, ozone layer depletion potential, photochemical smog potential, and human toxicity potential. Raw material acquisition, production, and transportation stages were taken into account. Results show that solid-state fermentation method has much higher environmental impact than the suspended culture method, mostly because of the higher yield of the latter. Energy consumption in the bioreactor stage, followed by high amounts of water use in separation and cleaning processes emerged as the main hotspots. The results showed consistency with earlier literature for high-purity enzyme production. An analysis of the potential implications of the nation-wide use of xylanase in bread production in Turkey showed that xylanase can increase the carbon footprint of bread production by 20% on average (of the two methods).</t>
  </si>
  <si>
    <t>https://www.researchsquare.com/article/rs-520879/v1</t>
  </si>
  <si>
    <t>Pre-print: Research square</t>
  </si>
  <si>
    <t>Article: pre-print</t>
  </si>
  <si>
    <t>Ege University: Ege Universitesi
Izmir Ekonomi Universitesi</t>
  </si>
  <si>
    <t>Turkey</t>
  </si>
  <si>
    <t>Xylanase</t>
  </si>
  <si>
    <t>Suspended culture method of producing xylanase.</t>
  </si>
  <si>
    <t>Raw filtering, followed by centrifugation for 2.5 hours. The waste obtained at the end of these separation stages are then autoclaved for 2.5 hours. Then, the
enzyme undergoes ultrafiltration for 10 hours, followed by another centrifugation stage of 1 hour to ensure effective precipitation. Then comes the diafiltration
stage of 15 hours in order to remove ammonium sulfate from the medium. The final stage is lyophilization. No additional water is required.</t>
  </si>
  <si>
    <t>99+% purity</t>
  </si>
  <si>
    <t>1-kg of xylanase in powder form</t>
  </si>
  <si>
    <t>kg of xylanase in powder form</t>
  </si>
  <si>
    <t>CCaLC software</t>
  </si>
  <si>
    <t>Own pilot runs, literature (see pedigree matrix, Table 1, page 8)
Ecoinvent 2</t>
  </si>
  <si>
    <t>Different transportation distances (100KM, 500KM, 1000KM)</t>
  </si>
  <si>
    <t>Suspended vs solid state</t>
  </si>
  <si>
    <t>The main difference between the methods is that in solidstate fermentation, water with a ratio of 5:1 (to the amount of enzyme mixture) is used during the roughing filtration stage whereas in suspended culture
method, no additional water use is required (Malarvizhi, et al., 2003; Deschamps &amp; Huet, 1985). Furthermore, two methods have different yields. Thus, the
amounts of material and energy inputs in Table 2 and Table 3 for the same processes are mostly different.</t>
  </si>
  <si>
    <t>The results showed that solid-state fermentation has much higher environmental impact than suspended culture method, mostly because of the lower yield of the former. Energy consumption during the bioreactor stage emerged as the main hotspot, followed by water and chemical use in the downstream processes and equipment cleaning.</t>
  </si>
  <si>
    <t>Energy (bioreactor)
Water (Separation and Cleaning) 
Chemical inputs (DSP and equipment cleaning)</t>
  </si>
  <si>
    <t>kg PO4 eq / FU</t>
  </si>
  <si>
    <t>kg C2H4 eq / FU</t>
  </si>
  <si>
    <t>kg R 11 eq. / FU</t>
  </si>
  <si>
    <t>Solid-state fermentation method of producing xylanase.</t>
  </si>
  <si>
    <t>Raw filtering, followed by centrifugation for 2.5 hours. The waste obtained at the end of these separation stages are then autoclaved for 2.5 hours. Then, the
enzyme undergoes ultrafiltration for 10 hours, followed by another centrifugation stage of 1 hour to ensure effective precipitation. Then comes the diafiltration
stage of 15 hours in order to remove ammonium sulfate from the medium. The final stage is lyophilization. The main difference between the methods is that in solidstate fermentation, water with a ratio of 5:1 (to the amount of enzyme mixture) is used during the roughing filtration stage.</t>
  </si>
  <si>
    <t>Ecoinvent 2</t>
  </si>
  <si>
    <t>Energy (bioreactor)
Water (Separation and Cleaning) Chemical inputs (DSP and equipment cleaning)</t>
  </si>
  <si>
    <t>Feijoo, S.; González-García, S.; Lema, J. M.; Moreira, M. T.</t>
  </si>
  <si>
    <t>Life cycle assessment of β-Galactosidase enzyme production</t>
  </si>
  <si>
    <t>Many consumers are unable to enjoy the benefits of milk due to intolerance or even allergy to lactose. This inability to digest lactose is caused by a deficiency of the enzyme β-Galactosidase in the digestive tract, which performs the hydrolysis of lactose to form glucose and galactose, two sugars which are easily absorbed into the bloodstream. This study reports the Life Cycle Assessment (LCA) outcomes of the β-Galactosidase production in an industrial -scale facility from a cradle-to-gate perspective. Among the different alternatives of the production process of the β-Galactosidase enzyme, the use of recombinant Saccharomyces cerevisiae yeast expressing the lacA gene of Aspergillus niger was considered due to its higher production yield in comparison with wild strains. The primary source of environmental impact is the downstream processing related subsystem, specially attributed to the separation, concentration and purification of the enzyme as well as Cleaning-in-Place activities, required to maintain aseptic and sterile operational conditions. The use of alternative chemicals to the conventional ones in this latter stage could imply environmental improvements of the production process.</t>
  </si>
  <si>
    <t>10.1016/j.jclepro.2017.07.076</t>
  </si>
  <si>
    <t>Dept. of Chemical Engineering, Institute of Technology, University of Santiago de Compostela, 15782 Santiago de Compostela, Spain</t>
  </si>
  <si>
    <t>β-Galactosidase</t>
  </si>
  <si>
    <t>β-Galactosidase enzyme</t>
  </si>
  <si>
    <t>Cheese whey is proposed as the primary carbon source</t>
  </si>
  <si>
    <t>See figure 1. Section 2.3.</t>
  </si>
  <si>
    <t>No coproducts. Biomass to waste.</t>
  </si>
  <si>
    <t>1 kg β-Galactosidase</t>
  </si>
  <si>
    <t>Cheese whey modeled as waste (no upstream burden).</t>
  </si>
  <si>
    <t>SimaPro version 8.2</t>
  </si>
  <si>
    <t>Lab data modeled, Literature modeled</t>
  </si>
  <si>
    <t>Life Cycle Inventory data were obtained with the aid of simulation of a full-scale plant based on microbial kinetics experiments. Inventory data were completed when necessary with bibliographic sources (Ecoinvent® database1); specifically, those for background processes and ancillary stages.</t>
  </si>
  <si>
    <t>Different scenarios were proposed with the aim of studying alternative chemicals available for CIP operations reducing their associated impacts. The base scenario, which corresponded to the original case study, was named as scenario A. Scenarios B and C compared the combination of NaOH with H3PO4 and H2SO4 respectively, as they are both acids typically used in CIP (Ainia, 2008). Scenario D represented the use of HNO3 with trisodium phosphate (TSP), which is a conventional alkaline detergent and scenario E used KOH as basic solution, usually employed in CIP as well (GSA, 2016). The amounts of chemicals required in each scenario have been estimated according to the literature (Ainia, 2008, GSA, 2016).</t>
  </si>
  <si>
    <t>The primary source of environmental impact is the downstream processing related subsystem, specially attributed to the separation, concentration and purification of the enzyme as well as Cleaning-in-Place activities, required to maintain aseptic and sterile operational conditions.</t>
  </si>
  <si>
    <t>DSP (separation, concentration, purification)
CIP
Overall, the impacts seem off for this LCA. The upstream cultivaiton and electricity use have minimal impacts.  The waste feedstock has limited impact as a waste source, but very high impact form the DSP and chemicals.
DSP/CIP: 71–97% of GWP and all other categories
Hotspot 2        NaOH, HNO₃, Tris HCl production/use (cleaning and purification)
Hotspot 3        Water use (esp. for culture, also cleaning)</t>
  </si>
  <si>
    <t>kg 1,4-DB eq</t>
  </si>
  <si>
    <t>kg NMVOC</t>
  </si>
  <si>
    <t>de Lima, Evandro Antonio; Mandelli, Fernanda; Kolling, Daniel; Matsusato Souza, Jaqueline; de Oliveira Filho, Carlos Alberto; Ribeiro da Silva, Mateus; Lobo de Mesquita Sampaio, Isabelle; Lopes Junqueira, Tassia; Ferreira Chagas, Mateus; Teodoro, Juliana Conceição; de Morais, Edvaldo Rodrigo; Murakami, Mario Tyago</t>
  </si>
  <si>
    <t>Development of an economically competitive &lt;i&gt;Trichoderma&lt;/i&gt;-based platform for enzyme production: Bioprocess optimization, pilot plant scale-up, techno-economic analysis and life cycle assessment</t>
  </si>
  <si>
    <t>Despite decades of research and industrial applications of Trichoderma reesei, the development of industrially relevant strains for enzyme production including a low-cost and scalable bioprocess remains elusive. Herein, bioprocess optimization, pilot plant scale-up, techno-economic analysis and life-cycle assessment for enzyme production by an engineered T. reesei strain are reported. The developed bioprocess increased in ∼ 2-fold protein productivity (0.39 g.L-1.h-1) and 1.6-fold FPase activity (196 FPU.L-1.h-1), reducing the fermentation in 4 days. Cultivation in a 65-L pilot plant bioreactor resulted in 54 g.L-1 protein in 7 days, highlighting the robustness and scalability of this bioprocess. Techno-economic analysis indicates an enzyme cost of ∼ 3.2 USD.kg-1, which is below to the target proposed (4.24 USD.kg-1) in the NREL/TP-5100-47764 report, while life-cycle assessment shows a carbon footprint reduction of approximately 50% compared to a typical commercial enzyme. This study provides the fundamental knowledge for the design of economically competitive Trichoderma technologies for industrial use.</t>
  </si>
  <si>
    <t>10.1016/j.biortech.2022.128019</t>
  </si>
  <si>
    <t>Brazilian Biorenewables National Laboratory (LNBR), Brazilian Center for Research in Energy and Materials (CNPEM), Campinas, Sao ˜ Paulo, Brazil</t>
  </si>
  <si>
    <t>"Protein in the enzyme cocktail". Cellulase
(β-glucosidase,
β-xylosidase,
Endo-β-1,4-
glucanase,
Endo-β-1,4-
xylanase)</t>
  </si>
  <si>
    <t>65 L</t>
  </si>
  <si>
    <t>No DSP modelled. No extensive downstream; can be used directly as whole broth (see Figure 6)</t>
  </si>
  <si>
    <t>4170g sugar / 1000g protein</t>
  </si>
  <si>
    <t>1 kilogram of protein in the enzyme cocktail</t>
  </si>
  <si>
    <t>USP</t>
  </si>
  <si>
    <t>Literature modeled, Pilot-scale data, Lab data modeled</t>
  </si>
  <si>
    <t xml:space="preserve">In order to compare the performance of the proposed processes, data
from Ellila ¨ et al. (2017) and Humbird et al. (2011) were used to create
life cycle inventories and to perform a comparative LCA for on-site
enzyme production, using the same function unit, system boundaries
and environmental impacts for the inputs. </t>
  </si>
  <si>
    <t>Typical enzyme production</t>
  </si>
  <si>
    <t>Proxy from ecoinvent 3.8</t>
  </si>
  <si>
    <t>The carbon source has the
greatest contribution in all the cases, followed by the ammonia, other
industrial inputs, and energy sources.</t>
  </si>
  <si>
    <t>Carbon source
Ammonia
Other industrial inputs
Energy</t>
  </si>
  <si>
    <t>Planet FWD for Tomorrow Farms PBC; Gorman et al., 2023</t>
  </si>
  <si>
    <t>Planet FWD for Tomorrow Farms PBC; Gorman, Miranda; Vlastelica, Radmila</t>
  </si>
  <si>
    <t>Sustainability Bored Cow: Summary of Life Cycle Assessment Results of Milk &amp; Milk Alternative Formulation Benchmarks</t>
  </si>
  <si>
    <t>LCA of Bored Cow Original Animal-Free Dairy Milk vs. conventional/organic dairy and almond milk. Cradle-to-gate and cradle-to-grave GHG, water, land, and energy impacts, using primary and secondary data, with reference flow of 1 kg or 0.97 kg (32 oz) product excluding packaging.
Looking for a better milk alternative? Bored Cow looks, feels, tastes, and acts just like dairy. The difference? Ours is lactose free, cholesterol free, and cruelty free. Did we mention it's packed with protein, calcium, and vitamins too? Give cows a break! Tomorrow Farms commissioned Planet FWD to assess the carbon footprint of their Bored Cow Original Animal-Free Dairy Milk as well as average milk and milk alternatives. The assessment was done on the basis of a functional unit of 1 kg of Bored Cow Original Animal-Free Dairy Milk without packaging. This document provides a summary of the results of four individual LCAs of formulations (Bored Cow Original Animal-Free Dairy Milk, 2% Conventional Dairy Milk, 2% Organic UHT Dairy Milk, and UHT Almond Milk) and compiles key results from these separate analyses. The complete report for the commissioned Bored Cow Original Animal-Free Dairy Milk and generic formulations are available in the appendix and methodology used.</t>
  </si>
  <si>
    <t>Website is no longer available. Original Planet-&gt;FWD source available on GFI's paperpile.</t>
  </si>
  <si>
    <t>Company report (No longer available)</t>
  </si>
  <si>
    <t>Planet FWD</t>
  </si>
  <si>
    <t>1 kg of Bored Cow Original Animal-Free Dairy Milk product (unpackaged) (0.97kg is animal-free whey protein)</t>
  </si>
  <si>
    <t>Bored Cow Original Animal-Free Dairy Milk (32 oz, 0.97 kg functional unit) with recombinant whey protein added</t>
  </si>
  <si>
    <t>Food end-product</t>
  </si>
  <si>
    <t>Corn, Not specified</t>
  </si>
  <si>
    <t>Heat treatment , Homogenization / cell lysis</t>
  </si>
  <si>
    <t>Product based LCA - does not directly model the PF process, which is an input LCI.
Production of product includes mixing, UHT pasteurization, Homogenization</t>
  </si>
  <si>
    <t>Comparison of a product, Product carbon footprint, identify hotspots, support transparency and marketing, not for third-party comparative assertion</t>
  </si>
  <si>
    <t>1 kg product (liquid)</t>
  </si>
  <si>
    <t>1 kg Bored Cow Original Animal-Free Dairy Milk (without packaging); 0.97 kg product (32 oz pack)</t>
  </si>
  <si>
    <t>mass -weighted economic allocation is used consistently for all unit processes.</t>
  </si>
  <si>
    <t>GHG Protocol</t>
  </si>
  <si>
    <t>Planet FWD proprietary LCA platform</t>
  </si>
  <si>
    <t>Tomorrow Farms, ingredient manufacturers, Bored Cow (Perfect Day for protein). Upstream: Materials &amp; pre-processing (ingredients, packaging), production (processing (UHT), processing waste)
Primary activity data (materials, material mass, origin location, and other characteristics)  are provided by product producers (the company)
Emissions factors are sourced from the CleanMetrics CarbonScopeData life-cycle inventory (LCI) database. 
Transportation of materials to the production site are calculated using the methodology  outlined in section B.4 Transport Methodology. 
Where indicated, soil carbon change as a result of land-use practices are included in the  inventory results following GHG Protocol Agriculture Guidance and IPCC Guidelines
(2019 Refinement) Tier 1 calculation methodology.</t>
  </si>
  <si>
    <t>2% Conventional Dairy Milk, 2% Organic UHT Dairy Milk, UHT Almond Milk</t>
  </si>
  <si>
    <t>All US-sourced, UHT for almond/organic, regular pasteurization for conventional dairy</t>
  </si>
  <si>
    <t>Bored Cow animal-free dairy has about half the GHG and land use of dairy milk, much lower water use, but higher energy demand compared to other milks (see above)
GHG emissions:
90.7% ingredients (non-animal whey protein: 64%, expeller-pressed high oleic sunflower oil: 13.2%)
9.3% production (electricity: 6.9%‚ mixing (electricity) &gt; UHT pasteurization (natural gas) &gt; homogenization (electricity)
Comparison results:
Bored Cow Original Animal-Free Dairy Milk based cradle-to-gate GHG emissions are up to 44% lower in  emissions than 2% Conventional Dairy Milk, up to 45% lower than 2% Organic UHT Dairy Milk and UHT  Almond Milk is 67% lower than Bored Cow Original Animal-Free Dairy Milk.</t>
  </si>
  <si>
    <t>Product</t>
  </si>
  <si>
    <t>Ingredient production (esp. precision fermentation whey protein)
Processing energy (UHT, mixing, homogenization)
Plant-based oil sourcing (sunflower oil)
Non-animal whey protein, sunflower oil, transport</t>
  </si>
  <si>
    <t>Processing energy (UHT, mixing, homogenization)</t>
  </si>
  <si>
    <t>kg CO₂e/kg</t>
  </si>
  <si>
    <t>m²·yr/kg</t>
  </si>
  <si>
    <t>L/kg</t>
  </si>
  <si>
    <t>MJ/kg</t>
  </si>
  <si>
    <t>PF15</t>
  </si>
  <si>
    <t>PF15.1</t>
  </si>
  <si>
    <t>Nielsen et al., 2007</t>
  </si>
  <si>
    <t>Nielsen, Per H.; Oxenbøll, Karen M.; Wenzel, Henrik</t>
  </si>
  <si>
    <t>Cradle-to-gate environmental assessment of enzyme products produced industrially in denmark by novozymes A/S</t>
  </si>
  <si>
    <t>Enzymes are biological catalysts with an enormous capacity to increase the speed of a huge variety biochemical reactions. Industrially produced enzymes are used in a broad variety of sectors to increase quality, speed and yield of processes, and reduce energy consumption and use of hazardous chemicals. The present paper provides a methodological framework for analysing environmental impacts of enzyme products and environmental data for five characteristic enzyme products.</t>
  </si>
  <si>
    <t>10.1065/lca2006.08.265.1</t>
  </si>
  <si>
    <t xml:space="preserve">Novozymes A/S, Krogshøjvej 36, 2880, Bagsværd, Denmark Per H. Nielsen &amp; Karen M. Oxenbøll
Department of Manufacturing Engineering and Management, Technical University of Denmark, 2800, Lyngby, Denmark Henrik Wenzel
</t>
  </si>
  <si>
    <t>Denmark</t>
  </si>
  <si>
    <t>Amylase</t>
  </si>
  <si>
    <t>Bacterial alpha- amylase. Termamyl 120 L</t>
  </si>
  <si>
    <t>Centrifugation, UF diafiltration, Spray drying</t>
  </si>
  <si>
    <t>The enzymes are recovered by centrifugation and filtration. The recovered enzyme liquor is transferred to formulation processes and the re- maining biomass is transferred to biomass treatment. The recovery process uses filtration materials and electricity for pumping, etc. The concentration of enzyme in the enzyme li- quor is standardised and some products are furthermore fixed on a solid material (granulation) and coated in the formula- tion process. The formulation process uses water for dilution, heat and electricity for spray driers and vacuum evaporators and granulation materials for the granulation process (kaolin, sodium sulphate, etc. depending on the specific product).</t>
  </si>
  <si>
    <t>kg Termamyl 120 L</t>
  </si>
  <si>
    <t>Bacterial alpha- amylase</t>
  </si>
  <si>
    <t>System expansions related to potato protein, starch and maltose/ glucose production.</t>
  </si>
  <si>
    <t>Simapro 6.0</t>
  </si>
  <si>
    <t>Other (not specified), Literature modeled, Company data (industrial-scale)</t>
  </si>
  <si>
    <t>Detailed data on enzyme production are derived from the company's produc- tion facilities in Denmark in 2004. Data on ingredients are derived partly from public sources and partly from the records of Novozymes' suppliers.</t>
  </si>
  <si>
    <t>Denmark: Kalundborg, Bagsværd and Fuglebakken</t>
  </si>
  <si>
    <t>The main sources of environmental impact are usually fermentation processes due to electricity and ingredient consumption. 
Contributions to global warming are to a large extent driven by energy consumption, and other energy related impact categories (acidification and photochemical ozone forma- tion) follow the same overall pattern (data not shown). En- zymes' contributions to nutrient enrichment are to a large extent driven by carbohydrate consumption (sugar and starch) and protein consumption, and use of ingredients is the most important factor for this impact category</t>
  </si>
  <si>
    <t>Electricity
Ingredient consumption</t>
  </si>
  <si>
    <t>~1</t>
  </si>
  <si>
    <t>~0.3</t>
  </si>
  <si>
    <t>M2 year</t>
  </si>
  <si>
    <t>~5</t>
  </si>
  <si>
    <t>g SO2 eq</t>
  </si>
  <si>
    <t>~10</t>
  </si>
  <si>
    <t>~0.6</t>
  </si>
  <si>
    <t>g ethylene eq</t>
  </si>
  <si>
    <t>~2</t>
  </si>
  <si>
    <t>g PO4 eq / FU</t>
  </si>
  <si>
    <t>PF15.2</t>
  </si>
  <si>
    <t>Glucoamylase</t>
  </si>
  <si>
    <t xml:space="preserve">Fungal glucoamylase. Spirizyme plus FG
</t>
  </si>
  <si>
    <t>kg Spirizyme plus FG</t>
  </si>
  <si>
    <t xml:space="preserve">Fungal glucoamylase
</t>
  </si>
  <si>
    <t>~7.75</t>
  </si>
  <si>
    <t>~3.5</t>
  </si>
  <si>
    <t>~24</t>
  </si>
  <si>
    <t>~80</t>
  </si>
  <si>
    <t>~2.8</t>
  </si>
  <si>
    <t>~22</t>
  </si>
  <si>
    <t>PF15.3</t>
  </si>
  <si>
    <t>Phytase</t>
  </si>
  <si>
    <t>Fungal phytase. Ronozyme P5000 CT</t>
  </si>
  <si>
    <t>kg Ronozyme P5000 CT</t>
  </si>
  <si>
    <t>Fungal phytase</t>
  </si>
  <si>
    <t>~2.1</t>
  </si>
  <si>
    <t>~0.1</t>
  </si>
  <si>
    <t>~7</t>
  </si>
  <si>
    <t>~35</t>
  </si>
  <si>
    <t>~0.8</t>
  </si>
  <si>
    <t>~3</t>
  </si>
  <si>
    <t>PF15.4</t>
  </si>
  <si>
    <t>Bacterial amylase, Novamyl 10,000 BG</t>
  </si>
  <si>
    <t>kg Novamyl 10,000 BG</t>
  </si>
  <si>
    <t>Bacterial amylase</t>
  </si>
  <si>
    <t>~10.1</t>
  </si>
  <si>
    <t>~29</t>
  </si>
  <si>
    <t>~125</t>
  </si>
  <si>
    <t>~3.1</t>
  </si>
  <si>
    <t>~6</t>
  </si>
  <si>
    <t>PF16</t>
  </si>
  <si>
    <t>Kossmann et al., 2025</t>
  </si>
  <si>
    <t>Kossmann, Hanno; Karslioglu, Özlem Özmutlu; Breunig, Peter</t>
  </si>
  <si>
    <t>From Moo to Microbes: Pathways for precision fermentation in recombinant protein production</t>
  </si>
  <si>
    <t>Meeting global protein demands amid climate change, land scarcity, and a projected population of nearly 10 billion by 2050 requires innovative, sustainable approaches. Traditional dairy and beef sectors contribute significantly to greenhouse gas emissions-dairy alone may emit up to 72 kg CO2 eq per kilogram of milk protein. Precision fermentation (PF) has emerged as an alternative that harnesses genetically engineered microbes (e.g., Trichoderma reesei, yeasts) to produce animal-equivalent proteins, offering potential reductions in resource use and environmental impacts compared to livestock systems. This paper synthesizes existing life cycle assessments (LCAs), technical process data, and national agricultural statistics to compare PF-derived proteins-focusing on (3-lactoglobulin ((3-LG)-to conventional dairy in Germany. Four scenarios are modeled: (1) reallocating the nation's entire sugar production, (2) using only surplus sugar above Planetary Health Diet recommendations, (3) repurposing maize acreage, and (4) extracting sugar from grasslands. Feedstock requirements (sugar, ammonia, minerals) and energy inputs (electricity for fermentation) were combined to estimate per-kilogram land use for PF proteins under each scenario. Results were then benchmarked against dairy-based (3-LG, which has a land footprint of 19-68 m2/kg depending on allocation rules. Findings indicate that high-yield sugar crops (e.g., sugar beet, maize) or surplus sugar streams could feasibly produce substantial volumes of PF protein while limiting new land requirements. Grass-based feedstock is also viable, albeit with higher land footprints. Key challenges include ensuring green ammonia supplies, integrating renewable energy, and navigating socioeconomic trade-offs such as farm employment and nutrient cycling. Nonetheless, PF may complement or reduce reliance on traditional animal agriculture, particularly where grazing land or sugar surpluses can be redirected without compromising food security. Further research on feedstock optimization, techno-economic feasibility, and policy frameworks-such as incentives for green inputs-will be vital to accelerating PF's contribution to a more sustainable protein supply.</t>
  </si>
  <si>
    <t>10.1016/j.jafr.2025.102056</t>
  </si>
  <si>
    <t>Faculty of Agriculture, Food and Nutrition, Weihenstephan-Triesdorf University of Applied Sciences, Markgrafenstraße 16, Weidenbach, 91746, Germany
Institute of Food Technology, Weihenstephan-Triesdorf University of Applied Sciences, Am Staudengarten 11, Freising, 85354, Germany</t>
  </si>
  <si>
    <t>Conventional dairy-derived β-LG with PF-based β-LG across multiple feedstocks, including sugar beet, maize, and varied grassland types</t>
  </si>
  <si>
    <t>Sugar beet - beet roots undergo washing, slicing, and diffusion steps, after which the resulting juice is purified and concentrated to crystallized sugar. Because sugar beet provides a high-purity sucrose stream, minimal further refinement is required for PF feedstocks.
Corn - milling the kernels to extract starch, converting the starch to glucose via hydrolysis, and partially isomerizing the glucose to fructose
Grassland - pre-treatment - mechanical or thermal-chemical - followed by enzymatic hydrolysis to break down cellulose and hemicellulose to result in a hydrolysate</t>
  </si>
  <si>
    <t>Filtration
Precipitation</t>
  </si>
  <si>
    <t>4.4 kg sugar per kilogram of PF protein</t>
  </si>
  <si>
    <t>Confidential</t>
  </si>
  <si>
    <t>1 kg β-LG</t>
  </si>
  <si>
    <t>These attributes have contributed to
growing interest in β-LG as a functional ingredient in foods and
specialized products such as infant formulas and sports nutrition
supplements.</t>
  </si>
  <si>
    <t>Mass (product), Mass (protein-based), Economic</t>
  </si>
  <si>
    <t>1. Mass Allocation:
o β-LG represents 3 % of total plant output by weight, equating to 3
% of 1,056,000 m2
/day, or ~31,680 m2
/day.
o Dividing by 1700 kg/day of β-LG yields ~19 m2
/kg.
2. Dry-Matter/Protein Allocation:
o β-LG represents ~11 % of total farm-stage solids/protein.
o This approach raises β-LG’s share to ~68 m2
/kg, underscoring
how different allocation methods can strongly affect land-use
results.
3. Economic Allocation:
o β-LG accounts for ~8 % of total plant revenue, yielding ~50 m2
/
kg.</t>
  </si>
  <si>
    <t>Literature modeled, Pilot-scale data, Company data (industrial-scale)</t>
  </si>
  <si>
    <t>Pilot‐scale and industrial‐scale PF process data - including sugar‐to‐protein ratios, ammonia requirements, and bioreactor energy consumption - were taken primarily from Fletcher et al. (2024) [34] referring mainly again to Humbird et al. (2011) [52], De Lima et al. (2022) [53], Behm et al. (2022) [37].</t>
  </si>
  <si>
    <t>1. reallocating the nation's entire sugar production
2. using only surplus sugar above Planetary Health Diet recommendations
3. repurposing maize acreage
4. extracting sugar from grasslands</t>
  </si>
  <si>
    <t>Conventional dairy</t>
  </si>
  <si>
    <t>PF17</t>
  </si>
  <si>
    <t>BioBrew et al., 2021</t>
  </si>
  <si>
    <t>BioBrew</t>
  </si>
  <si>
    <t>Sustainability Impact of BioBrew Whey Protein</t>
  </si>
  <si>
    <t>The BioBrew platform aims to create and scale endless bio-product possibilities with an eye towards sustainability, harmony and balance in the global supply ecosystem.
LCA is the most advanced tool for comprehensive, multi-criteria environmental impact assessment. This standard method measures the quantifiable effects of products or services on the environment.
We performed an initial LCA and will continue to use the most rigorous methods to precisely measure and continuously improve on all our key sustainability metrics.
This "Life Cycle Assessment" is standardized by the ISO 14040:2006 and ISO 14044:2006 LCA standards.
Description of Methodology
The LCA establishes a quantitative balance of all incoming flows (water, energy, raw materials) and outgoing flows (water, air, waste), at each stage of a product's life cycle. This makes it possible to identify impact on the environment across several impact dimensio</t>
  </si>
  <si>
    <t>https://biobrew.com/sustainability/</t>
  </si>
  <si>
    <t>Zhang et al., 20226</t>
  </si>
  <si>
    <t>2. Ineligible: Added after systematic landscape</t>
  </si>
  <si>
    <t xml:space="preserve">Zhang, Changtai, Jiajia Li, Yawen Tang, Xiaowen Wu, Dianfei Wen, Zhenyu Wu, Weizhu Zeng, Haihang Li, Jian Chen, and Jingwen Zhou. 
</t>
  </si>
  <si>
    <t>Lactoferrin is a multifunctional bioactive glycoprotein  currently extracted primarily  from bovine milk serum.  However, traditional extraction methods rely on livestock farming, making the process inefficient and raising  environmental and resource concerns. This study developed a cell factory for the biosynthetic  production of  bovine lactoferrin  (BLF) using Aspergillus  niger  as the host. First, an efficient  multigene  editing toolkit was  developed by optimizing the CRISPR/Cas9 system, achieving a 30.9% simultaneous integration efficiency for five  genes. Next, BLF was fused with the GlaA fragment, an endogenous protein with high secretion capacity, and  targeted to multiple high-expression sites and protease sites. Moreover, chaperone protein modification guided  by a multi-cis-element construct, combined with hyphal morphology modification, elevated BLF titer to 178.6  mg/L. Fed-batch fermentation in a 5-L bioreactor yielded 1057.6 mg/L BLF. This represented a record titer for  engineered filamentous fungi producing recombinant BLF. Finally, life cycle assessment indicated that producing  BLF using A. niger exhibits strong potential advantages over naturally extracted BLF under the modeled cradle-to-  gate scenarios. This engineered A. niger strain shows remarkable prospects in the sustainable industrial appli- cations of recombinant lactoferrin.</t>
  </si>
  <si>
    <t>https://doi.org/10.1016/j.cej.2026.177492.</t>
  </si>
  <si>
    <t>Chemical Engineering Journal</t>
  </si>
  <si>
    <t>Post addition</t>
  </si>
  <si>
    <t>Engineering Research Center of Ministry of Education on Food Synthetic Biotechnology, Jiangnan University, 1800 Lihu Road, Wuxi, Jiangsu, 214122, China b School of Biotechnology, Jiangnan University, 1800 Lihu Road, Wuxi, Jiangsu, 214122, China
c Science Center for Future Foods, Jiangnan University, 1800 Lihu Road, Wuxi, Jiangsu, 214122, China
d TRAUTEC Medical Technology CO., Ltd., Changzhou, 213000, China
e Changzhou Zhonghui Medical Device CO., Ltd., Changzhou, 213000, China</t>
  </si>
  <si>
    <t>Bovine lactoferrin</t>
  </si>
  <si>
    <t>Aspergilus niger</t>
  </si>
  <si>
    <t>Starch hydrolysis</t>
  </si>
  <si>
    <t>not specified</t>
  </si>
  <si>
    <t>Pilot-scale, Lab-scale</t>
  </si>
  <si>
    <t>5 L</t>
  </si>
  <si>
    <t>Centrifugation, Precipitation, Dialysis, Chromatography, Lyophilized</t>
  </si>
  <si>
    <t>See section 4.8 on purifcation of BLF.  Based on a lab process that is not commercially applicable like the dialysis.  Commercially the process could be centrifuge, prepitation or UF, DF, then chromatography.</t>
  </si>
  <si>
    <t>BLF17 = 1057.6 mg/L (≈1.06 g/L, 120 h); BLF14 = 628.1 mg/L; flask 178.6 mg/L. Record for filamentous-fungal BLF</t>
  </si>
  <si>
    <t>6.8 g purified from 10 L broth; recovery &gt;60%; FU purity not stated as %</t>
  </si>
  <si>
    <t>Prospective/scenario-based attributional LCA</t>
  </si>
  <si>
    <t>Compare dairy-extraction vs PF routes for bovine lactoferrin; identify hotspots and relative trends</t>
  </si>
  <si>
    <t>Not specified for An-BLF (single product). De-BLF burden highly sensitive to milk co-product / whey-valorisation allocation — flagged by authors as a key cavea</t>
  </si>
  <si>
    <t>SimaPro 10.3</t>
  </si>
  <si>
    <t>An-BLF = lab-scale experiments; De-BLF = literature [Behm 2022; Kim 2013; others] rebuilt for a China scenario</t>
  </si>
  <si>
    <t>LCI gaps flagged: trace element (NH₄)₆Mo₇O₂₄·4H₂O and chromatography columns; purification not commercially tested</t>
  </si>
  <si>
    <t>Grid sensitivity: De-BLF (dairy-extracted); An-BLF (A. niger, China grid); An-BLF-LC (A. niger, China low-carbon electricity mix)</t>
  </si>
  <si>
    <t>3 — De-BLF (dairy-extracted); An-BLF (A. niger, China grid); An-BLF-LC (A. niger, China low-carbon electricity mix)</t>
  </si>
  <si>
    <t>De-BLF — dairy-extracted bovine lactoferrin (within-study)</t>
  </si>
  <si>
    <t>~1 g LF per 14 kg milk; extreme dilution drives De-BLF burden. Allocation-dependent</t>
  </si>
  <si>
    <t>An-BLF hotspots: electricity consumption and glucose production drive GWP, land use, water consumption and terrestrial acidification.</t>
  </si>
  <si>
    <t>Carbon source production (glucose)</t>
  </si>
  <si>
    <t>kg CO2 eq/kg</t>
  </si>
  <si>
    <t>m²·a crop eq</t>
  </si>
  <si>
    <t>David et al. 2026</t>
  </si>
  <si>
    <t>Luiz H. David, David Wollborn, Rafael G. Ferreira, Pablo Juliano, Bradley Ridoutt</t>
  </si>
  <si>
    <t>Ex-ante life cycle assessment of recombinant human lactoferrin produced via precision fermentation: environmental drivers, hotspots and implications for sustainable scale-up</t>
  </si>
  <si>
    <t>Purpose  This study provides the first ex-ante life cycle assessment (LCA) of recombinant human lactoferrin produced via  precision fermentation, establishing an early environmental benchmark for this high-value protein. The aim was to quantify  key environmental drivers across alternative carbon sources and regional electricity mixes, and to identify process hotspots  that can guide future optimisation and scale-up.
Methods  An ex-ante, cradle-to-gate LCA was conducted using detailed process simulation data representing industrial-scale  operation. Six scenarios were evaluated, combining two feedstocks (glucose and glycerol) with three Australian electricity  grids (Victoria, Tasmania and New South Wales). Impact assessment followed ReCiPe 2016 and included water scarcity  using AWARE. A Monte Carlo analysis ( n =  1000, ± 20%) was applied to evaluate uncertainty and the robustness of scenario  rankings.
Results  Electricity  supply  and  carbon  source  were  the  dominant  determinants  of  environmental  performance.  The  global   warming potential ranged from 78.9 to 168.1 kg CO₂ eq kg⁻¹, depending on feedstock and electricity mix. Non-renewable  cumulative energy demand varied between approximately 1000 and 1780 MJ kg⁻¹, following similar trends. Scenarios rely- ing on fossil-intensive grids showed markedly higher greenhouse gas emissions, fossil resource use and non-renewable  energy demand, while renewable electricity substantially reduced these impacts. Glucose-based systems generated higher  land use due to agricultural cultivation, whereas glycerol-based routes exhibited greater energy-related burdens. At the pro- cess level, utilities—especially electricity, steam and purified water—accounted for most impacts across categories. Uncer- tainty analysis confirmed that comparative results were robust within the tested range.
Conclusions  Environmental  performance  of  recombinant  human  lactoferrin  is  strongly  influenced  by  regional  energy  systems and utility intensity, highlighting the importance of energy efficiency, site selection and low-carbon electricity  for sustainable scale-up. The findings also point to potential benefits of adopting lower-impact or circular carbon sources  and improving downstream integration. As precision fermentation advances, ex-ante LCAs will be critical to identify key  improvement levers and support environmentally informed process development.</t>
  </si>
  <si>
    <t>10.1007/s11367-026-02671-8</t>
  </si>
  <si>
    <t>Int. J. Life Cycle Assessment, (2026) 31:96</t>
  </si>
  <si>
    <t>CSIRO Agriculture and Food (Werribee &amp; Clayton South, VIC); Intelligen Inc. (NJ); Univ. of the Free State (ZA)</t>
  </si>
  <si>
    <t>Research institution, Consultancy, University</t>
  </si>
  <si>
    <t>Human lactoferrin; Spray-dried recombinant human lactoferrin powder, 90% purity</t>
  </si>
  <si>
    <t>Pichia pastoris</t>
  </si>
  <si>
    <t>Glucose = wheat-starch-based, Australian (customised proxy); glycerol = imported RoW (primarily China)</t>
  </si>
  <si>
    <t>Glucose, Glycerol, Methanol</t>
  </si>
  <si>
    <t>Glucose or glycerol (growth-phase carbon source, varied by scenario); methanol as inducer; aqueous ammonia (30% w/w) for pH/N</t>
  </si>
  <si>
    <t>~251 t lactoferrin/yr; 328 batches/yr</t>
  </si>
  <si>
    <t>100 m³ fermenter; 216 h/batch; 30 °C; aeration 1 vvm</t>
  </si>
  <si>
    <t>Centrifugation, microfiltration, ultrafiltration/diafiltration, spray drying</t>
  </si>
  <si>
    <t>Biomass-on-substrate 0.50 (Glu) / 0.60 (Gly); lactoferrin-on-methanol 0.33 (both)</t>
  </si>
  <si>
    <t>Final biomass (DCW) 116.3 (Glu) / 105.9 (Gly) g/L</t>
  </si>
  <si>
    <t>Spent biomass, residues, permeate = waste; no co-product credits, no allocation</t>
  </si>
  <si>
    <t>Ex-ante</t>
  </si>
  <si>
    <t>Quantify environmental drivers across carbon sources and regional grids; identify process hotspots for scale-up</t>
  </si>
  <si>
    <t>Food-grade; exceeds GRAS GRN 000737 purity thresholds</t>
  </si>
  <si>
    <t>None — single-product process; all burdens to lactoferrin</t>
  </si>
  <si>
    <t>ReCiPe 2016 Endpoint, AWaRe (WULCA), Other</t>
  </si>
  <si>
    <t>SimaPro 10.3 (LCIA); Python (Monte Carlo); SuperPro Designer (process model)</t>
  </si>
  <si>
    <t>Simulated mass/energy balances, adapted from Ferreira et al. 2024 Superpro model</t>
  </si>
  <si>
    <t>AusLCI v2 2.45 + Ecoinvent v3.10 (cut-off); AU proxies for glucose, ultrapure/deionised water, biowaste, wastewater; steam modelled from natural gas (not electrified); transport modelled explicitly (inbound only)</t>
  </si>
  <si>
    <t>6 = 2 feedstocks × 3 grids</t>
  </si>
  <si>
    <t>Australia (VIC / TAS / NSW)</t>
  </si>
  <si>
    <t>None within-study — no dairy/animal lactoferrin comparator (explicitly declined per ISO 14044, allocation/functional-equivalence issues)</t>
  </si>
  <si>
    <t>Cross-study discussion only vs Behm 2022 β-LG and Järviö 2021 ovalbumin — authors caution these are not directly comparable (different FU, product, geography)</t>
  </si>
  <si>
    <t>Hotspot summary: Electricity  use,  steam  generation, and the production of carbon sources (glucose or  glycerol) together accounted for most impacts across most  categories. Electricity supply and carbon source dominate; electricity ≈65–80% of GWP. Fermentation = &gt;90% of electricity demand, of which air compression/aeration ≈63%. Steam (natural-gas-based) is a persistent fossil hotspot partly decoupled from grid choice. Glucose and glycerol impacts influence land use  the most followed by fine PM and GWP impacts. Purified-water production and wastewater treatment drive water scarcity in NSW and VIC, but not as high in TAS.</t>
  </si>
  <si>
    <t>Electricity — aeration/air compression in fermentation</t>
  </si>
  <si>
    <t>Steam generation (natural gas)</t>
  </si>
  <si>
    <t>Carbon source production (glucose → land use; glycerol → energy)</t>
  </si>
  <si>
    <t>Purified water / wastewater treatment (water scarcity)</t>
  </si>
  <si>
    <t>m³ eq</t>
  </si>
  <si>
    <t>Table S2.5: Comparative LCA impact summary across measured impact areas. Comparative LCA percent difference versus conventional animal protein comparator within-study comparisons only. 
Key: Negative (green) = lower than comparator, Postive (red) = higher than comparator, Beige = not significant or mixed across scenarios; NR = not reported; NC = assessed but not directly compared. 
All percentage comparisons in this table are within-study comparisons only, drawn from the same LCA study using consistent functional units, system boundaries, and impact assessment methods for both the fermentation-derived ingredient and its conventional comparator.  Direct comparison of percentage figures across different studies is not appropriate, as studies differ substantially in functional unit (per kg product vs. per kg protein), system boundary (cradle-to-gate vs. cradle-to-grave), LCIA method (ReCiPe, EF, CML, GHG Protocol), and allocation approach.</t>
  </si>
  <si>
    <t>-81% to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</si>
</sst>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quot;-&quot;mm&quot;-&quot;dd"/>
    <numFmt numFmtId="165" formatCode="yyyy\-mm\-dd"/>
  </numFmts>
  <fonts count="39">
    <font>
      <sz val="10"/>
      <color rgb="FF000000"/>
      <name val="Arial"/>
      <scheme val="minor"/>
    </font>
    <font>
      <b/>
      <sz val="10"/>
      <color theme="1"/>
      <name val="IBM Plex Sans"/>
    </font>
    <font>
      <b/>
      <sz val="11"/>
      <color rgb="FFFFFFFF"/>
      <name val="IBM Plex Sans"/>
    </font>
    <font>
      <b/>
      <sz val="10"/>
      <color rgb="FFFFFFFF"/>
      <name val="IBM Plex Sans"/>
    </font>
    <font>
      <sz val="10"/>
      <name val="Arial"/>
    </font>
    <font>
      <b/>
      <sz val="11"/>
      <color theme="1"/>
      <name val="IBM Plex Sans"/>
    </font>
    <font>
      <sz val="11"/>
      <color theme="1"/>
      <name val="IBM Plex Sans"/>
    </font>
    <font>
      <b/>
      <sz val="11"/>
      <color rgb="FF000000"/>
      <name val="IBM Plex Sans"/>
    </font>
    <font>
      <b/>
      <sz val="11"/>
      <color rgb="FFFFFFFF"/>
      <name val="&quot;Aptos Narrow&quot;"/>
    </font>
    <font>
      <b/>
      <sz val="10"/>
      <color rgb="FF000000"/>
      <name val="IBM Plex Sans"/>
    </font>
    <font>
      <sz val="10"/>
      <color theme="1"/>
      <name val="IBM Plex Sans"/>
    </font>
    <font>
      <sz val="10"/>
      <color rgb="FF000000"/>
      <name val="IBM Plex Sans"/>
    </font>
    <font>
      <u/>
      <sz val="10"/>
      <color rgb="FF0000FF"/>
      <name val="IBM Plex Sans"/>
    </font>
    <font>
      <b/>
      <sz val="11"/>
      <color rgb="FF2C2C2A"/>
      <name val="IBM Plex Sans"/>
    </font>
    <font>
      <b/>
      <sz val="11"/>
      <color rgb="FF0B0B0B"/>
      <name val="IBM Plex Sans"/>
    </font>
    <font>
      <sz val="11"/>
      <color rgb="FF0B0B0B"/>
      <name val="IBM Plex Sans"/>
    </font>
    <font>
      <sz val="11"/>
      <color rgb="FF000000"/>
      <name val="IBM Plex Sans"/>
    </font>
    <font>
      <u/>
      <sz val="10"/>
      <color rgb="FF000000"/>
      <name val="IBM Plex Sans"/>
    </font>
    <font>
      <b/>
      <sz val="11"/>
      <color rgb="FFFFFFFF"/>
      <name val="Arial"/>
    </font>
    <font>
      <sz val="11"/>
      <color theme="1"/>
      <name val="Calibri"/>
    </font>
    <font>
      <sz val="10"/>
      <color rgb="FF660000"/>
      <name val="IBM Plex Sans"/>
    </font>
    <font>
      <u/>
      <sz val="10"/>
      <color rgb="FF0000FF"/>
      <name val="IBM Plex Sans"/>
    </font>
    <font>
      <sz val="10"/>
      <color theme="1"/>
      <name val="Arial"/>
      <scheme val="minor"/>
    </font>
    <font>
      <sz val="10"/>
      <color theme="1"/>
      <name val="IBM Plex Sans"/>
    </font>
    <font>
      <u/>
      <sz val="10"/>
      <color rgb="FF0000FF"/>
      <name val="IBM Plex Sans"/>
    </font>
    <font>
      <u/>
      <sz val="10"/>
      <color rgb="FF0000FF"/>
      <name val="IBM Plex Sans"/>
    </font>
    <font>
      <sz val="10"/>
      <color rgb="FF1A1A1A"/>
      <name val="IBM Plex Sans"/>
    </font>
    <font>
      <u/>
      <sz val="10"/>
      <color rgb="FF0000FF"/>
      <name val="IBM Plex Sans"/>
    </font>
    <font>
      <sz val="10"/>
      <color rgb="FF333333"/>
      <name val="IBM Plex Sans"/>
    </font>
    <font>
      <u/>
      <sz val="10"/>
      <color rgb="FF000000"/>
      <name val="IBM Plex Sans"/>
    </font>
    <font>
      <u/>
      <sz val="10"/>
      <color rgb="FF000000"/>
      <name val="IBM Plex Sans"/>
    </font>
    <font>
      <u/>
      <sz val="10"/>
      <color rgb="FF1155CC"/>
      <name val="IBM Plex Sans"/>
    </font>
    <font>
      <b/>
      <sz val="10"/>
      <name val="IBM Plex Sans"/>
      <family val="2"/>
    </font>
    <font>
      <sz val="10"/>
      <name val="Arial"/>
      <family val="2"/>
    </font>
    <font>
      <b/>
      <sz val="10"/>
      <color theme="0"/>
      <name val="IBM Plex Sans"/>
      <family val="2"/>
    </font>
    <font>
      <b/>
      <sz val="11"/>
      <color theme="0"/>
      <name val="IBM Plex Sans"/>
      <family val="2"/>
    </font>
    <font>
      <sz val="10"/>
      <color theme="0"/>
      <name val="Arial"/>
      <family val="2"/>
      <scheme val="minor"/>
    </font>
    <font>
      <b/>
      <sz val="10"/>
      <color theme="1"/>
      <name val="IBM Plex Sans"/>
      <family val="2"/>
    </font>
    <font>
      <sz val="10"/>
      <color theme="1"/>
      <name val="Arial"/>
      <family val="2"/>
      <scheme val="minor"/>
    </font>
  </fonts>
  <fills count="25">
    <fill>
      <patternFill patternType="none"/>
    </fill>
    <fill>
      <patternFill patternType="gray125"/>
    </fill>
    <fill>
      <patternFill patternType="solid">
        <fgColor rgb="FF666666"/>
        <bgColor rgb="FF666666"/>
      </patternFill>
    </fill>
    <fill>
      <patternFill patternType="solid">
        <fgColor rgb="FF959595"/>
        <bgColor rgb="FF959595"/>
      </patternFill>
    </fill>
    <fill>
      <patternFill patternType="solid">
        <fgColor rgb="FF999999"/>
        <bgColor rgb="FF999999"/>
      </patternFill>
    </fill>
    <fill>
      <patternFill patternType="solid">
        <fgColor rgb="FFF3F3F3"/>
        <bgColor rgb="FFF3F3F3"/>
      </patternFill>
    </fill>
    <fill>
      <patternFill patternType="solid">
        <fgColor rgb="FFD8DBD9"/>
        <bgColor rgb="FFD8DBD9"/>
      </patternFill>
    </fill>
    <fill>
      <patternFill patternType="solid">
        <fgColor rgb="FF0C447C"/>
        <bgColor rgb="FF0C447C"/>
      </patternFill>
    </fill>
    <fill>
      <patternFill patternType="solid">
        <fgColor rgb="FFCFE2F3"/>
        <bgColor rgb="FFCFE2F3"/>
      </patternFill>
    </fill>
    <fill>
      <patternFill patternType="solid">
        <fgColor rgb="FF8C6D22"/>
        <bgColor rgb="FF8C6D22"/>
      </patternFill>
    </fill>
    <fill>
      <patternFill patternType="solid">
        <fgColor rgb="FFFDF4DC"/>
        <bgColor rgb="FFFDF4DC"/>
      </patternFill>
    </fill>
    <fill>
      <patternFill patternType="solid">
        <fgColor rgb="FFFFFFFF"/>
        <bgColor rgb="FFFFFFFF"/>
      </patternFill>
    </fill>
    <fill>
      <patternFill patternType="solid">
        <fgColor rgb="FFD9D9D9"/>
        <bgColor rgb="FFD9D9D9"/>
      </patternFill>
    </fill>
    <fill>
      <patternFill patternType="solid">
        <fgColor rgb="FFFFF2CC"/>
        <bgColor rgb="FFFFF2CC"/>
      </patternFill>
    </fill>
    <fill>
      <patternFill patternType="solid">
        <fgColor rgb="FF000000"/>
        <bgColor rgb="FF000000"/>
      </patternFill>
    </fill>
    <fill>
      <patternFill patternType="solid">
        <fgColor rgb="FFC8E6C9"/>
        <bgColor rgb="FFC8E6C9"/>
      </patternFill>
    </fill>
    <fill>
      <patternFill patternType="solid">
        <fgColor rgb="FFE3F2FD"/>
        <bgColor rgb="FFE3F2FD"/>
      </patternFill>
    </fill>
    <fill>
      <patternFill patternType="solid">
        <fgColor rgb="FFF5F5F5"/>
        <bgColor rgb="FFF5F5F5"/>
      </patternFill>
    </fill>
    <fill>
      <patternFill patternType="solid">
        <fgColor rgb="FFF4CCCC"/>
        <bgColor rgb="FFF4CCCC"/>
      </patternFill>
    </fill>
    <fill>
      <patternFill patternType="solid">
        <fgColor rgb="FFD9EAD3"/>
        <bgColor rgb="FFD9EAD3"/>
      </patternFill>
    </fill>
    <fill>
      <patternFill patternType="solid">
        <fgColor rgb="FFB7B7B7"/>
        <bgColor rgb="FFB7B7B7"/>
      </patternFill>
    </fill>
    <fill>
      <patternFill patternType="solid">
        <fgColor rgb="FFFFCDD2"/>
        <bgColor rgb="FFFFCDD2"/>
      </patternFill>
    </fill>
    <fill>
      <patternFill patternType="solid">
        <fgColor rgb="FFCCCCCC"/>
        <bgColor rgb="FFCCCCCC"/>
      </patternFill>
    </fill>
    <fill>
      <patternFill patternType="solid">
        <fgColor theme="0" tint="-0.14999847407452621"/>
        <bgColor indexed="64"/>
      </patternFill>
    </fill>
    <fill>
      <patternFill patternType="solid">
        <fgColor theme="0" tint="-0.499984740745262"/>
        <bgColor indexed="64"/>
      </patternFill>
    </fill>
  </fills>
  <borders count="32">
    <border>
      <left/>
      <right/>
      <top/>
      <bottom/>
      <diagonal/>
    </border>
    <border>
      <left/>
      <right/>
      <top/>
      <bottom/>
      <diagonal/>
    </border>
    <border>
      <left style="thin">
        <color rgb="FF000000"/>
      </left>
      <right/>
      <top style="thin">
        <color rgb="FF000000"/>
      </top>
      <bottom style="thin">
        <color rgb="FF000000"/>
      </bottom>
      <diagonal/>
    </border>
    <border>
      <left/>
      <right/>
      <top/>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87">
    <xf numFmtId="0" fontId="0" fillId="0" borderId="0" xfId="0"/>
    <xf numFmtId="0" fontId="1" fillId="6" borderId="7" xfId="0" applyFont="1" applyFill="1" applyBorder="1" applyAlignment="1">
      <alignment horizontal="left" vertical="center"/>
    </xf>
    <xf numFmtId="0" fontId="1" fillId="6" borderId="7" xfId="0" applyFont="1" applyFill="1" applyBorder="1" applyAlignment="1">
      <alignment horizontal="left" vertical="center" wrapText="1"/>
    </xf>
    <xf numFmtId="0" fontId="8" fillId="4" borderId="7" xfId="0" applyFont="1" applyFill="1" applyBorder="1"/>
    <xf numFmtId="0" fontId="9" fillId="6" borderId="7" xfId="0" applyFont="1" applyFill="1" applyBorder="1" applyAlignment="1">
      <alignment horizontal="left" vertical="center"/>
    </xf>
    <xf numFmtId="0" fontId="5" fillId="5" borderId="11" xfId="0" applyFont="1" applyFill="1" applyBorder="1" applyAlignment="1">
      <alignment horizontal="center"/>
    </xf>
    <xf numFmtId="0" fontId="5" fillId="5" borderId="12" xfId="0" applyFont="1" applyFill="1" applyBorder="1" applyAlignment="1">
      <alignment horizontal="center" wrapText="1"/>
    </xf>
    <xf numFmtId="0" fontId="5" fillId="5" borderId="1" xfId="0" applyFont="1" applyFill="1" applyBorder="1" applyAlignment="1">
      <alignment horizontal="center" wrapText="1"/>
    </xf>
    <xf numFmtId="0" fontId="1" fillId="6" borderId="7" xfId="0" applyFont="1" applyFill="1" applyBorder="1" applyAlignment="1">
      <alignment vertical="center"/>
    </xf>
    <xf numFmtId="0" fontId="5" fillId="5" borderId="13" xfId="0" applyFont="1" applyFill="1" applyBorder="1" applyAlignment="1">
      <alignment horizontal="center" wrapText="1"/>
    </xf>
    <xf numFmtId="0" fontId="10" fillId="0" borderId="7" xfId="0" applyFont="1" applyBorder="1" applyAlignment="1">
      <alignment horizontal="right" wrapText="1"/>
    </xf>
    <xf numFmtId="0" fontId="11" fillId="0" borderId="7" xfId="0" applyFont="1" applyBorder="1"/>
    <xf numFmtId="0" fontId="5" fillId="5" borderId="14" xfId="0" applyFont="1" applyFill="1" applyBorder="1" applyAlignment="1">
      <alignment horizontal="center" wrapText="1"/>
    </xf>
    <xf numFmtId="0" fontId="10" fillId="0" borderId="7" xfId="0" applyFont="1" applyBorder="1" applyAlignment="1">
      <alignment horizontal="left" vertical="center"/>
    </xf>
    <xf numFmtId="0" fontId="5" fillId="5" borderId="15" xfId="0" applyFont="1" applyFill="1" applyBorder="1" applyAlignment="1">
      <alignment horizontal="center" wrapText="1"/>
    </xf>
    <xf numFmtId="0" fontId="5" fillId="5" borderId="16" xfId="0" applyFont="1" applyFill="1" applyBorder="1" applyAlignment="1">
      <alignment horizontal="center" wrapText="1"/>
    </xf>
    <xf numFmtId="0" fontId="11" fillId="0" borderId="7" xfId="0" applyFont="1" applyBorder="1" applyAlignment="1">
      <alignment horizontal="left" vertical="center"/>
    </xf>
    <xf numFmtId="0" fontId="5" fillId="5" borderId="17" xfId="0" applyFont="1" applyFill="1" applyBorder="1" applyAlignment="1">
      <alignment horizontal="center" wrapText="1"/>
    </xf>
    <xf numFmtId="0" fontId="5" fillId="5" borderId="18" xfId="0" applyFont="1" applyFill="1" applyBorder="1" applyAlignment="1">
      <alignment horizontal="center" wrapText="1"/>
    </xf>
    <xf numFmtId="0" fontId="2" fillId="7" borderId="1" xfId="0" applyFont="1" applyFill="1" applyBorder="1"/>
    <xf numFmtId="0" fontId="2" fillId="7" borderId="3" xfId="0" applyFont="1" applyFill="1" applyBorder="1"/>
    <xf numFmtId="0" fontId="2" fillId="7" borderId="19" xfId="0" applyFont="1" applyFill="1" applyBorder="1"/>
    <xf numFmtId="0" fontId="2" fillId="7" borderId="20" xfId="0" applyFont="1" applyFill="1" applyBorder="1"/>
    <xf numFmtId="0" fontId="12" fillId="0" borderId="7" xfId="0" applyFont="1" applyBorder="1" applyAlignment="1">
      <alignment horizontal="left" vertical="center"/>
    </xf>
    <xf numFmtId="0" fontId="2" fillId="7" borderId="18" xfId="0" applyFont="1" applyFill="1" applyBorder="1"/>
    <xf numFmtId="164" fontId="10" fillId="0" borderId="7" xfId="0" applyNumberFormat="1" applyFont="1" applyBorder="1" applyAlignment="1">
      <alignment horizontal="right" vertical="center"/>
    </xf>
    <xf numFmtId="0" fontId="13" fillId="8" borderId="1" xfId="0" applyFont="1" applyFill="1" applyBorder="1"/>
    <xf numFmtId="0" fontId="13" fillId="8" borderId="3" xfId="0" applyFont="1" applyFill="1" applyBorder="1"/>
    <xf numFmtId="0" fontId="13" fillId="8" borderId="19" xfId="0" applyFont="1" applyFill="1" applyBorder="1"/>
    <xf numFmtId="0" fontId="13" fillId="8" borderId="20" xfId="0" applyFont="1" applyFill="1" applyBorder="1"/>
    <xf numFmtId="0" fontId="10" fillId="0" borderId="7" xfId="0" applyFont="1" applyBorder="1"/>
    <xf numFmtId="0" fontId="13" fillId="8" borderId="18" xfId="0" applyFont="1" applyFill="1" applyBorder="1"/>
    <xf numFmtId="0" fontId="14" fillId="0" borderId="12" xfId="0" applyFont="1" applyBorder="1" applyAlignment="1">
      <alignment vertical="top" wrapText="1"/>
    </xf>
    <xf numFmtId="0" fontId="15" fillId="0" borderId="12" xfId="0" applyFont="1" applyBorder="1" applyAlignment="1">
      <alignment vertical="top" wrapText="1"/>
    </xf>
    <xf numFmtId="0" fontId="15" fillId="0" borderId="1" xfId="0" applyFont="1" applyBorder="1" applyAlignment="1">
      <alignment vertical="top" wrapText="1"/>
    </xf>
    <xf numFmtId="0" fontId="16" fillId="0" borderId="16" xfId="0" applyFont="1" applyBorder="1" applyAlignment="1">
      <alignment horizontal="center" vertical="top"/>
    </xf>
    <xf numFmtId="0" fontId="16" fillId="0" borderId="12" xfId="0" applyFont="1" applyBorder="1" applyAlignment="1">
      <alignment horizontal="center" vertical="top"/>
    </xf>
    <xf numFmtId="0" fontId="16" fillId="0" borderId="12" xfId="0" applyFont="1" applyBorder="1" applyAlignment="1">
      <alignment vertical="top"/>
    </xf>
    <xf numFmtId="0" fontId="16" fillId="0" borderId="17" xfId="0" applyFont="1" applyBorder="1" applyAlignment="1">
      <alignment vertical="top"/>
    </xf>
    <xf numFmtId="0" fontId="16" fillId="0" borderId="16" xfId="0" applyFont="1" applyBorder="1" applyAlignment="1">
      <alignment vertical="top"/>
    </xf>
    <xf numFmtId="0" fontId="1" fillId="6" borderId="7" xfId="0" applyFont="1" applyFill="1" applyBorder="1" applyAlignment="1">
      <alignment horizontal="right" vertical="center" wrapText="1"/>
    </xf>
    <xf numFmtId="0" fontId="16" fillId="0" borderId="18" xfId="0" applyFont="1" applyBorder="1" applyAlignment="1">
      <alignment vertical="top"/>
    </xf>
    <xf numFmtId="0" fontId="16" fillId="0" borderId="17" xfId="0" applyFont="1" applyBorder="1" applyAlignment="1">
      <alignment horizontal="center" vertical="top"/>
    </xf>
    <xf numFmtId="0" fontId="7" fillId="6" borderId="7" xfId="0" applyFont="1" applyFill="1" applyBorder="1" applyAlignment="1">
      <alignment horizontal="right" vertical="center" wrapText="1"/>
    </xf>
    <xf numFmtId="0" fontId="9" fillId="6" borderId="7" xfId="0" applyFont="1" applyFill="1" applyBorder="1" applyAlignment="1">
      <alignment horizontal="right" vertical="center" wrapText="1"/>
    </xf>
    <xf numFmtId="0" fontId="11" fillId="0" borderId="0" xfId="0" applyFont="1"/>
    <xf numFmtId="0" fontId="16" fillId="0" borderId="18" xfId="0" applyFont="1" applyBorder="1" applyAlignment="1">
      <alignment horizontal="center" vertical="top"/>
    </xf>
    <xf numFmtId="0" fontId="16" fillId="8" borderId="19" xfId="0" applyFont="1" applyFill="1" applyBorder="1"/>
    <xf numFmtId="0" fontId="16" fillId="8" borderId="3" xfId="0" applyFont="1" applyFill="1" applyBorder="1"/>
    <xf numFmtId="0" fontId="16" fillId="8" borderId="20" xfId="0" applyFont="1" applyFill="1" applyBorder="1"/>
    <xf numFmtId="0" fontId="16" fillId="8" borderId="18" xfId="0" applyFont="1" applyFill="1" applyBorder="1"/>
    <xf numFmtId="0" fontId="10" fillId="0" borderId="7" xfId="0" applyFont="1" applyBorder="1" applyAlignment="1">
      <alignment horizontal="right" vertical="center" wrapText="1"/>
    </xf>
    <xf numFmtId="0" fontId="2" fillId="9" borderId="1" xfId="0" applyFont="1" applyFill="1" applyBorder="1"/>
    <xf numFmtId="0" fontId="2" fillId="9" borderId="3" xfId="0" applyFont="1" applyFill="1" applyBorder="1"/>
    <xf numFmtId="0" fontId="16" fillId="9" borderId="19" xfId="0" applyFont="1" applyFill="1" applyBorder="1"/>
    <xf numFmtId="0" fontId="16" fillId="9" borderId="3" xfId="0" applyFont="1" applyFill="1" applyBorder="1"/>
    <xf numFmtId="0" fontId="16" fillId="9" borderId="20" xfId="0" applyFont="1" applyFill="1" applyBorder="1"/>
    <xf numFmtId="0" fontId="16" fillId="9" borderId="18" xfId="0" applyFont="1" applyFill="1" applyBorder="1"/>
    <xf numFmtId="0" fontId="13" fillId="10" borderId="1" xfId="0" applyFont="1" applyFill="1" applyBorder="1"/>
    <xf numFmtId="0" fontId="13" fillId="10" borderId="3" xfId="0" applyFont="1" applyFill="1" applyBorder="1"/>
    <xf numFmtId="0" fontId="16" fillId="10" borderId="19" xfId="0" applyFont="1" applyFill="1" applyBorder="1"/>
    <xf numFmtId="0" fontId="16" fillId="10" borderId="3" xfId="0" applyFont="1" applyFill="1" applyBorder="1"/>
    <xf numFmtId="0" fontId="16" fillId="10" borderId="20" xfId="0" applyFont="1" applyFill="1" applyBorder="1"/>
    <xf numFmtId="0" fontId="16" fillId="10" borderId="18" xfId="0" applyFont="1" applyFill="1" applyBorder="1"/>
    <xf numFmtId="0" fontId="14" fillId="11" borderId="12" xfId="0" applyFont="1" applyFill="1" applyBorder="1" applyAlignment="1">
      <alignment vertical="top" wrapText="1"/>
    </xf>
    <xf numFmtId="0" fontId="15" fillId="11" borderId="12" xfId="0" applyFont="1" applyFill="1" applyBorder="1" applyAlignment="1">
      <alignment vertical="top" wrapText="1"/>
    </xf>
    <xf numFmtId="0" fontId="15" fillId="11" borderId="1" xfId="0" applyFont="1" applyFill="1" applyBorder="1" applyAlignment="1">
      <alignment vertical="top" wrapText="1"/>
    </xf>
    <xf numFmtId="0" fontId="16" fillId="11" borderId="16" xfId="0" applyFont="1" applyFill="1" applyBorder="1" applyAlignment="1">
      <alignment horizontal="center" vertical="top"/>
    </xf>
    <xf numFmtId="0" fontId="16" fillId="11" borderId="12" xfId="0" applyFont="1" applyFill="1" applyBorder="1" applyAlignment="1">
      <alignment horizontal="center" vertical="top"/>
    </xf>
    <xf numFmtId="0" fontId="16" fillId="11" borderId="17" xfId="0" applyFont="1" applyFill="1" applyBorder="1" applyAlignment="1">
      <alignment vertical="top"/>
    </xf>
    <xf numFmtId="0" fontId="16" fillId="11" borderId="16" xfId="0" applyFont="1" applyFill="1" applyBorder="1" applyAlignment="1">
      <alignment vertical="top"/>
    </xf>
    <xf numFmtId="0" fontId="16" fillId="11" borderId="12" xfId="0" applyFont="1" applyFill="1" applyBorder="1" applyAlignment="1">
      <alignment vertical="top"/>
    </xf>
    <xf numFmtId="0" fontId="16" fillId="11" borderId="18" xfId="0" applyFont="1" applyFill="1" applyBorder="1" applyAlignment="1">
      <alignment vertical="top"/>
    </xf>
    <xf numFmtId="0" fontId="17" fillId="0" borderId="7" xfId="0" applyFont="1" applyBorder="1" applyAlignment="1">
      <alignment horizontal="left" vertical="center"/>
    </xf>
    <xf numFmtId="0" fontId="16" fillId="0" borderId="21" xfId="0" applyFont="1" applyBorder="1" applyAlignment="1">
      <alignment horizontal="center" vertical="top"/>
    </xf>
    <xf numFmtId="0" fontId="16" fillId="0" borderId="22" xfId="0" applyFont="1" applyBorder="1" applyAlignment="1">
      <alignment vertical="top"/>
    </xf>
    <xf numFmtId="0" fontId="16" fillId="0" borderId="23" xfId="0" applyFont="1" applyBorder="1" applyAlignment="1">
      <alignment vertical="top"/>
    </xf>
    <xf numFmtId="0" fontId="16" fillId="0" borderId="21" xfId="0" applyFont="1" applyBorder="1" applyAlignment="1">
      <alignment vertical="top"/>
    </xf>
    <xf numFmtId="0" fontId="16" fillId="0" borderId="24" xfId="0" applyFont="1" applyBorder="1" applyAlignment="1">
      <alignment vertical="top"/>
    </xf>
    <xf numFmtId="0" fontId="18" fillId="0" borderId="0" xfId="0" applyFont="1"/>
    <xf numFmtId="0" fontId="19" fillId="0" borderId="0" xfId="0" applyFont="1"/>
    <xf numFmtId="0" fontId="19" fillId="0" borderId="0" xfId="0" applyFont="1" applyAlignment="1">
      <alignment horizontal="right"/>
    </xf>
    <xf numFmtId="9" fontId="19" fillId="0" borderId="0" xfId="0" applyNumberFormat="1" applyFont="1" applyAlignment="1">
      <alignment horizontal="right"/>
    </xf>
    <xf numFmtId="0" fontId="20" fillId="12" borderId="7" xfId="0" applyFont="1" applyFill="1" applyBorder="1" applyAlignment="1">
      <alignment horizontal="right" vertical="center" wrapText="1"/>
    </xf>
    <xf numFmtId="0" fontId="10" fillId="12" borderId="7" xfId="0" applyFont="1" applyFill="1" applyBorder="1" applyAlignment="1">
      <alignment horizontal="right" vertical="center" wrapText="1"/>
    </xf>
    <xf numFmtId="0" fontId="19" fillId="0" borderId="25" xfId="0" applyFont="1" applyBorder="1"/>
    <xf numFmtId="0" fontId="19" fillId="0" borderId="26" xfId="0" applyFont="1" applyBorder="1"/>
    <xf numFmtId="0" fontId="19" fillId="0" borderId="27" xfId="0" applyFont="1" applyBorder="1"/>
    <xf numFmtId="0" fontId="19" fillId="8" borderId="0" xfId="0" applyFont="1" applyFill="1"/>
    <xf numFmtId="0" fontId="19" fillId="8" borderId="25" xfId="0" applyFont="1" applyFill="1" applyBorder="1" applyAlignment="1">
      <alignment horizontal="right"/>
    </xf>
    <xf numFmtId="0" fontId="19" fillId="8" borderId="0" xfId="0" applyFont="1" applyFill="1" applyAlignment="1">
      <alignment horizontal="right"/>
    </xf>
    <xf numFmtId="0" fontId="19" fillId="8" borderId="26" xfId="0" applyFont="1" applyFill="1" applyBorder="1" applyAlignment="1">
      <alignment horizontal="right"/>
    </xf>
    <xf numFmtId="0" fontId="19" fillId="8" borderId="27" xfId="0" applyFont="1" applyFill="1" applyBorder="1" applyAlignment="1">
      <alignment horizontal="right"/>
    </xf>
    <xf numFmtId="0" fontId="21" fillId="0" borderId="7" xfId="0" applyFont="1" applyBorder="1" applyAlignment="1">
      <alignment horizontal="left" vertical="center"/>
    </xf>
    <xf numFmtId="0" fontId="19" fillId="13" borderId="0" xfId="0" applyFont="1" applyFill="1"/>
    <xf numFmtId="0" fontId="19" fillId="13" borderId="28" xfId="0" applyFont="1" applyFill="1" applyBorder="1" applyAlignment="1">
      <alignment horizontal="right"/>
    </xf>
    <xf numFmtId="0" fontId="19" fillId="13" borderId="29" xfId="0" applyFont="1" applyFill="1" applyBorder="1" applyAlignment="1">
      <alignment horizontal="right"/>
    </xf>
    <xf numFmtId="0" fontId="19" fillId="13" borderId="30" xfId="0" applyFont="1" applyFill="1" applyBorder="1" applyAlignment="1">
      <alignment horizontal="right"/>
    </xf>
    <xf numFmtId="0" fontId="19" fillId="13" borderId="0" xfId="0" applyFont="1" applyFill="1" applyAlignment="1">
      <alignment horizontal="right"/>
    </xf>
    <xf numFmtId="0" fontId="19" fillId="13" borderId="31" xfId="0" applyFont="1" applyFill="1" applyBorder="1" applyAlignment="1">
      <alignment horizontal="right"/>
    </xf>
    <xf numFmtId="0" fontId="18" fillId="14" borderId="0" xfId="0" applyFont="1" applyFill="1"/>
    <xf numFmtId="0" fontId="22" fillId="14" borderId="0" xfId="0" applyFont="1" applyFill="1"/>
    <xf numFmtId="0" fontId="23" fillId="0" borderId="0" xfId="0" applyFont="1"/>
    <xf numFmtId="0" fontId="10" fillId="0" borderId="7" xfId="0" applyFont="1" applyBorder="1" applyAlignment="1">
      <alignment horizontal="left"/>
    </xf>
    <xf numFmtId="0" fontId="11" fillId="0" borderId="7" xfId="0" applyFont="1" applyBorder="1" applyAlignment="1">
      <alignment horizontal="left"/>
    </xf>
    <xf numFmtId="0" fontId="24" fillId="0" borderId="7" xfId="0" applyFont="1" applyBorder="1"/>
    <xf numFmtId="165" fontId="11" fillId="0" borderId="7" xfId="0" applyNumberFormat="1" applyFont="1" applyBorder="1" applyAlignment="1">
      <alignment horizontal="right"/>
    </xf>
    <xf numFmtId="165" fontId="10" fillId="0" borderId="7" xfId="0" applyNumberFormat="1" applyFont="1" applyBorder="1" applyAlignment="1">
      <alignment horizontal="right" vertical="center"/>
    </xf>
    <xf numFmtId="0" fontId="10" fillId="0" borderId="0" xfId="0" applyFont="1" applyAlignment="1">
      <alignment horizontal="right" vertical="center" wrapText="1"/>
    </xf>
    <xf numFmtId="164" fontId="11" fillId="0" borderId="7" xfId="0" applyNumberFormat="1" applyFont="1" applyBorder="1" applyAlignment="1">
      <alignment horizontal="right"/>
    </xf>
    <xf numFmtId="0" fontId="25" fillId="0" borderId="7" xfId="0" applyFont="1" applyBorder="1" applyAlignment="1">
      <alignment horizontal="left"/>
    </xf>
    <xf numFmtId="0" fontId="11" fillId="12" borderId="7" xfId="0" applyFont="1" applyFill="1" applyBorder="1" applyAlignment="1">
      <alignment horizontal="right" vertical="center" wrapText="1"/>
    </xf>
    <xf numFmtId="0" fontId="3" fillId="3" borderId="0" xfId="0" applyFont="1" applyFill="1" applyAlignment="1">
      <alignment horizontal="left" vertical="center" wrapText="1"/>
    </xf>
    <xf numFmtId="9" fontId="1" fillId="6" borderId="7" xfId="0" applyNumberFormat="1" applyFont="1" applyFill="1" applyBorder="1" applyAlignment="1">
      <alignment horizontal="left" vertical="center"/>
    </xf>
    <xf numFmtId="0" fontId="26" fillId="0" borderId="7" xfId="0" applyFont="1" applyBorder="1" applyAlignment="1">
      <alignment horizontal="left" vertical="center"/>
    </xf>
    <xf numFmtId="0" fontId="23" fillId="0" borderId="7" xfId="0" applyFont="1" applyBorder="1"/>
    <xf numFmtId="9" fontId="26" fillId="0" borderId="7" xfId="0" applyNumberFormat="1" applyFont="1" applyBorder="1" applyAlignment="1">
      <alignment horizontal="left" vertical="center"/>
    </xf>
    <xf numFmtId="9" fontId="26" fillId="0" borderId="7" xfId="0" applyNumberFormat="1" applyFont="1" applyBorder="1" applyAlignment="1">
      <alignment horizontal="left" vertical="center" wrapText="1"/>
    </xf>
    <xf numFmtId="9" fontId="26" fillId="15" borderId="7" xfId="0" applyNumberFormat="1" applyFont="1" applyFill="1" applyBorder="1" applyAlignment="1">
      <alignment horizontal="left" vertical="center"/>
    </xf>
    <xf numFmtId="0" fontId="26" fillId="16" borderId="7" xfId="0" applyFont="1" applyFill="1" applyBorder="1" applyAlignment="1">
      <alignment horizontal="left" vertical="center"/>
    </xf>
    <xf numFmtId="0" fontId="26" fillId="0" borderId="7" xfId="0" applyFont="1" applyBorder="1" applyAlignment="1">
      <alignment horizontal="left" vertical="center" wrapText="1"/>
    </xf>
    <xf numFmtId="0" fontId="26" fillId="15" borderId="7" xfId="0" applyFont="1" applyFill="1" applyBorder="1" applyAlignment="1">
      <alignment horizontal="left" vertical="center"/>
    </xf>
    <xf numFmtId="0" fontId="26" fillId="17" borderId="7" xfId="0" applyFont="1" applyFill="1" applyBorder="1" applyAlignment="1">
      <alignment horizontal="left" vertical="center"/>
    </xf>
    <xf numFmtId="0" fontId="26" fillId="18" borderId="7" xfId="0" applyFont="1" applyFill="1" applyBorder="1" applyAlignment="1">
      <alignment horizontal="left" vertical="center"/>
    </xf>
    <xf numFmtId="0" fontId="26" fillId="13" borderId="7" xfId="0" applyFont="1" applyFill="1" applyBorder="1" applyAlignment="1">
      <alignment horizontal="left" vertical="center"/>
    </xf>
    <xf numFmtId="0" fontId="22" fillId="13" borderId="0" xfId="0" applyFont="1" applyFill="1"/>
    <xf numFmtId="0" fontId="22" fillId="18" borderId="0" xfId="0" applyFont="1" applyFill="1"/>
    <xf numFmtId="9" fontId="26" fillId="18" borderId="7" xfId="0" applyNumberFormat="1" applyFont="1" applyFill="1" applyBorder="1" applyAlignment="1">
      <alignment horizontal="left" vertical="center"/>
    </xf>
    <xf numFmtId="49" fontId="26" fillId="18" borderId="7" xfId="0" applyNumberFormat="1" applyFont="1" applyFill="1" applyBorder="1" applyAlignment="1">
      <alignment horizontal="left" vertical="center"/>
    </xf>
    <xf numFmtId="0" fontId="27" fillId="0" borderId="7" xfId="0" applyFont="1" applyBorder="1" applyAlignment="1">
      <alignment horizontal="right" vertical="center" wrapText="1"/>
    </xf>
    <xf numFmtId="0" fontId="22" fillId="0" borderId="0" xfId="0" applyFont="1" applyAlignment="1">
      <alignment horizontal="left"/>
    </xf>
    <xf numFmtId="49" fontId="26" fillId="13" borderId="7" xfId="0" applyNumberFormat="1" applyFont="1" applyFill="1" applyBorder="1" applyAlignment="1">
      <alignment horizontal="left" vertical="center"/>
    </xf>
    <xf numFmtId="0" fontId="26" fillId="5" borderId="7" xfId="0" applyFont="1" applyFill="1" applyBorder="1" applyAlignment="1">
      <alignment horizontal="left" vertical="center"/>
    </xf>
    <xf numFmtId="0" fontId="26" fillId="19" borderId="7" xfId="0" applyFont="1" applyFill="1" applyBorder="1" applyAlignment="1">
      <alignment horizontal="left" vertical="center"/>
    </xf>
    <xf numFmtId="0" fontId="10" fillId="0" borderId="0" xfId="0" applyFont="1"/>
    <xf numFmtId="0" fontId="3" fillId="20" borderId="7" xfId="0" applyFont="1" applyFill="1" applyBorder="1"/>
    <xf numFmtId="0" fontId="1" fillId="20" borderId="7" xfId="0" applyFont="1" applyFill="1" applyBorder="1"/>
    <xf numFmtId="0" fontId="1" fillId="6" borderId="7" xfId="0" applyFont="1" applyFill="1" applyBorder="1"/>
    <xf numFmtId="0" fontId="10" fillId="0" borderId="7" xfId="0" applyFont="1" applyBorder="1" applyAlignment="1">
      <alignment wrapText="1"/>
    </xf>
    <xf numFmtId="0" fontId="10" fillId="0" borderId="0" xfId="0" applyFont="1" applyAlignment="1">
      <alignment vertical="top"/>
    </xf>
    <xf numFmtId="0" fontId="22" fillId="0" borderId="0" xfId="0" applyFont="1" applyAlignment="1">
      <alignment vertical="top"/>
    </xf>
    <xf numFmtId="0" fontId="10" fillId="19" borderId="7" xfId="0" applyFont="1" applyFill="1" applyBorder="1" applyAlignment="1">
      <alignment horizontal="left" vertical="center"/>
    </xf>
    <xf numFmtId="9" fontId="10" fillId="21" borderId="7" xfId="0" applyNumberFormat="1" applyFont="1" applyFill="1" applyBorder="1" applyAlignment="1">
      <alignment horizontal="left" vertical="center"/>
    </xf>
    <xf numFmtId="0" fontId="10" fillId="0" borderId="7" xfId="0" applyFont="1" applyBorder="1" applyAlignment="1">
      <alignment vertical="top"/>
    </xf>
    <xf numFmtId="0" fontId="10" fillId="13" borderId="7" xfId="0" applyFont="1" applyFill="1" applyBorder="1" applyAlignment="1">
      <alignment horizontal="left" vertical="center"/>
    </xf>
    <xf numFmtId="9" fontId="10" fillId="0" borderId="7" xfId="0" applyNumberFormat="1" applyFont="1" applyBorder="1" applyAlignment="1">
      <alignment horizontal="left" vertical="center"/>
    </xf>
    <xf numFmtId="9" fontId="10" fillId="19" borderId="7" xfId="0" applyNumberFormat="1" applyFont="1" applyFill="1" applyBorder="1" applyAlignment="1">
      <alignment horizontal="left" vertical="center"/>
    </xf>
    <xf numFmtId="9" fontId="10" fillId="13" borderId="7" xfId="0" applyNumberFormat="1" applyFont="1" applyFill="1" applyBorder="1" applyAlignment="1">
      <alignment horizontal="left" vertical="center"/>
    </xf>
    <xf numFmtId="9" fontId="26" fillId="21" borderId="7" xfId="0" applyNumberFormat="1" applyFont="1" applyFill="1" applyBorder="1" applyAlignment="1">
      <alignment horizontal="left" vertical="center"/>
    </xf>
    <xf numFmtId="49" fontId="10" fillId="21" borderId="7" xfId="0" applyNumberFormat="1" applyFont="1" applyFill="1" applyBorder="1" applyAlignment="1">
      <alignment horizontal="left" vertical="center"/>
    </xf>
    <xf numFmtId="0" fontId="28" fillId="0" borderId="7" xfId="0" applyFont="1" applyBorder="1" applyAlignment="1">
      <alignment horizontal="left" vertical="center"/>
    </xf>
    <xf numFmtId="0" fontId="26" fillId="0" borderId="7" xfId="0" applyFont="1" applyBorder="1" applyAlignment="1">
      <alignment horizontal="left"/>
    </xf>
    <xf numFmtId="0" fontId="26" fillId="21" borderId="7" xfId="0" applyFont="1" applyFill="1" applyBorder="1" applyAlignment="1">
      <alignment horizontal="left" vertical="center"/>
    </xf>
    <xf numFmtId="0" fontId="10" fillId="11" borderId="7" xfId="0" applyFont="1" applyFill="1" applyBorder="1" applyAlignment="1">
      <alignment horizontal="right" vertical="center" wrapText="1"/>
    </xf>
    <xf numFmtId="0" fontId="22" fillId="0" borderId="0" xfId="0" applyFont="1"/>
    <xf numFmtId="0" fontId="22" fillId="0" borderId="0" xfId="0" applyFont="1" applyAlignment="1">
      <alignment wrapText="1"/>
    </xf>
    <xf numFmtId="0" fontId="11" fillId="22" borderId="7" xfId="0" applyFont="1" applyFill="1" applyBorder="1" applyAlignment="1">
      <alignment horizontal="right" vertical="center" wrapText="1"/>
    </xf>
    <xf numFmtId="0" fontId="29" fillId="22" borderId="7" xfId="0" applyFont="1" applyFill="1" applyBorder="1" applyAlignment="1">
      <alignment horizontal="right" vertical="center" wrapText="1"/>
    </xf>
    <xf numFmtId="0" fontId="11" fillId="22" borderId="7" xfId="0" applyFont="1" applyFill="1" applyBorder="1" applyAlignment="1">
      <alignment horizontal="right" wrapText="1"/>
    </xf>
    <xf numFmtId="0" fontId="30" fillId="22" borderId="7" xfId="0" applyFont="1" applyFill="1" applyBorder="1" applyAlignment="1">
      <alignment horizontal="right" wrapText="1"/>
    </xf>
    <xf numFmtId="0" fontId="11" fillId="22" borderId="7" xfId="0" applyFont="1" applyFill="1" applyBorder="1"/>
    <xf numFmtId="0" fontId="1" fillId="0" borderId="0" xfId="0" applyFont="1" applyAlignment="1">
      <alignment horizontal="right" vertical="center" wrapText="1"/>
    </xf>
    <xf numFmtId="0" fontId="1" fillId="23" borderId="7" xfId="0" applyFont="1" applyFill="1" applyBorder="1"/>
    <xf numFmtId="0" fontId="34" fillId="24" borderId="0" xfId="0" applyFont="1" applyFill="1" applyAlignment="1">
      <alignment horizontal="left" vertical="center"/>
    </xf>
    <xf numFmtId="0" fontId="35" fillId="24" borderId="0" xfId="0" applyFont="1" applyFill="1" applyAlignment="1">
      <alignment horizontal="left" vertical="center"/>
    </xf>
    <xf numFmtId="0" fontId="36" fillId="24" borderId="0" xfId="0" applyFont="1" applyFill="1"/>
    <xf numFmtId="0" fontId="37" fillId="3" borderId="7" xfId="0" applyFont="1" applyFill="1" applyBorder="1" applyAlignment="1">
      <alignment horizontal="left" vertical="center"/>
    </xf>
    <xf numFmtId="0" fontId="37" fillId="3" borderId="2" xfId="0" applyFont="1" applyFill="1" applyBorder="1" applyAlignment="1">
      <alignment horizontal="left" vertical="center"/>
    </xf>
    <xf numFmtId="0" fontId="38" fillId="0" borderId="0" xfId="0" applyFont="1"/>
    <xf numFmtId="0" fontId="37" fillId="6" borderId="7" xfId="0" applyFont="1" applyFill="1" applyBorder="1" applyAlignment="1">
      <alignment horizontal="right" vertical="center" wrapText="1"/>
    </xf>
    <xf numFmtId="49" fontId="26" fillId="15" borderId="7" xfId="0" applyNumberFormat="1" applyFont="1" applyFill="1" applyBorder="1" applyAlignment="1">
      <alignment horizontal="left" vertical="center"/>
    </xf>
    <xf numFmtId="0" fontId="32" fillId="3" borderId="2" xfId="0" applyFont="1" applyFill="1" applyBorder="1" applyAlignment="1">
      <alignment horizontal="left" vertical="center" wrapText="1"/>
    </xf>
    <xf numFmtId="0" fontId="33" fillId="0" borderId="4" xfId="0" applyFont="1" applyBorder="1"/>
    <xf numFmtId="0" fontId="33" fillId="0" borderId="6" xfId="0" applyFont="1" applyBorder="1"/>
    <xf numFmtId="0" fontId="32" fillId="4" borderId="2" xfId="0" applyFont="1" applyFill="1" applyBorder="1" applyAlignment="1">
      <alignment horizontal="left" vertical="center" wrapText="1"/>
    </xf>
    <xf numFmtId="0" fontId="11" fillId="0" borderId="2" xfId="0" applyFont="1" applyBorder="1"/>
    <xf numFmtId="0" fontId="4" fillId="0" borderId="6" xfId="0" applyFont="1" applyBorder="1"/>
    <xf numFmtId="0" fontId="5" fillId="5" borderId="8" xfId="0" applyFont="1" applyFill="1" applyBorder="1" applyAlignment="1">
      <alignment horizontal="center"/>
    </xf>
    <xf numFmtId="0" fontId="4" fillId="0" borderId="10" xfId="0" applyFont="1" applyBorder="1"/>
    <xf numFmtId="0" fontId="4" fillId="0" borderId="9" xfId="0" applyFont="1" applyBorder="1"/>
    <xf numFmtId="0" fontId="2" fillId="2" borderId="1" xfId="0" applyFont="1" applyFill="1" applyBorder="1" applyAlignment="1">
      <alignment wrapText="1"/>
    </xf>
    <xf numFmtId="0" fontId="4" fillId="0" borderId="3" xfId="0" applyFont="1" applyBorder="1"/>
    <xf numFmtId="0" fontId="4" fillId="0" borderId="5" xfId="0" applyFont="1" applyBorder="1"/>
    <xf numFmtId="0" fontId="6" fillId="5" borderId="1" xfId="0" applyFont="1" applyFill="1" applyBorder="1" applyAlignment="1">
      <alignment wrapText="1"/>
    </xf>
    <xf numFmtId="0" fontId="1" fillId="0" borderId="2" xfId="0" applyFont="1" applyBorder="1" applyAlignment="1">
      <alignment horizontal="left" vertical="center" wrapText="1"/>
    </xf>
    <xf numFmtId="0" fontId="4" fillId="0" borderId="4" xfId="0" applyFont="1" applyBorder="1"/>
    <xf numFmtId="0" fontId="3" fillId="20"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dam Leman" id="{890EBD54-5A67-49AD-A5D5-A5A241C2FB0D}" userId="" providerId="google-sheets"/>
  <person displayName="lucase@gfi.org" id="{A99A7FAC-5018-4FD8-93EC-59FA28DCEDB0}" userId="lucase@gfi.org"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8-21T14:32:51.00" personId="{890EBD54-5A67-49AD-A5D5-A5A241C2FB0D}" id="{48401003-490A-4B53-931E-299E0D8846E4}">
    <text>@lucase@gfi.org For this table, do you have to reference the color coding in the Table legend? I don't see it anywhere. It's intuitive, but probably needs to be stated.</text>
    <mentions>
      <mention mentionpersonId="{A99A7FAC-5018-4FD8-93EC-59FA28DCEDB0}" mentionId="{44A16DF7-EA00-4D0B-8FD3-B24A5AB52031}" startIndex="0" length="15"/>
    </mentions>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planet-a.com/wp-content/uploads/2023/03/Paleo-LCA_v1.pdf" TargetMode="External"/><Relationship Id="rId13" Type="http://schemas.openxmlformats.org/officeDocument/2006/relationships/hyperlink" Target="https://nicholasinstitute.duke.edu/publications/life-cycle-assessment-and-carbon-offset-potential-cultured-milk-protein" TargetMode="External"/><Relationship Id="rId3" Type="http://schemas.openxmlformats.org/officeDocument/2006/relationships/hyperlink" Target="https://doi.org/10.1007/s11367-022-02087-0" TargetMode="External"/><Relationship Id="rId7" Type="http://schemas.openxmlformats.org/officeDocument/2006/relationships/hyperlink" Target="https://verley-food.com/wp-content/uploads/2025/03/LCA-Report-Bon-Vivant-241024-V2.0-Final.pdf" TargetMode="External"/><Relationship Id="rId12" Type="http://schemas.openxmlformats.org/officeDocument/2006/relationships/hyperlink" Target="https://nicholasinstitute.duke.edu/publications/life-cycle-assessment-and-carbon-offset-potential-cultured-milk-protein" TargetMode="External"/><Relationship Id="rId17" Type="http://schemas.openxmlformats.org/officeDocument/2006/relationships/hyperlink" Target="https://doi.org/10.1016/j.cej.2026.177492." TargetMode="External"/><Relationship Id="rId2" Type="http://schemas.openxmlformats.org/officeDocument/2006/relationships/hyperlink" Target="https://doi.org/10.1007/s11367-022-02087-0" TargetMode="External"/><Relationship Id="rId16" Type="http://schemas.openxmlformats.org/officeDocument/2006/relationships/hyperlink" Target="https://biobrew.com/sustainability/" TargetMode="External"/><Relationship Id="rId1" Type="http://schemas.openxmlformats.org/officeDocument/2006/relationships/hyperlink" Target="https://doi.org/10.1007/s11367-022-02087-0" TargetMode="External"/><Relationship Id="rId6" Type="http://schemas.openxmlformats.org/officeDocument/2006/relationships/hyperlink" Target="https://perfectday.com/blog/life-cycle-assessment-of-perfect-day-protein/" TargetMode="External"/><Relationship Id="rId11" Type="http://schemas.openxmlformats.org/officeDocument/2006/relationships/hyperlink" Target="https://planet-a.com/wp-content/uploads/2023/03/Paleo-LCA_v1.pdf" TargetMode="External"/><Relationship Id="rId5" Type="http://schemas.openxmlformats.org/officeDocument/2006/relationships/hyperlink" Target="https://perfectday.com/blog/life-cycle-assessment-of-perfect-day-protein/" TargetMode="External"/><Relationship Id="rId15" Type="http://schemas.openxmlformats.org/officeDocument/2006/relationships/hyperlink" Target="https://www.researchsquare.com/article/rs-520879/v1" TargetMode="External"/><Relationship Id="rId10" Type="http://schemas.openxmlformats.org/officeDocument/2006/relationships/hyperlink" Target="https://planet-a.com/wp-content/uploads/2023/03/Paleo-LCA_v1.pdf" TargetMode="External"/><Relationship Id="rId4" Type="http://schemas.openxmlformats.org/officeDocument/2006/relationships/hyperlink" Target="https://doi.org/10.1007/s11367-022-02087-0" TargetMode="External"/><Relationship Id="rId9" Type="http://schemas.openxmlformats.org/officeDocument/2006/relationships/hyperlink" Target="https://planet-a.com/wp-content/uploads/2023/03/Paleo-LCA_v1.pdf" TargetMode="External"/><Relationship Id="rId14" Type="http://schemas.openxmlformats.org/officeDocument/2006/relationships/hyperlink" Target="https://www.researchsquare.com/article/rs-520879/v1"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hfpappexternal.fda.gov/scripts/fdcc/index.cfm?set=GRASNotices&amp;id=732" TargetMode="External"/><Relationship Id="rId21" Type="http://schemas.openxmlformats.org/officeDocument/2006/relationships/hyperlink" Target="https://hfpappexternal.fda.gov/scripts/fdcc/index.cfm?set=GRASNotices&amp;id=843" TargetMode="External"/><Relationship Id="rId42" Type="http://schemas.openxmlformats.org/officeDocument/2006/relationships/hyperlink" Target="https://hfpappexternal.fda.gov/scripts/fdcc/index.cfm?id=1200&amp;set=GRASNotices" TargetMode="External"/><Relationship Id="rId47" Type="http://schemas.openxmlformats.org/officeDocument/2006/relationships/hyperlink" Target="https://hfpappexternal.fda.gov/scripts/fdcc/index.cfm?id=1104&amp;set=GRASNotices" TargetMode="External"/><Relationship Id="rId63" Type="http://schemas.openxmlformats.org/officeDocument/2006/relationships/hyperlink" Target="https://hfpappexternal.fda.gov/scripts/fdcc/index.cfm?set=GRASNotices&amp;id=1195&amp;sort=GRN_No&amp;order=DESC&amp;startrow=1&amp;type=basic&amp;search=enzyme" TargetMode="External"/><Relationship Id="rId68" Type="http://schemas.openxmlformats.org/officeDocument/2006/relationships/hyperlink" Target="https://www.fda.gov/media/162637/download" TargetMode="External"/><Relationship Id="rId2" Type="http://schemas.openxmlformats.org/officeDocument/2006/relationships/hyperlink" Target="https://hfpappexternal.fda.gov/scripts/fdcc/index.cfm?set=GRASNotices&amp;id=1186" TargetMode="External"/><Relationship Id="rId16" Type="http://schemas.openxmlformats.org/officeDocument/2006/relationships/hyperlink" Target="https://hfpappexternal.fda.gov/scripts/fdcc/index.cfm?set=GRASNotices&amp;id=933" TargetMode="External"/><Relationship Id="rId29" Type="http://schemas.openxmlformats.org/officeDocument/2006/relationships/hyperlink" Target="https://hfpappexternal.fda.gov/scripts/fdcc/index.cfm?set=GRASNotices&amp;id=673" TargetMode="External"/><Relationship Id="rId11" Type="http://schemas.openxmlformats.org/officeDocument/2006/relationships/hyperlink" Target="https://hfpappexternal.fda.gov/scripts/fdcc/index.cfm?set=GRASNotices&amp;id=1185" TargetMode="External"/><Relationship Id="rId24" Type="http://schemas.openxmlformats.org/officeDocument/2006/relationships/hyperlink" Target="https://hfpappexternal.fda.gov/scripts/fdcc/index.cfm?set=GRASNotices&amp;id=776" TargetMode="External"/><Relationship Id="rId32" Type="http://schemas.openxmlformats.org/officeDocument/2006/relationships/hyperlink" Target="https://hfpappexternal.fda.gov/scripts/fdcc/index.cfm?set=GRASNotices&amp;id=384" TargetMode="External"/><Relationship Id="rId37" Type="http://schemas.openxmlformats.org/officeDocument/2006/relationships/hyperlink" Target="https://hfpappexternal.fda.gov/scripts/fdcc/index.cfm?set=GRASNotices&amp;id=1284&amp;sort=GRN_No&amp;order=DESC&amp;startrow=1&amp;type=basic&amp;search=lactoferrin" TargetMode="External"/><Relationship Id="rId40" Type="http://schemas.openxmlformats.org/officeDocument/2006/relationships/hyperlink" Target="https://hfpappexternal.fda.gov/scripts/fdcc/index.cfm?id=1228&amp;set=GRASNotices" TargetMode="External"/><Relationship Id="rId45" Type="http://schemas.openxmlformats.org/officeDocument/2006/relationships/hyperlink" Target="https://www.fda.gov/media/136754/download" TargetMode="External"/><Relationship Id="rId53" Type="http://schemas.openxmlformats.org/officeDocument/2006/relationships/hyperlink" Target="https://hfpappexternal.fda.gov/scripts/fdcc/index.cfm?set=GRASNotices&amp;id=1269" TargetMode="External"/><Relationship Id="rId58" Type="http://schemas.openxmlformats.org/officeDocument/2006/relationships/hyperlink" Target="https://www.hfpappexternal.fda.gov/scripts/fdcc/index.cfm?set=GRASNotices&amp;id=1230" TargetMode="External"/><Relationship Id="rId66" Type="http://schemas.openxmlformats.org/officeDocument/2006/relationships/hyperlink" Target="https://www.fda.gov/media/187491/download" TargetMode="External"/><Relationship Id="rId5" Type="http://schemas.openxmlformats.org/officeDocument/2006/relationships/hyperlink" Target="https://hfpappexternal.fda.gov/scripts/fdcc/index.cfm?set=GRASNotices&amp;id=963" TargetMode="External"/><Relationship Id="rId61" Type="http://schemas.openxmlformats.org/officeDocument/2006/relationships/hyperlink" Target="https://hfpappexternal.fda.gov/scripts/fdcc/index.cfm?set=GRASNotices&amp;id=1201" TargetMode="External"/><Relationship Id="rId19" Type="http://schemas.openxmlformats.org/officeDocument/2006/relationships/hyperlink" Target="https://hfpappexternal.fda.gov/scripts/fdcc/index.cfm?set=GRASNotices&amp;sort=GRN_No&amp;order=DESC&amp;showAll=true&amp;type=basic&amp;search=" TargetMode="External"/><Relationship Id="rId14" Type="http://schemas.openxmlformats.org/officeDocument/2006/relationships/hyperlink" Target="https://hfpappexternal.fda.gov/scripts/fdcc/index.cfm?set=GRASNotices&amp;id=1008&amp;sort=GRN_No&amp;order=DESC&amp;startrow=1&amp;type=basic&amp;search=oil" TargetMode="External"/><Relationship Id="rId22" Type="http://schemas.openxmlformats.org/officeDocument/2006/relationships/hyperlink" Target="https://hfpappexternal.fda.gov/scripts/fdcc/index.cfm?set=GRASNotices&amp;id=836" TargetMode="External"/><Relationship Id="rId27" Type="http://schemas.openxmlformats.org/officeDocument/2006/relationships/hyperlink" Target="https://hfpappexternal.fda.gov/scripts/fdcc/index.cfm?set=GRASNotices&amp;id=731" TargetMode="External"/><Relationship Id="rId30" Type="http://schemas.openxmlformats.org/officeDocument/2006/relationships/hyperlink" Target="https://hfpappexternal.fda.gov/scripts/fdcc/index.cfm?set=GRASNotices&amp;id=527" TargetMode="External"/><Relationship Id="rId35" Type="http://schemas.openxmlformats.org/officeDocument/2006/relationships/hyperlink" Target="https://hfpappexternal.fda.gov/scripts/fdcc/index.cfm?set=GRASNotices&amp;id=137" TargetMode="External"/><Relationship Id="rId43" Type="http://schemas.openxmlformats.org/officeDocument/2006/relationships/hyperlink" Target="https://cfsanappsexternal.fda.gov/scripts/fdcc/index.cfm?id=1145&amp;set=GRASNotices" TargetMode="External"/><Relationship Id="rId48" Type="http://schemas.openxmlformats.org/officeDocument/2006/relationships/hyperlink" Target="https://hfpappexternal.fda.gov/scripts/fdcc/index.cfm?id=967&amp;set=GRASNotices" TargetMode="External"/><Relationship Id="rId56" Type="http://schemas.openxmlformats.org/officeDocument/2006/relationships/hyperlink" Target="https://cfsanappsexternal.fda.gov/scripts/fdcc/index.cfm?id=1167&amp;set=GRASNotices" TargetMode="External"/><Relationship Id="rId64" Type="http://schemas.openxmlformats.org/officeDocument/2006/relationships/hyperlink" Target="https://hfpappexternal.fda.gov/scripts/fdcc/index.cfm?set=GRASNotices&amp;id=1192" TargetMode="External"/><Relationship Id="rId69" Type="http://schemas.openxmlformats.org/officeDocument/2006/relationships/hyperlink" Target="https://www.fda.gov/media/156123/download" TargetMode="External"/><Relationship Id="rId8" Type="http://schemas.openxmlformats.org/officeDocument/2006/relationships/hyperlink" Target="https://hfpappexternal.fda.gov/scripts/fdcc/index.cfm?set=GRASNotices&amp;id=326" TargetMode="External"/><Relationship Id="rId51" Type="http://schemas.openxmlformats.org/officeDocument/2006/relationships/hyperlink" Target="https://cfsanappsexternal.fda.gov/scripts/fdcc/?id=1171&amp;set=GRASNotices" TargetMode="External"/><Relationship Id="rId72" Type="http://schemas.openxmlformats.org/officeDocument/2006/relationships/hyperlink" Target="https://www.cfsanappsexternal.fda.gov/scripts/fdcc/index.cfm?id=853&amp;set=GRASNotices" TargetMode="External"/><Relationship Id="rId3" Type="http://schemas.openxmlformats.org/officeDocument/2006/relationships/hyperlink" Target="https://hfpappexternal.fda.gov/scripts/fdcc/index.cfm?set=GRASNotices&amp;id=1162" TargetMode="External"/><Relationship Id="rId12" Type="http://schemas.openxmlformats.org/officeDocument/2006/relationships/hyperlink" Target="https://hfpappexternal.fda.gov/scripts/fdcc/index.cfm?set=GRASNotices&amp;id=1156" TargetMode="External"/><Relationship Id="rId17" Type="http://schemas.openxmlformats.org/officeDocument/2006/relationships/hyperlink" Target="https://hfpappexternal.fda.gov/scripts/fdcc/index.cfm?set=GRASNotices&amp;id=913" TargetMode="External"/><Relationship Id="rId25" Type="http://schemas.openxmlformats.org/officeDocument/2006/relationships/hyperlink" Target="https://hfpappexternal.fda.gov/scripts/fdcc/index.cfm?set=GRASNotices&amp;id=754" TargetMode="External"/><Relationship Id="rId33" Type="http://schemas.openxmlformats.org/officeDocument/2006/relationships/hyperlink" Target="https://hfpappexternal.fda.gov/scripts/fdcc/index.cfm?set=GRASNotices&amp;id=331&amp;sort=GRN_No&amp;order=DESC&amp;startrow=1&amp;type=basic&amp;search=oil" TargetMode="External"/><Relationship Id="rId38" Type="http://schemas.openxmlformats.org/officeDocument/2006/relationships/hyperlink" Target="https://hfpappexternal.fda.gov/scripts/fdcc/index.cfm?id=1247&amp;set=GRASNotices" TargetMode="External"/><Relationship Id="rId46" Type="http://schemas.openxmlformats.org/officeDocument/2006/relationships/hyperlink" Target="https://hfpappexternal.fda.gov/scripts/fdcc/index.cfm?id=1249&amp;set=GRASNotices" TargetMode="External"/><Relationship Id="rId59" Type="http://schemas.openxmlformats.org/officeDocument/2006/relationships/hyperlink" Target="https://hfpappexternal.fda.gov/scripts/fdcc/index.cfm?set=GRASNotices&amp;id=1237" TargetMode="External"/><Relationship Id="rId67" Type="http://schemas.openxmlformats.org/officeDocument/2006/relationships/hyperlink" Target="https://www.fda.gov/media/168463/download" TargetMode="External"/><Relationship Id="rId20" Type="http://schemas.openxmlformats.org/officeDocument/2006/relationships/hyperlink" Target="https://hfpappexternal.fda.gov/scripts/fdcc/index.cfm?set=GRASNotices&amp;id=844" TargetMode="External"/><Relationship Id="rId41" Type="http://schemas.openxmlformats.org/officeDocument/2006/relationships/hyperlink" Target="https://hfpappexternal.fda.gov/scripts/fdcc/index.cfm?id=1219&amp;set=GRASNotices" TargetMode="External"/><Relationship Id="rId54" Type="http://schemas.openxmlformats.org/officeDocument/2006/relationships/hyperlink" Target="https://hfpappexternal.fda.gov/scripts/fdcc/index.cfm?id=1207&amp;set=GRASNotices" TargetMode="External"/><Relationship Id="rId62" Type="http://schemas.openxmlformats.org/officeDocument/2006/relationships/hyperlink" Target="https://hfpappexternal.fda.gov/scripts/fdcc/index.cfm?set=GRASNotices&amp;id=1197" TargetMode="External"/><Relationship Id="rId70" Type="http://schemas.openxmlformats.org/officeDocument/2006/relationships/hyperlink" Target="https://www.fda.gov/media/152907/download" TargetMode="External"/><Relationship Id="rId1" Type="http://schemas.openxmlformats.org/officeDocument/2006/relationships/hyperlink" Target="https://hfpappexternal.fda.gov/scripts/fdcc/index.cfm?set=GRASNotices&amp;id=1259&amp;sort=GRN_No&amp;order=DESC&amp;startrow=1&amp;type=basic&amp;search=Mortierella" TargetMode="External"/><Relationship Id="rId6" Type="http://schemas.openxmlformats.org/officeDocument/2006/relationships/hyperlink" Target="https://hfpappexternal.fda.gov/scripts/fdcc/index.cfm?set=GRASNotices&amp;id=958" TargetMode="External"/><Relationship Id="rId15" Type="http://schemas.openxmlformats.org/officeDocument/2006/relationships/hyperlink" Target="https://hfpappexternal.fda.gov/scripts/fdcc/index.cfm?set=GRASNotices&amp;id=934" TargetMode="External"/><Relationship Id="rId23" Type="http://schemas.openxmlformats.org/officeDocument/2006/relationships/hyperlink" Target="https://hfpappexternal.fda.gov/scripts/fdcc/index.cfm?set=GRASNotices&amp;id=777" TargetMode="External"/><Relationship Id="rId28" Type="http://schemas.openxmlformats.org/officeDocument/2006/relationships/hyperlink" Target="https://hfpappexternal.fda.gov/scripts/fdcc/index.cfm?set=GRASNotices&amp;id=677" TargetMode="External"/><Relationship Id="rId36" Type="http://schemas.openxmlformats.org/officeDocument/2006/relationships/hyperlink" Target="https://hfpappexternal.fda.gov/scripts/fdcc/index.cfm?set=GRASNotices&amp;id=355&amp;sort=GRN_No&amp;order=DESC&amp;startrow=1&amp;type=basic&amp;search=oil" TargetMode="External"/><Relationship Id="rId49" Type="http://schemas.openxmlformats.org/officeDocument/2006/relationships/hyperlink" Target="https://www.hfpappexternal.fda.gov/scripts/fdcc/index.cfm?set=GRASNotices&amp;id=737&amp;sort=GRN_No&amp;order=DESC&amp;startrow=1&amp;type=basic&amp;search=Impossible" TargetMode="External"/><Relationship Id="rId57" Type="http://schemas.openxmlformats.org/officeDocument/2006/relationships/hyperlink" Target="https://cfsanappsexternal.fda.gov/scripts/fdcc/index.cfm?id=1142&amp;set=GRASNotices" TargetMode="External"/><Relationship Id="rId10" Type="http://schemas.openxmlformats.org/officeDocument/2006/relationships/hyperlink" Target="https://hfpappexternal.fda.gov/scripts/fdcc/index.cfm?set=GRASNotices&amp;id=1217" TargetMode="External"/><Relationship Id="rId31" Type="http://schemas.openxmlformats.org/officeDocument/2006/relationships/hyperlink" Target="https://hfpappexternal.fda.gov/scripts/fdcc/index.cfm?set=GRASNotices&amp;id=469" TargetMode="External"/><Relationship Id="rId44" Type="http://schemas.openxmlformats.org/officeDocument/2006/relationships/hyperlink" Target="https://www.fda.gov/media/168465/download" TargetMode="External"/><Relationship Id="rId52" Type="http://schemas.openxmlformats.org/officeDocument/2006/relationships/hyperlink" Target="https://cfsanappsexternal.fda.gov/scripts/fdcc/index.cfm?id=1001&amp;set=GRASNotices" TargetMode="External"/><Relationship Id="rId60" Type="http://schemas.openxmlformats.org/officeDocument/2006/relationships/hyperlink" Target="https://hfpappexternal.fda.gov/scripts/fdcc/index.cfm?set=GRASNotices&amp;id=1210" TargetMode="External"/><Relationship Id="rId65" Type="http://schemas.openxmlformats.org/officeDocument/2006/relationships/hyperlink" Target="https://www.fda.gov/media/171279/download" TargetMode="External"/><Relationship Id="rId73" Type="http://schemas.openxmlformats.org/officeDocument/2006/relationships/hyperlink" Target="https://hfpappexternal.fda.gov/scripts/fdcc/index.cfm?set=GRASNotices&amp;id=801&amp;sort=GRN_No&amp;order=DESC&amp;startrow=1&amp;type=basic&amp;search=chymosin" TargetMode="External"/><Relationship Id="rId4" Type="http://schemas.openxmlformats.org/officeDocument/2006/relationships/hyperlink" Target="https://hfpappexternal.fda.gov/scripts/fdcc/index.cfm?set=GRASNotices&amp;id=1115" TargetMode="External"/><Relationship Id="rId9" Type="http://schemas.openxmlformats.org/officeDocument/2006/relationships/hyperlink" Target="https://hfpappexternal.fda.gov/scripts/fdcc/index.cfm?set=GRASNotices&amp;id=1236" TargetMode="External"/><Relationship Id="rId13" Type="http://schemas.openxmlformats.org/officeDocument/2006/relationships/hyperlink" Target="https://hfpappexternal.fda.gov/scripts/fdcc/index.cfm?set=GRASNotices&amp;id=1128" TargetMode="External"/><Relationship Id="rId18" Type="http://schemas.openxmlformats.org/officeDocument/2006/relationships/hyperlink" Target="https://hfpappexternal.fda.gov/scripts/fdcc/index.cfm?set=GRASNotices&amp;id=862" TargetMode="External"/><Relationship Id="rId39" Type="http://schemas.openxmlformats.org/officeDocument/2006/relationships/hyperlink" Target="https://hfpappexternal.fda.gov/scripts/fdcc/index.cfm?id=1241&amp;set=GRASNotices" TargetMode="External"/><Relationship Id="rId34" Type="http://schemas.openxmlformats.org/officeDocument/2006/relationships/hyperlink" Target="https://hfpappexternal.fda.gov/scripts/fdcc/index.cfm?set=GRASNotices&amp;id=319" TargetMode="External"/><Relationship Id="rId50" Type="http://schemas.openxmlformats.org/officeDocument/2006/relationships/hyperlink" Target="https://hfpappexternal.fda.gov/scripts/fdcc/?id=1202&amp;set=GRASNotices" TargetMode="External"/><Relationship Id="rId55" Type="http://schemas.openxmlformats.org/officeDocument/2006/relationships/hyperlink" Target="https://hfpappexternal.fda.gov/scripts/fdcc/index.cfm?id=1183&amp;set=GRASNotices" TargetMode="External"/><Relationship Id="rId7" Type="http://schemas.openxmlformats.org/officeDocument/2006/relationships/hyperlink" Target="https://hfpappexternal.fda.gov/scripts/fdcc/index.cfm?set=GRASNotices&amp;id=730" TargetMode="External"/><Relationship Id="rId71" Type="http://schemas.openxmlformats.org/officeDocument/2006/relationships/hyperlink" Target="https://www.fda.gov/media/153008/download" TargetMode="Externa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R167"/>
  <sheetViews>
    <sheetView workbookViewId="0">
      <pane xSplit="4" ySplit="3" topLeftCell="E4" activePane="bottomRight" state="frozen"/>
      <selection pane="topRight" activeCell="E1" sqref="E1"/>
      <selection pane="bottomLeft" activeCell="A4" sqref="A4"/>
      <selection pane="bottomRight" activeCell="J34" sqref="J34"/>
    </sheetView>
  </sheetViews>
  <sheetFormatPr defaultColWidth="12.5703125" defaultRowHeight="15.75" customHeight="1"/>
  <cols>
    <col min="1" max="174" width="14.140625" customWidth="1"/>
  </cols>
  <sheetData>
    <row r="1" spans="1:174" s="165" customFormat="1" ht="33" customHeight="1">
      <c r="A1" s="163" t="s">
        <v>1</v>
      </c>
      <c r="B1" s="163"/>
      <c r="C1" s="163"/>
      <c r="D1" s="164"/>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4"/>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c r="CE1" s="163"/>
      <c r="CF1" s="163"/>
      <c r="CG1" s="163"/>
      <c r="CH1" s="163"/>
      <c r="CI1" s="163"/>
      <c r="CJ1" s="163"/>
      <c r="CK1" s="163"/>
      <c r="CL1" s="163"/>
      <c r="CM1" s="163"/>
      <c r="CN1" s="163"/>
      <c r="CO1" s="163"/>
      <c r="CP1" s="163"/>
      <c r="CQ1" s="163"/>
      <c r="CR1" s="163"/>
      <c r="CS1" s="163"/>
      <c r="CT1" s="163"/>
      <c r="CU1" s="163"/>
      <c r="CV1" s="163"/>
      <c r="CW1" s="163"/>
      <c r="CX1" s="163"/>
      <c r="CY1" s="163"/>
      <c r="CZ1" s="163"/>
      <c r="DA1" s="163"/>
      <c r="DB1" s="163"/>
      <c r="DC1" s="163"/>
      <c r="DD1" s="163"/>
      <c r="DE1" s="163"/>
      <c r="DF1" s="163"/>
      <c r="DG1" s="163"/>
      <c r="DH1" s="163"/>
      <c r="DI1" s="163"/>
      <c r="DJ1" s="163"/>
      <c r="DK1" s="163"/>
      <c r="DL1" s="163"/>
      <c r="DM1" s="163"/>
      <c r="DN1" s="163"/>
      <c r="DO1" s="163"/>
      <c r="DP1" s="163"/>
      <c r="DQ1" s="163"/>
      <c r="DR1" s="163"/>
      <c r="DS1" s="163"/>
      <c r="DT1" s="163"/>
      <c r="DU1" s="163"/>
      <c r="DV1" s="163"/>
      <c r="DW1" s="163"/>
      <c r="DX1" s="163"/>
      <c r="DY1" s="163"/>
      <c r="DZ1" s="163"/>
      <c r="EA1" s="163"/>
      <c r="EB1" s="163"/>
      <c r="EC1" s="163"/>
      <c r="ED1" s="163"/>
      <c r="EE1" s="163"/>
      <c r="EF1" s="163"/>
      <c r="EG1" s="163"/>
      <c r="EH1" s="163"/>
      <c r="EI1" s="163"/>
      <c r="EJ1" s="163"/>
      <c r="EK1" s="163"/>
      <c r="EL1" s="163"/>
      <c r="EM1" s="163"/>
      <c r="EN1" s="163"/>
      <c r="EO1" s="163"/>
      <c r="EP1" s="163"/>
      <c r="EQ1" s="163"/>
      <c r="ER1" s="163"/>
      <c r="ES1" s="163"/>
      <c r="ET1" s="163"/>
      <c r="EU1" s="163"/>
      <c r="EV1" s="163"/>
      <c r="EW1" s="163"/>
      <c r="EX1" s="163"/>
      <c r="EY1" s="163"/>
      <c r="EZ1" s="163"/>
      <c r="FA1" s="163"/>
      <c r="FB1" s="163"/>
      <c r="FC1" s="163"/>
      <c r="FD1" s="163"/>
      <c r="FE1" s="163"/>
      <c r="FF1" s="163"/>
      <c r="FG1" s="163"/>
      <c r="FH1" s="163"/>
      <c r="FI1" s="163"/>
      <c r="FJ1" s="163"/>
      <c r="FK1" s="163"/>
      <c r="FL1" s="163"/>
      <c r="FM1" s="163"/>
      <c r="FN1" s="163"/>
      <c r="FO1" s="163"/>
      <c r="FP1" s="163"/>
      <c r="FQ1" s="163"/>
      <c r="FR1" s="163"/>
    </row>
    <row r="2" spans="1:174" s="168" customFormat="1" ht="21" customHeight="1">
      <c r="A2" s="166" t="s">
        <v>84</v>
      </c>
      <c r="B2" s="166" t="s">
        <v>84</v>
      </c>
      <c r="C2" s="167" t="s">
        <v>97</v>
      </c>
      <c r="D2" s="167" t="s">
        <v>97</v>
      </c>
      <c r="E2" s="167" t="s">
        <v>97</v>
      </c>
      <c r="F2" s="167" t="s">
        <v>97</v>
      </c>
      <c r="G2" s="167" t="s">
        <v>97</v>
      </c>
      <c r="H2" s="167" t="s">
        <v>97</v>
      </c>
      <c r="I2" s="167" t="s">
        <v>97</v>
      </c>
      <c r="J2" s="167" t="s">
        <v>97</v>
      </c>
      <c r="K2" s="167" t="s">
        <v>97</v>
      </c>
      <c r="L2" s="167" t="s">
        <v>97</v>
      </c>
      <c r="M2" s="167" t="s">
        <v>97</v>
      </c>
      <c r="N2" s="167" t="s">
        <v>97</v>
      </c>
      <c r="O2" s="167" t="s">
        <v>97</v>
      </c>
      <c r="P2" s="167" t="s">
        <v>97</v>
      </c>
      <c r="Q2" s="166" t="s">
        <v>104</v>
      </c>
      <c r="R2" s="166" t="s">
        <v>104</v>
      </c>
      <c r="S2" s="166" t="s">
        <v>104</v>
      </c>
      <c r="T2" s="166" t="s">
        <v>104</v>
      </c>
      <c r="U2" s="166" t="s">
        <v>104</v>
      </c>
      <c r="V2" s="166" t="s">
        <v>104</v>
      </c>
      <c r="W2" s="166" t="s">
        <v>104</v>
      </c>
      <c r="X2" s="166" t="s">
        <v>104</v>
      </c>
      <c r="Y2" s="166" t="s">
        <v>104</v>
      </c>
      <c r="Z2" s="166" t="s">
        <v>104</v>
      </c>
      <c r="AA2" s="166" t="s">
        <v>104</v>
      </c>
      <c r="AB2" s="166" t="s">
        <v>104</v>
      </c>
      <c r="AC2" s="166" t="s">
        <v>104</v>
      </c>
      <c r="AD2" s="166" t="s">
        <v>104</v>
      </c>
      <c r="AE2" s="166" t="s">
        <v>104</v>
      </c>
      <c r="AF2" s="166" t="s">
        <v>104</v>
      </c>
      <c r="AG2" s="166" t="s">
        <v>104</v>
      </c>
      <c r="AH2" s="166" t="s">
        <v>104</v>
      </c>
      <c r="AI2" s="166" t="s">
        <v>104</v>
      </c>
      <c r="AJ2" s="166" t="s">
        <v>104</v>
      </c>
      <c r="AK2" s="166" t="s">
        <v>104</v>
      </c>
      <c r="AL2" s="166" t="s">
        <v>104</v>
      </c>
      <c r="AM2" s="166" t="s">
        <v>104</v>
      </c>
      <c r="AN2" s="166" t="s">
        <v>104</v>
      </c>
      <c r="AO2" s="166" t="s">
        <v>104</v>
      </c>
      <c r="AP2" s="166" t="s">
        <v>104</v>
      </c>
      <c r="AQ2" s="166" t="s">
        <v>116</v>
      </c>
      <c r="AR2" s="166" t="s">
        <v>116</v>
      </c>
      <c r="AS2" s="166" t="s">
        <v>116</v>
      </c>
      <c r="AT2" s="166" t="s">
        <v>116</v>
      </c>
      <c r="AU2" s="166" t="s">
        <v>116</v>
      </c>
      <c r="AV2" s="166" t="s">
        <v>116</v>
      </c>
      <c r="AW2" s="166" t="s">
        <v>116</v>
      </c>
      <c r="AX2" s="166" t="s">
        <v>116</v>
      </c>
      <c r="AY2" s="166" t="s">
        <v>116</v>
      </c>
      <c r="AZ2" s="166" t="s">
        <v>116</v>
      </c>
      <c r="BA2" s="166" t="s">
        <v>116</v>
      </c>
      <c r="BB2" s="166" t="s">
        <v>116</v>
      </c>
      <c r="BC2" s="166" t="s">
        <v>116</v>
      </c>
      <c r="BD2" s="166" t="s">
        <v>116</v>
      </c>
      <c r="BE2" s="166" t="s">
        <v>116</v>
      </c>
      <c r="BF2" s="166" t="s">
        <v>116</v>
      </c>
      <c r="BG2" s="166" t="s">
        <v>116</v>
      </c>
      <c r="BH2" s="166" t="s">
        <v>116</v>
      </c>
      <c r="BI2" s="166" t="s">
        <v>116</v>
      </c>
      <c r="BJ2" s="166" t="s">
        <v>116</v>
      </c>
      <c r="BK2" s="166" t="s">
        <v>116</v>
      </c>
      <c r="BL2" s="166" t="s">
        <v>116</v>
      </c>
      <c r="BM2" s="166" t="s">
        <v>118</v>
      </c>
      <c r="BN2" s="166" t="s">
        <v>118</v>
      </c>
      <c r="BO2" s="166" t="s">
        <v>118</v>
      </c>
      <c r="BP2" s="166" t="s">
        <v>118</v>
      </c>
      <c r="BQ2" s="166" t="s">
        <v>118</v>
      </c>
      <c r="BR2" s="166" t="s">
        <v>118</v>
      </c>
      <c r="BS2" s="166" t="s">
        <v>118</v>
      </c>
      <c r="BT2" s="166" t="s">
        <v>119</v>
      </c>
      <c r="BU2" s="166" t="s">
        <v>119</v>
      </c>
      <c r="BV2" s="166" t="s">
        <v>119</v>
      </c>
      <c r="BW2" s="166" t="s">
        <v>119</v>
      </c>
      <c r="BX2" s="166" t="s">
        <v>119</v>
      </c>
      <c r="BY2" s="166" t="s">
        <v>119</v>
      </c>
      <c r="BZ2" s="166" t="s">
        <v>119</v>
      </c>
      <c r="CA2" s="166" t="s">
        <v>119</v>
      </c>
      <c r="CB2" s="166" t="s">
        <v>119</v>
      </c>
      <c r="CC2" s="166" t="s">
        <v>119</v>
      </c>
      <c r="CD2" s="166" t="s">
        <v>119</v>
      </c>
      <c r="CE2" s="166" t="s">
        <v>119</v>
      </c>
      <c r="CF2" s="166" t="s">
        <v>119</v>
      </c>
      <c r="CG2" s="166" t="s">
        <v>119</v>
      </c>
      <c r="CH2" s="166" t="s">
        <v>119</v>
      </c>
      <c r="CI2" s="166" t="s">
        <v>119</v>
      </c>
      <c r="CJ2" s="166" t="s">
        <v>119</v>
      </c>
      <c r="CK2" s="166" t="s">
        <v>119</v>
      </c>
      <c r="CL2" s="166" t="s">
        <v>119</v>
      </c>
      <c r="CM2" s="166" t="s">
        <v>119</v>
      </c>
      <c r="CN2" s="166" t="s">
        <v>119</v>
      </c>
      <c r="CO2" s="166" t="s">
        <v>119</v>
      </c>
      <c r="CP2" s="166" t="s">
        <v>119</v>
      </c>
      <c r="CQ2" s="166" t="s">
        <v>119</v>
      </c>
      <c r="CR2" s="166" t="s">
        <v>119</v>
      </c>
      <c r="CS2" s="166" t="s">
        <v>119</v>
      </c>
      <c r="CT2" s="166" t="s">
        <v>119</v>
      </c>
      <c r="CU2" s="166" t="s">
        <v>119</v>
      </c>
      <c r="CV2" s="166" t="s">
        <v>119</v>
      </c>
      <c r="CW2" s="166" t="s">
        <v>119</v>
      </c>
      <c r="CX2" s="166" t="s">
        <v>119</v>
      </c>
      <c r="CY2" s="166" t="s">
        <v>119</v>
      </c>
      <c r="CZ2" s="166" t="s">
        <v>119</v>
      </c>
      <c r="DA2" s="166" t="s">
        <v>119</v>
      </c>
      <c r="DB2" s="166" t="s">
        <v>119</v>
      </c>
      <c r="DC2" s="166" t="s">
        <v>119</v>
      </c>
      <c r="DD2" s="166" t="s">
        <v>119</v>
      </c>
      <c r="DE2" s="166" t="s">
        <v>119</v>
      </c>
      <c r="DF2" s="166" t="s">
        <v>119</v>
      </c>
      <c r="DG2" s="166" t="s">
        <v>119</v>
      </c>
      <c r="DH2" s="166" t="s">
        <v>119</v>
      </c>
      <c r="DI2" s="166" t="s">
        <v>119</v>
      </c>
      <c r="DJ2" s="166" t="s">
        <v>119</v>
      </c>
      <c r="DK2" s="166" t="s">
        <v>119</v>
      </c>
      <c r="DL2" s="166" t="s">
        <v>119</v>
      </c>
      <c r="DM2" s="166" t="s">
        <v>119</v>
      </c>
      <c r="DN2" s="166" t="s">
        <v>119</v>
      </c>
      <c r="DO2" s="166" t="s">
        <v>119</v>
      </c>
      <c r="DP2" s="166" t="s">
        <v>119</v>
      </c>
      <c r="DQ2" s="166" t="s">
        <v>119</v>
      </c>
      <c r="DR2" s="166" t="s">
        <v>119</v>
      </c>
      <c r="DS2" s="166" t="s">
        <v>119</v>
      </c>
      <c r="DT2" s="166" t="s">
        <v>119</v>
      </c>
      <c r="DU2" s="166" t="s">
        <v>119</v>
      </c>
      <c r="DV2" s="166" t="s">
        <v>119</v>
      </c>
      <c r="DW2" s="166" t="s">
        <v>119</v>
      </c>
      <c r="DX2" s="166" t="s">
        <v>119</v>
      </c>
      <c r="DY2" s="166" t="s">
        <v>119</v>
      </c>
      <c r="DZ2" s="166" t="s">
        <v>119</v>
      </c>
      <c r="EA2" s="166" t="s">
        <v>119</v>
      </c>
      <c r="EB2" s="166" t="s">
        <v>119</v>
      </c>
      <c r="EC2" s="166" t="s">
        <v>119</v>
      </c>
      <c r="ED2" s="166" t="s">
        <v>119</v>
      </c>
      <c r="EE2" s="166" t="s">
        <v>119</v>
      </c>
      <c r="EF2" s="166" t="s">
        <v>119</v>
      </c>
      <c r="EG2" s="166" t="s">
        <v>119</v>
      </c>
      <c r="EH2" s="166" t="s">
        <v>119</v>
      </c>
      <c r="EI2" s="166" t="s">
        <v>119</v>
      </c>
      <c r="EJ2" s="166" t="s">
        <v>119</v>
      </c>
      <c r="EK2" s="166" t="s">
        <v>119</v>
      </c>
      <c r="EL2" s="166" t="s">
        <v>119</v>
      </c>
      <c r="EM2" s="166" t="s">
        <v>119</v>
      </c>
      <c r="EN2" s="166" t="s">
        <v>119</v>
      </c>
      <c r="EO2" s="166" t="s">
        <v>119</v>
      </c>
      <c r="EP2" s="166" t="s">
        <v>119</v>
      </c>
      <c r="EQ2" s="166" t="s">
        <v>119</v>
      </c>
      <c r="ER2" s="166" t="s">
        <v>119</v>
      </c>
      <c r="ES2" s="166" t="s">
        <v>119</v>
      </c>
      <c r="ET2" s="166" t="s">
        <v>119</v>
      </c>
      <c r="EU2" s="166" t="s">
        <v>119</v>
      </c>
      <c r="EV2" s="166" t="s">
        <v>119</v>
      </c>
      <c r="EW2" s="166" t="s">
        <v>119</v>
      </c>
      <c r="EX2" s="166" t="s">
        <v>119</v>
      </c>
      <c r="EY2" s="166" t="s">
        <v>119</v>
      </c>
      <c r="EZ2" s="166" t="s">
        <v>119</v>
      </c>
      <c r="FA2" s="166" t="s">
        <v>119</v>
      </c>
      <c r="FB2" s="166" t="s">
        <v>119</v>
      </c>
      <c r="FC2" s="166" t="s">
        <v>119</v>
      </c>
      <c r="FD2" s="166" t="s">
        <v>119</v>
      </c>
      <c r="FE2" s="166" t="s">
        <v>119</v>
      </c>
      <c r="FF2" s="166" t="s">
        <v>119</v>
      </c>
      <c r="FG2" s="166" t="s">
        <v>119</v>
      </c>
      <c r="FH2" s="166" t="s">
        <v>119</v>
      </c>
      <c r="FI2" s="166" t="s">
        <v>119</v>
      </c>
      <c r="FJ2" s="166" t="s">
        <v>119</v>
      </c>
      <c r="FK2" s="166" t="s">
        <v>119</v>
      </c>
      <c r="FL2" s="166" t="s">
        <v>119</v>
      </c>
      <c r="FM2" s="166" t="s">
        <v>119</v>
      </c>
      <c r="FN2" s="166" t="s">
        <v>119</v>
      </c>
      <c r="FO2" s="166" t="s">
        <v>119</v>
      </c>
      <c r="FP2" s="166" t="s">
        <v>119</v>
      </c>
      <c r="FQ2" s="166" t="s">
        <v>119</v>
      </c>
      <c r="FR2" s="166" t="s">
        <v>119</v>
      </c>
    </row>
    <row r="3" spans="1:174" ht="21" customHeight="1">
      <c r="A3" s="40" t="s">
        <v>84</v>
      </c>
      <c r="B3" s="40" t="s">
        <v>23</v>
      </c>
      <c r="C3" s="40" t="s">
        <v>5</v>
      </c>
      <c r="D3" s="169" t="s">
        <v>187</v>
      </c>
      <c r="E3" s="40" t="s">
        <v>189</v>
      </c>
      <c r="F3" s="40" t="s">
        <v>191</v>
      </c>
      <c r="G3" s="40" t="s">
        <v>193</v>
      </c>
      <c r="H3" s="40" t="s">
        <v>15</v>
      </c>
      <c r="I3" s="40" t="s">
        <v>195</v>
      </c>
      <c r="J3" s="40" t="s">
        <v>197</v>
      </c>
      <c r="K3" s="40" t="s">
        <v>198</v>
      </c>
      <c r="L3" s="40" t="s">
        <v>200</v>
      </c>
      <c r="M3" s="40" t="s">
        <v>202</v>
      </c>
      <c r="N3" s="40" t="s">
        <v>203</v>
      </c>
      <c r="O3" s="40" t="s">
        <v>204</v>
      </c>
      <c r="P3" s="40" t="s">
        <v>205</v>
      </c>
      <c r="Q3" s="40" t="s">
        <v>7</v>
      </c>
      <c r="R3" s="40" t="s">
        <v>9</v>
      </c>
      <c r="S3" s="40" t="s">
        <v>207</v>
      </c>
      <c r="T3" s="40" t="s">
        <v>209</v>
      </c>
      <c r="U3" s="40" t="s">
        <v>210</v>
      </c>
      <c r="V3" s="40" t="s">
        <v>28</v>
      </c>
      <c r="W3" s="40" t="s">
        <v>30</v>
      </c>
      <c r="X3" s="40" t="s">
        <v>20</v>
      </c>
      <c r="Y3" s="40" t="s">
        <v>32</v>
      </c>
      <c r="Z3" s="40" t="s">
        <v>34</v>
      </c>
      <c r="AA3" s="40" t="s">
        <v>217</v>
      </c>
      <c r="AB3" s="40" t="s">
        <v>41</v>
      </c>
      <c r="AC3" s="40" t="s">
        <v>219</v>
      </c>
      <c r="AD3" s="40" t="s">
        <v>37</v>
      </c>
      <c r="AE3" s="40" t="s">
        <v>38</v>
      </c>
      <c r="AF3" s="40" t="s">
        <v>222</v>
      </c>
      <c r="AG3" s="40" t="s">
        <v>223</v>
      </c>
      <c r="AH3" s="43" t="s">
        <v>224</v>
      </c>
      <c r="AI3" s="40" t="s">
        <v>29</v>
      </c>
      <c r="AJ3" s="40" t="s">
        <v>225</v>
      </c>
      <c r="AK3" s="40" t="s">
        <v>226</v>
      </c>
      <c r="AL3" s="40" t="s">
        <v>227</v>
      </c>
      <c r="AM3" s="40" t="s">
        <v>229</v>
      </c>
      <c r="AN3" s="40" t="s">
        <v>231</v>
      </c>
      <c r="AO3" s="40" t="s">
        <v>232</v>
      </c>
      <c r="AP3" s="40" t="s">
        <v>234</v>
      </c>
      <c r="AQ3" s="40" t="s">
        <v>236</v>
      </c>
      <c r="AR3" s="40" t="s">
        <v>237</v>
      </c>
      <c r="AS3" s="40" t="s">
        <v>238</v>
      </c>
      <c r="AT3" s="40" t="s">
        <v>239</v>
      </c>
      <c r="AU3" s="40" t="s">
        <v>241</v>
      </c>
      <c r="AV3" s="40" t="s">
        <v>242</v>
      </c>
      <c r="AW3" s="40" t="s">
        <v>244</v>
      </c>
      <c r="AX3" s="40" t="s">
        <v>245</v>
      </c>
      <c r="AY3" s="40" t="s">
        <v>246</v>
      </c>
      <c r="AZ3" s="40" t="s">
        <v>45</v>
      </c>
      <c r="BA3" s="44" t="s">
        <v>251</v>
      </c>
      <c r="BB3" s="44" t="s">
        <v>254</v>
      </c>
      <c r="BC3" s="44" t="s">
        <v>256</v>
      </c>
      <c r="BD3" s="40" t="s">
        <v>258</v>
      </c>
      <c r="BE3" s="44" t="s">
        <v>259</v>
      </c>
      <c r="BF3" s="40" t="s">
        <v>261</v>
      </c>
      <c r="BG3" s="40" t="s">
        <v>262</v>
      </c>
      <c r="BH3" s="40" t="s">
        <v>264</v>
      </c>
      <c r="BI3" s="40" t="s">
        <v>267</v>
      </c>
      <c r="BJ3" s="40" t="s">
        <v>270</v>
      </c>
      <c r="BK3" s="44" t="s">
        <v>273</v>
      </c>
      <c r="BL3" s="44" t="s">
        <v>275</v>
      </c>
      <c r="BM3" s="44" t="s">
        <v>277</v>
      </c>
      <c r="BN3" s="40" t="s">
        <v>280</v>
      </c>
      <c r="BO3" s="40" t="s">
        <v>281</v>
      </c>
      <c r="BP3" s="40" t="s">
        <v>42</v>
      </c>
      <c r="BQ3" s="40" t="s">
        <v>44</v>
      </c>
      <c r="BR3" s="40" t="s">
        <v>47</v>
      </c>
      <c r="BS3" s="40" t="s">
        <v>285</v>
      </c>
      <c r="BT3" s="40" t="s">
        <v>277</v>
      </c>
      <c r="BU3" s="40" t="s">
        <v>286</v>
      </c>
      <c r="BV3" s="40" t="s">
        <v>288</v>
      </c>
      <c r="BW3" s="40" t="s">
        <v>289</v>
      </c>
      <c r="BX3" s="40" t="s">
        <v>291</v>
      </c>
      <c r="BY3" s="40" t="s">
        <v>292</v>
      </c>
      <c r="BZ3" s="40" t="s">
        <v>293</v>
      </c>
      <c r="CA3" s="40" t="s">
        <v>294</v>
      </c>
      <c r="CB3" s="40" t="s">
        <v>295</v>
      </c>
      <c r="CC3" s="40" t="s">
        <v>297</v>
      </c>
      <c r="CD3" s="40" t="s">
        <v>299</v>
      </c>
      <c r="CE3" s="40" t="s">
        <v>301</v>
      </c>
      <c r="CF3" s="40" t="s">
        <v>303</v>
      </c>
      <c r="CG3" s="40" t="s">
        <v>305</v>
      </c>
      <c r="CH3" s="40" t="s">
        <v>307</v>
      </c>
      <c r="CI3" s="40" t="s">
        <v>308</v>
      </c>
      <c r="CJ3" s="40" t="s">
        <v>310</v>
      </c>
      <c r="CK3" s="40" t="s">
        <v>312</v>
      </c>
      <c r="CL3" s="40" t="s">
        <v>314</v>
      </c>
      <c r="CM3" s="40" t="s">
        <v>316</v>
      </c>
      <c r="CN3" s="40" t="s">
        <v>317</v>
      </c>
      <c r="CO3" s="40" t="s">
        <v>318</v>
      </c>
      <c r="CP3" s="40" t="s">
        <v>319</v>
      </c>
      <c r="CQ3" s="40" t="s">
        <v>320</v>
      </c>
      <c r="CR3" s="40" t="s">
        <v>322</v>
      </c>
      <c r="CS3" s="40" t="s">
        <v>325</v>
      </c>
      <c r="CT3" s="40" t="s">
        <v>326</v>
      </c>
      <c r="CU3" s="40" t="s">
        <v>328</v>
      </c>
      <c r="CV3" s="40" t="s">
        <v>330</v>
      </c>
      <c r="CW3" s="40" t="s">
        <v>332</v>
      </c>
      <c r="CX3" s="40" t="s">
        <v>334</v>
      </c>
      <c r="CY3" s="40" t="s">
        <v>336</v>
      </c>
      <c r="CZ3" s="40" t="s">
        <v>337</v>
      </c>
      <c r="DA3" s="40" t="s">
        <v>338</v>
      </c>
      <c r="DB3" s="40" t="s">
        <v>340</v>
      </c>
      <c r="DC3" s="40" t="s">
        <v>341</v>
      </c>
      <c r="DD3" s="40" t="s">
        <v>342</v>
      </c>
      <c r="DE3" s="40" t="s">
        <v>343</v>
      </c>
      <c r="DF3" s="40" t="s">
        <v>344</v>
      </c>
      <c r="DG3" s="40" t="s">
        <v>345</v>
      </c>
      <c r="DH3" s="40" t="s">
        <v>346</v>
      </c>
      <c r="DI3" s="40" t="s">
        <v>347</v>
      </c>
      <c r="DJ3" s="40" t="s">
        <v>349</v>
      </c>
      <c r="DK3" s="40" t="s">
        <v>350</v>
      </c>
      <c r="DL3" s="40" t="s">
        <v>352</v>
      </c>
      <c r="DM3" s="40" t="s">
        <v>353</v>
      </c>
      <c r="DN3" s="40" t="s">
        <v>354</v>
      </c>
      <c r="DO3" s="40" t="s">
        <v>356</v>
      </c>
      <c r="DP3" s="40" t="s">
        <v>358</v>
      </c>
      <c r="DQ3" s="40" t="s">
        <v>360</v>
      </c>
      <c r="DR3" s="40" t="s">
        <v>361</v>
      </c>
      <c r="DS3" s="40" t="s">
        <v>363</v>
      </c>
      <c r="DT3" s="40" t="s">
        <v>365</v>
      </c>
      <c r="DU3" s="40" t="s">
        <v>367</v>
      </c>
      <c r="DV3" s="40" t="s">
        <v>369</v>
      </c>
      <c r="DW3" s="40" t="s">
        <v>371</v>
      </c>
      <c r="DX3" s="40" t="s">
        <v>372</v>
      </c>
      <c r="DY3" s="40" t="s">
        <v>373</v>
      </c>
      <c r="DZ3" s="40" t="s">
        <v>374</v>
      </c>
      <c r="EA3" s="40" t="s">
        <v>375</v>
      </c>
      <c r="EB3" s="40" t="s">
        <v>376</v>
      </c>
      <c r="EC3" s="40" t="s">
        <v>377</v>
      </c>
      <c r="ED3" s="40" t="s">
        <v>379</v>
      </c>
      <c r="EE3" s="40" t="s">
        <v>380</v>
      </c>
      <c r="EF3" s="40" t="s">
        <v>381</v>
      </c>
      <c r="EG3" s="40" t="s">
        <v>382</v>
      </c>
      <c r="EH3" s="40" t="s">
        <v>383</v>
      </c>
      <c r="EI3" s="40" t="s">
        <v>384</v>
      </c>
      <c r="EJ3" s="40" t="s">
        <v>385</v>
      </c>
      <c r="EK3" s="40" t="s">
        <v>386</v>
      </c>
      <c r="EL3" s="40" t="s">
        <v>387</v>
      </c>
      <c r="EM3" s="40" t="s">
        <v>388</v>
      </c>
      <c r="EN3" s="40" t="s">
        <v>389</v>
      </c>
      <c r="EO3" s="40" t="s">
        <v>390</v>
      </c>
      <c r="EP3" s="40" t="s">
        <v>392</v>
      </c>
      <c r="EQ3" s="40" t="s">
        <v>393</v>
      </c>
      <c r="ER3" s="40" t="s">
        <v>394</v>
      </c>
      <c r="ES3" s="40" t="s">
        <v>395</v>
      </c>
      <c r="ET3" s="40" t="s">
        <v>396</v>
      </c>
      <c r="EU3" s="40" t="s">
        <v>397</v>
      </c>
      <c r="EV3" s="40" t="s">
        <v>398</v>
      </c>
      <c r="EW3" s="40" t="s">
        <v>399</v>
      </c>
      <c r="EX3" s="40" t="s">
        <v>400</v>
      </c>
      <c r="EY3" s="40" t="s">
        <v>401</v>
      </c>
      <c r="EZ3" s="40" t="s">
        <v>403</v>
      </c>
      <c r="FA3" s="40" t="s">
        <v>405</v>
      </c>
      <c r="FB3" s="40" t="s">
        <v>406</v>
      </c>
      <c r="FC3" s="40" t="s">
        <v>408</v>
      </c>
      <c r="FD3" s="40" t="s">
        <v>409</v>
      </c>
      <c r="FE3" s="40" t="s">
        <v>411</v>
      </c>
      <c r="FF3" s="40" t="s">
        <v>412</v>
      </c>
      <c r="FG3" s="40" t="s">
        <v>414</v>
      </c>
      <c r="FH3" s="40" t="s">
        <v>415</v>
      </c>
      <c r="FI3" s="40" t="s">
        <v>416</v>
      </c>
      <c r="FJ3" s="40" t="s">
        <v>418</v>
      </c>
      <c r="FK3" s="40" t="s">
        <v>419</v>
      </c>
      <c r="FL3" s="40" t="s">
        <v>420</v>
      </c>
      <c r="FM3" s="40" t="s">
        <v>422</v>
      </c>
      <c r="FN3" s="40" t="s">
        <v>423</v>
      </c>
      <c r="FO3" s="40" t="s">
        <v>424</v>
      </c>
      <c r="FP3" s="40" t="s">
        <v>425</v>
      </c>
      <c r="FQ3" s="40" t="s">
        <v>426</v>
      </c>
      <c r="FR3" s="40" t="s">
        <v>427</v>
      </c>
    </row>
    <row r="4" spans="1:174" ht="26.25" customHeight="1">
      <c r="A4" s="51" t="s">
        <v>57</v>
      </c>
      <c r="B4" s="51" t="s">
        <v>58</v>
      </c>
      <c r="C4" s="51" t="s">
        <v>53</v>
      </c>
      <c r="D4" s="51" t="s">
        <v>428</v>
      </c>
      <c r="E4" s="51" t="s">
        <v>431</v>
      </c>
      <c r="F4" s="51" t="s">
        <v>432</v>
      </c>
      <c r="G4" s="51">
        <v>2020</v>
      </c>
      <c r="H4" s="51" t="s">
        <v>434</v>
      </c>
      <c r="I4" s="51" t="s">
        <v>435</v>
      </c>
      <c r="J4" s="51" t="s">
        <v>436</v>
      </c>
      <c r="K4" s="51" t="s">
        <v>438</v>
      </c>
      <c r="L4" s="51" t="s">
        <v>439</v>
      </c>
      <c r="M4" s="51" t="s">
        <v>440</v>
      </c>
      <c r="N4" s="51" t="s">
        <v>441</v>
      </c>
      <c r="O4" s="51" t="s">
        <v>442</v>
      </c>
      <c r="P4" s="51" t="s">
        <v>443</v>
      </c>
      <c r="Q4" s="51" t="s">
        <v>86</v>
      </c>
      <c r="R4" s="51" t="s">
        <v>87</v>
      </c>
      <c r="S4" s="51" t="s">
        <v>448</v>
      </c>
      <c r="T4" s="51" t="s">
        <v>450</v>
      </c>
      <c r="U4" s="51" t="s">
        <v>94</v>
      </c>
      <c r="V4" s="51" t="s">
        <v>88</v>
      </c>
      <c r="W4" s="51" t="s">
        <v>89</v>
      </c>
      <c r="X4" s="51" t="s">
        <v>90</v>
      </c>
      <c r="Y4" s="51" t="s">
        <v>91</v>
      </c>
      <c r="Z4" s="51" t="s">
        <v>92</v>
      </c>
      <c r="AA4" s="51" t="s">
        <v>454</v>
      </c>
      <c r="AB4" s="51" t="s">
        <v>95</v>
      </c>
      <c r="AC4" s="51" t="s">
        <v>455</v>
      </c>
      <c r="AD4" s="51" t="s">
        <v>93</v>
      </c>
      <c r="AE4" s="51" t="s">
        <v>94</v>
      </c>
      <c r="AF4" s="51" t="s">
        <v>456</v>
      </c>
      <c r="AG4" s="51">
        <v>10000</v>
      </c>
      <c r="AH4" s="51" t="s">
        <v>457</v>
      </c>
      <c r="AI4" s="51" t="s">
        <v>458</v>
      </c>
      <c r="AJ4" s="51" t="s">
        <v>459</v>
      </c>
      <c r="AK4" s="51">
        <v>0.22988505749999999</v>
      </c>
      <c r="AL4" s="51">
        <v>71.900000000000006</v>
      </c>
      <c r="AM4" s="51" t="s">
        <v>463</v>
      </c>
      <c r="AN4" s="51" t="s">
        <v>180</v>
      </c>
      <c r="AO4" s="51" t="s">
        <v>467</v>
      </c>
      <c r="AP4" s="51" t="s">
        <v>469</v>
      </c>
      <c r="AQ4" s="51" t="s">
        <v>472</v>
      </c>
      <c r="AR4" s="51">
        <v>2018</v>
      </c>
      <c r="AS4" s="51" t="s">
        <v>474</v>
      </c>
      <c r="AT4" s="51" t="s">
        <v>476</v>
      </c>
      <c r="AU4" s="51" t="s">
        <v>477</v>
      </c>
      <c r="AV4" s="51" t="s">
        <v>479</v>
      </c>
      <c r="AW4" s="51" t="s">
        <v>480</v>
      </c>
      <c r="AX4" s="51" t="s">
        <v>483</v>
      </c>
      <c r="AY4" s="51" t="s">
        <v>484</v>
      </c>
      <c r="AZ4" s="51" t="s">
        <v>486</v>
      </c>
      <c r="BA4" s="51" t="s">
        <v>456</v>
      </c>
      <c r="BB4" s="51" t="s">
        <v>487</v>
      </c>
      <c r="BC4" s="51" t="s">
        <v>488</v>
      </c>
      <c r="BD4" s="51" t="s">
        <v>489</v>
      </c>
      <c r="BE4" s="51" t="s">
        <v>491</v>
      </c>
      <c r="BF4" s="51" t="s">
        <v>493</v>
      </c>
      <c r="BG4" s="51" t="s">
        <v>494</v>
      </c>
      <c r="BH4" s="51" t="s">
        <v>94</v>
      </c>
      <c r="BI4" s="51" t="s">
        <v>496</v>
      </c>
      <c r="BJ4" s="51" t="s">
        <v>497</v>
      </c>
      <c r="BK4" s="51" t="s">
        <v>247</v>
      </c>
      <c r="BL4" s="51" t="s">
        <v>247</v>
      </c>
      <c r="BM4" s="51" t="s">
        <v>498</v>
      </c>
      <c r="BN4" s="51" t="s">
        <v>500</v>
      </c>
      <c r="BO4" s="51" t="s">
        <v>501</v>
      </c>
      <c r="BP4" s="51" t="s">
        <v>96</v>
      </c>
      <c r="BQ4" s="51" t="s">
        <v>98</v>
      </c>
      <c r="BR4" s="51" t="s">
        <v>99</v>
      </c>
      <c r="BS4" s="51"/>
      <c r="BT4" s="51" t="s">
        <v>498</v>
      </c>
      <c r="BU4" s="51"/>
      <c r="BV4" s="51"/>
      <c r="BW4" s="51"/>
      <c r="BX4" s="51">
        <v>7.2</v>
      </c>
      <c r="BY4" s="51"/>
      <c r="BZ4" s="51" t="s">
        <v>518</v>
      </c>
      <c r="CA4" s="51"/>
      <c r="CB4" s="51"/>
      <c r="CC4" s="51"/>
      <c r="CD4" s="51"/>
      <c r="CE4" s="51"/>
      <c r="CF4" s="51"/>
      <c r="CG4" s="51"/>
      <c r="CH4" s="51"/>
      <c r="CI4" s="51"/>
      <c r="CJ4" s="51">
        <v>4.0000000000000001E-3</v>
      </c>
      <c r="CK4" s="51"/>
      <c r="CL4" s="51" t="s">
        <v>520</v>
      </c>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v>7.0000000000000001E-3</v>
      </c>
      <c r="EE4" s="51" t="s">
        <v>527</v>
      </c>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row>
    <row r="5" spans="1:174" ht="26.25" customHeight="1">
      <c r="A5" s="51" t="s">
        <v>57</v>
      </c>
      <c r="B5" s="51" t="s">
        <v>111</v>
      </c>
      <c r="C5" s="51" t="s">
        <v>53</v>
      </c>
      <c r="D5" s="51" t="s">
        <v>428</v>
      </c>
      <c r="E5" s="51" t="s">
        <v>431</v>
      </c>
      <c r="F5" s="51" t="s">
        <v>432</v>
      </c>
      <c r="G5" s="51">
        <v>2020</v>
      </c>
      <c r="H5" s="51" t="s">
        <v>434</v>
      </c>
      <c r="I5" s="51" t="s">
        <v>435</v>
      </c>
      <c r="J5" s="51" t="s">
        <v>436</v>
      </c>
      <c r="K5" s="51" t="s">
        <v>438</v>
      </c>
      <c r="L5" s="51" t="s">
        <v>439</v>
      </c>
      <c r="M5" s="51" t="s">
        <v>440</v>
      </c>
      <c r="N5" s="51" t="s">
        <v>441</v>
      </c>
      <c r="O5" s="51" t="s">
        <v>442</v>
      </c>
      <c r="P5" s="51" t="s">
        <v>443</v>
      </c>
      <c r="Q5" s="51" t="s">
        <v>86</v>
      </c>
      <c r="R5" s="51" t="s">
        <v>87</v>
      </c>
      <c r="S5" s="51" t="s">
        <v>448</v>
      </c>
      <c r="T5" s="51" t="s">
        <v>450</v>
      </c>
      <c r="U5" s="51" t="s">
        <v>94</v>
      </c>
      <c r="V5" s="51" t="s">
        <v>88</v>
      </c>
      <c r="W5" s="51" t="s">
        <v>89</v>
      </c>
      <c r="X5" s="51" t="s">
        <v>90</v>
      </c>
      <c r="Y5" s="51" t="s">
        <v>91</v>
      </c>
      <c r="Z5" s="51" t="s">
        <v>92</v>
      </c>
      <c r="AA5" s="51" t="s">
        <v>553</v>
      </c>
      <c r="AB5" s="51" t="s">
        <v>115</v>
      </c>
      <c r="AC5" s="51" t="s">
        <v>455</v>
      </c>
      <c r="AD5" s="51" t="s">
        <v>93</v>
      </c>
      <c r="AE5" s="51" t="s">
        <v>94</v>
      </c>
      <c r="AF5" s="51" t="s">
        <v>456</v>
      </c>
      <c r="AG5" s="51">
        <v>10000</v>
      </c>
      <c r="AH5" s="51" t="s">
        <v>457</v>
      </c>
      <c r="AI5" s="51" t="s">
        <v>458</v>
      </c>
      <c r="AJ5" s="51" t="s">
        <v>459</v>
      </c>
      <c r="AK5" s="51">
        <v>0.22988505749999999</v>
      </c>
      <c r="AL5" s="51">
        <v>71.900000000000006</v>
      </c>
      <c r="AM5" s="51" t="s">
        <v>463</v>
      </c>
      <c r="AN5" s="51" t="s">
        <v>180</v>
      </c>
      <c r="AO5" s="51" t="s">
        <v>467</v>
      </c>
      <c r="AP5" s="51" t="s">
        <v>469</v>
      </c>
      <c r="AQ5" s="51" t="s">
        <v>472</v>
      </c>
      <c r="AR5" s="51">
        <v>2018</v>
      </c>
      <c r="AS5" s="51" t="s">
        <v>474</v>
      </c>
      <c r="AT5" s="51" t="s">
        <v>476</v>
      </c>
      <c r="AU5" s="51" t="s">
        <v>477</v>
      </c>
      <c r="AV5" s="51"/>
      <c r="AW5" s="51" t="s">
        <v>480</v>
      </c>
      <c r="AX5" s="51" t="s">
        <v>483</v>
      </c>
      <c r="AY5" s="51" t="s">
        <v>508</v>
      </c>
      <c r="AZ5" s="51" t="s">
        <v>486</v>
      </c>
      <c r="BA5" s="51" t="s">
        <v>456</v>
      </c>
      <c r="BB5" s="51" t="s">
        <v>487</v>
      </c>
      <c r="BC5" s="51" t="s">
        <v>488</v>
      </c>
      <c r="BD5" s="51" t="s">
        <v>489</v>
      </c>
      <c r="BE5" s="51" t="s">
        <v>491</v>
      </c>
      <c r="BF5" s="51" t="s">
        <v>493</v>
      </c>
      <c r="BG5" s="51" t="s">
        <v>494</v>
      </c>
      <c r="BH5" s="51" t="s">
        <v>94</v>
      </c>
      <c r="BI5" s="51" t="s">
        <v>496</v>
      </c>
      <c r="BJ5" s="51" t="s">
        <v>497</v>
      </c>
      <c r="BK5" s="51" t="s">
        <v>247</v>
      </c>
      <c r="BL5" s="51" t="s">
        <v>247</v>
      </c>
      <c r="BM5" s="51" t="s">
        <v>498</v>
      </c>
      <c r="BN5" s="51" t="s">
        <v>500</v>
      </c>
      <c r="BO5" s="51" t="s">
        <v>501</v>
      </c>
      <c r="BP5" s="51" t="s">
        <v>96</v>
      </c>
      <c r="BQ5" s="51" t="s">
        <v>98</v>
      </c>
      <c r="BR5" s="51" t="s">
        <v>99</v>
      </c>
      <c r="BS5" s="51"/>
      <c r="BT5" s="51" t="s">
        <v>498</v>
      </c>
      <c r="BU5" s="51"/>
      <c r="BV5" s="51"/>
      <c r="BW5" s="51"/>
      <c r="BX5" s="51">
        <v>11.6</v>
      </c>
      <c r="BY5" s="51"/>
      <c r="BZ5" s="51" t="s">
        <v>518</v>
      </c>
      <c r="CA5" s="51"/>
      <c r="CB5" s="51"/>
      <c r="CC5" s="51"/>
      <c r="CD5" s="51"/>
      <c r="CE5" s="51"/>
      <c r="CF5" s="51"/>
      <c r="CG5" s="51"/>
      <c r="CH5" s="51"/>
      <c r="CI5" s="51"/>
      <c r="CJ5" s="51">
        <v>1.4999999999999999E-2</v>
      </c>
      <c r="CK5" s="51"/>
      <c r="CL5" s="51" t="s">
        <v>520</v>
      </c>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v>1.4999999999999999E-2</v>
      </c>
      <c r="EE5" s="51" t="s">
        <v>527</v>
      </c>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row>
    <row r="6" spans="1:174" ht="26.25" customHeight="1">
      <c r="A6" s="51" t="s">
        <v>451</v>
      </c>
      <c r="B6" s="51" t="s">
        <v>451</v>
      </c>
      <c r="C6" s="51" t="s">
        <v>53</v>
      </c>
      <c r="D6" s="51" t="s">
        <v>402</v>
      </c>
      <c r="E6" s="51" t="s">
        <v>431</v>
      </c>
      <c r="F6" s="51" t="s">
        <v>584</v>
      </c>
      <c r="G6" s="51">
        <v>2024</v>
      </c>
      <c r="H6" s="51" t="s">
        <v>585</v>
      </c>
      <c r="I6" s="51" t="s">
        <v>586</v>
      </c>
      <c r="J6" s="51" t="s">
        <v>587</v>
      </c>
      <c r="K6" s="51" t="s">
        <v>588</v>
      </c>
      <c r="L6" s="51" t="s">
        <v>439</v>
      </c>
      <c r="M6" s="51" t="s">
        <v>440</v>
      </c>
      <c r="N6" s="51" t="s">
        <v>589</v>
      </c>
      <c r="O6" s="51" t="s">
        <v>590</v>
      </c>
      <c r="P6" s="51" t="s">
        <v>591</v>
      </c>
      <c r="Q6" s="51" t="s">
        <v>86</v>
      </c>
      <c r="R6" s="51" t="s">
        <v>87</v>
      </c>
      <c r="S6" s="51" t="s">
        <v>448</v>
      </c>
      <c r="T6" s="51" t="s">
        <v>592</v>
      </c>
      <c r="U6" s="51" t="s">
        <v>594</v>
      </c>
      <c r="V6" s="51" t="s">
        <v>88</v>
      </c>
      <c r="W6" s="51" t="s">
        <v>123</v>
      </c>
      <c r="X6" s="51" t="s">
        <v>90</v>
      </c>
      <c r="Y6" s="51" t="s">
        <v>597</v>
      </c>
      <c r="Z6" s="51" t="s">
        <v>129</v>
      </c>
      <c r="AA6" s="51" t="s">
        <v>599</v>
      </c>
      <c r="AB6" s="51" t="s">
        <v>134</v>
      </c>
      <c r="AC6" s="51" t="s">
        <v>600</v>
      </c>
      <c r="AD6" s="51" t="s">
        <v>94</v>
      </c>
      <c r="AE6" s="51" t="s">
        <v>94</v>
      </c>
      <c r="AF6" s="51" t="s">
        <v>456</v>
      </c>
      <c r="AG6" s="51" t="s">
        <v>180</v>
      </c>
      <c r="AH6" s="51" t="s">
        <v>603</v>
      </c>
      <c r="AI6" s="51" t="s">
        <v>604</v>
      </c>
      <c r="AJ6" s="51" t="s">
        <v>605</v>
      </c>
      <c r="AK6" s="51" t="s">
        <v>607</v>
      </c>
      <c r="AL6" s="51" t="s">
        <v>180</v>
      </c>
      <c r="AM6" s="51" t="s">
        <v>180</v>
      </c>
      <c r="AN6" s="51" t="s">
        <v>180</v>
      </c>
      <c r="AO6" s="51" t="s">
        <v>180</v>
      </c>
      <c r="AP6" s="51"/>
      <c r="AQ6" s="51" t="s">
        <v>609</v>
      </c>
      <c r="AR6" s="51" t="s">
        <v>610</v>
      </c>
      <c r="AS6" s="51" t="s">
        <v>474</v>
      </c>
      <c r="AT6" s="51" t="s">
        <v>611</v>
      </c>
      <c r="AU6" s="51" t="s">
        <v>612</v>
      </c>
      <c r="AV6" s="51" t="s">
        <v>613</v>
      </c>
      <c r="AW6" s="51" t="s">
        <v>614</v>
      </c>
      <c r="AX6" s="51" t="s">
        <v>615</v>
      </c>
      <c r="AY6" s="51" t="s">
        <v>194</v>
      </c>
      <c r="AZ6" s="51" t="s">
        <v>616</v>
      </c>
      <c r="BA6" s="51"/>
      <c r="BB6" s="51" t="s">
        <v>487</v>
      </c>
      <c r="BC6" s="51" t="s">
        <v>617</v>
      </c>
      <c r="BD6" s="51" t="s">
        <v>618</v>
      </c>
      <c r="BE6" s="51" t="s">
        <v>619</v>
      </c>
      <c r="BF6" s="51" t="s">
        <v>620</v>
      </c>
      <c r="BG6" s="51" t="s">
        <v>622</v>
      </c>
      <c r="BH6" s="51" t="s">
        <v>591</v>
      </c>
      <c r="BI6" s="51" t="s">
        <v>623</v>
      </c>
      <c r="BJ6" s="51"/>
      <c r="BK6" s="51" t="s">
        <v>247</v>
      </c>
      <c r="BL6" s="51" t="s">
        <v>247</v>
      </c>
      <c r="BM6" s="51" t="s">
        <v>627</v>
      </c>
      <c r="BN6" s="51" t="s">
        <v>500</v>
      </c>
      <c r="BO6" s="51" t="s">
        <v>629</v>
      </c>
      <c r="BP6" s="51" t="s">
        <v>471</v>
      </c>
      <c r="BQ6" s="51" t="s">
        <v>473</v>
      </c>
      <c r="BR6" s="51" t="s">
        <v>475</v>
      </c>
      <c r="BS6" s="51"/>
      <c r="BT6" s="51" t="s">
        <v>627</v>
      </c>
      <c r="BU6" s="51">
        <v>26.94</v>
      </c>
      <c r="BV6" s="51"/>
      <c r="BW6" s="51" t="s">
        <v>637</v>
      </c>
      <c r="BX6" s="51"/>
      <c r="BY6" s="51"/>
      <c r="BZ6" s="51"/>
      <c r="CA6" s="51"/>
      <c r="CB6" s="51"/>
      <c r="CC6" s="51"/>
      <c r="CD6" s="51"/>
      <c r="CE6" s="51"/>
      <c r="CF6" s="51"/>
      <c r="CG6" s="51"/>
      <c r="CH6" s="51">
        <v>0.31</v>
      </c>
      <c r="CI6" s="51" t="s">
        <v>642</v>
      </c>
      <c r="CJ6" s="51">
        <v>0.6</v>
      </c>
      <c r="CK6" s="51"/>
      <c r="CL6" s="51" t="s">
        <v>643</v>
      </c>
      <c r="CM6" s="51"/>
      <c r="CN6" s="51"/>
      <c r="CO6" s="51"/>
      <c r="CP6" s="51"/>
      <c r="CQ6" s="51"/>
      <c r="CR6" s="51"/>
      <c r="CS6" s="51"/>
      <c r="CT6" s="51"/>
      <c r="CU6" s="51"/>
      <c r="CV6" s="51"/>
      <c r="CW6" s="51"/>
      <c r="CX6" s="51"/>
      <c r="CY6" s="51"/>
      <c r="CZ6" s="51"/>
      <c r="DA6" s="51"/>
      <c r="DB6" s="51"/>
      <c r="DC6" s="51"/>
      <c r="DD6" s="51"/>
      <c r="DE6" s="51"/>
      <c r="DF6" s="51"/>
      <c r="DG6" s="51"/>
      <c r="DH6" s="51">
        <v>0.56999999999999995</v>
      </c>
      <c r="DI6" s="51"/>
      <c r="DJ6" s="51" t="s">
        <v>646</v>
      </c>
      <c r="DK6" s="51"/>
      <c r="DL6" s="51"/>
      <c r="DM6" s="51"/>
      <c r="DN6" s="51"/>
      <c r="DO6" s="51"/>
      <c r="DP6" s="51"/>
      <c r="DQ6" s="51"/>
      <c r="DR6" s="51"/>
      <c r="DS6" s="51"/>
      <c r="DT6" s="51">
        <v>3.43</v>
      </c>
      <c r="DU6" s="51"/>
      <c r="DV6" s="51" t="s">
        <v>647</v>
      </c>
      <c r="DW6" s="51"/>
      <c r="DX6" s="51">
        <v>433.87</v>
      </c>
      <c r="DY6" s="51" t="s">
        <v>649</v>
      </c>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row>
    <row r="7" spans="1:174" ht="26.25" customHeight="1">
      <c r="A7" s="51" t="s">
        <v>490</v>
      </c>
      <c r="B7" s="51" t="s">
        <v>492</v>
      </c>
      <c r="C7" s="51" t="s">
        <v>53</v>
      </c>
      <c r="D7" s="51" t="s">
        <v>663</v>
      </c>
      <c r="E7" s="51" t="s">
        <v>431</v>
      </c>
      <c r="F7" s="51" t="s">
        <v>666</v>
      </c>
      <c r="G7" s="51">
        <v>2021</v>
      </c>
      <c r="H7" s="51" t="s">
        <v>668</v>
      </c>
      <c r="I7" s="51" t="s">
        <v>674</v>
      </c>
      <c r="J7" s="51" t="s">
        <v>675</v>
      </c>
      <c r="K7" s="51" t="s">
        <v>676</v>
      </c>
      <c r="L7" s="51" t="s">
        <v>677</v>
      </c>
      <c r="M7" s="51" t="s">
        <v>440</v>
      </c>
      <c r="N7" s="51" t="s">
        <v>678</v>
      </c>
      <c r="O7" s="51" t="s">
        <v>679</v>
      </c>
      <c r="P7" s="51" t="s">
        <v>680</v>
      </c>
      <c r="Q7" s="51" t="s">
        <v>121</v>
      </c>
      <c r="R7" s="51" t="s">
        <v>122</v>
      </c>
      <c r="S7" s="51" t="s">
        <v>681</v>
      </c>
      <c r="T7" s="51" t="s">
        <v>682</v>
      </c>
      <c r="U7" s="51" t="s">
        <v>683</v>
      </c>
      <c r="V7" s="51" t="s">
        <v>88</v>
      </c>
      <c r="W7" s="51" t="s">
        <v>94</v>
      </c>
      <c r="X7" s="51" t="s">
        <v>125</v>
      </c>
      <c r="Y7" s="51" t="s">
        <v>502</v>
      </c>
      <c r="Z7" s="51" t="s">
        <v>92</v>
      </c>
      <c r="AA7" s="51" t="s">
        <v>454</v>
      </c>
      <c r="AB7" s="51" t="s">
        <v>95</v>
      </c>
      <c r="AC7" s="51"/>
      <c r="AD7" s="51" t="s">
        <v>94</v>
      </c>
      <c r="AE7" s="51" t="s">
        <v>94</v>
      </c>
      <c r="AF7" s="51" t="s">
        <v>456</v>
      </c>
      <c r="AG7" s="51" t="s">
        <v>180</v>
      </c>
      <c r="AH7" s="51" t="s">
        <v>180</v>
      </c>
      <c r="AI7" s="51" t="s">
        <v>511</v>
      </c>
      <c r="AJ7" s="51" t="s">
        <v>686</v>
      </c>
      <c r="AK7" s="51" t="s">
        <v>180</v>
      </c>
      <c r="AL7" s="51" t="s">
        <v>180</v>
      </c>
      <c r="AM7" s="51" t="s">
        <v>687</v>
      </c>
      <c r="AN7" s="51"/>
      <c r="AO7" s="51"/>
      <c r="AP7" s="51" t="s">
        <v>688</v>
      </c>
      <c r="AQ7" s="51" t="s">
        <v>472</v>
      </c>
      <c r="AR7" s="51">
        <v>2019</v>
      </c>
      <c r="AS7" s="51" t="s">
        <v>474</v>
      </c>
      <c r="AT7" s="51" t="s">
        <v>693</v>
      </c>
      <c r="AU7" s="51" t="s">
        <v>694</v>
      </c>
      <c r="AV7" s="51" t="s">
        <v>695</v>
      </c>
      <c r="AW7" s="51" t="s">
        <v>696</v>
      </c>
      <c r="AX7" s="51" t="s">
        <v>697</v>
      </c>
      <c r="AY7" s="51" t="s">
        <v>194</v>
      </c>
      <c r="AZ7" s="51" t="s">
        <v>699</v>
      </c>
      <c r="BA7" s="51" t="s">
        <v>456</v>
      </c>
      <c r="BB7" s="51" t="s">
        <v>700</v>
      </c>
      <c r="BC7" s="51" t="s">
        <v>701</v>
      </c>
      <c r="BD7" s="51" t="s">
        <v>704</v>
      </c>
      <c r="BE7" s="51" t="s">
        <v>706</v>
      </c>
      <c r="BF7" s="51" t="s">
        <v>708</v>
      </c>
      <c r="BG7" s="51"/>
      <c r="BH7" s="51" t="s">
        <v>709</v>
      </c>
      <c r="BI7" s="51" t="s">
        <v>712</v>
      </c>
      <c r="BJ7" s="51" t="s">
        <v>713</v>
      </c>
      <c r="BK7" s="51" t="s">
        <v>93</v>
      </c>
      <c r="BL7" s="51" t="s">
        <v>247</v>
      </c>
      <c r="BM7" s="51" t="s">
        <v>720</v>
      </c>
      <c r="BN7" s="51" t="s">
        <v>500</v>
      </c>
      <c r="BO7" s="51" t="s">
        <v>723</v>
      </c>
      <c r="BP7" s="51" t="s">
        <v>504</v>
      </c>
      <c r="BQ7" s="51" t="s">
        <v>505</v>
      </c>
      <c r="BR7" s="51" t="s">
        <v>507</v>
      </c>
      <c r="BS7" s="51"/>
      <c r="BT7" s="51" t="s">
        <v>720</v>
      </c>
      <c r="BU7" s="51">
        <v>4.12</v>
      </c>
      <c r="BV7" s="51"/>
      <c r="BW7" s="51" t="s">
        <v>725</v>
      </c>
      <c r="BX7" s="51"/>
      <c r="BY7" s="51"/>
      <c r="BZ7" s="51"/>
      <c r="CA7" s="51">
        <v>2090</v>
      </c>
      <c r="CB7" s="51"/>
      <c r="CC7" s="51" t="s">
        <v>728</v>
      </c>
      <c r="CD7" s="51"/>
      <c r="CE7" s="51"/>
      <c r="CF7" s="51"/>
      <c r="CG7" s="51"/>
      <c r="CH7" s="51"/>
      <c r="CI7" s="51"/>
      <c r="CJ7" s="51">
        <v>5.6500000000000002E-2</v>
      </c>
      <c r="CK7" s="51"/>
      <c r="CL7" s="51" t="s">
        <v>730</v>
      </c>
      <c r="CM7" s="51"/>
      <c r="CN7" s="51"/>
      <c r="CO7" s="51"/>
      <c r="CP7" s="51"/>
      <c r="CQ7" s="51"/>
      <c r="CR7" s="51"/>
      <c r="CS7" s="51"/>
      <c r="CT7" s="51"/>
      <c r="CU7" s="51"/>
      <c r="CV7" s="51"/>
      <c r="CW7" s="51"/>
      <c r="CX7" s="51"/>
      <c r="CY7" s="51"/>
      <c r="CZ7" s="51"/>
      <c r="DA7" s="51"/>
      <c r="DB7" s="51">
        <v>0.92600000000000005</v>
      </c>
      <c r="DC7" s="51"/>
      <c r="DD7" s="51" t="s">
        <v>733</v>
      </c>
      <c r="DE7" s="51"/>
      <c r="DF7" s="51"/>
      <c r="DG7" s="51"/>
      <c r="DH7" s="51"/>
      <c r="DI7" s="51"/>
      <c r="DJ7" s="51"/>
      <c r="DK7" s="51"/>
      <c r="DL7" s="51"/>
      <c r="DM7" s="51"/>
      <c r="DN7" s="51"/>
      <c r="DO7" s="51"/>
      <c r="DP7" s="51"/>
      <c r="DQ7" s="51"/>
      <c r="DR7" s="51"/>
      <c r="DS7" s="51"/>
      <c r="DT7" s="51">
        <v>0.182</v>
      </c>
      <c r="DU7" s="51"/>
      <c r="DV7" s="51" t="s">
        <v>737</v>
      </c>
      <c r="DW7" s="51"/>
      <c r="DX7" s="51"/>
      <c r="DY7" s="51"/>
      <c r="DZ7" s="51"/>
      <c r="EA7" s="51"/>
      <c r="EB7" s="51"/>
      <c r="EC7" s="51"/>
      <c r="ED7" s="51"/>
      <c r="EE7" s="51"/>
      <c r="EF7" s="51"/>
      <c r="EG7" s="51"/>
      <c r="EH7" s="51"/>
      <c r="EI7" s="51"/>
      <c r="EJ7" s="51"/>
      <c r="EK7" s="51"/>
      <c r="EL7" s="51"/>
      <c r="EM7" s="51"/>
      <c r="EN7" s="51"/>
      <c r="EO7" s="51">
        <v>1.35E-6</v>
      </c>
      <c r="EP7" s="51"/>
      <c r="EQ7" s="51" t="s">
        <v>739</v>
      </c>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row>
    <row r="8" spans="1:174" ht="26.25" customHeight="1">
      <c r="A8" s="51" t="s">
        <v>490</v>
      </c>
      <c r="B8" s="51" t="s">
        <v>517</v>
      </c>
      <c r="C8" s="51" t="s">
        <v>53</v>
      </c>
      <c r="D8" s="51" t="s">
        <v>663</v>
      </c>
      <c r="E8" s="51" t="s">
        <v>431</v>
      </c>
      <c r="F8" s="51" t="s">
        <v>666</v>
      </c>
      <c r="G8" s="51">
        <v>2021</v>
      </c>
      <c r="H8" s="51" t="s">
        <v>668</v>
      </c>
      <c r="I8" s="51" t="s">
        <v>674</v>
      </c>
      <c r="J8" s="51" t="s">
        <v>675</v>
      </c>
      <c r="K8" s="51" t="s">
        <v>676</v>
      </c>
      <c r="L8" s="51" t="s">
        <v>677</v>
      </c>
      <c r="M8" s="51" t="s">
        <v>440</v>
      </c>
      <c r="N8" s="51" t="s">
        <v>678</v>
      </c>
      <c r="O8" s="51" t="s">
        <v>679</v>
      </c>
      <c r="P8" s="51" t="s">
        <v>680</v>
      </c>
      <c r="Q8" s="51" t="s">
        <v>121</v>
      </c>
      <c r="R8" s="51" t="s">
        <v>122</v>
      </c>
      <c r="S8" s="51" t="s">
        <v>747</v>
      </c>
      <c r="T8" s="51" t="s">
        <v>682</v>
      </c>
      <c r="U8" s="51" t="s">
        <v>683</v>
      </c>
      <c r="V8" s="51" t="s">
        <v>88</v>
      </c>
      <c r="W8" s="51" t="s">
        <v>94</v>
      </c>
      <c r="X8" s="51" t="s">
        <v>125</v>
      </c>
      <c r="Y8" s="51" t="s">
        <v>502</v>
      </c>
      <c r="Z8" s="51" t="s">
        <v>92</v>
      </c>
      <c r="AA8" s="51" t="s">
        <v>454</v>
      </c>
      <c r="AB8" s="51" t="s">
        <v>95</v>
      </c>
      <c r="AC8" s="51"/>
      <c r="AD8" s="51" t="s">
        <v>94</v>
      </c>
      <c r="AE8" s="51" t="s">
        <v>94</v>
      </c>
      <c r="AF8" s="51" t="s">
        <v>456</v>
      </c>
      <c r="AG8" s="51" t="s">
        <v>180</v>
      </c>
      <c r="AH8" s="51" t="s">
        <v>180</v>
      </c>
      <c r="AI8" s="51" t="s">
        <v>522</v>
      </c>
      <c r="AJ8" s="51" t="s">
        <v>750</v>
      </c>
      <c r="AK8" s="51" t="s">
        <v>180</v>
      </c>
      <c r="AL8" s="51" t="s">
        <v>180</v>
      </c>
      <c r="AM8" s="51" t="s">
        <v>687</v>
      </c>
      <c r="AN8" s="51"/>
      <c r="AO8" s="51"/>
      <c r="AP8" s="51" t="s">
        <v>688</v>
      </c>
      <c r="AQ8" s="51" t="s">
        <v>472</v>
      </c>
      <c r="AR8" s="51">
        <v>2019</v>
      </c>
      <c r="AS8" s="51" t="s">
        <v>474</v>
      </c>
      <c r="AT8" s="51" t="s">
        <v>693</v>
      </c>
      <c r="AU8" s="51" t="s">
        <v>751</v>
      </c>
      <c r="AV8" s="51" t="s">
        <v>752</v>
      </c>
      <c r="AW8" s="51" t="s">
        <v>696</v>
      </c>
      <c r="AX8" s="51" t="s">
        <v>697</v>
      </c>
      <c r="AY8" s="51" t="s">
        <v>194</v>
      </c>
      <c r="AZ8" s="51" t="s">
        <v>699</v>
      </c>
      <c r="BA8" s="51" t="s">
        <v>456</v>
      </c>
      <c r="BB8" s="51" t="s">
        <v>700</v>
      </c>
      <c r="BC8" s="51" t="s">
        <v>701</v>
      </c>
      <c r="BD8" s="51" t="s">
        <v>704</v>
      </c>
      <c r="BE8" s="51" t="s">
        <v>706</v>
      </c>
      <c r="BF8" s="51" t="s">
        <v>760</v>
      </c>
      <c r="BG8" s="51"/>
      <c r="BH8" s="51" t="s">
        <v>709</v>
      </c>
      <c r="BI8" s="51" t="s">
        <v>712</v>
      </c>
      <c r="BJ8" s="51" t="s">
        <v>713</v>
      </c>
      <c r="BK8" s="51" t="s">
        <v>93</v>
      </c>
      <c r="BL8" s="51" t="s">
        <v>247</v>
      </c>
      <c r="BM8" s="51" t="s">
        <v>769</v>
      </c>
      <c r="BN8" s="51" t="s">
        <v>500</v>
      </c>
      <c r="BO8" s="51" t="s">
        <v>723</v>
      </c>
      <c r="BP8" s="51" t="s">
        <v>504</v>
      </c>
      <c r="BQ8" s="51" t="s">
        <v>505</v>
      </c>
      <c r="BR8" s="51" t="s">
        <v>521</v>
      </c>
      <c r="BS8" s="51"/>
      <c r="BT8" s="51" t="s">
        <v>769</v>
      </c>
      <c r="BU8" s="51">
        <v>4.7</v>
      </c>
      <c r="BV8" s="51"/>
      <c r="BW8" s="51" t="s">
        <v>725</v>
      </c>
      <c r="BX8" s="51"/>
      <c r="BY8" s="51"/>
      <c r="BZ8" s="51"/>
      <c r="CA8" s="51">
        <v>1802</v>
      </c>
      <c r="CB8" s="51"/>
      <c r="CC8" s="51" t="s">
        <v>728</v>
      </c>
      <c r="CD8" s="51"/>
      <c r="CE8" s="51"/>
      <c r="CF8" s="51"/>
      <c r="CG8" s="51"/>
      <c r="CH8" s="51"/>
      <c r="CI8" s="51"/>
      <c r="CJ8" s="51">
        <v>6.9099999999999995E-2</v>
      </c>
      <c r="CK8" s="51"/>
      <c r="CL8" s="51" t="s">
        <v>730</v>
      </c>
      <c r="CM8" s="51"/>
      <c r="CN8" s="51"/>
      <c r="CO8" s="51"/>
      <c r="CP8" s="51"/>
      <c r="CQ8" s="51"/>
      <c r="CR8" s="51"/>
      <c r="CS8" s="51"/>
      <c r="CT8" s="51"/>
      <c r="CU8" s="51"/>
      <c r="CV8" s="51"/>
      <c r="CW8" s="51"/>
      <c r="CX8" s="51"/>
      <c r="CY8" s="51"/>
      <c r="CZ8" s="51"/>
      <c r="DA8" s="51"/>
      <c r="DB8" s="51">
        <v>0.75700000000000001</v>
      </c>
      <c r="DC8" s="51"/>
      <c r="DD8" s="51" t="s">
        <v>733</v>
      </c>
      <c r="DE8" s="51"/>
      <c r="DF8" s="51"/>
      <c r="DG8" s="51"/>
      <c r="DH8" s="51"/>
      <c r="DI8" s="51"/>
      <c r="DJ8" s="51"/>
      <c r="DK8" s="51"/>
      <c r="DL8" s="51"/>
      <c r="DM8" s="51"/>
      <c r="DN8" s="51"/>
      <c r="DO8" s="51"/>
      <c r="DP8" s="51"/>
      <c r="DQ8" s="51"/>
      <c r="DR8" s="51"/>
      <c r="DS8" s="51"/>
      <c r="DT8" s="51">
        <v>0.25</v>
      </c>
      <c r="DU8" s="51"/>
      <c r="DV8" s="51" t="s">
        <v>737</v>
      </c>
      <c r="DW8" s="51"/>
      <c r="DX8" s="51"/>
      <c r="DY8" s="51"/>
      <c r="DZ8" s="51"/>
      <c r="EA8" s="51"/>
      <c r="EB8" s="51"/>
      <c r="EC8" s="51"/>
      <c r="ED8" s="51"/>
      <c r="EE8" s="51"/>
      <c r="EF8" s="51"/>
      <c r="EG8" s="51"/>
      <c r="EH8" s="51"/>
      <c r="EI8" s="51"/>
      <c r="EJ8" s="51"/>
      <c r="EK8" s="51"/>
      <c r="EL8" s="51"/>
      <c r="EM8" s="51"/>
      <c r="EN8" s="51"/>
      <c r="EO8" s="51">
        <v>1.2300000000000001E-6</v>
      </c>
      <c r="EP8" s="51"/>
      <c r="EQ8" s="51" t="s">
        <v>739</v>
      </c>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row>
    <row r="9" spans="1:174" ht="26.25" customHeight="1">
      <c r="A9" s="51" t="s">
        <v>524</v>
      </c>
      <c r="B9" s="51" t="s">
        <v>547</v>
      </c>
      <c r="C9" s="51" t="s">
        <v>53</v>
      </c>
      <c r="D9" s="51" t="s">
        <v>796</v>
      </c>
      <c r="E9" s="51" t="s">
        <v>431</v>
      </c>
      <c r="F9" s="51" t="s">
        <v>798</v>
      </c>
      <c r="G9" s="51">
        <v>2017</v>
      </c>
      <c r="H9" s="51" t="s">
        <v>802</v>
      </c>
      <c r="I9" s="51" t="s">
        <v>803</v>
      </c>
      <c r="J9" s="51" t="s">
        <v>804</v>
      </c>
      <c r="K9" s="51" t="s">
        <v>805</v>
      </c>
      <c r="L9" s="51" t="s">
        <v>677</v>
      </c>
      <c r="M9" s="51" t="s">
        <v>440</v>
      </c>
      <c r="N9" s="51" t="s">
        <v>806</v>
      </c>
      <c r="O9" s="51" t="s">
        <v>807</v>
      </c>
      <c r="P9" s="51" t="s">
        <v>808</v>
      </c>
      <c r="Q9" s="51" t="s">
        <v>86</v>
      </c>
      <c r="R9" s="51" t="s">
        <v>157</v>
      </c>
      <c r="S9" s="51" t="s">
        <v>810</v>
      </c>
      <c r="T9" s="51" t="s">
        <v>812</v>
      </c>
      <c r="U9" s="51" t="s">
        <v>813</v>
      </c>
      <c r="V9" s="51" t="s">
        <v>175</v>
      </c>
      <c r="W9" s="51" t="s">
        <v>94</v>
      </c>
      <c r="X9" s="51" t="s">
        <v>125</v>
      </c>
      <c r="Y9" s="51" t="s">
        <v>531</v>
      </c>
      <c r="Z9" s="51" t="s">
        <v>129</v>
      </c>
      <c r="AA9" s="51" t="s">
        <v>814</v>
      </c>
      <c r="AB9" s="51" t="s">
        <v>179</v>
      </c>
      <c r="AC9" s="51" t="s">
        <v>815</v>
      </c>
      <c r="AD9" s="51" t="s">
        <v>94</v>
      </c>
      <c r="AE9" s="51" t="s">
        <v>93</v>
      </c>
      <c r="AF9" s="51" t="s">
        <v>816</v>
      </c>
      <c r="AG9" s="51" t="s">
        <v>817</v>
      </c>
      <c r="AH9" s="51" t="s">
        <v>818</v>
      </c>
      <c r="AI9" s="51" t="s">
        <v>556</v>
      </c>
      <c r="AJ9" s="51" t="s">
        <v>819</v>
      </c>
      <c r="AK9" s="51" t="s">
        <v>180</v>
      </c>
      <c r="AL9" s="51" t="s">
        <v>180</v>
      </c>
      <c r="AM9" s="51"/>
      <c r="AN9" s="51" t="s">
        <v>180</v>
      </c>
      <c r="AO9" s="51"/>
      <c r="AP9" s="51" t="s">
        <v>822</v>
      </c>
      <c r="AQ9" s="51" t="s">
        <v>472</v>
      </c>
      <c r="AR9" s="51" t="s">
        <v>610</v>
      </c>
      <c r="AS9" s="51" t="s">
        <v>474</v>
      </c>
      <c r="AT9" s="51" t="s">
        <v>693</v>
      </c>
      <c r="AU9" s="51" t="s">
        <v>827</v>
      </c>
      <c r="AV9" s="51" t="s">
        <v>828</v>
      </c>
      <c r="AW9" s="51" t="s">
        <v>480</v>
      </c>
      <c r="AX9" s="51" t="s">
        <v>829</v>
      </c>
      <c r="AY9" s="51" t="s">
        <v>831</v>
      </c>
      <c r="AZ9" s="51" t="s">
        <v>833</v>
      </c>
      <c r="BA9" s="51" t="s">
        <v>835</v>
      </c>
      <c r="BB9" s="51" t="s">
        <v>836</v>
      </c>
      <c r="BC9" s="51" t="s">
        <v>488</v>
      </c>
      <c r="BD9" s="51" t="s">
        <v>618</v>
      </c>
      <c r="BE9" s="51" t="s">
        <v>837</v>
      </c>
      <c r="BF9" s="51" t="s">
        <v>839</v>
      </c>
      <c r="BG9" s="51" t="s">
        <v>841</v>
      </c>
      <c r="BH9" s="51" t="s">
        <v>808</v>
      </c>
      <c r="BI9" s="51" t="s">
        <v>843</v>
      </c>
      <c r="BJ9" s="51" t="s">
        <v>845</v>
      </c>
      <c r="BK9" s="51" t="s">
        <v>93</v>
      </c>
      <c r="BL9" s="51" t="s">
        <v>247</v>
      </c>
      <c r="BM9" s="51" t="s">
        <v>847</v>
      </c>
      <c r="BN9" s="51" t="s">
        <v>500</v>
      </c>
      <c r="BO9" s="51" t="s">
        <v>848</v>
      </c>
      <c r="BP9" s="51" t="s">
        <v>533</v>
      </c>
      <c r="BQ9" s="51" t="s">
        <v>554</v>
      </c>
      <c r="BR9" s="51" t="s">
        <v>555</v>
      </c>
      <c r="BS9" s="51"/>
      <c r="BT9" s="51" t="s">
        <v>847</v>
      </c>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row>
    <row r="10" spans="1:174" ht="26.25" customHeight="1">
      <c r="A10" s="51" t="s">
        <v>524</v>
      </c>
      <c r="B10" s="51" t="s">
        <v>557</v>
      </c>
      <c r="C10" s="51" t="s">
        <v>53</v>
      </c>
      <c r="D10" s="51" t="s">
        <v>796</v>
      </c>
      <c r="E10" s="51" t="s">
        <v>431</v>
      </c>
      <c r="F10" s="51" t="s">
        <v>798</v>
      </c>
      <c r="G10" s="51">
        <v>2017</v>
      </c>
      <c r="H10" s="51" t="s">
        <v>802</v>
      </c>
      <c r="I10" s="51" t="s">
        <v>803</v>
      </c>
      <c r="J10" s="51" t="s">
        <v>804</v>
      </c>
      <c r="K10" s="51" t="s">
        <v>805</v>
      </c>
      <c r="L10" s="51" t="s">
        <v>677</v>
      </c>
      <c r="M10" s="51" t="s">
        <v>440</v>
      </c>
      <c r="N10" s="51" t="s">
        <v>806</v>
      </c>
      <c r="O10" s="51" t="s">
        <v>807</v>
      </c>
      <c r="P10" s="51" t="s">
        <v>808</v>
      </c>
      <c r="Q10" s="51" t="s">
        <v>86</v>
      </c>
      <c r="R10" s="51" t="s">
        <v>157</v>
      </c>
      <c r="S10" s="51" t="s">
        <v>810</v>
      </c>
      <c r="T10" s="51" t="s">
        <v>812</v>
      </c>
      <c r="U10" s="51" t="s">
        <v>813</v>
      </c>
      <c r="V10" s="51" t="s">
        <v>175</v>
      </c>
      <c r="W10" s="51" t="s">
        <v>94</v>
      </c>
      <c r="X10" s="51" t="s">
        <v>125</v>
      </c>
      <c r="Y10" s="51" t="s">
        <v>531</v>
      </c>
      <c r="Z10" s="51" t="s">
        <v>129</v>
      </c>
      <c r="AA10" s="51" t="s">
        <v>814</v>
      </c>
      <c r="AB10" s="51" t="s">
        <v>179</v>
      </c>
      <c r="AC10" s="51" t="s">
        <v>815</v>
      </c>
      <c r="AD10" s="51" t="s">
        <v>94</v>
      </c>
      <c r="AE10" s="51" t="s">
        <v>93</v>
      </c>
      <c r="AF10" s="51" t="s">
        <v>816</v>
      </c>
      <c r="AG10" s="51" t="s">
        <v>817</v>
      </c>
      <c r="AH10" s="51" t="s">
        <v>818</v>
      </c>
      <c r="AI10" s="51" t="s">
        <v>565</v>
      </c>
      <c r="AJ10" s="51" t="s">
        <v>819</v>
      </c>
      <c r="AK10" s="51" t="s">
        <v>180</v>
      </c>
      <c r="AL10" s="51" t="s">
        <v>180</v>
      </c>
      <c r="AM10" s="51"/>
      <c r="AN10" s="51" t="s">
        <v>180</v>
      </c>
      <c r="AO10" s="51"/>
      <c r="AP10" s="51" t="s">
        <v>822</v>
      </c>
      <c r="AQ10" s="51" t="s">
        <v>472</v>
      </c>
      <c r="AR10" s="51" t="s">
        <v>610</v>
      </c>
      <c r="AS10" s="51" t="s">
        <v>474</v>
      </c>
      <c r="AT10" s="51" t="s">
        <v>693</v>
      </c>
      <c r="AU10" s="51" t="s">
        <v>827</v>
      </c>
      <c r="AV10" s="51" t="s">
        <v>828</v>
      </c>
      <c r="AW10" s="51" t="s">
        <v>480</v>
      </c>
      <c r="AX10" s="51" t="s">
        <v>829</v>
      </c>
      <c r="AY10" s="51" t="s">
        <v>831</v>
      </c>
      <c r="AZ10" s="51" t="s">
        <v>833</v>
      </c>
      <c r="BA10" s="51" t="s">
        <v>835</v>
      </c>
      <c r="BB10" s="51" t="s">
        <v>836</v>
      </c>
      <c r="BC10" s="51" t="s">
        <v>488</v>
      </c>
      <c r="BD10" s="51" t="s">
        <v>618</v>
      </c>
      <c r="BE10" s="51" t="s">
        <v>837</v>
      </c>
      <c r="BF10" s="51" t="s">
        <v>839</v>
      </c>
      <c r="BG10" s="51" t="s">
        <v>841</v>
      </c>
      <c r="BH10" s="51" t="s">
        <v>808</v>
      </c>
      <c r="BI10" s="51" t="s">
        <v>843</v>
      </c>
      <c r="BJ10" s="51" t="s">
        <v>845</v>
      </c>
      <c r="BK10" s="51" t="s">
        <v>93</v>
      </c>
      <c r="BL10" s="51" t="s">
        <v>247</v>
      </c>
      <c r="BM10" s="51" t="s">
        <v>847</v>
      </c>
      <c r="BN10" s="51" t="s">
        <v>500</v>
      </c>
      <c r="BO10" s="51" t="s">
        <v>848</v>
      </c>
      <c r="BP10" s="51" t="s">
        <v>533</v>
      </c>
      <c r="BQ10" s="51" t="s">
        <v>554</v>
      </c>
      <c r="BR10" s="51" t="s">
        <v>555</v>
      </c>
      <c r="BS10" s="51"/>
      <c r="BT10" s="51" t="s">
        <v>847</v>
      </c>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row>
    <row r="11" spans="1:174" ht="26.25" customHeight="1">
      <c r="A11" s="51" t="s">
        <v>524</v>
      </c>
      <c r="B11" s="51" t="s">
        <v>525</v>
      </c>
      <c r="C11" s="51" t="s">
        <v>53</v>
      </c>
      <c r="D11" s="51" t="s">
        <v>796</v>
      </c>
      <c r="E11" s="51" t="s">
        <v>431</v>
      </c>
      <c r="F11" s="51" t="s">
        <v>798</v>
      </c>
      <c r="G11" s="51">
        <v>2017</v>
      </c>
      <c r="H11" s="51" t="s">
        <v>802</v>
      </c>
      <c r="I11" s="51" t="s">
        <v>803</v>
      </c>
      <c r="J11" s="51" t="s">
        <v>804</v>
      </c>
      <c r="K11" s="51" t="s">
        <v>805</v>
      </c>
      <c r="L11" s="51" t="s">
        <v>677</v>
      </c>
      <c r="M11" s="51" t="s">
        <v>440</v>
      </c>
      <c r="N11" s="51" t="s">
        <v>806</v>
      </c>
      <c r="O11" s="51" t="s">
        <v>807</v>
      </c>
      <c r="P11" s="51" t="s">
        <v>808</v>
      </c>
      <c r="Q11" s="51" t="s">
        <v>86</v>
      </c>
      <c r="R11" s="51" t="s">
        <v>157</v>
      </c>
      <c r="S11" s="51" t="s">
        <v>810</v>
      </c>
      <c r="T11" s="51" t="s">
        <v>812</v>
      </c>
      <c r="U11" s="51" t="s">
        <v>813</v>
      </c>
      <c r="V11" s="51" t="s">
        <v>88</v>
      </c>
      <c r="W11" s="51" t="s">
        <v>94</v>
      </c>
      <c r="X11" s="51" t="s">
        <v>125</v>
      </c>
      <c r="Y11" s="51" t="s">
        <v>531</v>
      </c>
      <c r="Z11" s="51" t="s">
        <v>92</v>
      </c>
      <c r="AA11" s="51" t="s">
        <v>918</v>
      </c>
      <c r="AB11" s="51" t="s">
        <v>95</v>
      </c>
      <c r="AC11" s="51" t="s">
        <v>815</v>
      </c>
      <c r="AD11" s="51" t="s">
        <v>93</v>
      </c>
      <c r="AE11" s="51" t="s">
        <v>94</v>
      </c>
      <c r="AF11" s="51" t="s">
        <v>816</v>
      </c>
      <c r="AG11" s="51" t="s">
        <v>817</v>
      </c>
      <c r="AH11" s="51" t="s">
        <v>818</v>
      </c>
      <c r="AI11" s="51" t="s">
        <v>539</v>
      </c>
      <c r="AJ11" s="51" t="s">
        <v>819</v>
      </c>
      <c r="AK11" s="51" t="s">
        <v>180</v>
      </c>
      <c r="AL11" s="51" t="s">
        <v>180</v>
      </c>
      <c r="AM11" s="51"/>
      <c r="AN11" s="51" t="s">
        <v>180</v>
      </c>
      <c r="AO11" s="51"/>
      <c r="AP11" s="51" t="s">
        <v>822</v>
      </c>
      <c r="AQ11" s="51" t="s">
        <v>472</v>
      </c>
      <c r="AR11" s="51" t="s">
        <v>610</v>
      </c>
      <c r="AS11" s="51" t="s">
        <v>474</v>
      </c>
      <c r="AT11" s="51" t="s">
        <v>693</v>
      </c>
      <c r="AU11" s="51" t="s">
        <v>827</v>
      </c>
      <c r="AV11" s="51" t="s">
        <v>828</v>
      </c>
      <c r="AW11" s="51" t="s">
        <v>480</v>
      </c>
      <c r="AX11" s="51" t="s">
        <v>829</v>
      </c>
      <c r="AY11" s="51" t="s">
        <v>831</v>
      </c>
      <c r="AZ11" s="51" t="s">
        <v>833</v>
      </c>
      <c r="BA11" s="51" t="s">
        <v>835</v>
      </c>
      <c r="BB11" s="51" t="s">
        <v>836</v>
      </c>
      <c r="BC11" s="51" t="s">
        <v>488</v>
      </c>
      <c r="BD11" s="51" t="s">
        <v>618</v>
      </c>
      <c r="BE11" s="51" t="s">
        <v>837</v>
      </c>
      <c r="BF11" s="51" t="s">
        <v>839</v>
      </c>
      <c r="BG11" s="51" t="s">
        <v>841</v>
      </c>
      <c r="BH11" s="51" t="s">
        <v>808</v>
      </c>
      <c r="BI11" s="51" t="s">
        <v>843</v>
      </c>
      <c r="BJ11" s="51" t="s">
        <v>845</v>
      </c>
      <c r="BK11" s="51" t="s">
        <v>93</v>
      </c>
      <c r="BL11" s="51" t="s">
        <v>247</v>
      </c>
      <c r="BM11" s="51" t="s">
        <v>925</v>
      </c>
      <c r="BN11" s="51" t="s">
        <v>500</v>
      </c>
      <c r="BO11" s="51" t="s">
        <v>848</v>
      </c>
      <c r="BP11" s="51" t="s">
        <v>533</v>
      </c>
      <c r="BQ11" s="51" t="s">
        <v>535</v>
      </c>
      <c r="BR11" s="51" t="s">
        <v>536</v>
      </c>
      <c r="BS11" s="51"/>
      <c r="BT11" s="51" t="s">
        <v>925</v>
      </c>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row>
    <row r="12" spans="1:174" ht="26.25" customHeight="1">
      <c r="A12" s="51" t="s">
        <v>568</v>
      </c>
      <c r="B12" s="51" t="s">
        <v>568</v>
      </c>
      <c r="C12" s="51" t="s">
        <v>53</v>
      </c>
      <c r="D12" s="51" t="s">
        <v>956</v>
      </c>
      <c r="E12" s="51" t="s">
        <v>431</v>
      </c>
      <c r="F12" s="51" t="s">
        <v>957</v>
      </c>
      <c r="G12" s="51">
        <v>2025</v>
      </c>
      <c r="H12" s="51" t="s">
        <v>960</v>
      </c>
      <c r="I12" s="51" t="s">
        <v>962</v>
      </c>
      <c r="J12" s="51" t="s">
        <v>963</v>
      </c>
      <c r="K12" s="51" t="s">
        <v>964</v>
      </c>
      <c r="L12" s="51" t="s">
        <v>439</v>
      </c>
      <c r="M12" s="51" t="s">
        <v>440</v>
      </c>
      <c r="N12" s="51" t="s">
        <v>965</v>
      </c>
      <c r="O12" s="51" t="s">
        <v>442</v>
      </c>
      <c r="P12" s="51" t="s">
        <v>966</v>
      </c>
      <c r="Q12" s="51" t="s">
        <v>86</v>
      </c>
      <c r="R12" s="51" t="s">
        <v>87</v>
      </c>
      <c r="S12" s="51" t="s">
        <v>967</v>
      </c>
      <c r="T12" s="51" t="s">
        <v>968</v>
      </c>
      <c r="U12" s="51" t="s">
        <v>813</v>
      </c>
      <c r="V12" s="51" t="s">
        <v>88</v>
      </c>
      <c r="W12" s="51" t="s">
        <v>569</v>
      </c>
      <c r="X12" s="51" t="s">
        <v>90</v>
      </c>
      <c r="Y12" s="51" t="s">
        <v>570</v>
      </c>
      <c r="Z12" s="51" t="s">
        <v>129</v>
      </c>
      <c r="AA12" s="51" t="s">
        <v>969</v>
      </c>
      <c r="AB12" s="51" t="s">
        <v>571</v>
      </c>
      <c r="AC12" s="51" t="s">
        <v>972</v>
      </c>
      <c r="AD12" s="51" t="s">
        <v>94</v>
      </c>
      <c r="AE12" s="51" t="s">
        <v>94</v>
      </c>
      <c r="AF12" s="51" t="s">
        <v>456</v>
      </c>
      <c r="AG12" s="51" t="s">
        <v>974</v>
      </c>
      <c r="AH12" s="51" t="s">
        <v>975</v>
      </c>
      <c r="AI12" s="51" t="s">
        <v>577</v>
      </c>
      <c r="AJ12" s="51" t="s">
        <v>976</v>
      </c>
      <c r="AK12" s="51" t="s">
        <v>977</v>
      </c>
      <c r="AL12" s="51" t="s">
        <v>180</v>
      </c>
      <c r="AM12" s="51" t="s">
        <v>980</v>
      </c>
      <c r="AN12" s="51" t="s">
        <v>180</v>
      </c>
      <c r="AO12" s="51" t="s">
        <v>981</v>
      </c>
      <c r="AP12" s="51" t="s">
        <v>982</v>
      </c>
      <c r="AQ12" s="51" t="s">
        <v>472</v>
      </c>
      <c r="AR12" s="51" t="s">
        <v>610</v>
      </c>
      <c r="AS12" s="51" t="s">
        <v>983</v>
      </c>
      <c r="AT12" s="51" t="s">
        <v>693</v>
      </c>
      <c r="AU12" s="51" t="s">
        <v>985</v>
      </c>
      <c r="AV12" s="51" t="s">
        <v>986</v>
      </c>
      <c r="AW12" s="51" t="s">
        <v>614</v>
      </c>
      <c r="AX12" s="51" t="s">
        <v>987</v>
      </c>
      <c r="AY12" s="51" t="s">
        <v>508</v>
      </c>
      <c r="AZ12" s="51" t="s">
        <v>94</v>
      </c>
      <c r="BA12" s="51" t="s">
        <v>94</v>
      </c>
      <c r="BB12" s="51" t="s">
        <v>487</v>
      </c>
      <c r="BC12" s="51" t="s">
        <v>989</v>
      </c>
      <c r="BD12" s="51" t="s">
        <v>991</v>
      </c>
      <c r="BE12" s="51"/>
      <c r="BF12" s="51" t="s">
        <v>993</v>
      </c>
      <c r="BG12" s="51" t="s">
        <v>995</v>
      </c>
      <c r="BH12" s="51" t="s">
        <v>966</v>
      </c>
      <c r="BI12" s="51" t="s">
        <v>997</v>
      </c>
      <c r="BJ12" s="51" t="s">
        <v>998</v>
      </c>
      <c r="BK12" s="51" t="s">
        <v>93</v>
      </c>
      <c r="BL12" s="51" t="s">
        <v>247</v>
      </c>
      <c r="BM12" s="51" t="s">
        <v>999</v>
      </c>
      <c r="BN12" s="51" t="s">
        <v>500</v>
      </c>
      <c r="BO12" s="51" t="s">
        <v>1000</v>
      </c>
      <c r="BP12" s="51" t="s">
        <v>572</v>
      </c>
      <c r="BQ12" s="51" t="s">
        <v>573</v>
      </c>
      <c r="BR12" s="51"/>
      <c r="BS12" s="51"/>
      <c r="BT12" s="51" t="s">
        <v>999</v>
      </c>
      <c r="BU12" s="51"/>
      <c r="BV12" s="51"/>
      <c r="BW12" s="51"/>
      <c r="BX12" s="51">
        <v>1.53</v>
      </c>
      <c r="BY12" s="51">
        <v>2.35</v>
      </c>
      <c r="BZ12" s="51" t="s">
        <v>1003</v>
      </c>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row>
    <row r="13" spans="1:174" ht="26.25" customHeight="1">
      <c r="A13" s="83" t="s">
        <v>1007</v>
      </c>
      <c r="B13" s="83" t="s">
        <v>1007</v>
      </c>
      <c r="C13" s="83" t="s">
        <v>53</v>
      </c>
      <c r="D13" s="83" t="s">
        <v>1009</v>
      </c>
      <c r="E13" s="83" t="s">
        <v>1010</v>
      </c>
      <c r="F13" s="84" t="s">
        <v>1011</v>
      </c>
      <c r="G13" s="84">
        <v>2023</v>
      </c>
      <c r="H13" s="84" t="s">
        <v>1012</v>
      </c>
      <c r="I13" s="84" t="s">
        <v>1013</v>
      </c>
      <c r="J13" s="84" t="s">
        <v>1014</v>
      </c>
      <c r="K13" s="84" t="s">
        <v>1015</v>
      </c>
      <c r="L13" s="84" t="s">
        <v>677</v>
      </c>
      <c r="M13" s="84" t="s">
        <v>440</v>
      </c>
      <c r="N13" s="84" t="s">
        <v>1016</v>
      </c>
      <c r="O13" s="84" t="s">
        <v>442</v>
      </c>
      <c r="P13" s="84" t="s">
        <v>966</v>
      </c>
      <c r="Q13" s="84" t="s">
        <v>121</v>
      </c>
      <c r="R13" s="84" t="s">
        <v>1018</v>
      </c>
      <c r="S13" s="84" t="s">
        <v>1019</v>
      </c>
      <c r="T13" s="84" t="s">
        <v>1020</v>
      </c>
      <c r="U13" s="84" t="s">
        <v>683</v>
      </c>
      <c r="V13" s="84" t="s">
        <v>88</v>
      </c>
      <c r="W13" s="84" t="s">
        <v>569</v>
      </c>
      <c r="X13" s="84" t="s">
        <v>90</v>
      </c>
      <c r="Y13" s="84" t="s">
        <v>91</v>
      </c>
      <c r="Z13" s="84" t="s">
        <v>129</v>
      </c>
      <c r="AA13" s="84" t="s">
        <v>1021</v>
      </c>
      <c r="AB13" s="84" t="s">
        <v>571</v>
      </c>
      <c r="AC13" s="84" t="s">
        <v>1024</v>
      </c>
      <c r="AD13" s="84" t="s">
        <v>94</v>
      </c>
      <c r="AE13" s="84" t="s">
        <v>94</v>
      </c>
      <c r="AF13" s="84" t="s">
        <v>456</v>
      </c>
      <c r="AG13" s="84" t="s">
        <v>1027</v>
      </c>
      <c r="AH13" s="84" t="s">
        <v>975</v>
      </c>
      <c r="AI13" s="84" t="s">
        <v>1029</v>
      </c>
      <c r="AJ13" s="84" t="s">
        <v>1030</v>
      </c>
      <c r="AK13" s="84" t="s">
        <v>1031</v>
      </c>
      <c r="AL13" s="84" t="s">
        <v>180</v>
      </c>
      <c r="AM13" s="84" t="s">
        <v>980</v>
      </c>
      <c r="AN13" s="84" t="s">
        <v>180</v>
      </c>
      <c r="AO13" s="84" t="s">
        <v>981</v>
      </c>
      <c r="AP13" s="84" t="s">
        <v>1033</v>
      </c>
      <c r="AQ13" s="84" t="s">
        <v>472</v>
      </c>
      <c r="AR13" s="84" t="s">
        <v>610</v>
      </c>
      <c r="AS13" s="84" t="s">
        <v>983</v>
      </c>
      <c r="AT13" s="84" t="s">
        <v>693</v>
      </c>
      <c r="AU13" s="84" t="s">
        <v>985</v>
      </c>
      <c r="AV13" s="84"/>
      <c r="AW13" s="84" t="s">
        <v>614</v>
      </c>
      <c r="AX13" s="84" t="s">
        <v>1038</v>
      </c>
      <c r="AY13" s="84" t="s">
        <v>94</v>
      </c>
      <c r="AZ13" s="84"/>
      <c r="BA13" s="84"/>
      <c r="BB13" s="84"/>
      <c r="BC13" s="84" t="s">
        <v>989</v>
      </c>
      <c r="BD13" s="84" t="s">
        <v>618</v>
      </c>
      <c r="BE13" s="84"/>
      <c r="BF13" s="84" t="s">
        <v>1040</v>
      </c>
      <c r="BG13" s="84" t="s">
        <v>1041</v>
      </c>
      <c r="BH13" s="84"/>
      <c r="BI13" s="84"/>
      <c r="BJ13" s="84"/>
      <c r="BK13" s="84"/>
      <c r="BL13" s="84"/>
      <c r="BM13" s="84" t="s">
        <v>1043</v>
      </c>
      <c r="BN13" s="84" t="s">
        <v>500</v>
      </c>
      <c r="BO13" s="84" t="s">
        <v>573</v>
      </c>
      <c r="BP13" s="84" t="s">
        <v>593</v>
      </c>
      <c r="BQ13" s="84"/>
      <c r="BR13" s="84"/>
      <c r="BS13" s="84"/>
      <c r="BT13" s="84" t="s">
        <v>1043</v>
      </c>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row>
    <row r="14" spans="1:174" ht="26.25" customHeight="1">
      <c r="A14" s="51" t="s">
        <v>583</v>
      </c>
      <c r="B14" s="51" t="s">
        <v>583</v>
      </c>
      <c r="C14" s="51" t="s">
        <v>53</v>
      </c>
      <c r="D14" s="51" t="s">
        <v>548</v>
      </c>
      <c r="E14" s="51" t="s">
        <v>431</v>
      </c>
      <c r="F14" s="51" t="s">
        <v>1058</v>
      </c>
      <c r="G14" s="51">
        <v>2022</v>
      </c>
      <c r="H14" s="51" t="s">
        <v>1059</v>
      </c>
      <c r="I14" s="51" t="s">
        <v>1061</v>
      </c>
      <c r="J14" s="51" t="s">
        <v>1062</v>
      </c>
      <c r="K14" s="51" t="s">
        <v>1064</v>
      </c>
      <c r="L14" s="51" t="s">
        <v>677</v>
      </c>
      <c r="M14" s="51" t="s">
        <v>440</v>
      </c>
      <c r="N14" s="51" t="s">
        <v>1065</v>
      </c>
      <c r="O14" s="51" t="s">
        <v>442</v>
      </c>
      <c r="P14" s="51" t="s">
        <v>1066</v>
      </c>
      <c r="Q14" s="51" t="s">
        <v>86</v>
      </c>
      <c r="R14" s="51" t="s">
        <v>157</v>
      </c>
      <c r="S14" s="51" t="s">
        <v>1067</v>
      </c>
      <c r="T14" s="51" t="s">
        <v>1068</v>
      </c>
      <c r="U14" s="51" t="s">
        <v>1069</v>
      </c>
      <c r="V14" s="51" t="s">
        <v>175</v>
      </c>
      <c r="W14" s="51" t="s">
        <v>123</v>
      </c>
      <c r="X14" s="51" t="s">
        <v>125</v>
      </c>
      <c r="Y14" s="51" t="s">
        <v>531</v>
      </c>
      <c r="Z14" s="51" t="s">
        <v>129</v>
      </c>
      <c r="AA14" s="51" t="s">
        <v>814</v>
      </c>
      <c r="AB14" s="51" t="s">
        <v>179</v>
      </c>
      <c r="AC14" s="51"/>
      <c r="AD14" s="51" t="s">
        <v>94</v>
      </c>
      <c r="AE14" s="51" t="s">
        <v>94</v>
      </c>
      <c r="AF14" s="51" t="s">
        <v>456</v>
      </c>
      <c r="AG14" s="51" t="s">
        <v>180</v>
      </c>
      <c r="AH14" s="51" t="s">
        <v>180</v>
      </c>
      <c r="AI14" s="51" t="s">
        <v>598</v>
      </c>
      <c r="AJ14" s="51" t="s">
        <v>1073</v>
      </c>
      <c r="AK14" s="51" t="s">
        <v>180</v>
      </c>
      <c r="AL14" s="51" t="s">
        <v>180</v>
      </c>
      <c r="AM14" s="51" t="s">
        <v>180</v>
      </c>
      <c r="AN14" s="51" t="s">
        <v>180</v>
      </c>
      <c r="AO14" s="51" t="s">
        <v>180</v>
      </c>
      <c r="AP14" s="51" t="s">
        <v>1075</v>
      </c>
      <c r="AQ14" s="51" t="s">
        <v>472</v>
      </c>
      <c r="AR14" s="51"/>
      <c r="AS14" s="51" t="s">
        <v>1077</v>
      </c>
      <c r="AT14" s="51" t="s">
        <v>1079</v>
      </c>
      <c r="AU14" s="51" t="s">
        <v>1080</v>
      </c>
      <c r="AV14" s="51" t="s">
        <v>1081</v>
      </c>
      <c r="AW14" s="51" t="s">
        <v>1082</v>
      </c>
      <c r="AX14" s="51" t="s">
        <v>1083</v>
      </c>
      <c r="AY14" s="51" t="s">
        <v>753</v>
      </c>
      <c r="AZ14" s="51" t="s">
        <v>552</v>
      </c>
      <c r="BA14" s="51" t="s">
        <v>94</v>
      </c>
      <c r="BB14" s="51" t="s">
        <v>1091</v>
      </c>
      <c r="BC14" s="51" t="s">
        <v>1092</v>
      </c>
      <c r="BD14" s="51" t="s">
        <v>1093</v>
      </c>
      <c r="BE14" s="51" t="s">
        <v>1094</v>
      </c>
      <c r="BF14" s="51" t="s">
        <v>1095</v>
      </c>
      <c r="BG14" s="51"/>
      <c r="BH14" s="51" t="s">
        <v>1066</v>
      </c>
      <c r="BI14" s="51" t="s">
        <v>1096</v>
      </c>
      <c r="BJ14" s="51" t="s">
        <v>1097</v>
      </c>
      <c r="BK14" s="51" t="s">
        <v>247</v>
      </c>
      <c r="BL14" s="51" t="s">
        <v>247</v>
      </c>
      <c r="BM14" s="51" t="s">
        <v>1098</v>
      </c>
      <c r="BN14" s="51" t="s">
        <v>500</v>
      </c>
      <c r="BO14" s="51" t="s">
        <v>1099</v>
      </c>
      <c r="BP14" s="51" t="s">
        <v>593</v>
      </c>
      <c r="BQ14" s="51" t="s">
        <v>595</v>
      </c>
      <c r="BR14" s="51" t="s">
        <v>596</v>
      </c>
      <c r="BS14" s="51"/>
      <c r="BT14" s="51" t="s">
        <v>1098</v>
      </c>
      <c r="BU14" s="51"/>
      <c r="BV14" s="51"/>
      <c r="BW14" s="51"/>
      <c r="BX14" s="51">
        <v>0.70299999999999996</v>
      </c>
      <c r="BY14" s="51">
        <v>0.70299999999999996</v>
      </c>
      <c r="BZ14" s="51" t="s">
        <v>1101</v>
      </c>
      <c r="CA14" s="51"/>
      <c r="CB14" s="51"/>
      <c r="CC14" s="51"/>
      <c r="CD14" s="51">
        <v>6.6E-4</v>
      </c>
      <c r="CE14" s="51">
        <v>6.6E-4</v>
      </c>
      <c r="CF14" s="51" t="s">
        <v>1103</v>
      </c>
      <c r="CG14" s="51"/>
      <c r="CH14" s="51"/>
      <c r="CI14" s="51"/>
      <c r="CJ14" s="51">
        <v>5.4900000000000001E-3</v>
      </c>
      <c r="CK14" s="51">
        <v>5.4900000000000001E-3</v>
      </c>
      <c r="CL14" s="51" t="s">
        <v>1104</v>
      </c>
      <c r="CM14" s="51">
        <v>5.799E-2</v>
      </c>
      <c r="CN14" s="51">
        <v>5.799E-2</v>
      </c>
      <c r="CO14" s="51" t="s">
        <v>1106</v>
      </c>
      <c r="CP14" s="51"/>
      <c r="CQ14" s="51"/>
      <c r="CR14" s="51"/>
      <c r="CS14" s="51"/>
      <c r="CT14" s="51"/>
      <c r="CU14" s="51"/>
      <c r="CV14" s="51"/>
      <c r="CW14" s="51"/>
      <c r="CX14" s="51"/>
      <c r="CY14" s="51"/>
      <c r="CZ14" s="51"/>
      <c r="DA14" s="51"/>
      <c r="DB14" s="51">
        <v>0.12368999999999999</v>
      </c>
      <c r="DC14" s="51">
        <v>0.12368999999999999</v>
      </c>
      <c r="DD14" s="51" t="s">
        <v>1110</v>
      </c>
      <c r="DE14" s="51"/>
      <c r="DF14" s="51"/>
      <c r="DG14" s="51"/>
      <c r="DH14" s="51">
        <v>2.99E-3</v>
      </c>
      <c r="DI14" s="51">
        <v>2.99E-3</v>
      </c>
      <c r="DJ14" s="51" t="s">
        <v>1112</v>
      </c>
      <c r="DK14" s="51">
        <v>8.0999999999999996E-4</v>
      </c>
      <c r="DL14" s="51">
        <v>8.0999999999999996E-4</v>
      </c>
      <c r="DM14" s="51" t="s">
        <v>1113</v>
      </c>
      <c r="DN14" s="51"/>
      <c r="DO14" s="51"/>
      <c r="DP14" s="51"/>
      <c r="DQ14" s="51"/>
      <c r="DR14" s="51"/>
      <c r="DS14" s="51"/>
      <c r="DT14" s="51"/>
      <c r="DU14" s="51"/>
      <c r="DV14" s="51"/>
      <c r="DW14" s="51"/>
      <c r="DX14" s="51"/>
      <c r="DY14" s="51"/>
      <c r="DZ14" s="51"/>
      <c r="EA14" s="51"/>
      <c r="EB14" s="51"/>
      <c r="EC14" s="51"/>
      <c r="ED14" s="51"/>
      <c r="EE14" s="51"/>
      <c r="EF14" s="51"/>
      <c r="EG14" s="51"/>
      <c r="EH14" s="51"/>
      <c r="EI14" s="51">
        <v>1.49E-7</v>
      </c>
      <c r="EJ14" s="51">
        <v>1.49E-7</v>
      </c>
      <c r="EK14" s="51" t="s">
        <v>1114</v>
      </c>
      <c r="EL14" s="51">
        <v>3.3620308539999999E-9</v>
      </c>
      <c r="EM14" s="51">
        <v>3.3620308539999999E-9</v>
      </c>
      <c r="EN14" s="51" t="s">
        <v>1115</v>
      </c>
      <c r="EO14" s="51"/>
      <c r="EP14" s="51"/>
      <c r="EQ14" s="51"/>
      <c r="ER14" s="51"/>
      <c r="ES14" s="51"/>
      <c r="ET14" s="51"/>
      <c r="EU14" s="51">
        <v>1.1E-4</v>
      </c>
      <c r="EV14" s="51">
        <v>1.1E-4</v>
      </c>
      <c r="EW14" s="51" t="s">
        <v>1116</v>
      </c>
      <c r="EX14" s="51"/>
      <c r="EY14" s="51"/>
      <c r="EZ14" s="51"/>
      <c r="FA14" s="51">
        <v>0.42675000000000002</v>
      </c>
      <c r="FB14" s="51">
        <v>0.42675000000000002</v>
      </c>
      <c r="FC14" s="51" t="s">
        <v>1117</v>
      </c>
      <c r="FD14" s="51"/>
      <c r="FE14" s="51"/>
      <c r="FF14" s="51"/>
      <c r="FG14" s="51"/>
      <c r="FH14" s="51"/>
      <c r="FI14" s="51"/>
      <c r="FJ14" s="51"/>
      <c r="FK14" s="51"/>
      <c r="FL14" s="51"/>
      <c r="FM14" s="51"/>
      <c r="FN14" s="51"/>
      <c r="FO14" s="51"/>
      <c r="FP14" s="51"/>
      <c r="FQ14" s="51"/>
      <c r="FR14" s="51"/>
    </row>
    <row r="15" spans="1:174" ht="26.25" customHeight="1">
      <c r="A15" s="51" t="s">
        <v>606</v>
      </c>
      <c r="B15" s="51" t="s">
        <v>608</v>
      </c>
      <c r="C15" s="51" t="s">
        <v>53</v>
      </c>
      <c r="D15" s="51" t="s">
        <v>1118</v>
      </c>
      <c r="E15" s="51" t="s">
        <v>431</v>
      </c>
      <c r="F15" s="51" t="s">
        <v>1119</v>
      </c>
      <c r="G15" s="51">
        <v>2021</v>
      </c>
      <c r="H15" s="51" t="s">
        <v>1120</v>
      </c>
      <c r="I15" s="51" t="s">
        <v>1122</v>
      </c>
      <c r="J15" s="51" t="s">
        <v>1123</v>
      </c>
      <c r="K15" s="51" t="s">
        <v>1125</v>
      </c>
      <c r="L15" s="51" t="s">
        <v>439</v>
      </c>
      <c r="M15" s="51" t="s">
        <v>440</v>
      </c>
      <c r="N15" s="51" t="s">
        <v>1126</v>
      </c>
      <c r="O15" s="51" t="s">
        <v>442</v>
      </c>
      <c r="P15" s="51" t="s">
        <v>1127</v>
      </c>
      <c r="Q15" s="51" t="s">
        <v>121</v>
      </c>
      <c r="R15" s="51" t="s">
        <v>122</v>
      </c>
      <c r="S15" s="51" t="s">
        <v>1129</v>
      </c>
      <c r="T15" s="51" t="s">
        <v>1130</v>
      </c>
      <c r="U15" s="51" t="s">
        <v>594</v>
      </c>
      <c r="V15" s="51" t="s">
        <v>175</v>
      </c>
      <c r="W15" s="51" t="s">
        <v>123</v>
      </c>
      <c r="X15" s="51" t="s">
        <v>125</v>
      </c>
      <c r="Y15" s="51" t="s">
        <v>621</v>
      </c>
      <c r="Z15" s="51" t="s">
        <v>129</v>
      </c>
      <c r="AA15" s="51" t="s">
        <v>814</v>
      </c>
      <c r="AB15" s="51" t="s">
        <v>179</v>
      </c>
      <c r="AC15" s="51"/>
      <c r="AD15" s="51" t="s">
        <v>94</v>
      </c>
      <c r="AE15" s="51" t="s">
        <v>94</v>
      </c>
      <c r="AF15" s="51" t="s">
        <v>456</v>
      </c>
      <c r="AG15" s="51" t="s">
        <v>180</v>
      </c>
      <c r="AH15" s="51" t="s">
        <v>180</v>
      </c>
      <c r="AI15" s="51" t="s">
        <v>628</v>
      </c>
      <c r="AJ15" s="51" t="s">
        <v>1133</v>
      </c>
      <c r="AK15" s="51" t="s">
        <v>180</v>
      </c>
      <c r="AL15" s="51">
        <v>5</v>
      </c>
      <c r="AM15" s="51" t="s">
        <v>1134</v>
      </c>
      <c r="AN15" s="51" t="s">
        <v>180</v>
      </c>
      <c r="AO15" s="51">
        <v>0.2</v>
      </c>
      <c r="AP15" s="51" t="s">
        <v>1135</v>
      </c>
      <c r="AQ15" s="51" t="s">
        <v>472</v>
      </c>
      <c r="AR15" s="51">
        <v>2021</v>
      </c>
      <c r="AS15" s="51" t="s">
        <v>1077</v>
      </c>
      <c r="AT15" s="51" t="s">
        <v>1136</v>
      </c>
      <c r="AU15" s="51" t="s">
        <v>1137</v>
      </c>
      <c r="AV15" s="51" t="s">
        <v>1138</v>
      </c>
      <c r="AW15" s="51" t="s">
        <v>1082</v>
      </c>
      <c r="AX15" s="51"/>
      <c r="AY15" s="51" t="s">
        <v>1139</v>
      </c>
      <c r="AZ15" s="51" t="s">
        <v>1140</v>
      </c>
      <c r="BA15" s="51" t="s">
        <v>456</v>
      </c>
      <c r="BB15" s="51" t="s">
        <v>1091</v>
      </c>
      <c r="BC15" s="51" t="s">
        <v>617</v>
      </c>
      <c r="BD15" s="51" t="s">
        <v>1141</v>
      </c>
      <c r="BE15" s="51" t="s">
        <v>1142</v>
      </c>
      <c r="BF15" s="51" t="s">
        <v>753</v>
      </c>
      <c r="BG15" s="51" t="s">
        <v>1143</v>
      </c>
      <c r="BH15" s="51" t="s">
        <v>1144</v>
      </c>
      <c r="BI15" s="51" t="s">
        <v>1145</v>
      </c>
      <c r="BJ15" s="51"/>
      <c r="BK15" s="51" t="s">
        <v>247</v>
      </c>
      <c r="BL15" s="51" t="s">
        <v>247</v>
      </c>
      <c r="BM15" s="51" t="s">
        <v>1148</v>
      </c>
      <c r="BN15" s="51" t="s">
        <v>500</v>
      </c>
      <c r="BO15" s="51" t="s">
        <v>1149</v>
      </c>
      <c r="BP15" s="51" t="s">
        <v>593</v>
      </c>
      <c r="BQ15" s="51" t="s">
        <v>625</v>
      </c>
      <c r="BR15" s="51" t="s">
        <v>359</v>
      </c>
      <c r="BS15" s="51"/>
      <c r="BT15" s="51" t="s">
        <v>1148</v>
      </c>
      <c r="BU15" s="51"/>
      <c r="BV15" s="51"/>
      <c r="BW15" s="51"/>
      <c r="BX15" s="51">
        <v>147.0933</v>
      </c>
      <c r="BY15" s="51">
        <v>147.0933</v>
      </c>
      <c r="BZ15" s="51" t="s">
        <v>1156</v>
      </c>
      <c r="CA15" s="51"/>
      <c r="CB15" s="51"/>
      <c r="CC15" s="51"/>
      <c r="CD15" s="51"/>
      <c r="CE15" s="51"/>
      <c r="CF15" s="51"/>
      <c r="CG15" s="51"/>
      <c r="CH15" s="51"/>
      <c r="CI15" s="51"/>
      <c r="CJ15" s="51">
        <v>0.75990000000000002</v>
      </c>
      <c r="CK15" s="51"/>
      <c r="CL15" s="51" t="s">
        <v>1157</v>
      </c>
      <c r="CM15" s="51"/>
      <c r="CN15" s="51"/>
      <c r="CO15" s="51"/>
      <c r="CP15" s="51"/>
      <c r="CQ15" s="51"/>
      <c r="CR15" s="51"/>
      <c r="CS15" s="51"/>
      <c r="CT15" s="51"/>
      <c r="CU15" s="51"/>
      <c r="CV15" s="51" t="s">
        <v>1158</v>
      </c>
      <c r="CW15" s="51"/>
      <c r="CX15" s="51" t="s">
        <v>1159</v>
      </c>
      <c r="CY15" s="51"/>
      <c r="CZ15" s="51"/>
      <c r="DA15" s="51"/>
      <c r="DB15" s="51"/>
      <c r="DC15" s="51"/>
      <c r="DD15" s="51"/>
      <c r="DE15" s="51"/>
      <c r="DF15" s="51"/>
      <c r="DG15" s="51"/>
      <c r="DH15" s="51">
        <v>8.2100000000000006E-2</v>
      </c>
      <c r="DI15" s="51"/>
      <c r="DJ15" s="51" t="s">
        <v>1160</v>
      </c>
      <c r="DK15" s="51"/>
      <c r="DL15" s="51"/>
      <c r="DM15" s="51"/>
      <c r="DN15" s="51"/>
      <c r="DO15" s="51"/>
      <c r="DP15" s="51"/>
      <c r="DQ15" s="51"/>
      <c r="DR15" s="51"/>
      <c r="DS15" s="51"/>
      <c r="DT15" s="51"/>
      <c r="DU15" s="51"/>
      <c r="DV15" s="51"/>
      <c r="DW15" s="51"/>
      <c r="DX15" s="51"/>
      <c r="DY15" s="51"/>
      <c r="DZ15" s="51"/>
      <c r="EA15" s="51"/>
      <c r="EB15" s="51"/>
      <c r="EC15" s="51">
        <v>0.18029999999999999</v>
      </c>
      <c r="ED15" s="51">
        <v>0.18029999999999999</v>
      </c>
      <c r="EE15" s="51" t="s">
        <v>1161</v>
      </c>
      <c r="EF15" s="51"/>
      <c r="EG15" s="51"/>
      <c r="EH15" s="51"/>
      <c r="EI15" s="51"/>
      <c r="EJ15" s="51"/>
      <c r="EK15" s="51"/>
      <c r="EL15" s="51">
        <v>5.194</v>
      </c>
      <c r="EM15" s="51"/>
      <c r="EN15" s="51" t="s">
        <v>1163</v>
      </c>
      <c r="EO15" s="51"/>
      <c r="EP15" s="51"/>
      <c r="EQ15" s="51"/>
      <c r="ER15" s="51"/>
      <c r="ES15" s="51"/>
      <c r="ET15" s="51"/>
      <c r="EU15" s="51">
        <v>1.8605149580000001E-2</v>
      </c>
      <c r="EV15" s="51"/>
      <c r="EW15" s="51" t="s">
        <v>1116</v>
      </c>
      <c r="EX15" s="51">
        <v>1980.999</v>
      </c>
      <c r="EY15" s="51"/>
      <c r="EZ15" s="51" t="s">
        <v>649</v>
      </c>
      <c r="FA15" s="51">
        <v>0.55210000000000004</v>
      </c>
      <c r="FB15" s="51"/>
      <c r="FC15" s="51" t="s">
        <v>1163</v>
      </c>
      <c r="FD15" s="51">
        <v>5917.0810000000001</v>
      </c>
      <c r="FE15" s="51"/>
      <c r="FF15" s="51" t="s">
        <v>1169</v>
      </c>
      <c r="FG15" s="51">
        <v>0.40289999999999998</v>
      </c>
      <c r="FH15" s="51"/>
      <c r="FI15" s="51" t="s">
        <v>1163</v>
      </c>
      <c r="FJ15" s="51"/>
      <c r="FK15" s="51"/>
      <c r="FL15" s="51"/>
      <c r="FM15" s="51"/>
      <c r="FN15" s="51"/>
      <c r="FO15" s="51"/>
      <c r="FP15" s="51"/>
      <c r="FQ15" s="51"/>
      <c r="FR15" s="51"/>
    </row>
    <row r="16" spans="1:174" ht="26.25" customHeight="1">
      <c r="A16" s="51" t="s">
        <v>606</v>
      </c>
      <c r="B16" s="51" t="s">
        <v>639</v>
      </c>
      <c r="C16" s="51" t="s">
        <v>53</v>
      </c>
      <c r="D16" s="51" t="s">
        <v>1118</v>
      </c>
      <c r="E16" s="51" t="s">
        <v>431</v>
      </c>
      <c r="F16" s="51" t="s">
        <v>1119</v>
      </c>
      <c r="G16" s="51">
        <v>2021</v>
      </c>
      <c r="H16" s="51" t="s">
        <v>1120</v>
      </c>
      <c r="I16" s="51" t="s">
        <v>1122</v>
      </c>
      <c r="J16" s="51" t="s">
        <v>1123</v>
      </c>
      <c r="K16" s="51" t="s">
        <v>1125</v>
      </c>
      <c r="L16" s="51" t="s">
        <v>439</v>
      </c>
      <c r="M16" s="51" t="s">
        <v>440</v>
      </c>
      <c r="N16" s="51" t="s">
        <v>1126</v>
      </c>
      <c r="O16" s="51" t="s">
        <v>442</v>
      </c>
      <c r="P16" s="51" t="s">
        <v>1127</v>
      </c>
      <c r="Q16" s="51" t="s">
        <v>121</v>
      </c>
      <c r="R16" s="51" t="s">
        <v>122</v>
      </c>
      <c r="S16" s="51" t="s">
        <v>1171</v>
      </c>
      <c r="T16" s="51" t="s">
        <v>1130</v>
      </c>
      <c r="U16" s="51" t="s">
        <v>594</v>
      </c>
      <c r="V16" s="51" t="s">
        <v>88</v>
      </c>
      <c r="W16" s="51" t="s">
        <v>123</v>
      </c>
      <c r="X16" s="51" t="s">
        <v>125</v>
      </c>
      <c r="Y16" s="51" t="s">
        <v>1172</v>
      </c>
      <c r="Z16" s="51" t="s">
        <v>92</v>
      </c>
      <c r="AA16" s="51" t="s">
        <v>94</v>
      </c>
      <c r="AB16" s="51" t="s">
        <v>115</v>
      </c>
      <c r="AC16" s="51"/>
      <c r="AD16" s="51" t="s">
        <v>94</v>
      </c>
      <c r="AE16" s="51" t="s">
        <v>94</v>
      </c>
      <c r="AF16" s="51" t="s">
        <v>456</v>
      </c>
      <c r="AG16" s="51" t="s">
        <v>180</v>
      </c>
      <c r="AH16" s="51" t="s">
        <v>180</v>
      </c>
      <c r="AI16" s="51" t="s">
        <v>628</v>
      </c>
      <c r="AJ16" s="51" t="s">
        <v>1133</v>
      </c>
      <c r="AK16" s="51" t="s">
        <v>1173</v>
      </c>
      <c r="AL16" s="51" t="s">
        <v>1174</v>
      </c>
      <c r="AM16" s="51" t="s">
        <v>1134</v>
      </c>
      <c r="AN16" s="51" t="s">
        <v>180</v>
      </c>
      <c r="AO16" s="51" t="s">
        <v>180</v>
      </c>
      <c r="AP16" s="51" t="s">
        <v>1135</v>
      </c>
      <c r="AQ16" s="51" t="s">
        <v>472</v>
      </c>
      <c r="AR16" s="51">
        <v>2021</v>
      </c>
      <c r="AS16" s="51" t="s">
        <v>1077</v>
      </c>
      <c r="AT16" s="51" t="s">
        <v>1136</v>
      </c>
      <c r="AU16" s="51" t="s">
        <v>1137</v>
      </c>
      <c r="AV16" s="51" t="s">
        <v>1138</v>
      </c>
      <c r="AW16" s="51" t="s">
        <v>1082</v>
      </c>
      <c r="AX16" s="51"/>
      <c r="AY16" s="51" t="s">
        <v>1139</v>
      </c>
      <c r="AZ16" s="51" t="s">
        <v>1140</v>
      </c>
      <c r="BA16" s="51" t="s">
        <v>456</v>
      </c>
      <c r="BB16" s="51" t="s">
        <v>1091</v>
      </c>
      <c r="BC16" s="51" t="s">
        <v>617</v>
      </c>
      <c r="BD16" s="51" t="s">
        <v>1141</v>
      </c>
      <c r="BE16" s="51" t="s">
        <v>1142</v>
      </c>
      <c r="BF16" s="51" t="s">
        <v>753</v>
      </c>
      <c r="BG16" s="51" t="s">
        <v>1143</v>
      </c>
      <c r="BH16" s="51" t="s">
        <v>1144</v>
      </c>
      <c r="BI16" s="51" t="s">
        <v>1145</v>
      </c>
      <c r="BJ16" s="51"/>
      <c r="BK16" s="51" t="s">
        <v>247</v>
      </c>
      <c r="BL16" s="51" t="s">
        <v>247</v>
      </c>
      <c r="BM16" s="51" t="s">
        <v>1177</v>
      </c>
      <c r="BN16" s="51" t="s">
        <v>500</v>
      </c>
      <c r="BO16" s="51" t="s">
        <v>1178</v>
      </c>
      <c r="BP16" s="51" t="s">
        <v>593</v>
      </c>
      <c r="BQ16" s="51" t="s">
        <v>625</v>
      </c>
      <c r="BR16" s="51" t="s">
        <v>645</v>
      </c>
      <c r="BS16" s="51"/>
      <c r="BT16" s="51" t="s">
        <v>1177</v>
      </c>
      <c r="BU16" s="51"/>
      <c r="BV16" s="51"/>
      <c r="BW16" s="51"/>
      <c r="BX16" s="51">
        <v>140.084</v>
      </c>
      <c r="BY16" s="51">
        <v>140.084</v>
      </c>
      <c r="BZ16" s="51" t="s">
        <v>1156</v>
      </c>
      <c r="CA16" s="51"/>
      <c r="CB16" s="51"/>
      <c r="CC16" s="51"/>
      <c r="CD16" s="51"/>
      <c r="CE16" s="51"/>
      <c r="CF16" s="51"/>
      <c r="CG16" s="51"/>
      <c r="CH16" s="51"/>
      <c r="CI16" s="51"/>
      <c r="CJ16" s="51">
        <v>0.33210000000000001</v>
      </c>
      <c r="CK16" s="51"/>
      <c r="CL16" s="51" t="s">
        <v>1183</v>
      </c>
      <c r="CM16" s="51"/>
      <c r="CN16" s="51"/>
      <c r="CO16" s="51"/>
      <c r="CP16" s="51"/>
      <c r="CQ16" s="51"/>
      <c r="CR16" s="51"/>
      <c r="CS16" s="51"/>
      <c r="CT16" s="51"/>
      <c r="CU16" s="51"/>
      <c r="CV16" s="51" t="s">
        <v>1184</v>
      </c>
      <c r="CW16" s="51"/>
      <c r="CX16" s="51" t="s">
        <v>1159</v>
      </c>
      <c r="CY16" s="51"/>
      <c r="CZ16" s="51"/>
      <c r="DA16" s="51"/>
      <c r="DB16" s="51"/>
      <c r="DC16" s="51"/>
      <c r="DD16" s="51"/>
      <c r="DE16" s="51"/>
      <c r="DF16" s="51"/>
      <c r="DG16" s="51"/>
      <c r="DH16" s="51">
        <v>2.5600000000000001E-2</v>
      </c>
      <c r="DI16" s="51"/>
      <c r="DJ16" s="51" t="s">
        <v>1160</v>
      </c>
      <c r="DK16" s="51"/>
      <c r="DL16" s="51"/>
      <c r="DM16" s="51"/>
      <c r="DN16" s="51"/>
      <c r="DO16" s="51"/>
      <c r="DP16" s="51"/>
      <c r="DQ16" s="51"/>
      <c r="DR16" s="51"/>
      <c r="DS16" s="51"/>
      <c r="DT16" s="51"/>
      <c r="DU16" s="51"/>
      <c r="DV16" s="51"/>
      <c r="DW16" s="51"/>
      <c r="DX16" s="51"/>
      <c r="DY16" s="51"/>
      <c r="DZ16" s="51"/>
      <c r="EA16" s="51"/>
      <c r="EB16" s="51"/>
      <c r="EC16" s="51">
        <v>3.9899999999999998E-2</v>
      </c>
      <c r="ED16" s="51">
        <v>3.9899999999999998E-2</v>
      </c>
      <c r="EE16" s="51" t="s">
        <v>1161</v>
      </c>
      <c r="EF16" s="51"/>
      <c r="EG16" s="51"/>
      <c r="EH16" s="51"/>
      <c r="EI16" s="51"/>
      <c r="EJ16" s="51"/>
      <c r="EK16" s="51"/>
      <c r="EL16" s="51">
        <v>7.25</v>
      </c>
      <c r="EM16" s="51"/>
      <c r="EN16" s="51" t="s">
        <v>1163</v>
      </c>
      <c r="EO16" s="51"/>
      <c r="EP16" s="51"/>
      <c r="EQ16" s="51"/>
      <c r="ER16" s="51"/>
      <c r="ES16" s="51"/>
      <c r="ET16" s="51"/>
      <c r="EU16" s="51">
        <v>1.1199999999999999E-3</v>
      </c>
      <c r="EV16" s="51"/>
      <c r="EW16" s="51" t="s">
        <v>1116</v>
      </c>
      <c r="EX16" s="51">
        <v>1603.35</v>
      </c>
      <c r="EY16" s="51"/>
      <c r="EZ16" s="51" t="s">
        <v>1187</v>
      </c>
      <c r="FA16" s="51">
        <v>0.4289</v>
      </c>
      <c r="FB16" s="51"/>
      <c r="FC16" s="51" t="s">
        <v>1163</v>
      </c>
      <c r="FD16" s="51">
        <v>11833.14</v>
      </c>
      <c r="FE16" s="51"/>
      <c r="FF16" s="51" t="s">
        <v>1169</v>
      </c>
      <c r="FG16" s="51">
        <v>0.17050000000000001</v>
      </c>
      <c r="FH16" s="51"/>
      <c r="FI16" s="51" t="s">
        <v>1163</v>
      </c>
      <c r="FJ16" s="51"/>
      <c r="FK16" s="51"/>
      <c r="FL16" s="51"/>
      <c r="FM16" s="51"/>
      <c r="FN16" s="51"/>
      <c r="FO16" s="51"/>
      <c r="FP16" s="51"/>
      <c r="FQ16" s="51"/>
      <c r="FR16" s="51"/>
    </row>
    <row r="17" spans="1:174" ht="26.25" customHeight="1">
      <c r="A17" s="51" t="s">
        <v>650</v>
      </c>
      <c r="B17" s="51" t="s">
        <v>651</v>
      </c>
      <c r="C17" s="51" t="s">
        <v>53</v>
      </c>
      <c r="D17" s="51" t="s">
        <v>284</v>
      </c>
      <c r="E17" s="51" t="s">
        <v>431</v>
      </c>
      <c r="F17" s="51" t="s">
        <v>1188</v>
      </c>
      <c r="G17" s="51">
        <v>2021</v>
      </c>
      <c r="H17" s="51" t="s">
        <v>1189</v>
      </c>
      <c r="I17" s="51" t="s">
        <v>1190</v>
      </c>
      <c r="J17" s="51" t="s">
        <v>1191</v>
      </c>
      <c r="K17" s="51" t="s">
        <v>1192</v>
      </c>
      <c r="L17" s="51" t="s">
        <v>439</v>
      </c>
      <c r="M17" s="51" t="s">
        <v>440</v>
      </c>
      <c r="N17" s="51" t="s">
        <v>1193</v>
      </c>
      <c r="O17" s="51" t="s">
        <v>442</v>
      </c>
      <c r="P17" s="51" t="s">
        <v>1194</v>
      </c>
      <c r="Q17" s="51" t="s">
        <v>121</v>
      </c>
      <c r="R17" s="51" t="s">
        <v>122</v>
      </c>
      <c r="S17" s="51" t="s">
        <v>1198</v>
      </c>
      <c r="T17" s="51" t="s">
        <v>1200</v>
      </c>
      <c r="U17" s="51" t="s">
        <v>594</v>
      </c>
      <c r="V17" s="51" t="s">
        <v>88</v>
      </c>
      <c r="W17" s="51" t="s">
        <v>180</v>
      </c>
      <c r="X17" s="51" t="s">
        <v>125</v>
      </c>
      <c r="Y17" s="51" t="s">
        <v>201</v>
      </c>
      <c r="Z17" s="51" t="s">
        <v>92</v>
      </c>
      <c r="AA17" s="51" t="s">
        <v>918</v>
      </c>
      <c r="AB17" s="51" t="s">
        <v>95</v>
      </c>
      <c r="AC17" s="51" t="s">
        <v>1204</v>
      </c>
      <c r="AD17" s="51" t="s">
        <v>93</v>
      </c>
      <c r="AE17" s="51" t="s">
        <v>94</v>
      </c>
      <c r="AF17" s="51" t="s">
        <v>456</v>
      </c>
      <c r="AG17" s="51" t="s">
        <v>180</v>
      </c>
      <c r="AH17" s="51" t="s">
        <v>1207</v>
      </c>
      <c r="AI17" s="51" t="s">
        <v>664</v>
      </c>
      <c r="AJ17" s="51" t="s">
        <v>1208</v>
      </c>
      <c r="AK17" s="51" t="s">
        <v>1209</v>
      </c>
      <c r="AL17" s="51" t="s">
        <v>1210</v>
      </c>
      <c r="AM17" s="51"/>
      <c r="AN17" s="51"/>
      <c r="AO17" s="51">
        <v>0.54</v>
      </c>
      <c r="AP17" s="51" t="s">
        <v>1211</v>
      </c>
      <c r="AQ17" s="51" t="s">
        <v>472</v>
      </c>
      <c r="AR17" s="51" t="s">
        <v>1212</v>
      </c>
      <c r="AS17" s="51" t="s">
        <v>1213</v>
      </c>
      <c r="AT17" s="51" t="s">
        <v>1136</v>
      </c>
      <c r="AU17" s="51" t="s">
        <v>1214</v>
      </c>
      <c r="AV17" s="51" t="s">
        <v>1216</v>
      </c>
      <c r="AW17" s="51" t="s">
        <v>614</v>
      </c>
      <c r="AX17" s="51" t="s">
        <v>1217</v>
      </c>
      <c r="AY17" s="51" t="s">
        <v>269</v>
      </c>
      <c r="AZ17" s="51" t="s">
        <v>1218</v>
      </c>
      <c r="BA17" s="51" t="s">
        <v>456</v>
      </c>
      <c r="BB17" s="51" t="s">
        <v>1219</v>
      </c>
      <c r="BC17" s="51" t="s">
        <v>1220</v>
      </c>
      <c r="BD17" s="51" t="s">
        <v>618</v>
      </c>
      <c r="BE17" s="51" t="s">
        <v>1221</v>
      </c>
      <c r="BF17" s="51" t="s">
        <v>839</v>
      </c>
      <c r="BG17" s="51" t="s">
        <v>1222</v>
      </c>
      <c r="BH17" s="51" t="s">
        <v>1194</v>
      </c>
      <c r="BI17" s="51" t="s">
        <v>1145</v>
      </c>
      <c r="BJ17" s="51"/>
      <c r="BK17" s="51" t="s">
        <v>93</v>
      </c>
      <c r="BL17" s="51" t="s">
        <v>93</v>
      </c>
      <c r="BM17" s="51" t="s">
        <v>1223</v>
      </c>
      <c r="BN17" s="51" t="s">
        <v>500</v>
      </c>
      <c r="BO17" s="51" t="s">
        <v>1224</v>
      </c>
      <c r="BP17" s="51" t="s">
        <v>658</v>
      </c>
      <c r="BQ17" s="51" t="s">
        <v>659</v>
      </c>
      <c r="BR17" s="51" t="s">
        <v>661</v>
      </c>
      <c r="BS17" s="51" t="s">
        <v>1225</v>
      </c>
      <c r="BT17" s="51" t="s">
        <v>1223</v>
      </c>
      <c r="BU17" s="51"/>
      <c r="BV17" s="51"/>
      <c r="BW17" s="51"/>
      <c r="BX17" s="51">
        <v>8.93</v>
      </c>
      <c r="BY17" s="51">
        <v>9.26</v>
      </c>
      <c r="BZ17" s="51" t="s">
        <v>1227</v>
      </c>
      <c r="CA17" s="51">
        <v>5.12</v>
      </c>
      <c r="CB17" s="51">
        <v>5.23</v>
      </c>
      <c r="CC17" s="51" t="s">
        <v>1228</v>
      </c>
      <c r="CD17" s="51">
        <v>3.5699999999999998E-3</v>
      </c>
      <c r="CE17" s="51">
        <v>3.7100000000000002E-3</v>
      </c>
      <c r="CF17" s="51" t="s">
        <v>1229</v>
      </c>
      <c r="CG17" s="51">
        <v>1.0500000000000001E-2</v>
      </c>
      <c r="CH17" s="51">
        <v>1.09E-2</v>
      </c>
      <c r="CI17" s="51" t="s">
        <v>1230</v>
      </c>
      <c r="CJ17" s="51"/>
      <c r="CK17" s="51"/>
      <c r="CL17" s="51"/>
      <c r="CM17" s="51"/>
      <c r="CN17" s="51"/>
      <c r="CO17" s="51"/>
      <c r="CP17" s="51"/>
      <c r="CQ17" s="51"/>
      <c r="CR17" s="51"/>
      <c r="CS17" s="51"/>
      <c r="CT17" s="51"/>
      <c r="CU17" s="51"/>
      <c r="CV17" s="51"/>
      <c r="CW17" s="51"/>
      <c r="CX17" s="51"/>
      <c r="CY17" s="51"/>
      <c r="CZ17" s="51"/>
      <c r="DA17" s="51"/>
      <c r="DB17" s="51">
        <v>1.22</v>
      </c>
      <c r="DC17" s="51">
        <v>1.33</v>
      </c>
      <c r="DD17" s="51" t="s">
        <v>1232</v>
      </c>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v>14.9</v>
      </c>
      <c r="FK17" s="51">
        <v>15.3</v>
      </c>
      <c r="FL17" s="51" t="s">
        <v>1238</v>
      </c>
      <c r="FM17" s="51"/>
      <c r="FN17" s="51"/>
      <c r="FO17" s="51"/>
      <c r="FP17" s="51"/>
      <c r="FQ17" s="51"/>
      <c r="FR17" s="51"/>
    </row>
    <row r="18" spans="1:174" ht="26.25" customHeight="1">
      <c r="A18" s="51" t="s">
        <v>650</v>
      </c>
      <c r="B18" s="51" t="s">
        <v>673</v>
      </c>
      <c r="C18" s="51" t="s">
        <v>53</v>
      </c>
      <c r="D18" s="51" t="s">
        <v>284</v>
      </c>
      <c r="E18" s="51" t="s">
        <v>431</v>
      </c>
      <c r="F18" s="51" t="s">
        <v>1188</v>
      </c>
      <c r="G18" s="51">
        <v>2021</v>
      </c>
      <c r="H18" s="51" t="s">
        <v>1189</v>
      </c>
      <c r="I18" s="51" t="s">
        <v>1190</v>
      </c>
      <c r="J18" s="51" t="s">
        <v>1191</v>
      </c>
      <c r="K18" s="51" t="s">
        <v>1192</v>
      </c>
      <c r="L18" s="51" t="s">
        <v>439</v>
      </c>
      <c r="M18" s="51" t="s">
        <v>440</v>
      </c>
      <c r="N18" s="51" t="s">
        <v>1193</v>
      </c>
      <c r="O18" s="51" t="s">
        <v>442</v>
      </c>
      <c r="P18" s="51" t="s">
        <v>1194</v>
      </c>
      <c r="Q18" s="51" t="s">
        <v>121</v>
      </c>
      <c r="R18" s="51" t="s">
        <v>122</v>
      </c>
      <c r="S18" s="51" t="s">
        <v>1240</v>
      </c>
      <c r="T18" s="51" t="s">
        <v>1200</v>
      </c>
      <c r="U18" s="51" t="s">
        <v>594</v>
      </c>
      <c r="V18" s="51" t="s">
        <v>88</v>
      </c>
      <c r="W18" s="51" t="s">
        <v>180</v>
      </c>
      <c r="X18" s="51" t="s">
        <v>125</v>
      </c>
      <c r="Y18" s="51" t="s">
        <v>201</v>
      </c>
      <c r="Z18" s="51" t="s">
        <v>92</v>
      </c>
      <c r="AA18" s="51" t="s">
        <v>918</v>
      </c>
      <c r="AB18" s="51" t="s">
        <v>95</v>
      </c>
      <c r="AC18" s="51" t="s">
        <v>1204</v>
      </c>
      <c r="AD18" s="51" t="s">
        <v>93</v>
      </c>
      <c r="AE18" s="51" t="s">
        <v>94</v>
      </c>
      <c r="AF18" s="51" t="s">
        <v>456</v>
      </c>
      <c r="AG18" s="51" t="s">
        <v>180</v>
      </c>
      <c r="AH18" s="51" t="s">
        <v>1207</v>
      </c>
      <c r="AI18" s="51" t="s">
        <v>685</v>
      </c>
      <c r="AJ18" s="51" t="s">
        <v>1246</v>
      </c>
      <c r="AK18" s="51" t="s">
        <v>1209</v>
      </c>
      <c r="AL18" s="51" t="s">
        <v>1210</v>
      </c>
      <c r="AM18" s="51"/>
      <c r="AN18" s="51"/>
      <c r="AO18" s="51">
        <v>0.54</v>
      </c>
      <c r="AP18" s="51" t="s">
        <v>1211</v>
      </c>
      <c r="AQ18" s="51" t="s">
        <v>472</v>
      </c>
      <c r="AR18" s="51" t="s">
        <v>1212</v>
      </c>
      <c r="AS18" s="51" t="s">
        <v>1213</v>
      </c>
      <c r="AT18" s="51" t="s">
        <v>1136</v>
      </c>
      <c r="AU18" s="51" t="s">
        <v>1214</v>
      </c>
      <c r="AV18" s="51" t="s">
        <v>1216</v>
      </c>
      <c r="AW18" s="51" t="s">
        <v>614</v>
      </c>
      <c r="AX18" s="51" t="s">
        <v>1217</v>
      </c>
      <c r="AY18" s="51" t="s">
        <v>269</v>
      </c>
      <c r="AZ18" s="51" t="s">
        <v>1218</v>
      </c>
      <c r="BA18" s="51" t="s">
        <v>456</v>
      </c>
      <c r="BB18" s="51" t="s">
        <v>1219</v>
      </c>
      <c r="BC18" s="51" t="s">
        <v>1220</v>
      </c>
      <c r="BD18" s="51" t="s">
        <v>618</v>
      </c>
      <c r="BE18" s="51" t="s">
        <v>1221</v>
      </c>
      <c r="BF18" s="51" t="s">
        <v>839</v>
      </c>
      <c r="BG18" s="51" t="s">
        <v>1222</v>
      </c>
      <c r="BH18" s="51" t="s">
        <v>1194</v>
      </c>
      <c r="BI18" s="51" t="s">
        <v>1145</v>
      </c>
      <c r="BJ18" s="51"/>
      <c r="BK18" s="51" t="s">
        <v>93</v>
      </c>
      <c r="BL18" s="51" t="s">
        <v>93</v>
      </c>
      <c r="BM18" s="51" t="s">
        <v>1223</v>
      </c>
      <c r="BN18" s="51" t="s">
        <v>500</v>
      </c>
      <c r="BO18" s="51" t="s">
        <v>1224</v>
      </c>
      <c r="BP18" s="51" t="s">
        <v>658</v>
      </c>
      <c r="BQ18" s="51" t="s">
        <v>659</v>
      </c>
      <c r="BR18" s="51" t="s">
        <v>684</v>
      </c>
      <c r="BS18" s="51" t="s">
        <v>1225</v>
      </c>
      <c r="BT18" s="51" t="s">
        <v>1223</v>
      </c>
      <c r="BU18" s="51"/>
      <c r="BV18" s="51"/>
      <c r="BW18" s="51"/>
      <c r="BX18" s="51">
        <v>8.7100000000000009</v>
      </c>
      <c r="BY18" s="51">
        <v>9.0500000000000007</v>
      </c>
      <c r="BZ18" s="51" t="s">
        <v>1227</v>
      </c>
      <c r="CA18" s="51">
        <v>4.57</v>
      </c>
      <c r="CB18" s="51">
        <v>4.66</v>
      </c>
      <c r="CC18" s="51" t="s">
        <v>1228</v>
      </c>
      <c r="CD18" s="51">
        <v>3.3300000000000001E-3</v>
      </c>
      <c r="CE18" s="51">
        <v>3.47E-3</v>
      </c>
      <c r="CF18" s="51" t="s">
        <v>1229</v>
      </c>
      <c r="CG18" s="51">
        <v>9.4000000000000004E-3</v>
      </c>
      <c r="CH18" s="51">
        <v>9.6799999999999994E-3</v>
      </c>
      <c r="CI18" s="51" t="s">
        <v>1230</v>
      </c>
      <c r="CJ18" s="51"/>
      <c r="CK18" s="51"/>
      <c r="CL18" s="51"/>
      <c r="CM18" s="51"/>
      <c r="CN18" s="51"/>
      <c r="CO18" s="51"/>
      <c r="CP18" s="51"/>
      <c r="CQ18" s="51"/>
      <c r="CR18" s="51"/>
      <c r="CS18" s="51"/>
      <c r="CT18" s="51"/>
      <c r="CU18" s="51"/>
      <c r="CV18" s="51"/>
      <c r="CW18" s="51"/>
      <c r="CX18" s="51"/>
      <c r="CY18" s="51"/>
      <c r="CZ18" s="51"/>
      <c r="DA18" s="51"/>
      <c r="DB18" s="51">
        <v>1.0900000000000001</v>
      </c>
      <c r="DC18" s="51">
        <v>1.18</v>
      </c>
      <c r="DD18" s="51" t="s">
        <v>1232</v>
      </c>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v>13.2</v>
      </c>
      <c r="FK18" s="51">
        <v>13.6</v>
      </c>
      <c r="FL18" s="51" t="s">
        <v>1238</v>
      </c>
      <c r="FM18" s="51"/>
      <c r="FN18" s="51"/>
      <c r="FO18" s="51"/>
      <c r="FP18" s="51"/>
      <c r="FQ18" s="51"/>
      <c r="FR18" s="51"/>
    </row>
    <row r="19" spans="1:174" ht="26.25" customHeight="1">
      <c r="A19" s="51" t="s">
        <v>117</v>
      </c>
      <c r="B19" s="51" t="s">
        <v>117</v>
      </c>
      <c r="C19" s="51" t="s">
        <v>53</v>
      </c>
      <c r="D19" s="51" t="s">
        <v>130</v>
      </c>
      <c r="E19" s="51" t="s">
        <v>431</v>
      </c>
      <c r="F19" s="51" t="s">
        <v>1258</v>
      </c>
      <c r="G19" s="51">
        <v>2021</v>
      </c>
      <c r="H19" s="51" t="s">
        <v>1259</v>
      </c>
      <c r="I19" s="51" t="s">
        <v>1260</v>
      </c>
      <c r="J19" s="51" t="s">
        <v>1261</v>
      </c>
      <c r="K19" s="51" t="s">
        <v>1262</v>
      </c>
      <c r="L19" s="51" t="s">
        <v>439</v>
      </c>
      <c r="M19" s="51" t="s">
        <v>440</v>
      </c>
      <c r="N19" s="51" t="s">
        <v>1263</v>
      </c>
      <c r="O19" s="51" t="s">
        <v>442</v>
      </c>
      <c r="P19" s="51" t="s">
        <v>1264</v>
      </c>
      <c r="Q19" s="51" t="s">
        <v>121</v>
      </c>
      <c r="R19" s="51" t="s">
        <v>122</v>
      </c>
      <c r="S19" s="51" t="s">
        <v>1267</v>
      </c>
      <c r="T19" s="51" t="s">
        <v>1268</v>
      </c>
      <c r="U19" s="51" t="s">
        <v>594</v>
      </c>
      <c r="V19" s="51" t="s">
        <v>88</v>
      </c>
      <c r="W19" s="51" t="s">
        <v>123</v>
      </c>
      <c r="X19" s="51" t="s">
        <v>125</v>
      </c>
      <c r="Y19" s="51" t="s">
        <v>127</v>
      </c>
      <c r="Z19" s="51" t="s">
        <v>129</v>
      </c>
      <c r="AA19" s="51" t="s">
        <v>599</v>
      </c>
      <c r="AB19" s="51" t="s">
        <v>134</v>
      </c>
      <c r="AC19" s="51" t="s">
        <v>1271</v>
      </c>
      <c r="AD19" s="51" t="s">
        <v>132</v>
      </c>
      <c r="AE19" s="51" t="s">
        <v>94</v>
      </c>
      <c r="AF19" s="51" t="s">
        <v>456</v>
      </c>
      <c r="AG19" s="51" t="s">
        <v>180</v>
      </c>
      <c r="AH19" s="51" t="s">
        <v>94</v>
      </c>
      <c r="AI19" s="51" t="s">
        <v>141</v>
      </c>
      <c r="AJ19" s="51" t="s">
        <v>1273</v>
      </c>
      <c r="AK19" s="51" t="s">
        <v>180</v>
      </c>
      <c r="AL19" s="51" t="s">
        <v>180</v>
      </c>
      <c r="AM19" s="51" t="s">
        <v>180</v>
      </c>
      <c r="AN19" s="51" t="s">
        <v>180</v>
      </c>
      <c r="AO19" s="51">
        <v>0.24</v>
      </c>
      <c r="AP19" s="51" t="s">
        <v>1274</v>
      </c>
      <c r="AQ19" s="51" t="s">
        <v>472</v>
      </c>
      <c r="AR19" s="51" t="s">
        <v>610</v>
      </c>
      <c r="AS19" s="51" t="s">
        <v>1275</v>
      </c>
      <c r="AT19" s="51" t="s">
        <v>1136</v>
      </c>
      <c r="AU19" s="51" t="s">
        <v>1276</v>
      </c>
      <c r="AV19" s="51" t="s">
        <v>1277</v>
      </c>
      <c r="AW19" s="51" t="s">
        <v>480</v>
      </c>
      <c r="AX19" s="51" t="s">
        <v>1278</v>
      </c>
      <c r="AY19" s="51" t="s">
        <v>1279</v>
      </c>
      <c r="AZ19" s="51" t="s">
        <v>1280</v>
      </c>
      <c r="BA19" s="51" t="s">
        <v>456</v>
      </c>
      <c r="BB19" s="51" t="s">
        <v>1091</v>
      </c>
      <c r="BC19" s="51" t="s">
        <v>488</v>
      </c>
      <c r="BD19" s="51" t="s">
        <v>618</v>
      </c>
      <c r="BE19" s="51" t="s">
        <v>1281</v>
      </c>
      <c r="BF19" s="51" t="s">
        <v>1282</v>
      </c>
      <c r="BG19" s="51" t="s">
        <v>1283</v>
      </c>
      <c r="BH19" s="51" t="s">
        <v>808</v>
      </c>
      <c r="BI19" s="51" t="s">
        <v>1284</v>
      </c>
      <c r="BJ19" s="51" t="s">
        <v>1285</v>
      </c>
      <c r="BK19" s="51" t="s">
        <v>93</v>
      </c>
      <c r="BL19" s="51" t="s">
        <v>247</v>
      </c>
      <c r="BM19" s="51" t="s">
        <v>1286</v>
      </c>
      <c r="BN19" s="51" t="s">
        <v>500</v>
      </c>
      <c r="BO19" s="51" t="s">
        <v>1287</v>
      </c>
      <c r="BP19" s="51" t="s">
        <v>136</v>
      </c>
      <c r="BQ19" s="51" t="s">
        <v>138</v>
      </c>
      <c r="BR19" s="51" t="s">
        <v>139</v>
      </c>
      <c r="BS19" s="51"/>
      <c r="BT19" s="51" t="s">
        <v>1286</v>
      </c>
      <c r="BU19" s="51"/>
      <c r="BV19" s="51"/>
      <c r="BW19" s="51"/>
      <c r="BX19" s="51">
        <v>-52000</v>
      </c>
      <c r="BY19" s="51">
        <v>30000</v>
      </c>
      <c r="BZ19" s="51" t="s">
        <v>1227</v>
      </c>
      <c r="CA19" s="51">
        <v>-6.3E-5</v>
      </c>
      <c r="CB19" s="51">
        <v>2700</v>
      </c>
      <c r="CC19" s="51" t="s">
        <v>1228</v>
      </c>
      <c r="CD19" s="51">
        <v>-98</v>
      </c>
      <c r="CE19" s="51">
        <v>-2.0000000000000002E-5</v>
      </c>
      <c r="CF19" s="51" t="s">
        <v>1229</v>
      </c>
      <c r="CG19" s="51"/>
      <c r="CH19" s="51"/>
      <c r="CI19" s="51"/>
      <c r="CJ19" s="51">
        <v>1300</v>
      </c>
      <c r="CK19" s="51">
        <v>3500</v>
      </c>
      <c r="CL19" s="51" t="s">
        <v>1289</v>
      </c>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row>
    <row r="20" spans="1:174" ht="26.25" customHeight="1">
      <c r="A20" s="51" t="s">
        <v>154</v>
      </c>
      <c r="B20" s="51" t="s">
        <v>171</v>
      </c>
      <c r="C20" s="51" t="s">
        <v>53</v>
      </c>
      <c r="D20" s="51" t="s">
        <v>444</v>
      </c>
      <c r="E20" s="51" t="s">
        <v>431</v>
      </c>
      <c r="F20" s="51" t="s">
        <v>1293</v>
      </c>
      <c r="G20" s="51">
        <v>2021</v>
      </c>
      <c r="H20" s="51" t="s">
        <v>1294</v>
      </c>
      <c r="I20" s="51" t="s">
        <v>1295</v>
      </c>
      <c r="J20" s="51" t="s">
        <v>1296</v>
      </c>
      <c r="K20" s="51" t="s">
        <v>676</v>
      </c>
      <c r="L20" s="51" t="s">
        <v>439</v>
      </c>
      <c r="M20" s="51" t="s">
        <v>440</v>
      </c>
      <c r="N20" s="51" t="s">
        <v>1297</v>
      </c>
      <c r="O20" s="51" t="s">
        <v>679</v>
      </c>
      <c r="P20" s="51" t="s">
        <v>1298</v>
      </c>
      <c r="Q20" s="51" t="s">
        <v>86</v>
      </c>
      <c r="R20" s="51" t="s">
        <v>157</v>
      </c>
      <c r="S20" s="51" t="s">
        <v>1299</v>
      </c>
      <c r="T20" s="51" t="s">
        <v>1299</v>
      </c>
      <c r="U20" s="51" t="s">
        <v>594</v>
      </c>
      <c r="V20" s="51" t="s">
        <v>175</v>
      </c>
      <c r="W20" s="51" t="s">
        <v>123</v>
      </c>
      <c r="X20" s="51" t="s">
        <v>125</v>
      </c>
      <c r="Y20" s="51" t="s">
        <v>158</v>
      </c>
      <c r="Z20" s="51" t="s">
        <v>129</v>
      </c>
      <c r="AA20" s="51" t="s">
        <v>814</v>
      </c>
      <c r="AB20" s="51" t="s">
        <v>179</v>
      </c>
      <c r="AC20" s="51" t="s">
        <v>1300</v>
      </c>
      <c r="AD20" s="51" t="s">
        <v>94</v>
      </c>
      <c r="AE20" s="51" t="s">
        <v>94</v>
      </c>
      <c r="AF20" s="51" t="s">
        <v>456</v>
      </c>
      <c r="AG20" s="51" t="s">
        <v>180</v>
      </c>
      <c r="AH20" s="51" t="s">
        <v>1301</v>
      </c>
      <c r="AI20" s="51" t="s">
        <v>182</v>
      </c>
      <c r="AJ20" s="51" t="s">
        <v>1302</v>
      </c>
      <c r="AK20" s="51" t="s">
        <v>180</v>
      </c>
      <c r="AL20" s="51" t="s">
        <v>180</v>
      </c>
      <c r="AM20" s="51" t="s">
        <v>180</v>
      </c>
      <c r="AN20" s="51" t="s">
        <v>180</v>
      </c>
      <c r="AO20" s="51" t="s">
        <v>1303</v>
      </c>
      <c r="AP20" s="51" t="s">
        <v>1304</v>
      </c>
      <c r="AQ20" s="51" t="s">
        <v>472</v>
      </c>
      <c r="AR20" s="51">
        <v>2021</v>
      </c>
      <c r="AS20" s="51" t="s">
        <v>1077</v>
      </c>
      <c r="AT20" s="51" t="s">
        <v>693</v>
      </c>
      <c r="AU20" s="51" t="s">
        <v>477</v>
      </c>
      <c r="AV20" s="51"/>
      <c r="AW20" s="51" t="s">
        <v>1082</v>
      </c>
      <c r="AX20" s="51" t="s">
        <v>1307</v>
      </c>
      <c r="AY20" s="51" t="s">
        <v>1308</v>
      </c>
      <c r="AZ20" s="51" t="s">
        <v>1309</v>
      </c>
      <c r="BA20" s="51" t="s">
        <v>456</v>
      </c>
      <c r="BB20" s="51" t="s">
        <v>1091</v>
      </c>
      <c r="BC20" s="51" t="s">
        <v>1311</v>
      </c>
      <c r="BD20" s="51" t="s">
        <v>1312</v>
      </c>
      <c r="BE20" s="51" t="s">
        <v>1313</v>
      </c>
      <c r="BF20" s="51" t="s">
        <v>839</v>
      </c>
      <c r="BG20" s="51" t="s">
        <v>1314</v>
      </c>
      <c r="BH20" s="51" t="s">
        <v>1066</v>
      </c>
      <c r="BI20" s="51" t="s">
        <v>1315</v>
      </c>
      <c r="BJ20" s="51"/>
      <c r="BK20" s="51" t="s">
        <v>93</v>
      </c>
      <c r="BL20" s="51" t="s">
        <v>247</v>
      </c>
      <c r="BM20" s="51" t="s">
        <v>1316</v>
      </c>
      <c r="BN20" s="51" t="s">
        <v>500</v>
      </c>
      <c r="BO20" s="51" t="s">
        <v>94</v>
      </c>
      <c r="BP20" s="51" t="s">
        <v>180</v>
      </c>
      <c r="BQ20" s="51" t="s">
        <v>180</v>
      </c>
      <c r="BR20" s="51" t="s">
        <v>180</v>
      </c>
      <c r="BS20" s="51"/>
      <c r="BT20" s="51" t="s">
        <v>1316</v>
      </c>
      <c r="BU20" s="51"/>
      <c r="BV20" s="51"/>
      <c r="BW20" s="51"/>
      <c r="BX20" s="51" t="s">
        <v>1317</v>
      </c>
      <c r="BY20" s="51" t="s">
        <v>1317</v>
      </c>
      <c r="BZ20" s="51" t="s">
        <v>1317</v>
      </c>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row>
    <row r="21" spans="1:174" ht="26.25" customHeight="1">
      <c r="A21" s="51" t="s">
        <v>154</v>
      </c>
      <c r="B21" s="51" t="s">
        <v>155</v>
      </c>
      <c r="C21" s="51" t="s">
        <v>53</v>
      </c>
      <c r="D21" s="51" t="s">
        <v>444</v>
      </c>
      <c r="E21" s="51" t="s">
        <v>431</v>
      </c>
      <c r="F21" s="51" t="s">
        <v>1293</v>
      </c>
      <c r="G21" s="51">
        <v>2021</v>
      </c>
      <c r="H21" s="51" t="s">
        <v>1294</v>
      </c>
      <c r="I21" s="51" t="s">
        <v>1295</v>
      </c>
      <c r="J21" s="51" t="s">
        <v>1296</v>
      </c>
      <c r="K21" s="51" t="s">
        <v>676</v>
      </c>
      <c r="L21" s="51" t="s">
        <v>439</v>
      </c>
      <c r="M21" s="51" t="s">
        <v>440</v>
      </c>
      <c r="N21" s="51" t="s">
        <v>1297</v>
      </c>
      <c r="O21" s="51" t="s">
        <v>679</v>
      </c>
      <c r="P21" s="51" t="s">
        <v>1298</v>
      </c>
      <c r="Q21" s="51" t="s">
        <v>86</v>
      </c>
      <c r="R21" s="51" t="s">
        <v>157</v>
      </c>
      <c r="S21" s="51" t="s">
        <v>1299</v>
      </c>
      <c r="T21" s="51" t="s">
        <v>1322</v>
      </c>
      <c r="U21" s="51" t="s">
        <v>594</v>
      </c>
      <c r="V21" s="51" t="s">
        <v>88</v>
      </c>
      <c r="W21" s="51" t="s">
        <v>89</v>
      </c>
      <c r="X21" s="51" t="s">
        <v>125</v>
      </c>
      <c r="Y21" s="51" t="s">
        <v>158</v>
      </c>
      <c r="Z21" s="51" t="s">
        <v>92</v>
      </c>
      <c r="AA21" s="51" t="s">
        <v>553</v>
      </c>
      <c r="AB21" s="51" t="s">
        <v>115</v>
      </c>
      <c r="AC21" s="51" t="s">
        <v>1300</v>
      </c>
      <c r="AD21" s="51" t="s">
        <v>132</v>
      </c>
      <c r="AE21" s="51" t="s">
        <v>94</v>
      </c>
      <c r="AF21" s="51" t="s">
        <v>456</v>
      </c>
      <c r="AG21" s="51" t="s">
        <v>180</v>
      </c>
      <c r="AH21" s="51" t="s">
        <v>1327</v>
      </c>
      <c r="AI21" s="51" t="s">
        <v>1328</v>
      </c>
      <c r="AJ21" s="51" t="s">
        <v>1329</v>
      </c>
      <c r="AK21" s="51">
        <v>0.2538071066</v>
      </c>
      <c r="AL21" s="51" t="s">
        <v>1331</v>
      </c>
      <c r="AM21" s="51" t="s">
        <v>180</v>
      </c>
      <c r="AN21" s="51" t="s">
        <v>180</v>
      </c>
      <c r="AO21" s="51" t="s">
        <v>1332</v>
      </c>
      <c r="AP21" s="51" t="s">
        <v>1304</v>
      </c>
      <c r="AQ21" s="51" t="s">
        <v>472</v>
      </c>
      <c r="AR21" s="51">
        <v>2021</v>
      </c>
      <c r="AS21" s="51" t="s">
        <v>1077</v>
      </c>
      <c r="AT21" s="51" t="s">
        <v>693</v>
      </c>
      <c r="AU21" s="51" t="s">
        <v>477</v>
      </c>
      <c r="AV21" s="51"/>
      <c r="AW21" s="51" t="s">
        <v>1082</v>
      </c>
      <c r="AX21" s="51" t="s">
        <v>1333</v>
      </c>
      <c r="AY21" s="51" t="s">
        <v>1308</v>
      </c>
      <c r="AZ21" s="51" t="s">
        <v>1309</v>
      </c>
      <c r="BA21" s="51" t="s">
        <v>456</v>
      </c>
      <c r="BB21" s="51" t="s">
        <v>1091</v>
      </c>
      <c r="BC21" s="51" t="s">
        <v>701</v>
      </c>
      <c r="BD21" s="51" t="s">
        <v>1312</v>
      </c>
      <c r="BE21" s="51" t="s">
        <v>1334</v>
      </c>
      <c r="BF21" s="51" t="s">
        <v>1335</v>
      </c>
      <c r="BG21" s="51" t="s">
        <v>1336</v>
      </c>
      <c r="BH21" s="51" t="s">
        <v>1066</v>
      </c>
      <c r="BI21" s="51" t="s">
        <v>1315</v>
      </c>
      <c r="BJ21" s="51"/>
      <c r="BK21" s="51" t="s">
        <v>93</v>
      </c>
      <c r="BL21" s="51" t="s">
        <v>247</v>
      </c>
      <c r="BM21" s="51" t="s">
        <v>1337</v>
      </c>
      <c r="BN21" s="51" t="s">
        <v>500</v>
      </c>
      <c r="BO21" s="51" t="s">
        <v>1338</v>
      </c>
      <c r="BP21" s="51" t="s">
        <v>159</v>
      </c>
      <c r="BQ21" s="51" t="s">
        <v>160</v>
      </c>
      <c r="BR21" s="51" t="s">
        <v>161</v>
      </c>
      <c r="BS21" s="51"/>
      <c r="BT21" s="51" t="s">
        <v>1337</v>
      </c>
      <c r="BU21" s="51"/>
      <c r="BV21" s="51"/>
      <c r="BW21" s="51"/>
      <c r="BX21" s="51" t="s">
        <v>1317</v>
      </c>
      <c r="BY21" s="51" t="s">
        <v>1317</v>
      </c>
      <c r="BZ21" s="51" t="s">
        <v>1317</v>
      </c>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row>
    <row r="22" spans="1:174" ht="26.25" customHeight="1">
      <c r="A22" s="51" t="s">
        <v>154</v>
      </c>
      <c r="B22" s="51" t="s">
        <v>188</v>
      </c>
      <c r="C22" s="51" t="s">
        <v>53</v>
      </c>
      <c r="D22" s="51" t="s">
        <v>444</v>
      </c>
      <c r="E22" s="51" t="s">
        <v>431</v>
      </c>
      <c r="F22" s="51" t="s">
        <v>1293</v>
      </c>
      <c r="G22" s="51">
        <v>2021</v>
      </c>
      <c r="H22" s="51" t="s">
        <v>1294</v>
      </c>
      <c r="I22" s="51" t="s">
        <v>1295</v>
      </c>
      <c r="J22" s="51" t="s">
        <v>1296</v>
      </c>
      <c r="K22" s="51" t="s">
        <v>676</v>
      </c>
      <c r="L22" s="51" t="s">
        <v>439</v>
      </c>
      <c r="M22" s="51" t="s">
        <v>440</v>
      </c>
      <c r="N22" s="51" t="s">
        <v>1297</v>
      </c>
      <c r="O22" s="51" t="s">
        <v>679</v>
      </c>
      <c r="P22" s="51" t="s">
        <v>1298</v>
      </c>
      <c r="Q22" s="51" t="s">
        <v>121</v>
      </c>
      <c r="R22" s="51" t="s">
        <v>122</v>
      </c>
      <c r="S22" s="51" t="s">
        <v>1345</v>
      </c>
      <c r="T22" s="51" t="s">
        <v>1346</v>
      </c>
      <c r="U22" s="51" t="s">
        <v>594</v>
      </c>
      <c r="V22" s="51" t="s">
        <v>88</v>
      </c>
      <c r="W22" s="51" t="s">
        <v>89</v>
      </c>
      <c r="X22" s="51" t="s">
        <v>125</v>
      </c>
      <c r="Y22" s="51" t="s">
        <v>201</v>
      </c>
      <c r="Z22" s="51" t="s">
        <v>92</v>
      </c>
      <c r="AA22" s="51" t="s">
        <v>553</v>
      </c>
      <c r="AB22" s="51" t="s">
        <v>115</v>
      </c>
      <c r="AC22" s="51" t="s">
        <v>1300</v>
      </c>
      <c r="AD22" s="51" t="s">
        <v>132</v>
      </c>
      <c r="AE22" s="51" t="s">
        <v>94</v>
      </c>
      <c r="AF22" s="51" t="s">
        <v>456</v>
      </c>
      <c r="AG22" s="51" t="s">
        <v>180</v>
      </c>
      <c r="AH22" s="51" t="s">
        <v>1349</v>
      </c>
      <c r="AI22" s="51" t="s">
        <v>1350</v>
      </c>
      <c r="AJ22" s="51" t="s">
        <v>1351</v>
      </c>
      <c r="AK22" s="51">
        <v>0.30376670719999999</v>
      </c>
      <c r="AL22" s="51" t="s">
        <v>1352</v>
      </c>
      <c r="AM22" s="51" t="s">
        <v>180</v>
      </c>
      <c r="AN22" s="51" t="s">
        <v>180</v>
      </c>
      <c r="AO22" s="51" t="s">
        <v>1353</v>
      </c>
      <c r="AP22" s="51" t="s">
        <v>1304</v>
      </c>
      <c r="AQ22" s="51" t="s">
        <v>472</v>
      </c>
      <c r="AR22" s="51">
        <v>2021</v>
      </c>
      <c r="AS22" s="51" t="s">
        <v>1077</v>
      </c>
      <c r="AT22" s="51" t="s">
        <v>693</v>
      </c>
      <c r="AU22" s="51" t="s">
        <v>1354</v>
      </c>
      <c r="AV22" s="51"/>
      <c r="AW22" s="51" t="s">
        <v>1082</v>
      </c>
      <c r="AX22" s="51" t="s">
        <v>1333</v>
      </c>
      <c r="AY22" s="51" t="s">
        <v>1308</v>
      </c>
      <c r="AZ22" s="51" t="s">
        <v>1309</v>
      </c>
      <c r="BA22" s="51" t="s">
        <v>456</v>
      </c>
      <c r="BB22" s="51" t="s">
        <v>1091</v>
      </c>
      <c r="BC22" s="51" t="s">
        <v>701</v>
      </c>
      <c r="BD22" s="51" t="s">
        <v>1312</v>
      </c>
      <c r="BE22" s="51" t="s">
        <v>1355</v>
      </c>
      <c r="BF22" s="51" t="s">
        <v>1335</v>
      </c>
      <c r="BG22" s="51" t="s">
        <v>1336</v>
      </c>
      <c r="BH22" s="51" t="s">
        <v>1066</v>
      </c>
      <c r="BI22" s="51" t="s">
        <v>1315</v>
      </c>
      <c r="BJ22" s="51"/>
      <c r="BK22" s="51" t="s">
        <v>93</v>
      </c>
      <c r="BL22" s="51" t="s">
        <v>247</v>
      </c>
      <c r="BM22" s="51" t="s">
        <v>1337</v>
      </c>
      <c r="BN22" s="51" t="s">
        <v>500</v>
      </c>
      <c r="BO22" s="51" t="s">
        <v>1356</v>
      </c>
      <c r="BP22" s="51" t="s">
        <v>159</v>
      </c>
      <c r="BQ22" s="51" t="s">
        <v>206</v>
      </c>
      <c r="BR22" s="51" t="s">
        <v>160</v>
      </c>
      <c r="BS22" s="51"/>
      <c r="BT22" s="51" t="s">
        <v>1337</v>
      </c>
      <c r="BU22" s="51"/>
      <c r="BV22" s="51"/>
      <c r="BW22" s="51"/>
      <c r="BX22" s="51" t="s">
        <v>1317</v>
      </c>
      <c r="BY22" s="51" t="s">
        <v>1317</v>
      </c>
      <c r="BZ22" s="51" t="s">
        <v>1317</v>
      </c>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row>
    <row r="23" spans="1:174" ht="26.25" customHeight="1">
      <c r="A23" s="51" t="s">
        <v>221</v>
      </c>
      <c r="B23" s="51" t="s">
        <v>221</v>
      </c>
      <c r="C23" s="51" t="s">
        <v>53</v>
      </c>
      <c r="D23" s="51" t="s">
        <v>464</v>
      </c>
      <c r="E23" s="51" t="s">
        <v>431</v>
      </c>
      <c r="F23" s="51" t="s">
        <v>1361</v>
      </c>
      <c r="G23" s="51">
        <v>2019</v>
      </c>
      <c r="H23" s="51" t="s">
        <v>1362</v>
      </c>
      <c r="I23" s="51" t="s">
        <v>1365</v>
      </c>
      <c r="J23" s="51" t="s">
        <v>1366</v>
      </c>
      <c r="K23" s="51" t="s">
        <v>1368</v>
      </c>
      <c r="L23" s="51" t="s">
        <v>1369</v>
      </c>
      <c r="M23" s="51" t="s">
        <v>440</v>
      </c>
      <c r="N23" s="51" t="s">
        <v>1370</v>
      </c>
      <c r="O23" s="51" t="s">
        <v>442</v>
      </c>
      <c r="P23" s="51" t="s">
        <v>808</v>
      </c>
      <c r="Q23" s="51" t="s">
        <v>86</v>
      </c>
      <c r="R23" s="51" t="s">
        <v>87</v>
      </c>
      <c r="S23" s="51" t="s">
        <v>1372</v>
      </c>
      <c r="T23" s="51" t="s">
        <v>1373</v>
      </c>
      <c r="U23" s="51" t="s">
        <v>1374</v>
      </c>
      <c r="V23" s="51" t="s">
        <v>88</v>
      </c>
      <c r="W23" s="51" t="s">
        <v>240</v>
      </c>
      <c r="X23" s="51" t="s">
        <v>90</v>
      </c>
      <c r="Y23" s="51" t="s">
        <v>243</v>
      </c>
      <c r="Z23" s="51" t="s">
        <v>92</v>
      </c>
      <c r="AA23" s="51" t="s">
        <v>94</v>
      </c>
      <c r="AB23" s="51" t="s">
        <v>248</v>
      </c>
      <c r="AC23" s="51" t="s">
        <v>1376</v>
      </c>
      <c r="AD23" s="51" t="s">
        <v>93</v>
      </c>
      <c r="AE23" s="51" t="s">
        <v>247</v>
      </c>
      <c r="AF23" s="51" t="s">
        <v>456</v>
      </c>
      <c r="AG23" s="51">
        <v>23000</v>
      </c>
      <c r="AH23" s="51" t="s">
        <v>1377</v>
      </c>
      <c r="AI23" s="51" t="s">
        <v>253</v>
      </c>
      <c r="AJ23" s="51" t="s">
        <v>1378</v>
      </c>
      <c r="AK23" s="51" t="s">
        <v>1379</v>
      </c>
      <c r="AL23" s="51" t="s">
        <v>1380</v>
      </c>
      <c r="AM23" s="51" t="s">
        <v>180</v>
      </c>
      <c r="AN23" s="51" t="s">
        <v>180</v>
      </c>
      <c r="AO23" s="51" t="s">
        <v>1381</v>
      </c>
      <c r="AP23" s="51" t="s">
        <v>1382</v>
      </c>
      <c r="AQ23" s="51" t="s">
        <v>472</v>
      </c>
      <c r="AR23" s="51" t="s">
        <v>610</v>
      </c>
      <c r="AS23" s="51" t="s">
        <v>1077</v>
      </c>
      <c r="AT23" s="51" t="s">
        <v>1383</v>
      </c>
      <c r="AU23" s="51" t="s">
        <v>1384</v>
      </c>
      <c r="AV23" s="51" t="s">
        <v>1385</v>
      </c>
      <c r="AW23" s="51" t="s">
        <v>1082</v>
      </c>
      <c r="AX23" s="51" t="s">
        <v>1386</v>
      </c>
      <c r="AY23" s="51" t="s">
        <v>468</v>
      </c>
      <c r="AZ23" s="51" t="s">
        <v>1387</v>
      </c>
      <c r="BA23" s="51" t="s">
        <v>456</v>
      </c>
      <c r="BB23" s="51" t="s">
        <v>1091</v>
      </c>
      <c r="BC23" s="51" t="s">
        <v>1388</v>
      </c>
      <c r="BD23" s="51" t="s">
        <v>753</v>
      </c>
      <c r="BE23" s="51" t="s">
        <v>1389</v>
      </c>
      <c r="BF23" s="51" t="s">
        <v>1390</v>
      </c>
      <c r="BG23" s="51" t="s">
        <v>1391</v>
      </c>
      <c r="BH23" s="51" t="s">
        <v>808</v>
      </c>
      <c r="BI23" s="51" t="s">
        <v>496</v>
      </c>
      <c r="BJ23" s="51" t="s">
        <v>1392</v>
      </c>
      <c r="BK23" s="51" t="s">
        <v>93</v>
      </c>
      <c r="BL23" s="51" t="s">
        <v>247</v>
      </c>
      <c r="BM23" s="51" t="s">
        <v>1393</v>
      </c>
      <c r="BN23" s="51" t="s">
        <v>500</v>
      </c>
      <c r="BO23" s="51" t="s">
        <v>1394</v>
      </c>
      <c r="BP23" s="51" t="s">
        <v>249</v>
      </c>
      <c r="BQ23" s="51" t="s">
        <v>250</v>
      </c>
      <c r="BR23" s="51" t="s">
        <v>252</v>
      </c>
      <c r="BS23" s="51"/>
      <c r="BT23" s="51" t="s">
        <v>1393</v>
      </c>
      <c r="BU23" s="51"/>
      <c r="BV23" s="51"/>
      <c r="BW23" s="51"/>
      <c r="BX23" s="51">
        <v>3.56</v>
      </c>
      <c r="BY23" s="51">
        <v>3.56</v>
      </c>
      <c r="BZ23" s="51" t="s">
        <v>1396</v>
      </c>
      <c r="CA23" s="51"/>
      <c r="CB23" s="51"/>
      <c r="CC23" s="51"/>
      <c r="CD23" s="51">
        <v>3.3899999999999998E-3</v>
      </c>
      <c r="CE23" s="51">
        <v>3.3899999999999998E-3</v>
      </c>
      <c r="CF23" s="51" t="s">
        <v>1103</v>
      </c>
      <c r="CG23" s="51"/>
      <c r="CH23" s="51"/>
      <c r="CI23" s="51"/>
      <c r="CJ23" s="51">
        <v>1.2670000000000001E-2</v>
      </c>
      <c r="CK23" s="51">
        <v>1.2670000000000001E-2</v>
      </c>
      <c r="CL23" s="51" t="s">
        <v>1400</v>
      </c>
      <c r="CM23" s="51"/>
      <c r="CN23" s="51"/>
      <c r="CO23" s="51"/>
      <c r="CP23" s="51"/>
      <c r="CQ23" s="51"/>
      <c r="CR23" s="51"/>
      <c r="CS23" s="51"/>
      <c r="CT23" s="51"/>
      <c r="CU23" s="51"/>
      <c r="CV23" s="51"/>
      <c r="CW23" s="51"/>
      <c r="CX23" s="51"/>
      <c r="CY23" s="51"/>
      <c r="CZ23" s="51"/>
      <c r="DA23" s="51"/>
      <c r="DB23" s="51"/>
      <c r="DC23" s="51"/>
      <c r="DD23" s="51"/>
      <c r="DE23" s="51"/>
      <c r="DF23" s="51"/>
      <c r="DG23" s="51"/>
      <c r="DH23" s="51">
        <v>4.2999999999999999E-4</v>
      </c>
      <c r="DI23" s="51">
        <v>4.2999999999999999E-4</v>
      </c>
      <c r="DJ23" s="51" t="s">
        <v>1401</v>
      </c>
      <c r="DK23" s="51"/>
      <c r="DL23" s="51"/>
      <c r="DM23" s="51"/>
      <c r="DN23" s="51"/>
      <c r="DO23" s="51"/>
      <c r="DP23" s="51"/>
      <c r="DQ23" s="51"/>
      <c r="DR23" s="51"/>
      <c r="DS23" s="51"/>
      <c r="DT23" s="51"/>
      <c r="DU23" s="51"/>
      <c r="DV23" s="51"/>
      <c r="DW23" s="51"/>
      <c r="DX23" s="51"/>
      <c r="DY23" s="51"/>
      <c r="DZ23" s="51"/>
      <c r="EA23" s="51"/>
      <c r="EB23" s="51"/>
      <c r="EC23" s="51">
        <v>3.3899999999999998E-3</v>
      </c>
      <c r="ED23" s="51">
        <v>3.3899999999999998E-3</v>
      </c>
      <c r="EE23" s="51" t="s">
        <v>1103</v>
      </c>
      <c r="EF23" s="51"/>
      <c r="EG23" s="51"/>
      <c r="EH23" s="51"/>
      <c r="EI23" s="51">
        <v>0</v>
      </c>
      <c r="EJ23" s="51">
        <v>0</v>
      </c>
      <c r="EK23" s="51" t="s">
        <v>1402</v>
      </c>
      <c r="EL23" s="51">
        <v>3.056E-2</v>
      </c>
      <c r="EM23" s="51">
        <v>3.056E-2</v>
      </c>
      <c r="EN23" s="51" t="s">
        <v>1403</v>
      </c>
      <c r="EO23" s="51"/>
      <c r="EP23" s="51"/>
      <c r="EQ23" s="51"/>
      <c r="ER23" s="51"/>
      <c r="ES23" s="51"/>
      <c r="ET23" s="51"/>
      <c r="EU23" s="51">
        <v>0</v>
      </c>
      <c r="EV23" s="51">
        <v>0</v>
      </c>
      <c r="EW23" s="51" t="s">
        <v>1404</v>
      </c>
      <c r="EX23" s="51">
        <v>0</v>
      </c>
      <c r="EY23" s="51">
        <v>0</v>
      </c>
      <c r="EZ23" s="51" t="s">
        <v>1406</v>
      </c>
      <c r="FA23" s="51">
        <v>4.6999999999999999E-4</v>
      </c>
      <c r="FB23" s="51">
        <v>4.6999999999999999E-4</v>
      </c>
      <c r="FC23" s="51" t="s">
        <v>1407</v>
      </c>
      <c r="FD23" s="51">
        <v>0.74621000000000004</v>
      </c>
      <c r="FE23" s="51">
        <v>0.74621000000000004</v>
      </c>
      <c r="FF23" s="51" t="s">
        <v>1407</v>
      </c>
      <c r="FG23" s="51">
        <v>2.5999999999999998E-4</v>
      </c>
      <c r="FH23" s="51">
        <v>2.5999999999999998E-4</v>
      </c>
      <c r="FI23" s="51" t="s">
        <v>1407</v>
      </c>
      <c r="FJ23" s="51"/>
      <c r="FK23" s="51"/>
      <c r="FL23" s="51"/>
      <c r="FM23" s="51"/>
      <c r="FN23" s="51"/>
      <c r="FO23" s="51"/>
      <c r="FP23" s="51"/>
      <c r="FQ23" s="51"/>
      <c r="FR23" s="51"/>
    </row>
    <row r="24" spans="1:174" ht="26.25" customHeight="1">
      <c r="A24" s="51" t="s">
        <v>278</v>
      </c>
      <c r="B24" s="51" t="s">
        <v>278</v>
      </c>
      <c r="C24" s="51" t="s">
        <v>53</v>
      </c>
      <c r="D24" s="51" t="s">
        <v>263</v>
      </c>
      <c r="E24" s="51" t="s">
        <v>431</v>
      </c>
      <c r="F24" s="51" t="s">
        <v>1411</v>
      </c>
      <c r="G24" s="51">
        <v>2024</v>
      </c>
      <c r="H24" s="51" t="s">
        <v>1412</v>
      </c>
      <c r="I24" s="51" t="s">
        <v>1414</v>
      </c>
      <c r="J24" s="51" t="s">
        <v>1415</v>
      </c>
      <c r="K24" s="51" t="s">
        <v>1416</v>
      </c>
      <c r="L24" s="51" t="s">
        <v>1369</v>
      </c>
      <c r="M24" s="51" t="s">
        <v>440</v>
      </c>
      <c r="N24" s="51" t="s">
        <v>1417</v>
      </c>
      <c r="O24" s="51" t="s">
        <v>442</v>
      </c>
      <c r="P24" s="51" t="s">
        <v>1418</v>
      </c>
      <c r="Q24" s="51" t="s">
        <v>121</v>
      </c>
      <c r="R24" s="51" t="s">
        <v>122</v>
      </c>
      <c r="S24" s="108" t="s">
        <v>1419</v>
      </c>
      <c r="T24" s="51" t="s">
        <v>1420</v>
      </c>
      <c r="U24" s="51" t="s">
        <v>594</v>
      </c>
      <c r="V24" s="51" t="s">
        <v>88</v>
      </c>
      <c r="W24" s="51" t="s">
        <v>180</v>
      </c>
      <c r="X24" s="51" t="s">
        <v>125</v>
      </c>
      <c r="Y24" s="51" t="s">
        <v>290</v>
      </c>
      <c r="Z24" s="51" t="s">
        <v>92</v>
      </c>
      <c r="AA24" s="51" t="s">
        <v>94</v>
      </c>
      <c r="AB24" s="51" t="s">
        <v>115</v>
      </c>
      <c r="AC24" s="51"/>
      <c r="AD24" s="51" t="s">
        <v>93</v>
      </c>
      <c r="AE24" s="51" t="s">
        <v>94</v>
      </c>
      <c r="AF24" s="51" t="s">
        <v>1421</v>
      </c>
      <c r="AG24" s="51" t="s">
        <v>180</v>
      </c>
      <c r="AH24" s="51" t="s">
        <v>1422</v>
      </c>
      <c r="AI24" s="51" t="s">
        <v>304</v>
      </c>
      <c r="AJ24" s="51" t="s">
        <v>1423</v>
      </c>
      <c r="AK24" s="51" t="s">
        <v>1424</v>
      </c>
      <c r="AL24" s="51" t="s">
        <v>1425</v>
      </c>
      <c r="AM24" s="51" t="s">
        <v>180</v>
      </c>
      <c r="AN24" s="51" t="s">
        <v>180</v>
      </c>
      <c r="AO24" s="51" t="s">
        <v>180</v>
      </c>
      <c r="AP24" s="51"/>
      <c r="AQ24" s="51" t="s">
        <v>472</v>
      </c>
      <c r="AR24" s="51" t="s">
        <v>94</v>
      </c>
      <c r="AS24" s="51" t="s">
        <v>1426</v>
      </c>
      <c r="AT24" s="51" t="s">
        <v>1427</v>
      </c>
      <c r="AU24" s="51" t="s">
        <v>1429</v>
      </c>
      <c r="AV24" s="51" t="s">
        <v>1430</v>
      </c>
      <c r="AW24" s="51" t="s">
        <v>1082</v>
      </c>
      <c r="AX24" s="51" t="s">
        <v>1431</v>
      </c>
      <c r="AY24" s="51" t="s">
        <v>269</v>
      </c>
      <c r="AZ24" s="51" t="s">
        <v>180</v>
      </c>
      <c r="BA24" s="51" t="s">
        <v>835</v>
      </c>
      <c r="BB24" s="51" t="s">
        <v>1091</v>
      </c>
      <c r="BC24" s="51" t="s">
        <v>617</v>
      </c>
      <c r="BD24" s="51" t="s">
        <v>618</v>
      </c>
      <c r="BE24" s="51" t="s">
        <v>1432</v>
      </c>
      <c r="BF24" s="51"/>
      <c r="BG24" s="51"/>
      <c r="BH24" s="51"/>
      <c r="BI24" s="51" t="s">
        <v>1145</v>
      </c>
      <c r="BJ24" s="51"/>
      <c r="BK24" s="51" t="s">
        <v>247</v>
      </c>
      <c r="BL24" s="51" t="s">
        <v>247</v>
      </c>
      <c r="BM24" s="51" t="s">
        <v>1434</v>
      </c>
      <c r="BN24" s="51" t="s">
        <v>500</v>
      </c>
      <c r="BO24" s="51" t="s">
        <v>1435</v>
      </c>
      <c r="BP24" s="51" t="s">
        <v>296</v>
      </c>
      <c r="BQ24" s="51" t="s">
        <v>298</v>
      </c>
      <c r="BR24" s="51" t="s">
        <v>300</v>
      </c>
      <c r="BS24" s="51" t="s">
        <v>1436</v>
      </c>
      <c r="BT24" s="51" t="s">
        <v>1434</v>
      </c>
      <c r="BU24" s="51"/>
      <c r="BV24" s="51"/>
      <c r="BW24" s="51"/>
      <c r="BX24" s="51">
        <v>5</v>
      </c>
      <c r="BY24" s="51">
        <v>5.01</v>
      </c>
      <c r="BZ24" s="51" t="s">
        <v>1227</v>
      </c>
      <c r="CA24" s="51" t="s">
        <v>1440</v>
      </c>
      <c r="CB24" s="51"/>
      <c r="CC24" s="51" t="s">
        <v>1441</v>
      </c>
      <c r="CD24" s="51"/>
      <c r="CE24" s="51"/>
      <c r="CF24" s="51"/>
      <c r="CG24" s="51"/>
      <c r="CH24" s="51"/>
      <c r="CI24" s="51"/>
      <c r="CJ24" s="51" t="s">
        <v>1444</v>
      </c>
      <c r="CK24" s="51" t="s">
        <v>1444</v>
      </c>
      <c r="CL24" s="51" t="s">
        <v>1445</v>
      </c>
      <c r="CM24" s="51"/>
      <c r="CN24" s="51"/>
      <c r="CO24" s="51"/>
      <c r="CP24" s="51"/>
      <c r="CQ24" s="51"/>
      <c r="CR24" s="51"/>
      <c r="CS24" s="51"/>
      <c r="CT24" s="51"/>
      <c r="CU24" s="51"/>
      <c r="CV24" s="51" t="s">
        <v>1446</v>
      </c>
      <c r="CW24" s="51" t="s">
        <v>1446</v>
      </c>
      <c r="CX24" s="51" t="s">
        <v>1447</v>
      </c>
      <c r="CY24" s="51"/>
      <c r="CZ24" s="51"/>
      <c r="DA24" s="51"/>
      <c r="DB24" s="51" t="s">
        <v>1448</v>
      </c>
      <c r="DC24" s="51" t="s">
        <v>1448</v>
      </c>
      <c r="DD24" s="51" t="s">
        <v>1449</v>
      </c>
      <c r="DE24" s="51"/>
      <c r="DF24" s="51"/>
      <c r="DG24" s="51"/>
      <c r="DH24" s="51" t="s">
        <v>1450</v>
      </c>
      <c r="DI24" s="51" t="s">
        <v>1450</v>
      </c>
      <c r="DJ24" s="51" t="s">
        <v>1451</v>
      </c>
      <c r="DK24" s="51"/>
      <c r="DL24" s="51"/>
      <c r="DM24" s="51"/>
      <c r="DN24" s="51"/>
      <c r="DO24" s="51"/>
      <c r="DP24" s="51"/>
      <c r="DQ24" s="51"/>
      <c r="DR24" s="51"/>
      <c r="DS24" s="51"/>
      <c r="DT24" s="51"/>
      <c r="DU24" s="51"/>
      <c r="DV24" s="51"/>
      <c r="DW24" s="51" t="s">
        <v>1452</v>
      </c>
      <c r="DX24" s="51"/>
      <c r="DY24" s="51" t="s">
        <v>649</v>
      </c>
      <c r="DZ24" s="51"/>
      <c r="EA24" s="51"/>
      <c r="EB24" s="51"/>
      <c r="EC24" s="51" t="s">
        <v>1453</v>
      </c>
      <c r="ED24" s="51" t="s">
        <v>1453</v>
      </c>
      <c r="EE24" s="51" t="s">
        <v>642</v>
      </c>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t="s">
        <v>1455</v>
      </c>
      <c r="FN24" s="51"/>
      <c r="FO24" s="51" t="s">
        <v>1457</v>
      </c>
      <c r="FP24" s="51"/>
      <c r="FQ24" s="51"/>
      <c r="FR24" s="51"/>
    </row>
    <row r="25" spans="1:174" ht="26.25" customHeight="1">
      <c r="A25" s="51" t="s">
        <v>321</v>
      </c>
      <c r="B25" s="51" t="s">
        <v>323</v>
      </c>
      <c r="C25" s="51" t="s">
        <v>53</v>
      </c>
      <c r="D25" s="51" t="s">
        <v>228</v>
      </c>
      <c r="E25" s="51" t="s">
        <v>431</v>
      </c>
      <c r="F25" s="51" t="s">
        <v>1460</v>
      </c>
      <c r="G25" s="51">
        <v>2020</v>
      </c>
      <c r="H25" s="51" t="s">
        <v>1462</v>
      </c>
      <c r="I25" s="51" t="s">
        <v>1464</v>
      </c>
      <c r="J25" s="51" t="s">
        <v>1465</v>
      </c>
      <c r="K25" s="51" t="s">
        <v>676</v>
      </c>
      <c r="L25" s="51" t="s">
        <v>1369</v>
      </c>
      <c r="M25" s="51" t="s">
        <v>440</v>
      </c>
      <c r="N25" s="51" t="s">
        <v>1466</v>
      </c>
      <c r="O25" s="51" t="s">
        <v>442</v>
      </c>
      <c r="P25" s="51" t="s">
        <v>1418</v>
      </c>
      <c r="Q25" s="51" t="s">
        <v>121</v>
      </c>
      <c r="R25" s="51" t="s">
        <v>122</v>
      </c>
      <c r="S25" s="51" t="s">
        <v>1468</v>
      </c>
      <c r="T25" s="51" t="s">
        <v>1469</v>
      </c>
      <c r="U25" s="51" t="s">
        <v>594</v>
      </c>
      <c r="V25" s="51" t="s">
        <v>88</v>
      </c>
      <c r="W25" s="51" t="s">
        <v>180</v>
      </c>
      <c r="X25" s="51" t="s">
        <v>125</v>
      </c>
      <c r="Y25" s="51" t="s">
        <v>127</v>
      </c>
      <c r="Z25" s="51" t="s">
        <v>92</v>
      </c>
      <c r="AA25" s="51" t="s">
        <v>94</v>
      </c>
      <c r="AB25" s="51" t="s">
        <v>115</v>
      </c>
      <c r="AC25" s="51"/>
      <c r="AD25" s="51" t="s">
        <v>93</v>
      </c>
      <c r="AE25" s="51" t="s">
        <v>94</v>
      </c>
      <c r="AF25" s="51" t="s">
        <v>1421</v>
      </c>
      <c r="AG25" s="51" t="s">
        <v>180</v>
      </c>
      <c r="AH25" s="51" t="s">
        <v>1470</v>
      </c>
      <c r="AI25" s="51" t="s">
        <v>362</v>
      </c>
      <c r="AJ25" s="51" t="s">
        <v>1471</v>
      </c>
      <c r="AK25" s="51">
        <v>0.24096385540000001</v>
      </c>
      <c r="AL25" s="51" t="s">
        <v>1472</v>
      </c>
      <c r="AM25" s="51" t="s">
        <v>180</v>
      </c>
      <c r="AN25" s="51" t="s">
        <v>180</v>
      </c>
      <c r="AO25" s="51" t="s">
        <v>180</v>
      </c>
      <c r="AP25" s="51" t="s">
        <v>1473</v>
      </c>
      <c r="AQ25" s="51" t="s">
        <v>472</v>
      </c>
      <c r="AR25" s="51" t="s">
        <v>94</v>
      </c>
      <c r="AS25" s="51" t="s">
        <v>1077</v>
      </c>
      <c r="AT25" s="51" t="s">
        <v>1474</v>
      </c>
      <c r="AU25" s="51" t="s">
        <v>1475</v>
      </c>
      <c r="AV25" s="51" t="s">
        <v>1476</v>
      </c>
      <c r="AW25" s="51" t="s">
        <v>1082</v>
      </c>
      <c r="AX25" s="51" t="s">
        <v>1431</v>
      </c>
      <c r="AY25" s="51" t="s">
        <v>233</v>
      </c>
      <c r="AZ25" s="51" t="s">
        <v>180</v>
      </c>
      <c r="BA25" s="51" t="s">
        <v>835</v>
      </c>
      <c r="BB25" s="51" t="s">
        <v>1091</v>
      </c>
      <c r="BC25" s="51" t="s">
        <v>617</v>
      </c>
      <c r="BD25" s="51" t="s">
        <v>94</v>
      </c>
      <c r="BE25" s="51" t="s">
        <v>1477</v>
      </c>
      <c r="BF25" s="51" t="s">
        <v>1478</v>
      </c>
      <c r="BG25" s="51" t="s">
        <v>1479</v>
      </c>
      <c r="BH25" s="51" t="s">
        <v>180</v>
      </c>
      <c r="BI25" s="51" t="s">
        <v>1480</v>
      </c>
      <c r="BJ25" s="51" t="s">
        <v>1300</v>
      </c>
      <c r="BK25" s="51" t="s">
        <v>247</v>
      </c>
      <c r="BL25" s="51" t="s">
        <v>247</v>
      </c>
      <c r="BM25" s="51" t="s">
        <v>1481</v>
      </c>
      <c r="BN25" s="51" t="s">
        <v>500</v>
      </c>
      <c r="BO25" s="51" t="s">
        <v>1482</v>
      </c>
      <c r="BP25" s="51" t="s">
        <v>1484</v>
      </c>
      <c r="BQ25" s="51" t="s">
        <v>357</v>
      </c>
      <c r="BR25" s="51" t="s">
        <v>359</v>
      </c>
      <c r="BS25" s="51"/>
      <c r="BT25" s="51" t="s">
        <v>1481</v>
      </c>
      <c r="BU25" s="51"/>
      <c r="BV25" s="51"/>
      <c r="BW25" s="51"/>
      <c r="BX25" s="51">
        <v>178.16</v>
      </c>
      <c r="BY25" s="51">
        <v>178.16</v>
      </c>
      <c r="BZ25" s="51" t="s">
        <v>1227</v>
      </c>
      <c r="CA25" s="51">
        <v>0.5</v>
      </c>
      <c r="CB25" s="51">
        <v>0.5</v>
      </c>
      <c r="CC25" s="51" t="s">
        <v>1485</v>
      </c>
      <c r="CD25" s="51"/>
      <c r="CE25" s="51"/>
      <c r="CF25" s="51"/>
      <c r="CG25" s="51"/>
      <c r="CH25" s="51"/>
      <c r="CI25" s="51"/>
      <c r="CJ25" s="51" t="s">
        <v>1486</v>
      </c>
      <c r="CK25" s="51" t="s">
        <v>1486</v>
      </c>
      <c r="CL25" s="51" t="s">
        <v>1400</v>
      </c>
      <c r="CM25" s="51"/>
      <c r="CN25" s="51"/>
      <c r="CO25" s="51"/>
      <c r="CP25" s="51"/>
      <c r="CQ25" s="51"/>
      <c r="CR25" s="51"/>
      <c r="CS25" s="51"/>
      <c r="CT25" s="51"/>
      <c r="CU25" s="51"/>
      <c r="CV25" s="51" t="s">
        <v>1487</v>
      </c>
      <c r="CW25" s="51" t="s">
        <v>1487</v>
      </c>
      <c r="CX25" s="51" t="s">
        <v>1488</v>
      </c>
      <c r="CY25" s="51"/>
      <c r="CZ25" s="51"/>
      <c r="DA25" s="51"/>
      <c r="DB25" s="51">
        <v>4</v>
      </c>
      <c r="DC25" s="51">
        <v>4</v>
      </c>
      <c r="DD25" s="51" t="s">
        <v>1449</v>
      </c>
      <c r="DE25" s="51">
        <v>441</v>
      </c>
      <c r="DF25" s="51">
        <v>441</v>
      </c>
      <c r="DG25" s="51" t="s">
        <v>649</v>
      </c>
      <c r="DH25" s="51">
        <v>3.93</v>
      </c>
      <c r="DI25" s="51">
        <v>3.93</v>
      </c>
      <c r="DJ25" s="51" t="s">
        <v>1491</v>
      </c>
      <c r="DK25" s="51"/>
      <c r="DL25" s="51"/>
      <c r="DM25" s="51"/>
      <c r="DN25" s="51"/>
      <c r="DO25" s="51"/>
      <c r="DP25" s="51"/>
      <c r="DQ25" s="51"/>
      <c r="DR25" s="51"/>
      <c r="DS25" s="51"/>
      <c r="DT25" s="51"/>
      <c r="DU25" s="51"/>
      <c r="DV25" s="51"/>
      <c r="DW25" s="51"/>
      <c r="DX25" s="51"/>
      <c r="DY25" s="51"/>
      <c r="DZ25" s="51"/>
      <c r="EA25" s="51"/>
      <c r="EB25" s="51"/>
      <c r="EC25" s="51" t="s">
        <v>1486</v>
      </c>
      <c r="ED25" s="51" t="s">
        <v>1486</v>
      </c>
      <c r="EE25" s="51" t="s">
        <v>1495</v>
      </c>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v>1250.3800000000001</v>
      </c>
      <c r="FN25" s="51">
        <v>1250.3800000000001</v>
      </c>
      <c r="FO25" s="51" t="s">
        <v>1457</v>
      </c>
      <c r="FP25" s="51"/>
      <c r="FQ25" s="51"/>
      <c r="FR25" s="51"/>
    </row>
    <row r="26" spans="1:174" ht="26.25" customHeight="1">
      <c r="A26" s="51" t="s">
        <v>321</v>
      </c>
      <c r="B26" s="51" t="s">
        <v>378</v>
      </c>
      <c r="C26" s="51" t="s">
        <v>53</v>
      </c>
      <c r="D26" s="51" t="s">
        <v>228</v>
      </c>
      <c r="E26" s="51" t="s">
        <v>431</v>
      </c>
      <c r="F26" s="51" t="s">
        <v>1460</v>
      </c>
      <c r="G26" s="51">
        <v>2020</v>
      </c>
      <c r="H26" s="51" t="s">
        <v>1462</v>
      </c>
      <c r="I26" s="51" t="s">
        <v>1464</v>
      </c>
      <c r="J26" s="51" t="s">
        <v>1465</v>
      </c>
      <c r="K26" s="51" t="s">
        <v>676</v>
      </c>
      <c r="L26" s="51" t="s">
        <v>1369</v>
      </c>
      <c r="M26" s="51" t="s">
        <v>440</v>
      </c>
      <c r="N26" s="51" t="s">
        <v>1466</v>
      </c>
      <c r="O26" s="51" t="s">
        <v>442</v>
      </c>
      <c r="P26" s="51" t="s">
        <v>1418</v>
      </c>
      <c r="Q26" s="51" t="s">
        <v>121</v>
      </c>
      <c r="R26" s="51" t="s">
        <v>122</v>
      </c>
      <c r="S26" s="51" t="s">
        <v>1496</v>
      </c>
      <c r="T26" s="51" t="s">
        <v>1497</v>
      </c>
      <c r="U26" s="51" t="s">
        <v>594</v>
      </c>
      <c r="V26" s="51" t="s">
        <v>88</v>
      </c>
      <c r="W26" s="51" t="s">
        <v>180</v>
      </c>
      <c r="X26" s="51" t="s">
        <v>125</v>
      </c>
      <c r="Y26" s="51" t="s">
        <v>391</v>
      </c>
      <c r="Z26" s="51" t="s">
        <v>92</v>
      </c>
      <c r="AA26" s="51" t="s">
        <v>94</v>
      </c>
      <c r="AB26" s="51" t="s">
        <v>115</v>
      </c>
      <c r="AC26" s="51"/>
      <c r="AD26" s="51" t="s">
        <v>93</v>
      </c>
      <c r="AE26" s="51" t="s">
        <v>94</v>
      </c>
      <c r="AF26" s="51" t="s">
        <v>1421</v>
      </c>
      <c r="AG26" s="51" t="s">
        <v>180</v>
      </c>
      <c r="AH26" s="51" t="s">
        <v>1498</v>
      </c>
      <c r="AI26" s="51" t="s">
        <v>362</v>
      </c>
      <c r="AJ26" s="51" t="s">
        <v>1471</v>
      </c>
      <c r="AK26" s="51">
        <v>0.05</v>
      </c>
      <c r="AL26" s="51" t="s">
        <v>1500</v>
      </c>
      <c r="AM26" s="51" t="s">
        <v>180</v>
      </c>
      <c r="AN26" s="51" t="s">
        <v>180</v>
      </c>
      <c r="AO26" s="51" t="s">
        <v>180</v>
      </c>
      <c r="AP26" s="51" t="s">
        <v>1473</v>
      </c>
      <c r="AQ26" s="51" t="s">
        <v>472</v>
      </c>
      <c r="AR26" s="51" t="s">
        <v>94</v>
      </c>
      <c r="AS26" s="51" t="s">
        <v>1077</v>
      </c>
      <c r="AT26" s="51" t="s">
        <v>1474</v>
      </c>
      <c r="AU26" s="51" t="s">
        <v>1502</v>
      </c>
      <c r="AV26" s="51" t="s">
        <v>1503</v>
      </c>
      <c r="AW26" s="51" t="s">
        <v>1082</v>
      </c>
      <c r="AX26" s="51" t="s">
        <v>1431</v>
      </c>
      <c r="AY26" s="51" t="s">
        <v>233</v>
      </c>
      <c r="AZ26" s="51" t="s">
        <v>180</v>
      </c>
      <c r="BA26" s="51" t="s">
        <v>835</v>
      </c>
      <c r="BB26" s="51" t="s">
        <v>1091</v>
      </c>
      <c r="BC26" s="51" t="s">
        <v>617</v>
      </c>
      <c r="BD26" s="51" t="s">
        <v>94</v>
      </c>
      <c r="BE26" s="51" t="s">
        <v>1477</v>
      </c>
      <c r="BF26" s="51" t="s">
        <v>1478</v>
      </c>
      <c r="BG26" s="51" t="s">
        <v>1479</v>
      </c>
      <c r="BH26" s="51" t="s">
        <v>180</v>
      </c>
      <c r="BI26" s="51" t="s">
        <v>1480</v>
      </c>
      <c r="BJ26" s="51" t="s">
        <v>1300</v>
      </c>
      <c r="BK26" s="51" t="s">
        <v>247</v>
      </c>
      <c r="BL26" s="51" t="s">
        <v>247</v>
      </c>
      <c r="BM26" s="51" t="s">
        <v>1504</v>
      </c>
      <c r="BN26" s="51" t="s">
        <v>500</v>
      </c>
      <c r="BO26" s="51" t="s">
        <v>1482</v>
      </c>
      <c r="BP26" s="51" t="s">
        <v>1484</v>
      </c>
      <c r="BQ26" s="51" t="s">
        <v>357</v>
      </c>
      <c r="BR26" s="51" t="s">
        <v>359</v>
      </c>
      <c r="BS26" s="51"/>
      <c r="BT26" s="51" t="s">
        <v>1504</v>
      </c>
      <c r="BU26" s="51"/>
      <c r="BV26" s="51"/>
      <c r="BW26" s="51"/>
      <c r="BX26" s="51">
        <v>167.95</v>
      </c>
      <c r="BY26" s="51">
        <v>167.95</v>
      </c>
      <c r="BZ26" s="51" t="s">
        <v>1227</v>
      </c>
      <c r="CA26" s="51">
        <v>0.5</v>
      </c>
      <c r="CB26" s="51">
        <v>0.5</v>
      </c>
      <c r="CC26" s="51" t="s">
        <v>1485</v>
      </c>
      <c r="CD26" s="51"/>
      <c r="CE26" s="51"/>
      <c r="CF26" s="51"/>
      <c r="CG26" s="51"/>
      <c r="CH26" s="51"/>
      <c r="CI26" s="51"/>
      <c r="CJ26" s="51" t="s">
        <v>1486</v>
      </c>
      <c r="CK26" s="51" t="s">
        <v>1486</v>
      </c>
      <c r="CL26" s="51" t="s">
        <v>1400</v>
      </c>
      <c r="CM26" s="51"/>
      <c r="CN26" s="51"/>
      <c r="CO26" s="51"/>
      <c r="CP26" s="51"/>
      <c r="CQ26" s="51"/>
      <c r="CR26" s="51"/>
      <c r="CS26" s="51"/>
      <c r="CT26" s="51"/>
      <c r="CU26" s="51"/>
      <c r="CV26" s="51" t="s">
        <v>1487</v>
      </c>
      <c r="CW26" s="51" t="s">
        <v>1487</v>
      </c>
      <c r="CX26" s="51" t="s">
        <v>1488</v>
      </c>
      <c r="CY26" s="51"/>
      <c r="CZ26" s="51"/>
      <c r="DA26" s="51"/>
      <c r="DB26" s="51">
        <v>4</v>
      </c>
      <c r="DC26" s="51">
        <v>4</v>
      </c>
      <c r="DD26" s="51" t="s">
        <v>1449</v>
      </c>
      <c r="DE26" s="51">
        <v>633.74</v>
      </c>
      <c r="DF26" s="51">
        <v>633.74</v>
      </c>
      <c r="DG26" s="51" t="s">
        <v>649</v>
      </c>
      <c r="DH26" s="51">
        <v>3.54</v>
      </c>
      <c r="DI26" s="51">
        <v>3.54</v>
      </c>
      <c r="DJ26" s="51" t="s">
        <v>1491</v>
      </c>
      <c r="DK26" s="51"/>
      <c r="DL26" s="51"/>
      <c r="DM26" s="51"/>
      <c r="DN26" s="51"/>
      <c r="DO26" s="51"/>
      <c r="DP26" s="51"/>
      <c r="DQ26" s="51"/>
      <c r="DR26" s="51"/>
      <c r="DS26" s="51"/>
      <c r="DT26" s="51"/>
      <c r="DU26" s="51"/>
      <c r="DV26" s="51"/>
      <c r="DW26" s="51"/>
      <c r="DX26" s="51"/>
      <c r="DY26" s="51"/>
      <c r="DZ26" s="51"/>
      <c r="EA26" s="51"/>
      <c r="EB26" s="51"/>
      <c r="EC26" s="51" t="s">
        <v>1486</v>
      </c>
      <c r="ED26" s="51" t="s">
        <v>1486</v>
      </c>
      <c r="EE26" s="51" t="s">
        <v>1495</v>
      </c>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v>1143.0999999999999</v>
      </c>
      <c r="FN26" s="51">
        <v>1143.0999999999999</v>
      </c>
      <c r="FO26" s="51" t="s">
        <v>1457</v>
      </c>
      <c r="FP26" s="51"/>
      <c r="FQ26" s="51"/>
      <c r="FR26" s="51"/>
    </row>
    <row r="27" spans="1:174" ht="26.25" customHeight="1">
      <c r="A27" s="51" t="s">
        <v>321</v>
      </c>
      <c r="B27" s="51" t="s">
        <v>421</v>
      </c>
      <c r="C27" s="51" t="s">
        <v>53</v>
      </c>
      <c r="D27" s="51" t="s">
        <v>228</v>
      </c>
      <c r="E27" s="51" t="s">
        <v>431</v>
      </c>
      <c r="F27" s="51" t="s">
        <v>1460</v>
      </c>
      <c r="G27" s="51">
        <v>2020</v>
      </c>
      <c r="H27" s="51" t="s">
        <v>1462</v>
      </c>
      <c r="I27" s="51" t="s">
        <v>1464</v>
      </c>
      <c r="J27" s="51" t="s">
        <v>1465</v>
      </c>
      <c r="K27" s="51" t="s">
        <v>676</v>
      </c>
      <c r="L27" s="51" t="s">
        <v>1369</v>
      </c>
      <c r="M27" s="51" t="s">
        <v>440</v>
      </c>
      <c r="N27" s="51" t="s">
        <v>1466</v>
      </c>
      <c r="O27" s="51" t="s">
        <v>442</v>
      </c>
      <c r="P27" s="51" t="s">
        <v>1418</v>
      </c>
      <c r="Q27" s="51" t="s">
        <v>121</v>
      </c>
      <c r="R27" s="51" t="s">
        <v>122</v>
      </c>
      <c r="S27" s="51" t="s">
        <v>1509</v>
      </c>
      <c r="T27" s="51" t="s">
        <v>1510</v>
      </c>
      <c r="U27" s="51" t="s">
        <v>594</v>
      </c>
      <c r="V27" s="51" t="s">
        <v>175</v>
      </c>
      <c r="W27" s="51" t="s">
        <v>180</v>
      </c>
      <c r="X27" s="51" t="s">
        <v>125</v>
      </c>
      <c r="Y27" s="51" t="s">
        <v>433</v>
      </c>
      <c r="Z27" s="51" t="s">
        <v>129</v>
      </c>
      <c r="AA27" s="51" t="s">
        <v>814</v>
      </c>
      <c r="AB27" s="51" t="s">
        <v>179</v>
      </c>
      <c r="AC27" s="51"/>
      <c r="AD27" s="51" t="s">
        <v>247</v>
      </c>
      <c r="AE27" s="51" t="s">
        <v>93</v>
      </c>
      <c r="AF27" s="51" t="s">
        <v>456</v>
      </c>
      <c r="AG27" s="51" t="s">
        <v>180</v>
      </c>
      <c r="AH27" s="51" t="s">
        <v>1512</v>
      </c>
      <c r="AI27" s="51" t="s">
        <v>362</v>
      </c>
      <c r="AJ27" s="51" t="s">
        <v>1471</v>
      </c>
      <c r="AK27" s="51" t="s">
        <v>180</v>
      </c>
      <c r="AL27" s="51" t="s">
        <v>1514</v>
      </c>
      <c r="AM27" s="51" t="s">
        <v>180</v>
      </c>
      <c r="AN27" s="51" t="s">
        <v>180</v>
      </c>
      <c r="AO27" s="51" t="s">
        <v>180</v>
      </c>
      <c r="AP27" s="51" t="s">
        <v>1473</v>
      </c>
      <c r="AQ27" s="51" t="s">
        <v>472</v>
      </c>
      <c r="AR27" s="51" t="s">
        <v>94</v>
      </c>
      <c r="AS27" s="51" t="s">
        <v>1077</v>
      </c>
      <c r="AT27" s="51" t="s">
        <v>1474</v>
      </c>
      <c r="AU27" s="51" t="s">
        <v>1502</v>
      </c>
      <c r="AV27" s="51" t="s">
        <v>1518</v>
      </c>
      <c r="AW27" s="51" t="s">
        <v>1082</v>
      </c>
      <c r="AX27" s="51" t="s">
        <v>1431</v>
      </c>
      <c r="AY27" s="51" t="s">
        <v>233</v>
      </c>
      <c r="AZ27" s="51" t="s">
        <v>180</v>
      </c>
      <c r="BA27" s="51" t="s">
        <v>456</v>
      </c>
      <c r="BB27" s="51" t="s">
        <v>1091</v>
      </c>
      <c r="BC27" s="51" t="s">
        <v>617</v>
      </c>
      <c r="BD27" s="51" t="s">
        <v>94</v>
      </c>
      <c r="BE27" s="51" t="s">
        <v>1477</v>
      </c>
      <c r="BF27" s="51" t="s">
        <v>1478</v>
      </c>
      <c r="BG27" s="51" t="s">
        <v>1479</v>
      </c>
      <c r="BH27" s="51" t="s">
        <v>180</v>
      </c>
      <c r="BI27" s="51" t="s">
        <v>1480</v>
      </c>
      <c r="BJ27" s="51" t="s">
        <v>1300</v>
      </c>
      <c r="BK27" s="51" t="s">
        <v>247</v>
      </c>
      <c r="BL27" s="51" t="s">
        <v>247</v>
      </c>
      <c r="BM27" s="51" t="s">
        <v>1504</v>
      </c>
      <c r="BN27" s="51" t="s">
        <v>500</v>
      </c>
      <c r="BO27" s="51" t="s">
        <v>1519</v>
      </c>
      <c r="BP27" s="51" t="s">
        <v>357</v>
      </c>
      <c r="BQ27" s="51" t="s">
        <v>1484</v>
      </c>
      <c r="BR27" s="51" t="s">
        <v>1520</v>
      </c>
      <c r="BS27" s="51"/>
      <c r="BT27" s="51" t="s">
        <v>1504</v>
      </c>
      <c r="BU27" s="51"/>
      <c r="BV27" s="51"/>
      <c r="BW27" s="51"/>
      <c r="BX27" s="51">
        <v>7649.64</v>
      </c>
      <c r="BY27" s="51">
        <v>7649.64</v>
      </c>
      <c r="BZ27" s="51" t="s">
        <v>1227</v>
      </c>
      <c r="CA27" s="51">
        <v>5.57</v>
      </c>
      <c r="CB27" s="51">
        <v>5.57</v>
      </c>
      <c r="CC27" s="51" t="s">
        <v>1485</v>
      </c>
      <c r="CD27" s="51"/>
      <c r="CE27" s="51"/>
      <c r="CF27" s="51"/>
      <c r="CG27" s="51"/>
      <c r="CH27" s="51"/>
      <c r="CI27" s="51"/>
      <c r="CJ27" s="51" t="s">
        <v>1521</v>
      </c>
      <c r="CK27" s="51" t="s">
        <v>1521</v>
      </c>
      <c r="CL27" s="51" t="s">
        <v>1400</v>
      </c>
      <c r="CM27" s="51"/>
      <c r="CN27" s="51"/>
      <c r="CO27" s="51"/>
      <c r="CP27" s="51"/>
      <c r="CQ27" s="51"/>
      <c r="CR27" s="51"/>
      <c r="CS27" s="51"/>
      <c r="CT27" s="51"/>
      <c r="CU27" s="51"/>
      <c r="CV27" s="51" t="s">
        <v>1486</v>
      </c>
      <c r="CW27" s="51" t="s">
        <v>1486</v>
      </c>
      <c r="CX27" s="51" t="s">
        <v>1488</v>
      </c>
      <c r="CY27" s="51"/>
      <c r="CZ27" s="51"/>
      <c r="DA27" s="51"/>
      <c r="DB27" s="51">
        <v>47.61</v>
      </c>
      <c r="DC27" s="51">
        <v>47.61</v>
      </c>
      <c r="DD27" s="51" t="s">
        <v>1449</v>
      </c>
      <c r="DE27" s="51">
        <v>16615.63</v>
      </c>
      <c r="DF27" s="51">
        <v>16615.63</v>
      </c>
      <c r="DG27" s="51" t="s">
        <v>649</v>
      </c>
      <c r="DH27" s="51">
        <v>170.37</v>
      </c>
      <c r="DI27" s="51">
        <v>170.37</v>
      </c>
      <c r="DJ27" s="51" t="s">
        <v>1491</v>
      </c>
      <c r="DK27" s="51"/>
      <c r="DL27" s="51"/>
      <c r="DM27" s="51"/>
      <c r="DN27" s="51"/>
      <c r="DO27" s="51"/>
      <c r="DP27" s="51"/>
      <c r="DQ27" s="51"/>
      <c r="DR27" s="51"/>
      <c r="DS27" s="51"/>
      <c r="DT27" s="51"/>
      <c r="DU27" s="51"/>
      <c r="DV27" s="51"/>
      <c r="DW27" s="51"/>
      <c r="DX27" s="51"/>
      <c r="DY27" s="51"/>
      <c r="DZ27" s="51"/>
      <c r="EA27" s="51"/>
      <c r="EB27" s="51"/>
      <c r="EC27" s="51" t="s">
        <v>1526</v>
      </c>
      <c r="ED27" s="51" t="s">
        <v>1526</v>
      </c>
      <c r="EE27" s="51" t="s">
        <v>1495</v>
      </c>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v>54107.97</v>
      </c>
      <c r="FN27" s="51">
        <v>54107.97</v>
      </c>
      <c r="FO27" s="51" t="s">
        <v>1457</v>
      </c>
      <c r="FP27" s="51"/>
      <c r="FQ27" s="51"/>
      <c r="FR27" s="51"/>
    </row>
    <row r="28" spans="1:174" ht="26.25" customHeight="1">
      <c r="A28" s="111" t="s">
        <v>1527</v>
      </c>
      <c r="B28" s="111" t="s">
        <v>1527</v>
      </c>
      <c r="C28" s="111" t="s">
        <v>53</v>
      </c>
      <c r="D28" s="111" t="s">
        <v>1528</v>
      </c>
      <c r="E28" s="111" t="s">
        <v>1010</v>
      </c>
      <c r="F28" s="111" t="s">
        <v>1529</v>
      </c>
      <c r="G28" s="111">
        <v>2015</v>
      </c>
      <c r="H28" s="111" t="s">
        <v>1532</v>
      </c>
      <c r="I28" s="111" t="s">
        <v>1533</v>
      </c>
      <c r="J28" s="111" t="s">
        <v>1534</v>
      </c>
      <c r="K28" s="111" t="s">
        <v>1535</v>
      </c>
      <c r="L28" s="111" t="s">
        <v>1369</v>
      </c>
      <c r="M28" s="111" t="s">
        <v>440</v>
      </c>
      <c r="N28" s="111" t="s">
        <v>1536</v>
      </c>
      <c r="O28" s="111" t="s">
        <v>442</v>
      </c>
      <c r="P28" s="111" t="s">
        <v>1066</v>
      </c>
      <c r="Q28" s="111" t="s">
        <v>121</v>
      </c>
      <c r="R28" s="111" t="s">
        <v>122</v>
      </c>
      <c r="S28" s="111" t="s">
        <v>1538</v>
      </c>
      <c r="T28" s="111" t="s">
        <v>1541</v>
      </c>
      <c r="U28" s="111" t="s">
        <v>1542</v>
      </c>
      <c r="V28" s="111" t="s">
        <v>88</v>
      </c>
      <c r="W28" s="111" t="s">
        <v>89</v>
      </c>
      <c r="X28" s="111" t="s">
        <v>90</v>
      </c>
      <c r="Y28" s="111" t="s">
        <v>1546</v>
      </c>
      <c r="Z28" s="111" t="s">
        <v>129</v>
      </c>
      <c r="AA28" s="111" t="s">
        <v>1547</v>
      </c>
      <c r="AB28" s="111" t="s">
        <v>1548</v>
      </c>
      <c r="AC28" s="111" t="s">
        <v>1549</v>
      </c>
      <c r="AD28" s="111"/>
      <c r="AE28" s="111"/>
      <c r="AF28" s="111" t="s">
        <v>456</v>
      </c>
      <c r="AG28" s="111" t="s">
        <v>180</v>
      </c>
      <c r="AH28" s="111"/>
      <c r="AI28" s="111" t="s">
        <v>1553</v>
      </c>
      <c r="AJ28" s="111" t="s">
        <v>1554</v>
      </c>
      <c r="AK28" s="111"/>
      <c r="AL28" s="111" t="s">
        <v>1555</v>
      </c>
      <c r="AM28" s="111" t="s">
        <v>1556</v>
      </c>
      <c r="AN28" s="111" t="s">
        <v>180</v>
      </c>
      <c r="AO28" s="111" t="s">
        <v>180</v>
      </c>
      <c r="AP28" s="111" t="s">
        <v>1557</v>
      </c>
      <c r="AQ28" s="111" t="s">
        <v>472</v>
      </c>
      <c r="AR28" s="111" t="s">
        <v>1558</v>
      </c>
      <c r="AS28" s="111" t="s">
        <v>1559</v>
      </c>
      <c r="AT28" s="111" t="s">
        <v>1560</v>
      </c>
      <c r="AU28" s="111" t="s">
        <v>1561</v>
      </c>
      <c r="AV28" s="111" t="s">
        <v>1562</v>
      </c>
      <c r="AW28" s="111" t="s">
        <v>1563</v>
      </c>
      <c r="AX28" s="111" t="s">
        <v>1564</v>
      </c>
      <c r="AY28" s="111" t="s">
        <v>468</v>
      </c>
      <c r="AZ28" s="111" t="s">
        <v>1565</v>
      </c>
      <c r="BA28" s="111" t="s">
        <v>456</v>
      </c>
      <c r="BB28" s="111" t="s">
        <v>1091</v>
      </c>
      <c r="BC28" s="111" t="s">
        <v>1566</v>
      </c>
      <c r="BD28" s="111" t="s">
        <v>1567</v>
      </c>
      <c r="BE28" s="111" t="s">
        <v>1568</v>
      </c>
      <c r="BF28" s="111" t="s">
        <v>839</v>
      </c>
      <c r="BG28" s="111" t="s">
        <v>1569</v>
      </c>
      <c r="BH28" s="111" t="s">
        <v>1570</v>
      </c>
      <c r="BI28" s="111" t="s">
        <v>1571</v>
      </c>
      <c r="BJ28" s="111"/>
      <c r="BK28" s="111"/>
      <c r="BL28" s="111"/>
      <c r="BM28" s="111" t="s">
        <v>1572</v>
      </c>
      <c r="BN28" s="111" t="s">
        <v>500</v>
      </c>
      <c r="BO28" s="111" t="s">
        <v>1573</v>
      </c>
      <c r="BP28" s="111" t="s">
        <v>1574</v>
      </c>
      <c r="BQ28" s="111" t="s">
        <v>1575</v>
      </c>
      <c r="BR28" s="111" t="s">
        <v>1576</v>
      </c>
      <c r="BS28" s="111"/>
      <c r="BT28" s="111" t="s">
        <v>1572</v>
      </c>
      <c r="BU28" s="111"/>
      <c r="BV28" s="111"/>
      <c r="BW28" s="111"/>
      <c r="BX28" s="111">
        <v>0</v>
      </c>
      <c r="BY28" s="111">
        <v>2.6599999999999999E-6</v>
      </c>
      <c r="BZ28" s="111" t="s">
        <v>1577</v>
      </c>
      <c r="CA28" s="111"/>
      <c r="CB28" s="111"/>
      <c r="CC28" s="111"/>
      <c r="CD28" s="111"/>
      <c r="CE28" s="111"/>
      <c r="CF28" s="111"/>
      <c r="CG28" s="111"/>
      <c r="CH28" s="111"/>
      <c r="CI28" s="111"/>
      <c r="CJ28" s="111"/>
      <c r="CK28" s="111"/>
      <c r="CL28" s="111"/>
      <c r="CM28" s="111"/>
      <c r="CN28" s="111"/>
      <c r="CO28" s="111"/>
      <c r="CP28" s="111"/>
      <c r="CQ28" s="111"/>
      <c r="CR28" s="111"/>
      <c r="CS28" s="111"/>
      <c r="CT28" s="111"/>
      <c r="CU28" s="111"/>
      <c r="CV28" s="111"/>
      <c r="CW28" s="111"/>
      <c r="CX28" s="111"/>
      <c r="CY28" s="111"/>
      <c r="CZ28" s="111"/>
      <c r="DA28" s="111"/>
      <c r="DB28" s="111"/>
      <c r="DC28" s="111"/>
      <c r="DD28" s="111"/>
      <c r="DE28" s="111"/>
      <c r="DF28" s="111"/>
      <c r="DG28" s="111"/>
      <c r="DH28" s="111"/>
      <c r="DI28" s="111"/>
      <c r="DJ28" s="111"/>
      <c r="DK28" s="111"/>
      <c r="DL28" s="111"/>
      <c r="DM28" s="111"/>
      <c r="DN28" s="111"/>
      <c r="DO28" s="111"/>
      <c r="DP28" s="111"/>
      <c r="DQ28" s="111"/>
      <c r="DR28" s="111"/>
      <c r="DS28" s="111"/>
      <c r="DT28" s="111"/>
      <c r="DU28" s="111"/>
      <c r="DV28" s="111"/>
      <c r="DW28" s="111"/>
      <c r="DX28" s="111"/>
      <c r="DY28" s="111"/>
      <c r="DZ28" s="111"/>
      <c r="EA28" s="111"/>
      <c r="EB28" s="111"/>
      <c r="EC28" s="111">
        <v>8.8400000000000001E-9</v>
      </c>
      <c r="ED28" s="111">
        <v>2.7000000000000001E-7</v>
      </c>
      <c r="EE28" s="111" t="s">
        <v>1582</v>
      </c>
      <c r="EF28" s="111"/>
      <c r="EG28" s="111"/>
      <c r="EH28" s="111"/>
      <c r="EI28" s="111"/>
      <c r="EJ28" s="111"/>
      <c r="EK28" s="111"/>
      <c r="EL28" s="111"/>
      <c r="EM28" s="111"/>
      <c r="EN28" s="111"/>
      <c r="EO28" s="111"/>
      <c r="EP28" s="111"/>
      <c r="EQ28" s="111"/>
      <c r="ER28" s="111"/>
      <c r="ES28" s="111"/>
      <c r="ET28" s="111"/>
      <c r="EU28" s="111"/>
      <c r="EV28" s="111"/>
      <c r="EW28" s="111"/>
      <c r="EX28" s="111"/>
      <c r="EY28" s="111"/>
      <c r="EZ28" s="111"/>
      <c r="FA28" s="111"/>
      <c r="FB28" s="111"/>
      <c r="FC28" s="111"/>
      <c r="FD28" s="111"/>
      <c r="FE28" s="111"/>
      <c r="FF28" s="111"/>
      <c r="FG28" s="111"/>
      <c r="FH28" s="111"/>
      <c r="FI28" s="111"/>
      <c r="FJ28" s="111"/>
      <c r="FK28" s="111"/>
      <c r="FL28" s="111"/>
      <c r="FM28" s="111"/>
      <c r="FN28" s="111"/>
      <c r="FO28" s="111"/>
      <c r="FP28" s="111"/>
      <c r="FQ28" s="111"/>
      <c r="FR28" s="111"/>
    </row>
    <row r="29" spans="1:174" ht="26.25" customHeight="1">
      <c r="A29" s="111" t="s">
        <v>1586</v>
      </c>
      <c r="B29" s="111" t="s">
        <v>1587</v>
      </c>
      <c r="C29" s="111" t="s">
        <v>53</v>
      </c>
      <c r="D29" s="111" t="s">
        <v>1588</v>
      </c>
      <c r="E29" s="111" t="s">
        <v>1010</v>
      </c>
      <c r="F29" s="111" t="s">
        <v>1589</v>
      </c>
      <c r="G29" s="111">
        <v>2023</v>
      </c>
      <c r="H29" s="111" t="s">
        <v>1590</v>
      </c>
      <c r="I29" s="111" t="s">
        <v>1592</v>
      </c>
      <c r="J29" s="111" t="s">
        <v>1593</v>
      </c>
      <c r="K29" s="111" t="s">
        <v>1594</v>
      </c>
      <c r="L29" s="111" t="s">
        <v>439</v>
      </c>
      <c r="M29" s="111" t="s">
        <v>440</v>
      </c>
      <c r="N29" s="111" t="s">
        <v>1595</v>
      </c>
      <c r="O29" s="111" t="s">
        <v>1597</v>
      </c>
      <c r="P29" s="111" t="s">
        <v>1598</v>
      </c>
      <c r="Q29" s="111" t="s">
        <v>1599</v>
      </c>
      <c r="R29" s="111" t="s">
        <v>1599</v>
      </c>
      <c r="S29" s="111" t="s">
        <v>1600</v>
      </c>
      <c r="T29" s="111" t="s">
        <v>1601</v>
      </c>
      <c r="U29" s="111" t="s">
        <v>94</v>
      </c>
      <c r="V29" s="111" t="s">
        <v>88</v>
      </c>
      <c r="W29" s="111" t="s">
        <v>89</v>
      </c>
      <c r="X29" s="111" t="s">
        <v>90</v>
      </c>
      <c r="Y29" s="111" t="s">
        <v>1602</v>
      </c>
      <c r="Z29" s="111" t="s">
        <v>92</v>
      </c>
      <c r="AA29" s="111" t="s">
        <v>1604</v>
      </c>
      <c r="AB29" s="111" t="s">
        <v>1605</v>
      </c>
      <c r="AC29" s="111"/>
      <c r="AD29" s="111"/>
      <c r="AE29" s="111"/>
      <c r="AF29" s="111" t="s">
        <v>1606</v>
      </c>
      <c r="AG29" s="111"/>
      <c r="AH29" s="111" t="s">
        <v>1608</v>
      </c>
      <c r="AI29" s="111" t="s">
        <v>1610</v>
      </c>
      <c r="AJ29" s="111" t="s">
        <v>1611</v>
      </c>
      <c r="AK29" s="111" t="s">
        <v>180</v>
      </c>
      <c r="AL29" s="111">
        <v>196.3</v>
      </c>
      <c r="AM29" s="111" t="s">
        <v>180</v>
      </c>
      <c r="AN29" s="111" t="s">
        <v>180</v>
      </c>
      <c r="AO29" s="111" t="s">
        <v>180</v>
      </c>
      <c r="AP29" s="111" t="s">
        <v>1614</v>
      </c>
      <c r="AQ29" s="111" t="s">
        <v>472</v>
      </c>
      <c r="AR29" s="111" t="s">
        <v>610</v>
      </c>
      <c r="AS29" s="111" t="s">
        <v>1077</v>
      </c>
      <c r="AT29" s="111" t="s">
        <v>1616</v>
      </c>
      <c r="AU29" s="111" t="s">
        <v>1617</v>
      </c>
      <c r="AV29" s="111" t="s">
        <v>1619</v>
      </c>
      <c r="AW29" s="111" t="s">
        <v>1082</v>
      </c>
      <c r="AX29" s="111" t="s">
        <v>1620</v>
      </c>
      <c r="AY29" s="111" t="s">
        <v>1621</v>
      </c>
      <c r="AZ29" s="111" t="s">
        <v>1622</v>
      </c>
      <c r="BA29" s="111" t="s">
        <v>1623</v>
      </c>
      <c r="BB29" s="111" t="s">
        <v>1091</v>
      </c>
      <c r="BC29" s="111" t="s">
        <v>1624</v>
      </c>
      <c r="BD29" s="111" t="s">
        <v>618</v>
      </c>
      <c r="BE29" s="111" t="s">
        <v>1625</v>
      </c>
      <c r="BF29" s="111" t="s">
        <v>1335</v>
      </c>
      <c r="BG29" s="111" t="s">
        <v>1627</v>
      </c>
      <c r="BH29" s="111" t="s">
        <v>1598</v>
      </c>
      <c r="BI29" s="111" t="s">
        <v>94</v>
      </c>
      <c r="BJ29" s="111" t="s">
        <v>1629</v>
      </c>
      <c r="BK29" s="111" t="s">
        <v>93</v>
      </c>
      <c r="BL29" s="111" t="s">
        <v>247</v>
      </c>
      <c r="BM29" s="111" t="s">
        <v>1634</v>
      </c>
      <c r="BN29" s="111" t="s">
        <v>500</v>
      </c>
      <c r="BO29" s="111" t="s">
        <v>1638</v>
      </c>
      <c r="BP29" s="111" t="s">
        <v>1576</v>
      </c>
      <c r="BQ29" s="111" t="s">
        <v>1641</v>
      </c>
      <c r="BR29" s="111" t="s">
        <v>1643</v>
      </c>
      <c r="BS29" s="111"/>
      <c r="BT29" s="111" t="s">
        <v>1634</v>
      </c>
      <c r="BU29" s="111"/>
      <c r="BV29" s="111"/>
      <c r="BW29" s="111"/>
      <c r="BX29" s="111"/>
      <c r="BY29" s="111"/>
      <c r="BZ29" s="111"/>
      <c r="CA29" s="111"/>
      <c r="CB29" s="111"/>
      <c r="CC29" s="111"/>
      <c r="CD29" s="111"/>
      <c r="CE29" s="111"/>
      <c r="CF29" s="111"/>
      <c r="CG29" s="111"/>
      <c r="CH29" s="111"/>
      <c r="CI29" s="111"/>
      <c r="CJ29" s="111"/>
      <c r="CK29" s="111"/>
      <c r="CL29" s="111"/>
      <c r="CM29" s="111"/>
      <c r="CN29" s="111"/>
      <c r="CO29" s="111"/>
      <c r="CP29" s="111"/>
      <c r="CQ29" s="111"/>
      <c r="CR29" s="111"/>
      <c r="CS29" s="111"/>
      <c r="CT29" s="111"/>
      <c r="CU29" s="111"/>
      <c r="CV29" s="111"/>
      <c r="CW29" s="111"/>
      <c r="CX29" s="111"/>
      <c r="CY29" s="111"/>
      <c r="CZ29" s="111"/>
      <c r="DA29" s="111"/>
      <c r="DB29" s="111"/>
      <c r="DC29" s="111"/>
      <c r="DD29" s="111"/>
      <c r="DE29" s="111"/>
      <c r="DF29" s="111"/>
      <c r="DG29" s="111"/>
      <c r="DH29" s="111"/>
      <c r="DI29" s="111"/>
      <c r="DJ29" s="111"/>
      <c r="DK29" s="111"/>
      <c r="DL29" s="111"/>
      <c r="DM29" s="111"/>
      <c r="DN29" s="111"/>
      <c r="DO29" s="111"/>
      <c r="DP29" s="111"/>
      <c r="DQ29" s="111"/>
      <c r="DR29" s="111"/>
      <c r="DS29" s="111"/>
      <c r="DT29" s="111"/>
      <c r="DU29" s="111"/>
      <c r="DV29" s="111"/>
      <c r="DW29" s="111"/>
      <c r="DX29" s="111"/>
      <c r="DY29" s="111"/>
      <c r="DZ29" s="111"/>
      <c r="EA29" s="111"/>
      <c r="EB29" s="111"/>
      <c r="EC29" s="111"/>
      <c r="ED29" s="111"/>
      <c r="EE29" s="111"/>
      <c r="EF29" s="111"/>
      <c r="EG29" s="111"/>
      <c r="EH29" s="111"/>
      <c r="EI29" s="111"/>
      <c r="EJ29" s="111"/>
      <c r="EK29" s="111"/>
      <c r="EL29" s="111"/>
      <c r="EM29" s="111"/>
      <c r="EN29" s="111"/>
      <c r="EO29" s="111"/>
      <c r="EP29" s="111"/>
      <c r="EQ29" s="111"/>
      <c r="ER29" s="111"/>
      <c r="ES29" s="111"/>
      <c r="ET29" s="111"/>
      <c r="EU29" s="111"/>
      <c r="EV29" s="111"/>
      <c r="EW29" s="111"/>
      <c r="EX29" s="111"/>
      <c r="EY29" s="111"/>
      <c r="EZ29" s="111"/>
      <c r="FA29" s="111"/>
      <c r="FB29" s="111"/>
      <c r="FC29" s="111"/>
      <c r="FD29" s="111"/>
      <c r="FE29" s="111"/>
      <c r="FF29" s="111"/>
      <c r="FG29" s="111"/>
      <c r="FH29" s="111"/>
      <c r="FI29" s="111"/>
      <c r="FJ29" s="111"/>
      <c r="FK29" s="111"/>
      <c r="FL29" s="111"/>
      <c r="FM29" s="111"/>
      <c r="FN29" s="111"/>
      <c r="FO29" s="111"/>
      <c r="FP29" s="111"/>
      <c r="FQ29" s="111"/>
      <c r="FR29" s="111"/>
    </row>
    <row r="30" spans="1:174" ht="26.25" customHeight="1">
      <c r="A30" s="111" t="s">
        <v>1586</v>
      </c>
      <c r="B30" s="111" t="s">
        <v>1661</v>
      </c>
      <c r="C30" s="111" t="s">
        <v>53</v>
      </c>
      <c r="D30" s="111" t="s">
        <v>1588</v>
      </c>
      <c r="E30" s="111" t="s">
        <v>1010</v>
      </c>
      <c r="F30" s="111" t="s">
        <v>1589</v>
      </c>
      <c r="G30" s="111">
        <v>2023</v>
      </c>
      <c r="H30" s="111" t="s">
        <v>1590</v>
      </c>
      <c r="I30" s="111" t="s">
        <v>1592</v>
      </c>
      <c r="J30" s="111" t="s">
        <v>1593</v>
      </c>
      <c r="K30" s="111" t="s">
        <v>1594</v>
      </c>
      <c r="L30" s="111" t="s">
        <v>439</v>
      </c>
      <c r="M30" s="111" t="s">
        <v>440</v>
      </c>
      <c r="N30" s="111" t="s">
        <v>1595</v>
      </c>
      <c r="O30" s="111" t="s">
        <v>1597</v>
      </c>
      <c r="P30" s="111" t="s">
        <v>1598</v>
      </c>
      <c r="Q30" s="111" t="s">
        <v>1599</v>
      </c>
      <c r="R30" s="111" t="s">
        <v>1599</v>
      </c>
      <c r="S30" s="111" t="s">
        <v>1600</v>
      </c>
      <c r="T30" s="111" t="s">
        <v>1662</v>
      </c>
      <c r="U30" s="111" t="s">
        <v>94</v>
      </c>
      <c r="V30" s="111" t="s">
        <v>88</v>
      </c>
      <c r="W30" s="111" t="s">
        <v>89</v>
      </c>
      <c r="X30" s="111" t="s">
        <v>90</v>
      </c>
      <c r="Y30" s="111" t="s">
        <v>1602</v>
      </c>
      <c r="Z30" s="111" t="s">
        <v>1668</v>
      </c>
      <c r="AA30" s="111" t="s">
        <v>1604</v>
      </c>
      <c r="AB30" s="111" t="s">
        <v>1670</v>
      </c>
      <c r="AC30" s="111"/>
      <c r="AD30" s="111"/>
      <c r="AE30" s="111"/>
      <c r="AF30" s="111" t="s">
        <v>1606</v>
      </c>
      <c r="AG30" s="111"/>
      <c r="AH30" s="111" t="s">
        <v>1608</v>
      </c>
      <c r="AI30" s="111" t="s">
        <v>1610</v>
      </c>
      <c r="AJ30" s="111" t="s">
        <v>1611</v>
      </c>
      <c r="AK30" s="111" t="s">
        <v>180</v>
      </c>
      <c r="AL30" s="111">
        <v>294.5</v>
      </c>
      <c r="AM30" s="111" t="s">
        <v>180</v>
      </c>
      <c r="AN30" s="111" t="s">
        <v>180</v>
      </c>
      <c r="AO30" s="111" t="s">
        <v>180</v>
      </c>
      <c r="AP30" s="111" t="s">
        <v>1614</v>
      </c>
      <c r="AQ30" s="111" t="s">
        <v>472</v>
      </c>
      <c r="AR30" s="111" t="s">
        <v>610</v>
      </c>
      <c r="AS30" s="111" t="s">
        <v>1077</v>
      </c>
      <c r="AT30" s="111" t="s">
        <v>1616</v>
      </c>
      <c r="AU30" s="111" t="s">
        <v>1617</v>
      </c>
      <c r="AV30" s="111" t="s">
        <v>1619</v>
      </c>
      <c r="AW30" s="111" t="s">
        <v>1082</v>
      </c>
      <c r="AX30" s="111" t="s">
        <v>1620</v>
      </c>
      <c r="AY30" s="111" t="s">
        <v>1621</v>
      </c>
      <c r="AZ30" s="111" t="s">
        <v>1622</v>
      </c>
      <c r="BA30" s="111" t="s">
        <v>1623</v>
      </c>
      <c r="BB30" s="111" t="s">
        <v>1091</v>
      </c>
      <c r="BC30" s="111" t="s">
        <v>1624</v>
      </c>
      <c r="BD30" s="111" t="s">
        <v>618</v>
      </c>
      <c r="BE30" s="111" t="s">
        <v>1625</v>
      </c>
      <c r="BF30" s="111" t="s">
        <v>1335</v>
      </c>
      <c r="BG30" s="111" t="s">
        <v>1674</v>
      </c>
      <c r="BH30" s="111" t="s">
        <v>1598</v>
      </c>
      <c r="BI30" s="111" t="s">
        <v>94</v>
      </c>
      <c r="BJ30" s="111" t="s">
        <v>1629</v>
      </c>
      <c r="BK30" s="111" t="s">
        <v>93</v>
      </c>
      <c r="BL30" s="111" t="s">
        <v>247</v>
      </c>
      <c r="BM30" s="111" t="s">
        <v>1634</v>
      </c>
      <c r="BN30" s="111" t="s">
        <v>500</v>
      </c>
      <c r="BO30" s="111" t="s">
        <v>1638</v>
      </c>
      <c r="BP30" s="111" t="s">
        <v>1675</v>
      </c>
      <c r="BQ30" s="111" t="s">
        <v>1643</v>
      </c>
      <c r="BR30" s="111" t="s">
        <v>1641</v>
      </c>
      <c r="BS30" s="111"/>
      <c r="BT30" s="111" t="s">
        <v>1634</v>
      </c>
      <c r="BU30" s="111"/>
      <c r="BV30" s="111"/>
      <c r="BW30" s="111"/>
      <c r="BX30" s="111"/>
      <c r="BY30" s="111"/>
      <c r="BZ30" s="111"/>
      <c r="CA30" s="111"/>
      <c r="CB30" s="111"/>
      <c r="CC30" s="111"/>
      <c r="CD30" s="111"/>
      <c r="CE30" s="111"/>
      <c r="CF30" s="111"/>
      <c r="CG30" s="111"/>
      <c r="CH30" s="111"/>
      <c r="CI30" s="111"/>
      <c r="CJ30" s="111"/>
      <c r="CK30" s="111"/>
      <c r="CL30" s="111"/>
      <c r="CM30" s="111"/>
      <c r="CN30" s="111"/>
      <c r="CO30" s="111"/>
      <c r="CP30" s="111"/>
      <c r="CQ30" s="111"/>
      <c r="CR30" s="111"/>
      <c r="CS30" s="111"/>
      <c r="CT30" s="111"/>
      <c r="CU30" s="111"/>
      <c r="CV30" s="111"/>
      <c r="CW30" s="111"/>
      <c r="CX30" s="111"/>
      <c r="CY30" s="111"/>
      <c r="CZ30" s="111"/>
      <c r="DA30" s="111"/>
      <c r="DB30" s="111"/>
      <c r="DC30" s="111"/>
      <c r="DD30" s="111"/>
      <c r="DE30" s="111"/>
      <c r="DF30" s="111"/>
      <c r="DG30" s="111"/>
      <c r="DH30" s="111"/>
      <c r="DI30" s="111"/>
      <c r="DJ30" s="111"/>
      <c r="DK30" s="111"/>
      <c r="DL30" s="111"/>
      <c r="DM30" s="111"/>
      <c r="DN30" s="111"/>
      <c r="DO30" s="111"/>
      <c r="DP30" s="111"/>
      <c r="DQ30" s="111"/>
      <c r="DR30" s="111"/>
      <c r="DS30" s="111"/>
      <c r="DT30" s="111"/>
      <c r="DU30" s="111"/>
      <c r="DV30" s="111"/>
      <c r="DW30" s="111"/>
      <c r="DX30" s="111"/>
      <c r="DY30" s="111"/>
      <c r="DZ30" s="111"/>
      <c r="EA30" s="111"/>
      <c r="EB30" s="111"/>
      <c r="EC30" s="111"/>
      <c r="ED30" s="111"/>
      <c r="EE30" s="111"/>
      <c r="EF30" s="111"/>
      <c r="EG30" s="111"/>
      <c r="EH30" s="111"/>
      <c r="EI30" s="111"/>
      <c r="EJ30" s="111"/>
      <c r="EK30" s="111"/>
      <c r="EL30" s="111"/>
      <c r="EM30" s="111"/>
      <c r="EN30" s="111"/>
      <c r="EO30" s="111"/>
      <c r="EP30" s="111"/>
      <c r="EQ30" s="111"/>
      <c r="ER30" s="111"/>
      <c r="ES30" s="111"/>
      <c r="ET30" s="111"/>
      <c r="EU30" s="111"/>
      <c r="EV30" s="111"/>
      <c r="EW30" s="111"/>
      <c r="EX30" s="111"/>
      <c r="EY30" s="111"/>
      <c r="EZ30" s="111"/>
      <c r="FA30" s="111"/>
      <c r="FB30" s="111"/>
      <c r="FC30" s="111"/>
      <c r="FD30" s="111"/>
      <c r="FE30" s="111"/>
      <c r="FF30" s="111"/>
      <c r="FG30" s="111"/>
      <c r="FH30" s="111"/>
      <c r="FI30" s="111"/>
      <c r="FJ30" s="111"/>
      <c r="FK30" s="111"/>
      <c r="FL30" s="111"/>
      <c r="FM30" s="111"/>
      <c r="FN30" s="111"/>
      <c r="FO30" s="111"/>
      <c r="FP30" s="111"/>
      <c r="FQ30" s="111"/>
      <c r="FR30" s="111"/>
    </row>
    <row r="31" spans="1:174" ht="26.25" customHeight="1">
      <c r="A31" s="51" t="s">
        <v>691</v>
      </c>
      <c r="B31" s="51" t="s">
        <v>692</v>
      </c>
      <c r="C31" s="51" t="s">
        <v>689</v>
      </c>
      <c r="D31" s="51" t="s">
        <v>740</v>
      </c>
      <c r="E31" s="51" t="s">
        <v>431</v>
      </c>
      <c r="F31" s="51" t="s">
        <v>1685</v>
      </c>
      <c r="G31" s="51">
        <v>2021</v>
      </c>
      <c r="H31" s="51" t="s">
        <v>1686</v>
      </c>
      <c r="I31" s="51" t="s">
        <v>1688</v>
      </c>
      <c r="J31" s="51" t="s">
        <v>1689</v>
      </c>
      <c r="K31" s="51" t="s">
        <v>1690</v>
      </c>
      <c r="L31" s="51" t="s">
        <v>1691</v>
      </c>
      <c r="M31" s="51" t="s">
        <v>440</v>
      </c>
      <c r="N31" s="51" t="s">
        <v>1693</v>
      </c>
      <c r="O31" s="51" t="s">
        <v>679</v>
      </c>
      <c r="P31" s="51" t="s">
        <v>1694</v>
      </c>
      <c r="Q31" s="11" t="s">
        <v>703</v>
      </c>
      <c r="R31" s="51" t="s">
        <v>705</v>
      </c>
      <c r="S31" s="51" t="s">
        <v>1697</v>
      </c>
      <c r="T31" s="51" t="s">
        <v>1698</v>
      </c>
      <c r="U31" s="51" t="s">
        <v>594</v>
      </c>
      <c r="V31" s="51" t="s">
        <v>88</v>
      </c>
      <c r="W31" s="51" t="s">
        <v>123</v>
      </c>
      <c r="X31" s="51" t="s">
        <v>113</v>
      </c>
      <c r="Y31" s="51" t="s">
        <v>711</v>
      </c>
      <c r="Z31" s="51" t="s">
        <v>92</v>
      </c>
      <c r="AA31" s="51" t="s">
        <v>553</v>
      </c>
      <c r="AB31" s="51" t="s">
        <v>115</v>
      </c>
      <c r="AC31" s="51" t="s">
        <v>1701</v>
      </c>
      <c r="AD31" s="51" t="s">
        <v>94</v>
      </c>
      <c r="AE31" s="51" t="s">
        <v>93</v>
      </c>
      <c r="AF31" s="51" t="s">
        <v>456</v>
      </c>
      <c r="AG31" s="51">
        <v>100</v>
      </c>
      <c r="AH31" s="51" t="s">
        <v>1703</v>
      </c>
      <c r="AI31" s="51" t="s">
        <v>718</v>
      </c>
      <c r="AJ31" s="51" t="s">
        <v>1706</v>
      </c>
      <c r="AK31" s="51">
        <v>0.42735042740000001</v>
      </c>
      <c r="AL31" s="51" t="s">
        <v>180</v>
      </c>
      <c r="AM31" s="51" t="s">
        <v>180</v>
      </c>
      <c r="AN31" s="51">
        <v>0.08</v>
      </c>
      <c r="AO31" s="51">
        <v>0.92</v>
      </c>
      <c r="AP31" s="51"/>
      <c r="AQ31" s="51" t="s">
        <v>472</v>
      </c>
      <c r="AR31" s="51" t="s">
        <v>610</v>
      </c>
      <c r="AS31" s="51" t="s">
        <v>1077</v>
      </c>
      <c r="AT31" s="51" t="s">
        <v>1710</v>
      </c>
      <c r="AU31" s="51" t="s">
        <v>1711</v>
      </c>
      <c r="AV31" s="51" t="s">
        <v>1698</v>
      </c>
      <c r="AW31" s="51" t="s">
        <v>1712</v>
      </c>
      <c r="AX31" s="51"/>
      <c r="AY31" s="51" t="s">
        <v>1713</v>
      </c>
      <c r="AZ31" s="51" t="s">
        <v>1714</v>
      </c>
      <c r="BA31" s="51" t="s">
        <v>456</v>
      </c>
      <c r="BB31" s="51" t="s">
        <v>1091</v>
      </c>
      <c r="BC31" s="51" t="s">
        <v>1092</v>
      </c>
      <c r="BD31" s="51" t="s">
        <v>1716</v>
      </c>
      <c r="BE31" s="51" t="s">
        <v>1717</v>
      </c>
      <c r="BF31" s="51" t="s">
        <v>1718</v>
      </c>
      <c r="BG31" s="51" t="s">
        <v>1694</v>
      </c>
      <c r="BH31" s="51" t="s">
        <v>1694</v>
      </c>
      <c r="BI31" s="51" t="s">
        <v>1720</v>
      </c>
      <c r="BJ31" s="51"/>
      <c r="BK31" s="51" t="s">
        <v>93</v>
      </c>
      <c r="BL31" s="51" t="s">
        <v>93</v>
      </c>
      <c r="BM31" s="51" t="s">
        <v>1721</v>
      </c>
      <c r="BN31" s="51" t="s">
        <v>500</v>
      </c>
      <c r="BO31" s="51" t="s">
        <v>1722</v>
      </c>
      <c r="BP31" s="51" t="s">
        <v>714</v>
      </c>
      <c r="BQ31" s="51" t="s">
        <v>715</v>
      </c>
      <c r="BR31" s="51" t="s">
        <v>716</v>
      </c>
      <c r="BS31" s="51" t="s">
        <v>555</v>
      </c>
      <c r="BT31" s="51" t="s">
        <v>1721</v>
      </c>
      <c r="BU31" s="51"/>
      <c r="BV31" s="51"/>
      <c r="BW31" s="51"/>
      <c r="BX31" s="51">
        <v>9.5708439999999992</v>
      </c>
      <c r="BY31" s="51">
        <v>9.5708439999999992</v>
      </c>
      <c r="BZ31" s="51" t="s">
        <v>1723</v>
      </c>
      <c r="CA31" s="51">
        <v>4.5112920000000001</v>
      </c>
      <c r="CB31" s="51">
        <v>4.5112920000000001</v>
      </c>
      <c r="CC31" s="51" t="s">
        <v>1724</v>
      </c>
      <c r="CD31" s="51">
        <v>3.607E-3</v>
      </c>
      <c r="CE31" s="51">
        <v>3.607E-3</v>
      </c>
      <c r="CF31" s="51" t="s">
        <v>1725</v>
      </c>
      <c r="CG31" s="51">
        <v>5.2960000000000004E-3</v>
      </c>
      <c r="CH31" s="51">
        <v>5.2960000000000004E-3</v>
      </c>
      <c r="CI31" s="51" t="s">
        <v>1726</v>
      </c>
      <c r="CJ31" s="51">
        <v>3.4372E-2</v>
      </c>
      <c r="CK31" s="51">
        <v>3.4372E-2</v>
      </c>
      <c r="CL31" s="51" t="s">
        <v>1727</v>
      </c>
      <c r="CM31" s="51">
        <v>3.0018590000000001</v>
      </c>
      <c r="CN31" s="51">
        <v>3.0018590000000001</v>
      </c>
      <c r="CO31" s="51" t="s">
        <v>1730</v>
      </c>
      <c r="CP31" s="51">
        <v>0.65631499999999998</v>
      </c>
      <c r="CQ31" s="51">
        <v>0.65631499999999998</v>
      </c>
      <c r="CR31" s="51" t="s">
        <v>1731</v>
      </c>
      <c r="CS31" s="51">
        <v>12.438800000000001</v>
      </c>
      <c r="CT31" s="51">
        <v>12.438800000000001</v>
      </c>
      <c r="CU31" s="51" t="s">
        <v>1731</v>
      </c>
      <c r="CV31" s="51">
        <v>7.9800000000000002E-5</v>
      </c>
      <c r="CW31" s="51">
        <v>7.9800000000000002E-5</v>
      </c>
      <c r="CX31" s="51" t="s">
        <v>1733</v>
      </c>
      <c r="CY31" s="51">
        <v>10.57189</v>
      </c>
      <c r="CZ31" s="51">
        <v>10.57189</v>
      </c>
      <c r="DA31" s="51" t="s">
        <v>1734</v>
      </c>
      <c r="DB31" s="51"/>
      <c r="DC31" s="51"/>
      <c r="DD31" s="51"/>
      <c r="DE31" s="51">
        <v>191.71119999999999</v>
      </c>
      <c r="DF31" s="51">
        <v>191.71119999999999</v>
      </c>
      <c r="DG31" s="51" t="s">
        <v>1406</v>
      </c>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row>
    <row r="32" spans="1:174" ht="26.25" customHeight="1">
      <c r="A32" s="51" t="s">
        <v>691</v>
      </c>
      <c r="B32" s="51" t="s">
        <v>724</v>
      </c>
      <c r="C32" s="51" t="s">
        <v>689</v>
      </c>
      <c r="D32" s="51" t="s">
        <v>740</v>
      </c>
      <c r="E32" s="51" t="s">
        <v>431</v>
      </c>
      <c r="F32" s="51" t="s">
        <v>1685</v>
      </c>
      <c r="G32" s="51">
        <v>2021</v>
      </c>
      <c r="H32" s="51" t="s">
        <v>1686</v>
      </c>
      <c r="I32" s="51" t="s">
        <v>1688</v>
      </c>
      <c r="J32" s="51" t="s">
        <v>1689</v>
      </c>
      <c r="K32" s="51" t="s">
        <v>1690</v>
      </c>
      <c r="L32" s="51" t="s">
        <v>1691</v>
      </c>
      <c r="M32" s="51" t="s">
        <v>440</v>
      </c>
      <c r="N32" s="51" t="s">
        <v>1693</v>
      </c>
      <c r="O32" s="51" t="s">
        <v>679</v>
      </c>
      <c r="P32" s="51" t="s">
        <v>1694</v>
      </c>
      <c r="Q32" s="11" t="s">
        <v>703</v>
      </c>
      <c r="R32" s="51" t="s">
        <v>705</v>
      </c>
      <c r="S32" s="51" t="s">
        <v>1697</v>
      </c>
      <c r="T32" s="51" t="s">
        <v>1698</v>
      </c>
      <c r="U32" s="51" t="s">
        <v>594</v>
      </c>
      <c r="V32" s="51" t="s">
        <v>88</v>
      </c>
      <c r="W32" s="51" t="s">
        <v>123</v>
      </c>
      <c r="X32" s="51" t="s">
        <v>113</v>
      </c>
      <c r="Y32" s="51" t="s">
        <v>711</v>
      </c>
      <c r="Z32" s="51" t="s">
        <v>92</v>
      </c>
      <c r="AA32" s="51" t="s">
        <v>553</v>
      </c>
      <c r="AB32" s="51" t="s">
        <v>115</v>
      </c>
      <c r="AC32" s="51" t="s">
        <v>1701</v>
      </c>
      <c r="AD32" s="51" t="s">
        <v>94</v>
      </c>
      <c r="AE32" s="51" t="s">
        <v>93</v>
      </c>
      <c r="AF32" s="51" t="s">
        <v>456</v>
      </c>
      <c r="AG32" s="51">
        <v>100</v>
      </c>
      <c r="AH32" s="51" t="s">
        <v>1703</v>
      </c>
      <c r="AI32" s="51" t="s">
        <v>718</v>
      </c>
      <c r="AJ32" s="51" t="s">
        <v>1706</v>
      </c>
      <c r="AK32" s="51">
        <v>0.42735042740000001</v>
      </c>
      <c r="AL32" s="51" t="s">
        <v>180</v>
      </c>
      <c r="AM32" s="51" t="s">
        <v>180</v>
      </c>
      <c r="AN32" s="51">
        <v>0.08</v>
      </c>
      <c r="AO32" s="51">
        <v>0.92</v>
      </c>
      <c r="AP32" s="51"/>
      <c r="AQ32" s="51" t="s">
        <v>472</v>
      </c>
      <c r="AR32" s="51" t="s">
        <v>610</v>
      </c>
      <c r="AS32" s="51" t="s">
        <v>1077</v>
      </c>
      <c r="AT32" s="51" t="s">
        <v>1710</v>
      </c>
      <c r="AU32" s="51" t="s">
        <v>1711</v>
      </c>
      <c r="AV32" s="51" t="s">
        <v>1698</v>
      </c>
      <c r="AW32" s="51" t="s">
        <v>1712</v>
      </c>
      <c r="AX32" s="51"/>
      <c r="AY32" s="51" t="s">
        <v>1713</v>
      </c>
      <c r="AZ32" s="51" t="s">
        <v>1714</v>
      </c>
      <c r="BA32" s="51" t="s">
        <v>456</v>
      </c>
      <c r="BB32" s="51" t="s">
        <v>1091</v>
      </c>
      <c r="BC32" s="51" t="s">
        <v>1092</v>
      </c>
      <c r="BD32" s="51" t="s">
        <v>1716</v>
      </c>
      <c r="BE32" s="51" t="s">
        <v>1717</v>
      </c>
      <c r="BF32" s="51" t="s">
        <v>1718</v>
      </c>
      <c r="BG32" s="51" t="s">
        <v>808</v>
      </c>
      <c r="BH32" s="51" t="s">
        <v>808</v>
      </c>
      <c r="BI32" s="51" t="s">
        <v>1720</v>
      </c>
      <c r="BJ32" s="51"/>
      <c r="BK32" s="51" t="s">
        <v>93</v>
      </c>
      <c r="BL32" s="51" t="s">
        <v>93</v>
      </c>
      <c r="BM32" s="51" t="s">
        <v>1721</v>
      </c>
      <c r="BN32" s="51" t="s">
        <v>500</v>
      </c>
      <c r="BO32" s="51" t="s">
        <v>1722</v>
      </c>
      <c r="BP32" s="51" t="s">
        <v>714</v>
      </c>
      <c r="BQ32" s="51" t="s">
        <v>715</v>
      </c>
      <c r="BR32" s="51" t="s">
        <v>716</v>
      </c>
      <c r="BS32" s="51" t="s">
        <v>555</v>
      </c>
      <c r="BT32" s="51" t="s">
        <v>1721</v>
      </c>
      <c r="BU32" s="51"/>
      <c r="BV32" s="51"/>
      <c r="BW32" s="51"/>
      <c r="BX32" s="51">
        <v>13.178839999999999</v>
      </c>
      <c r="BY32" s="51">
        <v>13.178839999999999</v>
      </c>
      <c r="BZ32" s="51" t="s">
        <v>1723</v>
      </c>
      <c r="CA32" s="51">
        <v>4.2450619999999999</v>
      </c>
      <c r="CB32" s="51">
        <v>4.2450619999999999</v>
      </c>
      <c r="CC32" s="51" t="s">
        <v>1724</v>
      </c>
      <c r="CD32" s="51">
        <v>1.1268E-2</v>
      </c>
      <c r="CE32" s="51">
        <v>1.1268E-2</v>
      </c>
      <c r="CF32" s="51" t="s">
        <v>1725</v>
      </c>
      <c r="CG32" s="51">
        <v>5.7390000000000002E-3</v>
      </c>
      <c r="CH32" s="51">
        <v>5.7390000000000002E-3</v>
      </c>
      <c r="CI32" s="51" t="s">
        <v>1726</v>
      </c>
      <c r="CJ32" s="51">
        <v>3.8219999999999997E-2</v>
      </c>
      <c r="CK32" s="51">
        <v>3.8219999999999997E-2</v>
      </c>
      <c r="CL32" s="51" t="s">
        <v>1727</v>
      </c>
      <c r="CM32" s="51">
        <v>1.3086040000000001</v>
      </c>
      <c r="CN32" s="51">
        <v>1.3086040000000001</v>
      </c>
      <c r="CO32" s="51" t="s">
        <v>1730</v>
      </c>
      <c r="CP32" s="51">
        <v>1.013128</v>
      </c>
      <c r="CQ32" s="51">
        <v>1.013128</v>
      </c>
      <c r="CR32" s="51" t="s">
        <v>1731</v>
      </c>
      <c r="CS32" s="51">
        <v>19.634039999999999</v>
      </c>
      <c r="CT32" s="51">
        <v>19.634039999999999</v>
      </c>
      <c r="CU32" s="51" t="s">
        <v>1731</v>
      </c>
      <c r="CV32" s="51">
        <v>8.1600000000000005E-5</v>
      </c>
      <c r="CW32" s="51">
        <v>8.1600000000000005E-5</v>
      </c>
      <c r="CX32" s="51" t="s">
        <v>1733</v>
      </c>
      <c r="CY32" s="51">
        <v>9.8931199999999997</v>
      </c>
      <c r="CZ32" s="51">
        <v>9.8931199999999997</v>
      </c>
      <c r="DA32" s="51" t="s">
        <v>1734</v>
      </c>
      <c r="DB32" s="51"/>
      <c r="DC32" s="51"/>
      <c r="DD32" s="51"/>
      <c r="DE32" s="51">
        <v>161.52719999999999</v>
      </c>
      <c r="DF32" s="51">
        <v>161.52719999999999</v>
      </c>
      <c r="DG32" s="51" t="s">
        <v>1406</v>
      </c>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row>
    <row r="33" spans="1:174" ht="26.25" customHeight="1">
      <c r="A33" s="51" t="s">
        <v>691</v>
      </c>
      <c r="B33" s="51" t="s">
        <v>734</v>
      </c>
      <c r="C33" s="51" t="s">
        <v>689</v>
      </c>
      <c r="D33" s="51" t="s">
        <v>740</v>
      </c>
      <c r="E33" s="51" t="s">
        <v>431</v>
      </c>
      <c r="F33" s="51" t="s">
        <v>1685</v>
      </c>
      <c r="G33" s="51">
        <v>2021</v>
      </c>
      <c r="H33" s="51" t="s">
        <v>1686</v>
      </c>
      <c r="I33" s="51" t="s">
        <v>1688</v>
      </c>
      <c r="J33" s="51" t="s">
        <v>1689</v>
      </c>
      <c r="K33" s="51" t="s">
        <v>1690</v>
      </c>
      <c r="L33" s="51" t="s">
        <v>1691</v>
      </c>
      <c r="M33" s="51" t="s">
        <v>440</v>
      </c>
      <c r="N33" s="51" t="s">
        <v>1693</v>
      </c>
      <c r="O33" s="51" t="s">
        <v>679</v>
      </c>
      <c r="P33" s="51" t="s">
        <v>1694</v>
      </c>
      <c r="Q33" s="11" t="s">
        <v>703</v>
      </c>
      <c r="R33" s="51" t="s">
        <v>705</v>
      </c>
      <c r="S33" s="51" t="s">
        <v>1697</v>
      </c>
      <c r="T33" s="51" t="s">
        <v>1698</v>
      </c>
      <c r="U33" s="51" t="s">
        <v>594</v>
      </c>
      <c r="V33" s="51" t="s">
        <v>88</v>
      </c>
      <c r="W33" s="51" t="s">
        <v>123</v>
      </c>
      <c r="X33" s="51" t="s">
        <v>113</v>
      </c>
      <c r="Y33" s="51" t="s">
        <v>711</v>
      </c>
      <c r="Z33" s="51" t="s">
        <v>92</v>
      </c>
      <c r="AA33" s="51" t="s">
        <v>553</v>
      </c>
      <c r="AB33" s="51" t="s">
        <v>115</v>
      </c>
      <c r="AC33" s="51" t="s">
        <v>1701</v>
      </c>
      <c r="AD33" s="51" t="s">
        <v>94</v>
      </c>
      <c r="AE33" s="51" t="s">
        <v>93</v>
      </c>
      <c r="AF33" s="51" t="s">
        <v>456</v>
      </c>
      <c r="AG33" s="51">
        <v>100</v>
      </c>
      <c r="AH33" s="51" t="s">
        <v>1703</v>
      </c>
      <c r="AI33" s="51" t="s">
        <v>718</v>
      </c>
      <c r="AJ33" s="51" t="s">
        <v>1706</v>
      </c>
      <c r="AK33" s="51">
        <v>0.42735042740000001</v>
      </c>
      <c r="AL33" s="51" t="s">
        <v>180</v>
      </c>
      <c r="AM33" s="51" t="s">
        <v>180</v>
      </c>
      <c r="AN33" s="51">
        <v>0.08</v>
      </c>
      <c r="AO33" s="51">
        <v>0.92</v>
      </c>
      <c r="AP33" s="51"/>
      <c r="AQ33" s="51" t="s">
        <v>472</v>
      </c>
      <c r="AR33" s="51" t="s">
        <v>610</v>
      </c>
      <c r="AS33" s="51" t="s">
        <v>1077</v>
      </c>
      <c r="AT33" s="51" t="s">
        <v>1710</v>
      </c>
      <c r="AU33" s="51" t="s">
        <v>1711</v>
      </c>
      <c r="AV33" s="51" t="s">
        <v>1698</v>
      </c>
      <c r="AW33" s="51" t="s">
        <v>1712</v>
      </c>
      <c r="AX33" s="51"/>
      <c r="AY33" s="51" t="s">
        <v>1713</v>
      </c>
      <c r="AZ33" s="51" t="s">
        <v>1714</v>
      </c>
      <c r="BA33" s="51" t="s">
        <v>456</v>
      </c>
      <c r="BB33" s="51" t="s">
        <v>1091</v>
      </c>
      <c r="BC33" s="51" t="s">
        <v>1092</v>
      </c>
      <c r="BD33" s="51" t="s">
        <v>1716</v>
      </c>
      <c r="BE33" s="51" t="s">
        <v>1717</v>
      </c>
      <c r="BF33" s="51" t="s">
        <v>1718</v>
      </c>
      <c r="BG33" s="51" t="s">
        <v>1770</v>
      </c>
      <c r="BH33" s="51" t="s">
        <v>1770</v>
      </c>
      <c r="BI33" s="51" t="s">
        <v>1720</v>
      </c>
      <c r="BJ33" s="51"/>
      <c r="BK33" s="51" t="s">
        <v>93</v>
      </c>
      <c r="BL33" s="51" t="s">
        <v>93</v>
      </c>
      <c r="BM33" s="51" t="s">
        <v>1721</v>
      </c>
      <c r="BN33" s="51" t="s">
        <v>500</v>
      </c>
      <c r="BO33" s="51" t="s">
        <v>1722</v>
      </c>
      <c r="BP33" s="51" t="s">
        <v>714</v>
      </c>
      <c r="BQ33" s="51" t="s">
        <v>715</v>
      </c>
      <c r="BR33" s="51" t="s">
        <v>716</v>
      </c>
      <c r="BS33" s="51" t="s">
        <v>555</v>
      </c>
      <c r="BT33" s="51" t="s">
        <v>1721</v>
      </c>
      <c r="BU33" s="51"/>
      <c r="BV33" s="51"/>
      <c r="BW33" s="51"/>
      <c r="BX33" s="51">
        <v>16.960180000000001</v>
      </c>
      <c r="BY33" s="51">
        <v>16.960180000000001</v>
      </c>
      <c r="BZ33" s="51" t="s">
        <v>1723</v>
      </c>
      <c r="CA33" s="51">
        <v>4.4254280000000001</v>
      </c>
      <c r="CB33" s="51">
        <v>4.4254280000000001</v>
      </c>
      <c r="CC33" s="51" t="s">
        <v>1724</v>
      </c>
      <c r="CD33" s="51">
        <v>1.5211000000000001E-2</v>
      </c>
      <c r="CE33" s="51">
        <v>1.5211000000000001E-2</v>
      </c>
      <c r="CF33" s="51" t="s">
        <v>1725</v>
      </c>
      <c r="CG33" s="51">
        <v>5.9659999999999999E-3</v>
      </c>
      <c r="CH33" s="51">
        <v>5.9659999999999999E-3</v>
      </c>
      <c r="CI33" s="51" t="s">
        <v>1726</v>
      </c>
      <c r="CJ33" s="51">
        <v>7.8007000000000007E-2</v>
      </c>
      <c r="CK33" s="51">
        <v>7.8007000000000007E-2</v>
      </c>
      <c r="CL33" s="51" t="s">
        <v>1727</v>
      </c>
      <c r="CM33" s="51">
        <v>0.42735200000000001</v>
      </c>
      <c r="CN33" s="51">
        <v>0.42735200000000001</v>
      </c>
      <c r="CO33" s="51" t="s">
        <v>1730</v>
      </c>
      <c r="CP33" s="51">
        <v>1.3062579999999999</v>
      </c>
      <c r="CQ33" s="51">
        <v>1.3062579999999999</v>
      </c>
      <c r="CR33" s="51" t="s">
        <v>1731</v>
      </c>
      <c r="CS33" s="51">
        <v>25.808479999999999</v>
      </c>
      <c r="CT33" s="51">
        <v>25.808479999999999</v>
      </c>
      <c r="CU33" s="51" t="s">
        <v>1731</v>
      </c>
      <c r="CV33" s="51">
        <v>7.9599999999999997E-5</v>
      </c>
      <c r="CW33" s="51">
        <v>7.9599999999999997E-5</v>
      </c>
      <c r="CX33" s="51" t="s">
        <v>1733</v>
      </c>
      <c r="CY33" s="51">
        <v>10.99907</v>
      </c>
      <c r="CZ33" s="51">
        <v>10.99907</v>
      </c>
      <c r="DA33" s="51" t="s">
        <v>1734</v>
      </c>
      <c r="DB33" s="51"/>
      <c r="DC33" s="51"/>
      <c r="DD33" s="51"/>
      <c r="DE33" s="51">
        <v>189.83240000000001</v>
      </c>
      <c r="DF33" s="51">
        <v>189.83240000000001</v>
      </c>
      <c r="DG33" s="51" t="s">
        <v>1406</v>
      </c>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row>
    <row r="34" spans="1:174" ht="26.25" customHeight="1">
      <c r="A34" s="51" t="s">
        <v>691</v>
      </c>
      <c r="B34" s="51" t="s">
        <v>742</v>
      </c>
      <c r="C34" s="51" t="s">
        <v>689</v>
      </c>
      <c r="D34" s="51" t="s">
        <v>740</v>
      </c>
      <c r="E34" s="51" t="s">
        <v>431</v>
      </c>
      <c r="F34" s="51" t="s">
        <v>1685</v>
      </c>
      <c r="G34" s="51">
        <v>2021</v>
      </c>
      <c r="H34" s="51" t="s">
        <v>1686</v>
      </c>
      <c r="I34" s="51" t="s">
        <v>1688</v>
      </c>
      <c r="J34" s="51" t="s">
        <v>1689</v>
      </c>
      <c r="K34" s="51" t="s">
        <v>1690</v>
      </c>
      <c r="L34" s="51" t="s">
        <v>1691</v>
      </c>
      <c r="M34" s="51" t="s">
        <v>440</v>
      </c>
      <c r="N34" s="51" t="s">
        <v>1693</v>
      </c>
      <c r="O34" s="51" t="s">
        <v>679</v>
      </c>
      <c r="P34" s="51" t="s">
        <v>1694</v>
      </c>
      <c r="Q34" s="11" t="s">
        <v>703</v>
      </c>
      <c r="R34" s="51" t="s">
        <v>705</v>
      </c>
      <c r="S34" s="51" t="s">
        <v>1697</v>
      </c>
      <c r="T34" s="51" t="s">
        <v>1698</v>
      </c>
      <c r="U34" s="51" t="s">
        <v>594</v>
      </c>
      <c r="V34" s="51" t="s">
        <v>88</v>
      </c>
      <c r="W34" s="51" t="s">
        <v>123</v>
      </c>
      <c r="X34" s="51" t="s">
        <v>113</v>
      </c>
      <c r="Y34" s="51" t="s">
        <v>711</v>
      </c>
      <c r="Z34" s="51" t="s">
        <v>92</v>
      </c>
      <c r="AA34" s="51" t="s">
        <v>553</v>
      </c>
      <c r="AB34" s="51" t="s">
        <v>115</v>
      </c>
      <c r="AC34" s="51" t="s">
        <v>1701</v>
      </c>
      <c r="AD34" s="51" t="s">
        <v>94</v>
      </c>
      <c r="AE34" s="51" t="s">
        <v>93</v>
      </c>
      <c r="AF34" s="51" t="s">
        <v>456</v>
      </c>
      <c r="AG34" s="51">
        <v>100</v>
      </c>
      <c r="AH34" s="51" t="s">
        <v>1703</v>
      </c>
      <c r="AI34" s="51" t="s">
        <v>718</v>
      </c>
      <c r="AJ34" s="51" t="s">
        <v>1706</v>
      </c>
      <c r="AK34" s="51">
        <v>0.42735042740000001</v>
      </c>
      <c r="AL34" s="51" t="s">
        <v>180</v>
      </c>
      <c r="AM34" s="51" t="s">
        <v>180</v>
      </c>
      <c r="AN34" s="51">
        <v>0.08</v>
      </c>
      <c r="AO34" s="51">
        <v>0.92</v>
      </c>
      <c r="AP34" s="51"/>
      <c r="AQ34" s="51" t="s">
        <v>472</v>
      </c>
      <c r="AR34" s="51" t="s">
        <v>610</v>
      </c>
      <c r="AS34" s="51" t="s">
        <v>1077</v>
      </c>
      <c r="AT34" s="51" t="s">
        <v>1710</v>
      </c>
      <c r="AU34" s="51" t="s">
        <v>1711</v>
      </c>
      <c r="AV34" s="51" t="s">
        <v>1698</v>
      </c>
      <c r="AW34" s="51" t="s">
        <v>1712</v>
      </c>
      <c r="AX34" s="51"/>
      <c r="AY34" s="51" t="s">
        <v>1713</v>
      </c>
      <c r="AZ34" s="51" t="s">
        <v>1714</v>
      </c>
      <c r="BA34" s="51" t="s">
        <v>456</v>
      </c>
      <c r="BB34" s="51" t="s">
        <v>1091</v>
      </c>
      <c r="BC34" s="51" t="s">
        <v>1092</v>
      </c>
      <c r="BD34" s="51" t="s">
        <v>1716</v>
      </c>
      <c r="BE34" s="51" t="s">
        <v>1717</v>
      </c>
      <c r="BF34" s="51" t="s">
        <v>1718</v>
      </c>
      <c r="BG34" s="51" t="s">
        <v>1793</v>
      </c>
      <c r="BH34" s="51" t="s">
        <v>1793</v>
      </c>
      <c r="BI34" s="51" t="s">
        <v>1720</v>
      </c>
      <c r="BJ34" s="51"/>
      <c r="BK34" s="51" t="s">
        <v>93</v>
      </c>
      <c r="BL34" s="51" t="s">
        <v>93</v>
      </c>
      <c r="BM34" s="51" t="s">
        <v>1721</v>
      </c>
      <c r="BN34" s="51" t="s">
        <v>500</v>
      </c>
      <c r="BO34" s="51" t="s">
        <v>1722</v>
      </c>
      <c r="BP34" s="51" t="s">
        <v>714</v>
      </c>
      <c r="BQ34" s="51" t="s">
        <v>715</v>
      </c>
      <c r="BR34" s="51" t="s">
        <v>716</v>
      </c>
      <c r="BS34" s="51" t="s">
        <v>555</v>
      </c>
      <c r="BT34" s="51" t="s">
        <v>1721</v>
      </c>
      <c r="BU34" s="51"/>
      <c r="BV34" s="51"/>
      <c r="BW34" s="51"/>
      <c r="BX34" s="51">
        <v>7.4002699999999999</v>
      </c>
      <c r="BY34" s="51">
        <v>7.4002699999999999</v>
      </c>
      <c r="BZ34" s="51" t="s">
        <v>1723</v>
      </c>
      <c r="CA34" s="51">
        <v>4.1422379999999999</v>
      </c>
      <c r="CB34" s="51">
        <v>4.1422379999999999</v>
      </c>
      <c r="CC34" s="51" t="s">
        <v>1724</v>
      </c>
      <c r="CD34" s="51">
        <v>2.875E-3</v>
      </c>
      <c r="CE34" s="51">
        <v>2.875E-3</v>
      </c>
      <c r="CF34" s="51" t="s">
        <v>1725</v>
      </c>
      <c r="CG34" s="51">
        <v>5.2719999999999998E-3</v>
      </c>
      <c r="CH34" s="51">
        <v>5.2719999999999998E-3</v>
      </c>
      <c r="CI34" s="51" t="s">
        <v>1726</v>
      </c>
      <c r="CJ34" s="51">
        <v>2.8662E-2</v>
      </c>
      <c r="CK34" s="51">
        <v>2.8662E-2</v>
      </c>
      <c r="CL34" s="51" t="s">
        <v>1727</v>
      </c>
      <c r="CM34" s="51">
        <v>4.3362160000000003</v>
      </c>
      <c r="CN34" s="51">
        <v>4.3362160000000003</v>
      </c>
      <c r="CO34" s="51" t="s">
        <v>1730</v>
      </c>
      <c r="CP34" s="51">
        <v>0.60941500000000004</v>
      </c>
      <c r="CQ34" s="51">
        <v>0.60941500000000004</v>
      </c>
      <c r="CR34" s="51" t="s">
        <v>1731</v>
      </c>
      <c r="CS34" s="51">
        <v>11.324999999999999</v>
      </c>
      <c r="CT34" s="51">
        <v>11.324999999999999</v>
      </c>
      <c r="CU34" s="51" t="s">
        <v>1731</v>
      </c>
      <c r="CV34" s="51">
        <v>7.8200000000000003E-5</v>
      </c>
      <c r="CW34" s="51">
        <v>7.8200000000000003E-5</v>
      </c>
      <c r="CX34" s="51" t="s">
        <v>1733</v>
      </c>
      <c r="CY34" s="51">
        <v>10.55949</v>
      </c>
      <c r="CZ34" s="51">
        <v>10.55949</v>
      </c>
      <c r="DA34" s="51" t="s">
        <v>1734</v>
      </c>
      <c r="DB34" s="51"/>
      <c r="DC34" s="51"/>
      <c r="DD34" s="51"/>
      <c r="DE34" s="51">
        <v>151.1156</v>
      </c>
      <c r="DF34" s="51">
        <v>151.1156</v>
      </c>
      <c r="DG34" s="51" t="s">
        <v>1406</v>
      </c>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row>
    <row r="35" spans="1:174" ht="32.25" customHeight="1">
      <c r="A35" s="51" t="s">
        <v>887</v>
      </c>
      <c r="B35" s="51" t="s">
        <v>888</v>
      </c>
      <c r="C35" s="51" t="s">
        <v>689</v>
      </c>
      <c r="D35" s="51" t="s">
        <v>635</v>
      </c>
      <c r="E35" s="51" t="s">
        <v>431</v>
      </c>
      <c r="F35" s="51" t="s">
        <v>1806</v>
      </c>
      <c r="G35" s="51">
        <v>2022</v>
      </c>
      <c r="H35" s="51" t="s">
        <v>1807</v>
      </c>
      <c r="I35" s="51" t="s">
        <v>1808</v>
      </c>
      <c r="J35" s="129" t="s">
        <v>1811</v>
      </c>
      <c r="K35" s="51" t="s">
        <v>1822</v>
      </c>
      <c r="L35" s="51" t="s">
        <v>677</v>
      </c>
      <c r="M35" s="51" t="s">
        <v>440</v>
      </c>
      <c r="N35" s="51" t="s">
        <v>1823</v>
      </c>
      <c r="O35" s="51" t="s">
        <v>807</v>
      </c>
      <c r="P35" s="51" t="s">
        <v>1824</v>
      </c>
      <c r="Q35" s="11" t="s">
        <v>703</v>
      </c>
      <c r="R35" s="51" t="s">
        <v>889</v>
      </c>
      <c r="S35" s="51" t="s">
        <v>1825</v>
      </c>
      <c r="T35" s="51" t="s">
        <v>1826</v>
      </c>
      <c r="U35" s="51" t="s">
        <v>594</v>
      </c>
      <c r="V35" s="51" t="s">
        <v>88</v>
      </c>
      <c r="W35" s="51" t="s">
        <v>89</v>
      </c>
      <c r="X35" s="51" t="s">
        <v>113</v>
      </c>
      <c r="Y35" s="51" t="s">
        <v>711</v>
      </c>
      <c r="Z35" s="51" t="s">
        <v>92</v>
      </c>
      <c r="AA35" s="51" t="s">
        <v>553</v>
      </c>
      <c r="AB35" s="51" t="s">
        <v>115</v>
      </c>
      <c r="AC35" s="51" t="s">
        <v>1829</v>
      </c>
      <c r="AD35" s="51" t="s">
        <v>94</v>
      </c>
      <c r="AE35" s="51" t="s">
        <v>93</v>
      </c>
      <c r="AF35" s="51" t="s">
        <v>456</v>
      </c>
      <c r="AG35" s="51" t="s">
        <v>180</v>
      </c>
      <c r="AH35" s="51" t="s">
        <v>1830</v>
      </c>
      <c r="AI35" s="51" t="s">
        <v>1831</v>
      </c>
      <c r="AJ35" s="51" t="s">
        <v>1832</v>
      </c>
      <c r="AK35" s="51">
        <v>0.223</v>
      </c>
      <c r="AL35" s="51">
        <v>50</v>
      </c>
      <c r="AM35" s="51">
        <v>0.9</v>
      </c>
      <c r="AN35" s="51">
        <v>0.05</v>
      </c>
      <c r="AO35" s="51">
        <v>0.85499999999999998</v>
      </c>
      <c r="AP35" s="51" t="s">
        <v>1833</v>
      </c>
      <c r="AQ35" s="51" t="s">
        <v>472</v>
      </c>
      <c r="AR35" s="51" t="s">
        <v>610</v>
      </c>
      <c r="AS35" s="51" t="s">
        <v>1077</v>
      </c>
      <c r="AT35" s="51" t="s">
        <v>693</v>
      </c>
      <c r="AU35" s="51" t="s">
        <v>1834</v>
      </c>
      <c r="AV35" s="51" t="s">
        <v>1835</v>
      </c>
      <c r="AW35" s="51" t="s">
        <v>480</v>
      </c>
      <c r="AX35" s="51"/>
      <c r="AY35" s="51" t="s">
        <v>1836</v>
      </c>
      <c r="AZ35" s="51" t="s">
        <v>1837</v>
      </c>
      <c r="BA35" s="51" t="s">
        <v>456</v>
      </c>
      <c r="BB35" s="51" t="s">
        <v>1091</v>
      </c>
      <c r="BC35" s="51" t="s">
        <v>1092</v>
      </c>
      <c r="BD35" s="51" t="s">
        <v>618</v>
      </c>
      <c r="BE35" s="51" t="s">
        <v>1839</v>
      </c>
      <c r="BF35" s="51" t="s">
        <v>1840</v>
      </c>
      <c r="BG35" s="51" t="s">
        <v>1841</v>
      </c>
      <c r="BH35" s="51" t="s">
        <v>1842</v>
      </c>
      <c r="BI35" s="51" t="s">
        <v>1180</v>
      </c>
      <c r="BJ35" s="51" t="s">
        <v>1843</v>
      </c>
      <c r="BK35" s="51" t="s">
        <v>93</v>
      </c>
      <c r="BL35" s="51" t="s">
        <v>247</v>
      </c>
      <c r="BM35" s="51" t="s">
        <v>1845</v>
      </c>
      <c r="BN35" s="51" t="s">
        <v>500</v>
      </c>
      <c r="BO35" s="51" t="s">
        <v>1846</v>
      </c>
      <c r="BP35" s="51" t="s">
        <v>893</v>
      </c>
      <c r="BQ35" s="51" t="s">
        <v>894</v>
      </c>
      <c r="BR35" s="51" t="s">
        <v>895</v>
      </c>
      <c r="BS35" s="51" t="s">
        <v>1847</v>
      </c>
      <c r="BT35" s="51" t="s">
        <v>1845</v>
      </c>
      <c r="BU35" s="51">
        <v>7.2</v>
      </c>
      <c r="BV35" s="51">
        <v>14.4</v>
      </c>
      <c r="BW35" s="51" t="s">
        <v>1849</v>
      </c>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v>88</v>
      </c>
      <c r="CZ35" s="51">
        <v>924</v>
      </c>
      <c r="DA35" s="51" t="s">
        <v>1852</v>
      </c>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row>
    <row r="36" spans="1:174" ht="26.25" customHeight="1">
      <c r="A36" s="51" t="s">
        <v>887</v>
      </c>
      <c r="B36" s="51" t="s">
        <v>902</v>
      </c>
      <c r="C36" s="51" t="s">
        <v>689</v>
      </c>
      <c r="D36" s="51" t="s">
        <v>635</v>
      </c>
      <c r="E36" s="51" t="s">
        <v>431</v>
      </c>
      <c r="F36" s="51" t="s">
        <v>1806</v>
      </c>
      <c r="G36" s="51">
        <v>2022</v>
      </c>
      <c r="H36" s="51" t="s">
        <v>1807</v>
      </c>
      <c r="I36" s="51" t="s">
        <v>1808</v>
      </c>
      <c r="J36" s="129" t="s">
        <v>1811</v>
      </c>
      <c r="K36" s="51" t="s">
        <v>1822</v>
      </c>
      <c r="L36" s="51" t="s">
        <v>677</v>
      </c>
      <c r="M36" s="51" t="s">
        <v>440</v>
      </c>
      <c r="N36" s="51" t="s">
        <v>1823</v>
      </c>
      <c r="O36" s="51" t="s">
        <v>807</v>
      </c>
      <c r="P36" s="51" t="s">
        <v>1824</v>
      </c>
      <c r="Q36" s="11" t="s">
        <v>703</v>
      </c>
      <c r="R36" s="51" t="s">
        <v>889</v>
      </c>
      <c r="S36" s="51" t="s">
        <v>1825</v>
      </c>
      <c r="T36" s="51" t="s">
        <v>1826</v>
      </c>
      <c r="U36" s="51" t="s">
        <v>594</v>
      </c>
      <c r="V36" s="51" t="s">
        <v>88</v>
      </c>
      <c r="W36" s="51" t="s">
        <v>89</v>
      </c>
      <c r="X36" s="51" t="s">
        <v>113</v>
      </c>
      <c r="Y36" s="51" t="s">
        <v>711</v>
      </c>
      <c r="Z36" s="51" t="s">
        <v>92</v>
      </c>
      <c r="AA36" s="51" t="s">
        <v>1866</v>
      </c>
      <c r="AB36" s="51" t="s">
        <v>95</v>
      </c>
      <c r="AC36" s="51" t="s">
        <v>1867</v>
      </c>
      <c r="AD36" s="51" t="s">
        <v>94</v>
      </c>
      <c r="AE36" s="51" t="s">
        <v>93</v>
      </c>
      <c r="AF36" s="51" t="s">
        <v>456</v>
      </c>
      <c r="AG36" s="51" t="s">
        <v>180</v>
      </c>
      <c r="AH36" s="51" t="s">
        <v>1830</v>
      </c>
      <c r="AI36" s="51" t="s">
        <v>1831</v>
      </c>
      <c r="AJ36" s="51" t="s">
        <v>1868</v>
      </c>
      <c r="AK36" s="51">
        <v>0.223</v>
      </c>
      <c r="AL36" s="51">
        <v>50</v>
      </c>
      <c r="AM36" s="51">
        <v>0.9</v>
      </c>
      <c r="AN36" s="51">
        <v>0.05</v>
      </c>
      <c r="AO36" s="51">
        <v>0.85499999999999998</v>
      </c>
      <c r="AP36" s="51" t="s">
        <v>1869</v>
      </c>
      <c r="AQ36" s="51" t="s">
        <v>472</v>
      </c>
      <c r="AR36" s="51" t="s">
        <v>610</v>
      </c>
      <c r="AS36" s="51" t="s">
        <v>1077</v>
      </c>
      <c r="AT36" s="51" t="s">
        <v>693</v>
      </c>
      <c r="AU36" s="51" t="s">
        <v>1871</v>
      </c>
      <c r="AV36" s="51" t="s">
        <v>1835</v>
      </c>
      <c r="AW36" s="51" t="s">
        <v>480</v>
      </c>
      <c r="AX36" s="51"/>
      <c r="AY36" s="51" t="s">
        <v>1836</v>
      </c>
      <c r="AZ36" s="51" t="s">
        <v>1837</v>
      </c>
      <c r="BA36" s="51" t="s">
        <v>456</v>
      </c>
      <c r="BB36" s="51" t="s">
        <v>1091</v>
      </c>
      <c r="BC36" s="51" t="s">
        <v>1092</v>
      </c>
      <c r="BD36" s="51" t="s">
        <v>618</v>
      </c>
      <c r="BE36" s="51" t="s">
        <v>1839</v>
      </c>
      <c r="BF36" s="51" t="s">
        <v>1840</v>
      </c>
      <c r="BG36" s="51" t="s">
        <v>1873</v>
      </c>
      <c r="BH36" s="51" t="s">
        <v>1842</v>
      </c>
      <c r="BI36" s="51" t="s">
        <v>1180</v>
      </c>
      <c r="BJ36" s="51" t="s">
        <v>1843</v>
      </c>
      <c r="BK36" s="51" t="s">
        <v>93</v>
      </c>
      <c r="BL36" s="51" t="s">
        <v>247</v>
      </c>
      <c r="BM36" s="51" t="s">
        <v>1874</v>
      </c>
      <c r="BN36" s="51" t="s">
        <v>500</v>
      </c>
      <c r="BO36" s="51" t="s">
        <v>1846</v>
      </c>
      <c r="BP36" s="51" t="s">
        <v>893</v>
      </c>
      <c r="BQ36" s="51" t="s">
        <v>894</v>
      </c>
      <c r="BR36" s="51" t="s">
        <v>895</v>
      </c>
      <c r="BS36" s="51" t="s">
        <v>1847</v>
      </c>
      <c r="BT36" s="51" t="s">
        <v>1874</v>
      </c>
      <c r="BU36" s="51">
        <v>5.5</v>
      </c>
      <c r="BV36" s="51">
        <v>12.7</v>
      </c>
      <c r="BW36" s="51" t="s">
        <v>1849</v>
      </c>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v>183</v>
      </c>
      <c r="CZ36" s="51">
        <v>5031</v>
      </c>
      <c r="DA36" s="51" t="s">
        <v>1852</v>
      </c>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row>
    <row r="37" spans="1:174" ht="26.25" customHeight="1">
      <c r="A37" s="51" t="s">
        <v>887</v>
      </c>
      <c r="B37" s="51" t="s">
        <v>912</v>
      </c>
      <c r="C37" s="51" t="s">
        <v>689</v>
      </c>
      <c r="D37" s="51" t="s">
        <v>635</v>
      </c>
      <c r="E37" s="51" t="s">
        <v>431</v>
      </c>
      <c r="F37" s="51" t="s">
        <v>1806</v>
      </c>
      <c r="G37" s="51">
        <v>2022</v>
      </c>
      <c r="H37" s="51" t="s">
        <v>1807</v>
      </c>
      <c r="I37" s="51" t="s">
        <v>1808</v>
      </c>
      <c r="J37" s="129" t="s">
        <v>1811</v>
      </c>
      <c r="K37" s="51" t="s">
        <v>1822</v>
      </c>
      <c r="L37" s="51" t="s">
        <v>677</v>
      </c>
      <c r="M37" s="51" t="s">
        <v>440</v>
      </c>
      <c r="N37" s="51" t="s">
        <v>1823</v>
      </c>
      <c r="O37" s="51" t="s">
        <v>807</v>
      </c>
      <c r="P37" s="51" t="s">
        <v>1824</v>
      </c>
      <c r="Q37" s="11" t="s">
        <v>703</v>
      </c>
      <c r="R37" s="51" t="s">
        <v>889</v>
      </c>
      <c r="S37" s="51" t="s">
        <v>1825</v>
      </c>
      <c r="T37" s="51" t="s">
        <v>1826</v>
      </c>
      <c r="U37" s="51" t="s">
        <v>594</v>
      </c>
      <c r="V37" s="51" t="s">
        <v>88</v>
      </c>
      <c r="W37" s="51" t="s">
        <v>89</v>
      </c>
      <c r="X37" s="51" t="s">
        <v>113</v>
      </c>
      <c r="Y37" s="51" t="s">
        <v>711</v>
      </c>
      <c r="Z37" s="51" t="s">
        <v>92</v>
      </c>
      <c r="AA37" s="51" t="s">
        <v>553</v>
      </c>
      <c r="AB37" s="51" t="s">
        <v>115</v>
      </c>
      <c r="AC37" s="51" t="s">
        <v>1829</v>
      </c>
      <c r="AD37" s="51" t="s">
        <v>94</v>
      </c>
      <c r="AE37" s="51" t="s">
        <v>93</v>
      </c>
      <c r="AF37" s="51" t="s">
        <v>456</v>
      </c>
      <c r="AG37" s="51" t="s">
        <v>180</v>
      </c>
      <c r="AH37" s="51" t="s">
        <v>1830</v>
      </c>
      <c r="AI37" s="51" t="s">
        <v>1831</v>
      </c>
      <c r="AJ37" s="51" t="s">
        <v>1868</v>
      </c>
      <c r="AK37" s="51">
        <v>0.223</v>
      </c>
      <c r="AL37" s="51">
        <v>50</v>
      </c>
      <c r="AM37" s="51">
        <v>0.9</v>
      </c>
      <c r="AN37" s="51">
        <v>0.05</v>
      </c>
      <c r="AO37" s="51">
        <v>0.85499999999999998</v>
      </c>
      <c r="AP37" s="51" t="s">
        <v>1895</v>
      </c>
      <c r="AQ37" s="51" t="s">
        <v>472</v>
      </c>
      <c r="AR37" s="51" t="s">
        <v>610</v>
      </c>
      <c r="AS37" s="51" t="s">
        <v>1077</v>
      </c>
      <c r="AT37" s="51" t="s">
        <v>693</v>
      </c>
      <c r="AU37" s="51" t="s">
        <v>1871</v>
      </c>
      <c r="AV37" s="51" t="s">
        <v>1835</v>
      </c>
      <c r="AW37" s="51" t="s">
        <v>1082</v>
      </c>
      <c r="AX37" s="51"/>
      <c r="AY37" s="51" t="s">
        <v>1836</v>
      </c>
      <c r="AZ37" s="51" t="s">
        <v>1837</v>
      </c>
      <c r="BA37" s="51" t="s">
        <v>456</v>
      </c>
      <c r="BB37" s="51" t="s">
        <v>1091</v>
      </c>
      <c r="BC37" s="51" t="s">
        <v>1092</v>
      </c>
      <c r="BD37" s="51" t="s">
        <v>618</v>
      </c>
      <c r="BE37" s="51" t="s">
        <v>1839</v>
      </c>
      <c r="BF37" s="51" t="s">
        <v>1840</v>
      </c>
      <c r="BG37" s="51" t="s">
        <v>1897</v>
      </c>
      <c r="BH37" s="51" t="s">
        <v>1842</v>
      </c>
      <c r="BI37" s="51" t="s">
        <v>1180</v>
      </c>
      <c r="BJ37" s="51" t="s">
        <v>1843</v>
      </c>
      <c r="BK37" s="51" t="s">
        <v>93</v>
      </c>
      <c r="BL37" s="51" t="s">
        <v>247</v>
      </c>
      <c r="BM37" s="51" t="s">
        <v>1874</v>
      </c>
      <c r="BN37" s="51" t="s">
        <v>500</v>
      </c>
      <c r="BO37" s="51" t="s">
        <v>1846</v>
      </c>
      <c r="BP37" s="51" t="s">
        <v>914</v>
      </c>
      <c r="BQ37" s="51" t="s">
        <v>915</v>
      </c>
      <c r="BR37" s="51" t="s">
        <v>916</v>
      </c>
      <c r="BS37" s="51" t="s">
        <v>1847</v>
      </c>
      <c r="BT37" s="51" t="s">
        <v>1874</v>
      </c>
      <c r="BU37" s="51">
        <v>8.1</v>
      </c>
      <c r="BV37" s="51">
        <v>15.2</v>
      </c>
      <c r="BW37" s="51" t="s">
        <v>1849</v>
      </c>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v>140</v>
      </c>
      <c r="CZ37" s="51">
        <v>1464</v>
      </c>
      <c r="DA37" s="51" t="s">
        <v>1852</v>
      </c>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row>
    <row r="38" spans="1:174" ht="26.25" customHeight="1">
      <c r="A38" s="51" t="s">
        <v>887</v>
      </c>
      <c r="B38" s="51" t="s">
        <v>917</v>
      </c>
      <c r="C38" s="51" t="s">
        <v>689</v>
      </c>
      <c r="D38" s="51" t="s">
        <v>635</v>
      </c>
      <c r="E38" s="51" t="s">
        <v>431</v>
      </c>
      <c r="F38" s="51" t="s">
        <v>1806</v>
      </c>
      <c r="G38" s="51">
        <v>2022</v>
      </c>
      <c r="H38" s="51" t="s">
        <v>1807</v>
      </c>
      <c r="I38" s="51" t="s">
        <v>1808</v>
      </c>
      <c r="J38" s="129" t="s">
        <v>1811</v>
      </c>
      <c r="K38" s="51" t="s">
        <v>1822</v>
      </c>
      <c r="L38" s="51" t="s">
        <v>677</v>
      </c>
      <c r="M38" s="51" t="s">
        <v>440</v>
      </c>
      <c r="N38" s="51" t="s">
        <v>1823</v>
      </c>
      <c r="O38" s="51" t="s">
        <v>807</v>
      </c>
      <c r="P38" s="51" t="s">
        <v>1824</v>
      </c>
      <c r="Q38" s="11" t="s">
        <v>703</v>
      </c>
      <c r="R38" s="51" t="s">
        <v>889</v>
      </c>
      <c r="S38" s="51" t="s">
        <v>1825</v>
      </c>
      <c r="T38" s="51" t="s">
        <v>1931</v>
      </c>
      <c r="U38" s="51" t="s">
        <v>594</v>
      </c>
      <c r="V38" s="51" t="s">
        <v>88</v>
      </c>
      <c r="W38" s="51" t="s">
        <v>89</v>
      </c>
      <c r="X38" s="51" t="s">
        <v>113</v>
      </c>
      <c r="Y38" s="51" t="s">
        <v>711</v>
      </c>
      <c r="Z38" s="51" t="s">
        <v>92</v>
      </c>
      <c r="AA38" s="51" t="s">
        <v>553</v>
      </c>
      <c r="AB38" s="51" t="s">
        <v>115</v>
      </c>
      <c r="AC38" s="51" t="s">
        <v>1829</v>
      </c>
      <c r="AD38" s="51" t="s">
        <v>94</v>
      </c>
      <c r="AE38" s="51" t="s">
        <v>93</v>
      </c>
      <c r="AF38" s="51" t="s">
        <v>456</v>
      </c>
      <c r="AG38" s="51" t="s">
        <v>180</v>
      </c>
      <c r="AH38" s="51" t="s">
        <v>1830</v>
      </c>
      <c r="AI38" s="51" t="s">
        <v>920</v>
      </c>
      <c r="AJ38" s="51" t="s">
        <v>1868</v>
      </c>
      <c r="AK38" s="51">
        <v>0.223</v>
      </c>
      <c r="AL38" s="51">
        <v>50</v>
      </c>
      <c r="AM38" s="51">
        <v>0.95</v>
      </c>
      <c r="AN38" s="51">
        <v>0.05</v>
      </c>
      <c r="AO38" s="51">
        <v>0.90249999999999997</v>
      </c>
      <c r="AP38" s="51" t="s">
        <v>1895</v>
      </c>
      <c r="AQ38" s="51" t="s">
        <v>472</v>
      </c>
      <c r="AR38" s="51" t="s">
        <v>610</v>
      </c>
      <c r="AS38" s="51" t="s">
        <v>1077</v>
      </c>
      <c r="AT38" s="51" t="s">
        <v>693</v>
      </c>
      <c r="AU38" s="51" t="s">
        <v>1871</v>
      </c>
      <c r="AV38" s="51" t="s">
        <v>1835</v>
      </c>
      <c r="AW38" s="51" t="s">
        <v>480</v>
      </c>
      <c r="AX38" s="51"/>
      <c r="AY38" s="51" t="s">
        <v>1836</v>
      </c>
      <c r="AZ38" s="51" t="s">
        <v>1837</v>
      </c>
      <c r="BA38" s="51" t="s">
        <v>456</v>
      </c>
      <c r="BB38" s="51" t="s">
        <v>1091</v>
      </c>
      <c r="BC38" s="51" t="s">
        <v>1092</v>
      </c>
      <c r="BD38" s="51" t="s">
        <v>618</v>
      </c>
      <c r="BE38" s="51" t="s">
        <v>1839</v>
      </c>
      <c r="BF38" s="51" t="s">
        <v>1840</v>
      </c>
      <c r="BG38" s="51" t="s">
        <v>1941</v>
      </c>
      <c r="BH38" s="51" t="s">
        <v>1842</v>
      </c>
      <c r="BI38" s="51" t="s">
        <v>1180</v>
      </c>
      <c r="BJ38" s="51" t="s">
        <v>1843</v>
      </c>
      <c r="BK38" s="51" t="s">
        <v>93</v>
      </c>
      <c r="BL38" s="51" t="s">
        <v>247</v>
      </c>
      <c r="BM38" s="51" t="s">
        <v>1874</v>
      </c>
      <c r="BN38" s="51" t="s">
        <v>500</v>
      </c>
      <c r="BO38" s="51" t="s">
        <v>1945</v>
      </c>
      <c r="BP38" s="51" t="s">
        <v>893</v>
      </c>
      <c r="BQ38" s="51" t="s">
        <v>894</v>
      </c>
      <c r="BR38" s="51" t="s">
        <v>895</v>
      </c>
      <c r="BS38" s="51" t="s">
        <v>1847</v>
      </c>
      <c r="BT38" s="51" t="s">
        <v>1874</v>
      </c>
      <c r="BU38" s="51">
        <v>9.6</v>
      </c>
      <c r="BV38" s="51">
        <v>17.600000000000001</v>
      </c>
      <c r="BW38" s="51" t="s">
        <v>1849</v>
      </c>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v>219</v>
      </c>
      <c r="CZ38" s="51">
        <v>2401</v>
      </c>
      <c r="DA38" s="51" t="s">
        <v>1852</v>
      </c>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row>
    <row r="39" spans="1:174" ht="26.25" customHeight="1">
      <c r="A39" s="51" t="s">
        <v>923</v>
      </c>
      <c r="B39" s="51" t="s">
        <v>924</v>
      </c>
      <c r="C39" s="51" t="s">
        <v>689</v>
      </c>
      <c r="D39" s="51" t="s">
        <v>648</v>
      </c>
      <c r="E39" s="51" t="s">
        <v>431</v>
      </c>
      <c r="F39" s="51" t="s">
        <v>1966</v>
      </c>
      <c r="G39" s="51">
        <v>2021</v>
      </c>
      <c r="H39" s="51" t="s">
        <v>1967</v>
      </c>
      <c r="I39" s="51" t="s">
        <v>1977</v>
      </c>
      <c r="J39" s="129" t="s">
        <v>1979</v>
      </c>
      <c r="K39" s="51" t="s">
        <v>1990</v>
      </c>
      <c r="L39" s="51" t="s">
        <v>677</v>
      </c>
      <c r="M39" s="51" t="s">
        <v>1991</v>
      </c>
      <c r="N39" s="51" t="s">
        <v>1992</v>
      </c>
      <c r="O39" s="51" t="s">
        <v>1994</v>
      </c>
      <c r="P39" s="51" t="s">
        <v>1194</v>
      </c>
      <c r="Q39" s="11" t="s">
        <v>703</v>
      </c>
      <c r="R39" s="51" t="s">
        <v>889</v>
      </c>
      <c r="S39" s="51" t="s">
        <v>1996</v>
      </c>
      <c r="T39" s="51" t="s">
        <v>1998</v>
      </c>
      <c r="U39" s="51" t="s">
        <v>594</v>
      </c>
      <c r="V39" s="51" t="s">
        <v>88</v>
      </c>
      <c r="W39" s="51" t="s">
        <v>180</v>
      </c>
      <c r="X39" s="51" t="s">
        <v>113</v>
      </c>
      <c r="Y39" s="51" t="s">
        <v>711</v>
      </c>
      <c r="Z39" s="51" t="s">
        <v>92</v>
      </c>
      <c r="AA39" s="51" t="s">
        <v>553</v>
      </c>
      <c r="AB39" s="51" t="s">
        <v>115</v>
      </c>
      <c r="AC39" s="51" t="s">
        <v>1999</v>
      </c>
      <c r="AD39" s="51" t="s">
        <v>94</v>
      </c>
      <c r="AE39" s="51" t="s">
        <v>93</v>
      </c>
      <c r="AF39" s="51" t="s">
        <v>456</v>
      </c>
      <c r="AG39" s="51" t="s">
        <v>180</v>
      </c>
      <c r="AH39" s="51" t="s">
        <v>2001</v>
      </c>
      <c r="AI39" s="51" t="s">
        <v>929</v>
      </c>
      <c r="AJ39" s="51" t="s">
        <v>2002</v>
      </c>
      <c r="AK39" s="51" t="s">
        <v>180</v>
      </c>
      <c r="AL39" s="51" t="s">
        <v>180</v>
      </c>
      <c r="AM39" s="51">
        <v>0.9</v>
      </c>
      <c r="AN39" s="51">
        <v>0.04</v>
      </c>
      <c r="AO39" s="51">
        <v>0.9</v>
      </c>
      <c r="AP39" s="51" t="s">
        <v>2003</v>
      </c>
      <c r="AQ39" s="51" t="s">
        <v>472</v>
      </c>
      <c r="AR39" s="51">
        <v>2020</v>
      </c>
      <c r="AS39" s="51" t="s">
        <v>1077</v>
      </c>
      <c r="AT39" s="51" t="s">
        <v>2006</v>
      </c>
      <c r="AU39" s="51" t="s">
        <v>1928</v>
      </c>
      <c r="AV39" s="51" t="s">
        <v>2007</v>
      </c>
      <c r="AW39" s="51" t="s">
        <v>2008</v>
      </c>
      <c r="AX39" s="51" t="s">
        <v>2009</v>
      </c>
      <c r="AY39" s="51" t="s">
        <v>2010</v>
      </c>
      <c r="AZ39" s="51" t="s">
        <v>653</v>
      </c>
      <c r="BA39" s="51" t="s">
        <v>456</v>
      </c>
      <c r="BB39" s="51" t="s">
        <v>2011</v>
      </c>
      <c r="BC39" s="51" t="s">
        <v>2012</v>
      </c>
      <c r="BD39" s="51" t="s">
        <v>2013</v>
      </c>
      <c r="BE39" s="51" t="s">
        <v>2015</v>
      </c>
      <c r="BF39" s="51" t="s">
        <v>2017</v>
      </c>
      <c r="BG39" s="51" t="s">
        <v>2018</v>
      </c>
      <c r="BH39" s="51" t="s">
        <v>1771</v>
      </c>
      <c r="BI39" s="51" t="s">
        <v>2019</v>
      </c>
      <c r="BJ39" s="51" t="s">
        <v>2020</v>
      </c>
      <c r="BK39" s="51" t="s">
        <v>93</v>
      </c>
      <c r="BL39" s="51" t="s">
        <v>247</v>
      </c>
      <c r="BM39" s="51" t="s">
        <v>2023</v>
      </c>
      <c r="BN39" s="51" t="s">
        <v>500</v>
      </c>
      <c r="BO39" s="51" t="s">
        <v>2025</v>
      </c>
      <c r="BP39" s="51" t="s">
        <v>926</v>
      </c>
      <c r="BQ39" s="51" t="s">
        <v>927</v>
      </c>
      <c r="BR39" s="51" t="s">
        <v>928</v>
      </c>
      <c r="BS39" s="51" t="s">
        <v>996</v>
      </c>
      <c r="BT39" s="51" t="s">
        <v>2023</v>
      </c>
      <c r="BU39" s="51">
        <v>2.71</v>
      </c>
      <c r="BV39" s="51">
        <v>2.71</v>
      </c>
      <c r="BW39" s="51" t="s">
        <v>2027</v>
      </c>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v>73.900000000000006</v>
      </c>
      <c r="DC39" s="51">
        <v>73.900000000000006</v>
      </c>
      <c r="DD39" s="51" t="s">
        <v>2031</v>
      </c>
      <c r="DE39" s="51">
        <v>56.3</v>
      </c>
      <c r="DF39" s="51">
        <v>56.3</v>
      </c>
      <c r="DG39" s="51" t="s">
        <v>2032</v>
      </c>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row>
    <row r="40" spans="1:174" ht="26.25" customHeight="1">
      <c r="A40" s="51" t="s">
        <v>923</v>
      </c>
      <c r="B40" s="51" t="s">
        <v>934</v>
      </c>
      <c r="C40" s="51" t="s">
        <v>689</v>
      </c>
      <c r="D40" s="51" t="s">
        <v>648</v>
      </c>
      <c r="E40" s="51" t="s">
        <v>431</v>
      </c>
      <c r="F40" s="51" t="s">
        <v>1966</v>
      </c>
      <c r="G40" s="51">
        <v>2021</v>
      </c>
      <c r="H40" s="51" t="s">
        <v>1967</v>
      </c>
      <c r="I40" s="51" t="s">
        <v>1977</v>
      </c>
      <c r="J40" s="129" t="s">
        <v>1979</v>
      </c>
      <c r="K40" s="51" t="s">
        <v>1990</v>
      </c>
      <c r="L40" s="51" t="s">
        <v>677</v>
      </c>
      <c r="M40" s="51" t="s">
        <v>1991</v>
      </c>
      <c r="N40" s="51" t="s">
        <v>1992</v>
      </c>
      <c r="O40" s="51" t="s">
        <v>1994</v>
      </c>
      <c r="P40" s="51" t="s">
        <v>1194</v>
      </c>
      <c r="Q40" s="11" t="s">
        <v>703</v>
      </c>
      <c r="R40" s="51" t="s">
        <v>889</v>
      </c>
      <c r="S40" s="51" t="s">
        <v>1996</v>
      </c>
      <c r="T40" s="51" t="s">
        <v>1998</v>
      </c>
      <c r="U40" s="51" t="s">
        <v>594</v>
      </c>
      <c r="V40" s="51" t="s">
        <v>88</v>
      </c>
      <c r="W40" s="51" t="s">
        <v>180</v>
      </c>
      <c r="X40" s="51" t="s">
        <v>113</v>
      </c>
      <c r="Y40" s="51" t="s">
        <v>711</v>
      </c>
      <c r="Z40" s="51" t="s">
        <v>92</v>
      </c>
      <c r="AA40" s="51" t="s">
        <v>553</v>
      </c>
      <c r="AB40" s="51" t="s">
        <v>115</v>
      </c>
      <c r="AC40" s="51" t="s">
        <v>1999</v>
      </c>
      <c r="AD40" s="51" t="s">
        <v>94</v>
      </c>
      <c r="AE40" s="51" t="s">
        <v>93</v>
      </c>
      <c r="AF40" s="51" t="s">
        <v>456</v>
      </c>
      <c r="AG40" s="51" t="s">
        <v>180</v>
      </c>
      <c r="AH40" s="51" t="s">
        <v>2001</v>
      </c>
      <c r="AI40" s="51" t="s">
        <v>929</v>
      </c>
      <c r="AJ40" s="51" t="s">
        <v>2002</v>
      </c>
      <c r="AK40" s="51" t="s">
        <v>180</v>
      </c>
      <c r="AL40" s="51" t="s">
        <v>180</v>
      </c>
      <c r="AM40" s="51">
        <v>0.9</v>
      </c>
      <c r="AN40" s="51">
        <v>0.04</v>
      </c>
      <c r="AO40" s="51">
        <v>0.9</v>
      </c>
      <c r="AP40" s="51" t="s">
        <v>2003</v>
      </c>
      <c r="AQ40" s="51" t="s">
        <v>472</v>
      </c>
      <c r="AR40" s="51">
        <v>2020</v>
      </c>
      <c r="AS40" s="51" t="s">
        <v>1077</v>
      </c>
      <c r="AT40" s="51" t="s">
        <v>2006</v>
      </c>
      <c r="AU40" s="51" t="s">
        <v>1928</v>
      </c>
      <c r="AV40" s="51" t="s">
        <v>2007</v>
      </c>
      <c r="AW40" s="51" t="s">
        <v>2008</v>
      </c>
      <c r="AX40" s="51" t="s">
        <v>2009</v>
      </c>
      <c r="AY40" s="51" t="s">
        <v>2010</v>
      </c>
      <c r="AZ40" s="51" t="s">
        <v>653</v>
      </c>
      <c r="BA40" s="51" t="s">
        <v>456</v>
      </c>
      <c r="BB40" s="51" t="s">
        <v>2011</v>
      </c>
      <c r="BC40" s="51" t="s">
        <v>2012</v>
      </c>
      <c r="BD40" s="51" t="s">
        <v>2013</v>
      </c>
      <c r="BE40" s="51" t="s">
        <v>2057</v>
      </c>
      <c r="BF40" s="51" t="s">
        <v>2017</v>
      </c>
      <c r="BG40" s="51" t="s">
        <v>2058</v>
      </c>
      <c r="BH40" s="51" t="s">
        <v>1771</v>
      </c>
      <c r="BI40" s="51" t="s">
        <v>2019</v>
      </c>
      <c r="BJ40" s="51" t="s">
        <v>2020</v>
      </c>
      <c r="BK40" s="51" t="s">
        <v>93</v>
      </c>
      <c r="BL40" s="51" t="s">
        <v>247</v>
      </c>
      <c r="BM40" s="51" t="s">
        <v>2023</v>
      </c>
      <c r="BN40" s="51" t="s">
        <v>500</v>
      </c>
      <c r="BO40" s="51" t="s">
        <v>2025</v>
      </c>
      <c r="BP40" s="51" t="s">
        <v>926</v>
      </c>
      <c r="BQ40" s="51" t="s">
        <v>927</v>
      </c>
      <c r="BR40" s="51" t="s">
        <v>928</v>
      </c>
      <c r="BS40" s="51" t="s">
        <v>996</v>
      </c>
      <c r="BT40" s="51" t="s">
        <v>2023</v>
      </c>
      <c r="BU40" s="51">
        <v>11.8</v>
      </c>
      <c r="BV40" s="51">
        <v>11.8</v>
      </c>
      <c r="BW40" s="51" t="s">
        <v>2027</v>
      </c>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v>307</v>
      </c>
      <c r="DC40" s="51">
        <v>307</v>
      </c>
      <c r="DD40" s="51" t="s">
        <v>2031</v>
      </c>
      <c r="DE40" s="51">
        <v>219</v>
      </c>
      <c r="DF40" s="51">
        <v>219</v>
      </c>
      <c r="DG40" s="51" t="s">
        <v>2032</v>
      </c>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row>
    <row r="41" spans="1:174" ht="26.25" customHeight="1">
      <c r="A41" s="51" t="s">
        <v>939</v>
      </c>
      <c r="B41" s="51" t="s">
        <v>939</v>
      </c>
      <c r="C41" s="51" t="s">
        <v>689</v>
      </c>
      <c r="D41" s="51" t="s">
        <v>2070</v>
      </c>
      <c r="E41" s="51" t="s">
        <v>431</v>
      </c>
      <c r="F41" s="51" t="s">
        <v>2071</v>
      </c>
      <c r="G41" s="51">
        <v>2024</v>
      </c>
      <c r="H41" s="51" t="s">
        <v>2072</v>
      </c>
      <c r="I41" s="51" t="s">
        <v>2073</v>
      </c>
      <c r="J41" s="129" t="s">
        <v>2074</v>
      </c>
      <c r="K41" s="51" t="s">
        <v>1990</v>
      </c>
      <c r="L41" s="51" t="s">
        <v>677</v>
      </c>
      <c r="M41" s="51" t="s">
        <v>1991</v>
      </c>
      <c r="N41" s="51" t="s">
        <v>2084</v>
      </c>
      <c r="O41" s="51" t="s">
        <v>1994</v>
      </c>
      <c r="P41" s="51" t="s">
        <v>1821</v>
      </c>
      <c r="Q41" s="11" t="s">
        <v>703</v>
      </c>
      <c r="R41" s="51" t="s">
        <v>889</v>
      </c>
      <c r="S41" s="51" t="s">
        <v>1825</v>
      </c>
      <c r="T41" s="51" t="s">
        <v>2087</v>
      </c>
      <c r="U41" s="51" t="s">
        <v>594</v>
      </c>
      <c r="V41" s="51" t="s">
        <v>88</v>
      </c>
      <c r="W41" s="51" t="s">
        <v>94</v>
      </c>
      <c r="X41" s="51" t="s">
        <v>180</v>
      </c>
      <c r="Y41" s="51" t="s">
        <v>941</v>
      </c>
      <c r="Z41" s="51" t="s">
        <v>92</v>
      </c>
      <c r="AA41" s="51" t="s">
        <v>918</v>
      </c>
      <c r="AB41" s="51" t="s">
        <v>95</v>
      </c>
      <c r="AC41" s="51" t="s">
        <v>2089</v>
      </c>
      <c r="AD41" s="51" t="s">
        <v>93</v>
      </c>
      <c r="AE41" s="51" t="s">
        <v>93</v>
      </c>
      <c r="AF41" s="51" t="s">
        <v>456</v>
      </c>
      <c r="AG41" s="51">
        <v>1000</v>
      </c>
      <c r="AH41" s="51" t="s">
        <v>180</v>
      </c>
      <c r="AI41" s="51" t="s">
        <v>950</v>
      </c>
      <c r="AJ41" s="51" t="s">
        <v>2090</v>
      </c>
      <c r="AK41" s="51" t="s">
        <v>180</v>
      </c>
      <c r="AL41" s="51" t="s">
        <v>180</v>
      </c>
      <c r="AM41" s="51" t="s">
        <v>2091</v>
      </c>
      <c r="AN41" s="51" t="s">
        <v>2092</v>
      </c>
      <c r="AO41" s="51" t="s">
        <v>2093</v>
      </c>
      <c r="AP41" s="51" t="s">
        <v>2094</v>
      </c>
      <c r="AQ41" s="51" t="s">
        <v>472</v>
      </c>
      <c r="AR41" s="51" t="s">
        <v>610</v>
      </c>
      <c r="AS41" s="51" t="s">
        <v>1077</v>
      </c>
      <c r="AT41" s="51" t="s">
        <v>2095</v>
      </c>
      <c r="AU41" s="51" t="s">
        <v>2096</v>
      </c>
      <c r="AV41" s="51" t="s">
        <v>2097</v>
      </c>
      <c r="AW41" s="51" t="s">
        <v>480</v>
      </c>
      <c r="AX41" s="51"/>
      <c r="AY41" s="51" t="s">
        <v>194</v>
      </c>
      <c r="AZ41" s="51" t="s">
        <v>2100</v>
      </c>
      <c r="BA41" s="51" t="s">
        <v>456</v>
      </c>
      <c r="BB41" s="51" t="s">
        <v>2101</v>
      </c>
      <c r="BC41" s="51" t="s">
        <v>2102</v>
      </c>
      <c r="BD41" s="51" t="s">
        <v>618</v>
      </c>
      <c r="BE41" s="51" t="s">
        <v>2106</v>
      </c>
      <c r="BF41" s="51" t="s">
        <v>2108</v>
      </c>
      <c r="BG41" s="51" t="s">
        <v>2110</v>
      </c>
      <c r="BH41" s="51" t="s">
        <v>1821</v>
      </c>
      <c r="BI41" s="51" t="s">
        <v>2112</v>
      </c>
      <c r="BJ41" s="51"/>
      <c r="BK41" s="51" t="s">
        <v>93</v>
      </c>
      <c r="BL41" s="51" t="s">
        <v>93</v>
      </c>
      <c r="BM41" s="51" t="s">
        <v>2115</v>
      </c>
      <c r="BN41" s="51" t="s">
        <v>500</v>
      </c>
      <c r="BO41" s="51" t="s">
        <v>2117</v>
      </c>
      <c r="BP41" s="51" t="s">
        <v>943</v>
      </c>
      <c r="BQ41" s="51" t="s">
        <v>945</v>
      </c>
      <c r="BR41" s="51" t="s">
        <v>947</v>
      </c>
      <c r="BS41" s="51" t="s">
        <v>2080</v>
      </c>
      <c r="BT41" s="51" t="s">
        <v>2115</v>
      </c>
      <c r="BU41" s="51">
        <v>6260000</v>
      </c>
      <c r="BV41" s="51">
        <v>12100000</v>
      </c>
      <c r="BW41" s="51" t="s">
        <v>1723</v>
      </c>
      <c r="BX41" s="51"/>
      <c r="BY41" s="51"/>
      <c r="BZ41" s="51"/>
      <c r="CA41" s="51">
        <v>160000000</v>
      </c>
      <c r="CB41" s="51">
        <v>340000000</v>
      </c>
      <c r="CC41" s="51" t="s">
        <v>2120</v>
      </c>
      <c r="CD41" s="51">
        <v>-650</v>
      </c>
      <c r="CE41" s="51">
        <v>30500</v>
      </c>
      <c r="CF41" s="51" t="s">
        <v>1725</v>
      </c>
      <c r="CG41" s="51">
        <v>52600</v>
      </c>
      <c r="CH41" s="51">
        <v>73200</v>
      </c>
      <c r="CI41" s="51" t="s">
        <v>1726</v>
      </c>
      <c r="CJ41" s="51">
        <v>153000</v>
      </c>
      <c r="CK41" s="51">
        <v>196000</v>
      </c>
      <c r="CL41" s="51" t="s">
        <v>730</v>
      </c>
      <c r="CM41" s="51">
        <v>435</v>
      </c>
      <c r="CN41" s="51">
        <v>30400</v>
      </c>
      <c r="CO41" s="51" t="s">
        <v>2121</v>
      </c>
      <c r="CP41" s="51"/>
      <c r="CQ41" s="51"/>
      <c r="CR41" s="51"/>
      <c r="CS41" s="51"/>
      <c r="CT41" s="51"/>
      <c r="CU41" s="51"/>
      <c r="CV41" s="51">
        <v>0.28999999999999998</v>
      </c>
      <c r="CW41" s="51">
        <v>0.371</v>
      </c>
      <c r="CX41" s="51" t="s">
        <v>1733</v>
      </c>
      <c r="CY41" s="51">
        <v>1130000</v>
      </c>
      <c r="CZ41" s="51">
        <v>17300000</v>
      </c>
      <c r="DA41" s="51" t="s">
        <v>2123</v>
      </c>
      <c r="DB41" s="51"/>
      <c r="DC41" s="51"/>
      <c r="DD41" s="51"/>
      <c r="DE41" s="51"/>
      <c r="DF41" s="51"/>
      <c r="DG41" s="51"/>
      <c r="DH41" s="51">
        <v>37100</v>
      </c>
      <c r="DI41" s="51">
        <v>39500</v>
      </c>
      <c r="DJ41" s="51" t="s">
        <v>646</v>
      </c>
      <c r="DK41" s="51">
        <v>1.27</v>
      </c>
      <c r="DL41" s="51">
        <v>1.43</v>
      </c>
      <c r="DM41" s="51" t="s">
        <v>2125</v>
      </c>
      <c r="DN41" s="51">
        <v>141</v>
      </c>
      <c r="DO41" s="51">
        <v>155</v>
      </c>
      <c r="DP41" s="51" t="s">
        <v>2127</v>
      </c>
      <c r="DQ41" s="51">
        <v>101000000</v>
      </c>
      <c r="DR41" s="51">
        <v>107000000</v>
      </c>
      <c r="DS41" s="51" t="s">
        <v>1406</v>
      </c>
      <c r="DT41" s="51">
        <v>574000</v>
      </c>
      <c r="DU41" s="51">
        <v>765000</v>
      </c>
      <c r="DV41" s="51" t="s">
        <v>647</v>
      </c>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row>
    <row r="42" spans="1:174" ht="26.25" customHeight="1">
      <c r="A42" s="153" t="s">
        <v>958</v>
      </c>
      <c r="B42" s="153" t="s">
        <v>958</v>
      </c>
      <c r="C42" s="51" t="s">
        <v>689</v>
      </c>
      <c r="D42" s="51" t="s">
        <v>2137</v>
      </c>
      <c r="E42" s="51" t="s">
        <v>431</v>
      </c>
      <c r="F42" s="51" t="s">
        <v>2138</v>
      </c>
      <c r="G42" s="51">
        <v>2022</v>
      </c>
      <c r="H42" s="51" t="s">
        <v>2139</v>
      </c>
      <c r="I42" s="51" t="s">
        <v>2140</v>
      </c>
      <c r="J42" s="51" t="s">
        <v>2141</v>
      </c>
      <c r="K42" s="51" t="s">
        <v>1990</v>
      </c>
      <c r="L42" s="51" t="s">
        <v>677</v>
      </c>
      <c r="M42" s="51" t="s">
        <v>1991</v>
      </c>
      <c r="N42" s="51" t="s">
        <v>2084</v>
      </c>
      <c r="O42" s="51" t="s">
        <v>1994</v>
      </c>
      <c r="P42" s="51" t="s">
        <v>1821</v>
      </c>
      <c r="Q42" s="11" t="s">
        <v>703</v>
      </c>
      <c r="R42" s="51" t="s">
        <v>889</v>
      </c>
      <c r="S42" s="51" t="s">
        <v>1825</v>
      </c>
      <c r="T42" s="51" t="s">
        <v>2087</v>
      </c>
      <c r="U42" s="51" t="s">
        <v>594</v>
      </c>
      <c r="V42" s="51" t="s">
        <v>88</v>
      </c>
      <c r="W42" s="51" t="s">
        <v>94</v>
      </c>
      <c r="X42" s="51" t="s">
        <v>180</v>
      </c>
      <c r="Y42" s="51" t="s">
        <v>941</v>
      </c>
      <c r="Z42" s="51" t="s">
        <v>92</v>
      </c>
      <c r="AA42" s="51" t="s">
        <v>918</v>
      </c>
      <c r="AB42" s="51" t="s">
        <v>95</v>
      </c>
      <c r="AC42" s="51" t="s">
        <v>2089</v>
      </c>
      <c r="AD42" s="51" t="s">
        <v>93</v>
      </c>
      <c r="AE42" s="51" t="s">
        <v>93</v>
      </c>
      <c r="AF42" s="51" t="s">
        <v>456</v>
      </c>
      <c r="AG42" s="51">
        <v>1000</v>
      </c>
      <c r="AH42" s="51" t="s">
        <v>180</v>
      </c>
      <c r="AI42" s="51" t="s">
        <v>950</v>
      </c>
      <c r="AJ42" s="51" t="s">
        <v>2090</v>
      </c>
      <c r="AK42" s="51" t="s">
        <v>180</v>
      </c>
      <c r="AL42" s="51" t="s">
        <v>180</v>
      </c>
      <c r="AM42" s="51" t="s">
        <v>2091</v>
      </c>
      <c r="AN42" s="51" t="s">
        <v>2092</v>
      </c>
      <c r="AO42" s="51" t="s">
        <v>2093</v>
      </c>
      <c r="AP42" s="51" t="s">
        <v>2094</v>
      </c>
      <c r="AQ42" s="51" t="s">
        <v>472</v>
      </c>
      <c r="AR42" s="51" t="s">
        <v>610</v>
      </c>
      <c r="AS42" s="51" t="s">
        <v>1077</v>
      </c>
      <c r="AT42" s="51" t="s">
        <v>2095</v>
      </c>
      <c r="AU42" s="51" t="s">
        <v>2096</v>
      </c>
      <c r="AV42" s="51" t="s">
        <v>2147</v>
      </c>
      <c r="AW42" s="51" t="s">
        <v>480</v>
      </c>
      <c r="AX42" s="51"/>
      <c r="AY42" s="51" t="s">
        <v>194</v>
      </c>
      <c r="AZ42" s="51" t="s">
        <v>2148</v>
      </c>
      <c r="BA42" s="51" t="s">
        <v>94</v>
      </c>
      <c r="BB42" s="51" t="s">
        <v>2150</v>
      </c>
      <c r="BC42" s="51" t="s">
        <v>2012</v>
      </c>
      <c r="BD42" s="51" t="s">
        <v>618</v>
      </c>
      <c r="BE42" s="51" t="s">
        <v>2152</v>
      </c>
      <c r="BF42" s="51" t="s">
        <v>2153</v>
      </c>
      <c r="BG42" s="51" t="s">
        <v>2154</v>
      </c>
      <c r="BH42" s="51" t="s">
        <v>1821</v>
      </c>
      <c r="BI42" s="51" t="s">
        <v>2112</v>
      </c>
      <c r="BJ42" s="51"/>
      <c r="BK42" s="51" t="s">
        <v>93</v>
      </c>
      <c r="BL42" s="51" t="s">
        <v>247</v>
      </c>
      <c r="BM42" s="51" t="s">
        <v>2155</v>
      </c>
      <c r="BN42" s="51" t="s">
        <v>500</v>
      </c>
      <c r="BO42" s="51" t="s">
        <v>2156</v>
      </c>
      <c r="BP42" s="51" t="s">
        <v>945</v>
      </c>
      <c r="BQ42" s="51" t="s">
        <v>970</v>
      </c>
      <c r="BR42" s="51" t="s">
        <v>971</v>
      </c>
      <c r="BS42" s="51" t="s">
        <v>996</v>
      </c>
      <c r="BT42" s="51" t="s">
        <v>2155</v>
      </c>
      <c r="BU42" s="51">
        <v>5970000</v>
      </c>
      <c r="BV42" s="51">
        <v>12600000</v>
      </c>
      <c r="BW42" s="51" t="s">
        <v>2157</v>
      </c>
      <c r="BX42" s="51"/>
      <c r="BY42" s="51"/>
      <c r="BZ42" s="51"/>
      <c r="CA42" s="51">
        <v>1380000000</v>
      </c>
      <c r="CB42" s="51">
        <v>3550000000</v>
      </c>
      <c r="CC42" s="51" t="s">
        <v>2120</v>
      </c>
      <c r="CD42" s="51">
        <v>5880</v>
      </c>
      <c r="CE42" s="51">
        <v>116000</v>
      </c>
      <c r="CF42" s="51" t="s">
        <v>1725</v>
      </c>
      <c r="CG42" s="51">
        <v>143000</v>
      </c>
      <c r="CH42" s="51">
        <v>188000</v>
      </c>
      <c r="CI42" s="51" t="s">
        <v>1726</v>
      </c>
      <c r="CJ42" s="51">
        <v>302000</v>
      </c>
      <c r="CK42" s="51">
        <v>549000</v>
      </c>
      <c r="CL42" s="51" t="s">
        <v>730</v>
      </c>
      <c r="CM42" s="51">
        <v>253000</v>
      </c>
      <c r="CN42" s="51">
        <v>2020000</v>
      </c>
      <c r="CO42" s="51" t="s">
        <v>2121</v>
      </c>
      <c r="CP42" s="51"/>
      <c r="CQ42" s="51"/>
      <c r="CR42" s="51"/>
      <c r="CS42" s="51"/>
      <c r="CT42" s="51"/>
      <c r="CU42" s="51"/>
      <c r="CV42" s="51">
        <v>2.4900000000000002</v>
      </c>
      <c r="CW42" s="51">
        <v>5.16</v>
      </c>
      <c r="CX42" s="51" t="s">
        <v>1733</v>
      </c>
      <c r="CY42" s="51">
        <v>913000</v>
      </c>
      <c r="CZ42" s="51">
        <v>81200000</v>
      </c>
      <c r="DA42" s="51" t="s">
        <v>2123</v>
      </c>
      <c r="DB42" s="51"/>
      <c r="DC42" s="51"/>
      <c r="DD42" s="51"/>
      <c r="DE42" s="51"/>
      <c r="DF42" s="51"/>
      <c r="DG42" s="51"/>
      <c r="DH42" s="51">
        <v>54800</v>
      </c>
      <c r="DI42" s="51">
        <v>265000</v>
      </c>
      <c r="DJ42" s="51" t="s">
        <v>646</v>
      </c>
      <c r="DK42" s="51">
        <v>3.67</v>
      </c>
      <c r="DL42" s="51">
        <v>8.1</v>
      </c>
      <c r="DM42" s="51" t="s">
        <v>2125</v>
      </c>
      <c r="DN42" s="51">
        <v>130</v>
      </c>
      <c r="DO42" s="51">
        <v>183</v>
      </c>
      <c r="DP42" s="51" t="s">
        <v>2127</v>
      </c>
      <c r="DQ42" s="51">
        <v>160000000</v>
      </c>
      <c r="DR42" s="51">
        <v>490000000</v>
      </c>
      <c r="DS42" s="51" t="s">
        <v>1406</v>
      </c>
      <c r="DT42" s="51">
        <v>1270000</v>
      </c>
      <c r="DU42" s="51">
        <v>4840000</v>
      </c>
      <c r="DV42" s="51" t="s">
        <v>647</v>
      </c>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row>
    <row r="43" spans="1:174" ht="26.25" customHeight="1">
      <c r="A43" s="51" t="s">
        <v>978</v>
      </c>
      <c r="B43" s="51" t="s">
        <v>979</v>
      </c>
      <c r="C43" s="51" t="s">
        <v>689</v>
      </c>
      <c r="D43" s="51" t="s">
        <v>757</v>
      </c>
      <c r="E43" s="51" t="s">
        <v>431</v>
      </c>
      <c r="F43" s="51" t="s">
        <v>2164</v>
      </c>
      <c r="G43" s="51">
        <v>2025</v>
      </c>
      <c r="H43" s="51" t="s">
        <v>2165</v>
      </c>
      <c r="I43" s="51" t="s">
        <v>2166</v>
      </c>
      <c r="J43" s="51" t="s">
        <v>2167</v>
      </c>
      <c r="K43" s="51" t="s">
        <v>2168</v>
      </c>
      <c r="L43" s="51" t="s">
        <v>677</v>
      </c>
      <c r="M43" s="51" t="s">
        <v>440</v>
      </c>
      <c r="N43" s="51" t="s">
        <v>2169</v>
      </c>
      <c r="O43" s="51" t="s">
        <v>807</v>
      </c>
      <c r="P43" s="51" t="s">
        <v>1694</v>
      </c>
      <c r="Q43" s="11" t="s">
        <v>703</v>
      </c>
      <c r="R43" s="51" t="s">
        <v>705</v>
      </c>
      <c r="S43" s="51" t="s">
        <v>1697</v>
      </c>
      <c r="T43" s="51" t="s">
        <v>1698</v>
      </c>
      <c r="U43" s="51" t="s">
        <v>594</v>
      </c>
      <c r="V43" s="51" t="s">
        <v>88</v>
      </c>
      <c r="W43" s="51" t="s">
        <v>123</v>
      </c>
      <c r="X43" s="51" t="s">
        <v>113</v>
      </c>
      <c r="Y43" s="51" t="s">
        <v>711</v>
      </c>
      <c r="Z43" s="51" t="s">
        <v>129</v>
      </c>
      <c r="AA43" s="51" t="s">
        <v>2172</v>
      </c>
      <c r="AB43" s="51" t="s">
        <v>571</v>
      </c>
      <c r="AC43" s="51" t="s">
        <v>2173</v>
      </c>
      <c r="AD43" s="51" t="s">
        <v>94</v>
      </c>
      <c r="AE43" s="51" t="s">
        <v>990</v>
      </c>
      <c r="AF43" s="51" t="s">
        <v>456</v>
      </c>
      <c r="AG43" s="51">
        <v>10000</v>
      </c>
      <c r="AH43" s="51" t="s">
        <v>180</v>
      </c>
      <c r="AI43" s="51" t="s">
        <v>718</v>
      </c>
      <c r="AJ43" s="51" t="s">
        <v>1706</v>
      </c>
      <c r="AK43" s="51">
        <v>0.42735042740000001</v>
      </c>
      <c r="AL43" s="51" t="s">
        <v>180</v>
      </c>
      <c r="AM43" s="51" t="s">
        <v>180</v>
      </c>
      <c r="AN43" s="51">
        <v>0.08</v>
      </c>
      <c r="AO43" s="51">
        <v>0.92</v>
      </c>
      <c r="AP43" s="51"/>
      <c r="AQ43" s="51" t="s">
        <v>472</v>
      </c>
      <c r="AR43" s="51" t="s">
        <v>610</v>
      </c>
      <c r="AS43" s="51" t="s">
        <v>1077</v>
      </c>
      <c r="AT43" s="51" t="s">
        <v>2178</v>
      </c>
      <c r="AU43" s="51" t="s">
        <v>1928</v>
      </c>
      <c r="AV43" s="51" t="s">
        <v>2179</v>
      </c>
      <c r="AW43" s="51" t="s">
        <v>1082</v>
      </c>
      <c r="AX43" s="51"/>
      <c r="AY43" s="51" t="s">
        <v>2180</v>
      </c>
      <c r="AZ43" s="51" t="s">
        <v>2181</v>
      </c>
      <c r="BA43" s="51" t="s">
        <v>835</v>
      </c>
      <c r="BB43" s="51" t="s">
        <v>1091</v>
      </c>
      <c r="BC43" s="51" t="s">
        <v>1092</v>
      </c>
      <c r="BD43" s="51" t="s">
        <v>2182</v>
      </c>
      <c r="BE43" s="51" t="s">
        <v>2183</v>
      </c>
      <c r="BF43" s="51" t="s">
        <v>2184</v>
      </c>
      <c r="BG43" s="51" t="s">
        <v>2185</v>
      </c>
      <c r="BH43" s="51" t="s">
        <v>1694</v>
      </c>
      <c r="BI43" s="51" t="s">
        <v>1720</v>
      </c>
      <c r="BJ43" s="51"/>
      <c r="BK43" s="51" t="s">
        <v>247</v>
      </c>
      <c r="BL43" s="51" t="s">
        <v>247</v>
      </c>
      <c r="BM43" s="51" t="s">
        <v>2186</v>
      </c>
      <c r="BN43" s="51" t="s">
        <v>500</v>
      </c>
      <c r="BO43" s="51" t="s">
        <v>2188</v>
      </c>
      <c r="BP43" s="51" t="s">
        <v>992</v>
      </c>
      <c r="BQ43" s="51" t="s">
        <v>994</v>
      </c>
      <c r="BR43" s="51" t="s">
        <v>996</v>
      </c>
      <c r="BS43" s="51"/>
      <c r="BT43" s="51" t="s">
        <v>2186</v>
      </c>
      <c r="BU43" s="51">
        <v>8</v>
      </c>
      <c r="BV43" s="51"/>
      <c r="BW43" s="51" t="s">
        <v>2189</v>
      </c>
      <c r="BX43" s="51"/>
      <c r="BY43" s="51"/>
      <c r="BZ43" s="51"/>
      <c r="CA43" s="51">
        <v>4</v>
      </c>
      <c r="CB43" s="51"/>
      <c r="CC43" s="51" t="s">
        <v>2191</v>
      </c>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row>
    <row r="44" spans="1:174" ht="26.25" customHeight="1">
      <c r="A44" s="51" t="s">
        <v>978</v>
      </c>
      <c r="B44" s="51" t="s">
        <v>1002</v>
      </c>
      <c r="C44" s="51" t="s">
        <v>689</v>
      </c>
      <c r="D44" s="51" t="s">
        <v>757</v>
      </c>
      <c r="E44" s="51" t="s">
        <v>431</v>
      </c>
      <c r="F44" s="51" t="s">
        <v>2164</v>
      </c>
      <c r="G44" s="51">
        <v>2025</v>
      </c>
      <c r="H44" s="51" t="s">
        <v>2165</v>
      </c>
      <c r="I44" s="51" t="s">
        <v>2166</v>
      </c>
      <c r="J44" s="51" t="s">
        <v>2167</v>
      </c>
      <c r="K44" s="51" t="s">
        <v>2168</v>
      </c>
      <c r="L44" s="51" t="s">
        <v>677</v>
      </c>
      <c r="M44" s="51" t="s">
        <v>440</v>
      </c>
      <c r="N44" s="51" t="s">
        <v>2169</v>
      </c>
      <c r="O44" s="51" t="s">
        <v>807</v>
      </c>
      <c r="P44" s="51" t="s">
        <v>1694</v>
      </c>
      <c r="Q44" s="11" t="s">
        <v>703</v>
      </c>
      <c r="R44" s="51" t="s">
        <v>705</v>
      </c>
      <c r="S44" s="51" t="s">
        <v>1697</v>
      </c>
      <c r="T44" s="51" t="s">
        <v>1698</v>
      </c>
      <c r="U44" s="51" t="s">
        <v>594</v>
      </c>
      <c r="V44" s="51" t="s">
        <v>88</v>
      </c>
      <c r="W44" s="51" t="s">
        <v>123</v>
      </c>
      <c r="X44" s="51" t="s">
        <v>113</v>
      </c>
      <c r="Y44" s="51" t="s">
        <v>711</v>
      </c>
      <c r="Z44" s="51" t="s">
        <v>129</v>
      </c>
      <c r="AA44" s="51" t="s">
        <v>2172</v>
      </c>
      <c r="AB44" s="51" t="s">
        <v>571</v>
      </c>
      <c r="AC44" s="51" t="s">
        <v>2173</v>
      </c>
      <c r="AD44" s="51" t="s">
        <v>94</v>
      </c>
      <c r="AE44" s="51" t="s">
        <v>990</v>
      </c>
      <c r="AF44" s="51" t="s">
        <v>456</v>
      </c>
      <c r="AG44" s="51">
        <v>10000</v>
      </c>
      <c r="AH44" s="51" t="s">
        <v>180</v>
      </c>
      <c r="AI44" s="51" t="s">
        <v>718</v>
      </c>
      <c r="AJ44" s="51" t="s">
        <v>1706</v>
      </c>
      <c r="AK44" s="51">
        <v>0.42735042740000001</v>
      </c>
      <c r="AL44" s="51" t="s">
        <v>180</v>
      </c>
      <c r="AM44" s="51" t="s">
        <v>180</v>
      </c>
      <c r="AN44" s="51">
        <v>0.08</v>
      </c>
      <c r="AO44" s="51">
        <v>0.92</v>
      </c>
      <c r="AP44" s="51"/>
      <c r="AQ44" s="51" t="s">
        <v>472</v>
      </c>
      <c r="AR44" s="51" t="s">
        <v>610</v>
      </c>
      <c r="AS44" s="51" t="s">
        <v>1077</v>
      </c>
      <c r="AT44" s="51" t="s">
        <v>2178</v>
      </c>
      <c r="AU44" s="51" t="s">
        <v>1928</v>
      </c>
      <c r="AV44" s="51" t="s">
        <v>2179</v>
      </c>
      <c r="AW44" s="51" t="s">
        <v>1082</v>
      </c>
      <c r="AX44" s="51"/>
      <c r="AY44" s="51" t="s">
        <v>2180</v>
      </c>
      <c r="AZ44" s="51" t="s">
        <v>2181</v>
      </c>
      <c r="BA44" s="51" t="s">
        <v>835</v>
      </c>
      <c r="BB44" s="51" t="s">
        <v>1091</v>
      </c>
      <c r="BC44" s="51" t="s">
        <v>1092</v>
      </c>
      <c r="BD44" s="51" t="s">
        <v>2182</v>
      </c>
      <c r="BE44" s="51" t="s">
        <v>2211</v>
      </c>
      <c r="BF44" s="51" t="s">
        <v>2184</v>
      </c>
      <c r="BG44" s="51" t="s">
        <v>2212</v>
      </c>
      <c r="BH44" s="51" t="s">
        <v>1694</v>
      </c>
      <c r="BI44" s="51" t="s">
        <v>1720</v>
      </c>
      <c r="BJ44" s="51"/>
      <c r="BK44" s="51" t="s">
        <v>247</v>
      </c>
      <c r="BL44" s="51" t="s">
        <v>247</v>
      </c>
      <c r="BM44" s="51" t="s">
        <v>2186</v>
      </c>
      <c r="BN44" s="51" t="s">
        <v>500</v>
      </c>
      <c r="BO44" s="51" t="s">
        <v>2188</v>
      </c>
      <c r="BP44" s="51" t="s">
        <v>992</v>
      </c>
      <c r="BQ44" s="51" t="s">
        <v>994</v>
      </c>
      <c r="BR44" s="51" t="s">
        <v>996</v>
      </c>
      <c r="BS44" s="51"/>
      <c r="BT44" s="51" t="s">
        <v>2186</v>
      </c>
      <c r="BU44" s="51">
        <v>5.5</v>
      </c>
      <c r="BV44" s="51"/>
      <c r="BW44" s="51" t="s">
        <v>2189</v>
      </c>
      <c r="BX44" s="51"/>
      <c r="BY44" s="51"/>
      <c r="BZ44" s="51"/>
      <c r="CA44" s="51">
        <v>3</v>
      </c>
      <c r="CB44" s="51"/>
      <c r="CC44" s="51" t="s">
        <v>2191</v>
      </c>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row>
    <row r="45" spans="1:174" ht="26.25" customHeight="1">
      <c r="A45" s="51" t="s">
        <v>978</v>
      </c>
      <c r="B45" s="51" t="s">
        <v>1004</v>
      </c>
      <c r="C45" s="51" t="s">
        <v>689</v>
      </c>
      <c r="D45" s="51" t="s">
        <v>757</v>
      </c>
      <c r="E45" s="51" t="s">
        <v>431</v>
      </c>
      <c r="F45" s="51" t="s">
        <v>2164</v>
      </c>
      <c r="G45" s="51">
        <v>2025</v>
      </c>
      <c r="H45" s="51" t="s">
        <v>2165</v>
      </c>
      <c r="I45" s="51" t="s">
        <v>2166</v>
      </c>
      <c r="J45" s="51" t="s">
        <v>2167</v>
      </c>
      <c r="K45" s="51" t="s">
        <v>2168</v>
      </c>
      <c r="L45" s="51" t="s">
        <v>677</v>
      </c>
      <c r="M45" s="51" t="s">
        <v>440</v>
      </c>
      <c r="N45" s="51" t="s">
        <v>2169</v>
      </c>
      <c r="O45" s="51" t="s">
        <v>807</v>
      </c>
      <c r="P45" s="51" t="s">
        <v>1694</v>
      </c>
      <c r="Q45" s="11" t="s">
        <v>703</v>
      </c>
      <c r="R45" s="51" t="s">
        <v>705</v>
      </c>
      <c r="S45" s="51" t="s">
        <v>1697</v>
      </c>
      <c r="T45" s="51" t="s">
        <v>1698</v>
      </c>
      <c r="U45" s="51" t="s">
        <v>594</v>
      </c>
      <c r="V45" s="51" t="s">
        <v>88</v>
      </c>
      <c r="W45" s="51" t="s">
        <v>123</v>
      </c>
      <c r="X45" s="51" t="s">
        <v>113</v>
      </c>
      <c r="Y45" s="51" t="s">
        <v>711</v>
      </c>
      <c r="Z45" s="51" t="s">
        <v>129</v>
      </c>
      <c r="AA45" s="51" t="s">
        <v>1547</v>
      </c>
      <c r="AB45" s="51" t="s">
        <v>858</v>
      </c>
      <c r="AC45" s="51" t="s">
        <v>2217</v>
      </c>
      <c r="AD45" s="51" t="s">
        <v>94</v>
      </c>
      <c r="AE45" s="51" t="s">
        <v>990</v>
      </c>
      <c r="AF45" s="51" t="s">
        <v>456</v>
      </c>
      <c r="AG45" s="51">
        <v>10000</v>
      </c>
      <c r="AH45" s="51" t="s">
        <v>180</v>
      </c>
      <c r="AI45" s="51" t="s">
        <v>718</v>
      </c>
      <c r="AJ45" s="51" t="s">
        <v>1706</v>
      </c>
      <c r="AK45" s="51">
        <v>0.42735042740000001</v>
      </c>
      <c r="AL45" s="51" t="s">
        <v>180</v>
      </c>
      <c r="AM45" s="51" t="s">
        <v>180</v>
      </c>
      <c r="AN45" s="51">
        <v>0.08</v>
      </c>
      <c r="AO45" s="51">
        <v>0.92</v>
      </c>
      <c r="AP45" s="51"/>
      <c r="AQ45" s="51" t="s">
        <v>472</v>
      </c>
      <c r="AR45" s="51" t="s">
        <v>610</v>
      </c>
      <c r="AS45" s="51" t="s">
        <v>1077</v>
      </c>
      <c r="AT45" s="51" t="s">
        <v>2178</v>
      </c>
      <c r="AU45" s="51" t="s">
        <v>1928</v>
      </c>
      <c r="AV45" s="51" t="s">
        <v>2179</v>
      </c>
      <c r="AW45" s="51" t="s">
        <v>1082</v>
      </c>
      <c r="AX45" s="51" t="s">
        <v>2219</v>
      </c>
      <c r="AY45" s="51" t="s">
        <v>2180</v>
      </c>
      <c r="AZ45" s="51" t="s">
        <v>2181</v>
      </c>
      <c r="BA45" s="51" t="s">
        <v>835</v>
      </c>
      <c r="BB45" s="51" t="s">
        <v>1091</v>
      </c>
      <c r="BC45" s="51" t="s">
        <v>1092</v>
      </c>
      <c r="BD45" s="51" t="s">
        <v>2182</v>
      </c>
      <c r="BE45" s="51" t="s">
        <v>2211</v>
      </c>
      <c r="BF45" s="51" t="s">
        <v>2184</v>
      </c>
      <c r="BG45" s="51" t="s">
        <v>2220</v>
      </c>
      <c r="BH45" s="51" t="s">
        <v>1694</v>
      </c>
      <c r="BI45" s="51" t="s">
        <v>1720</v>
      </c>
      <c r="BJ45" s="51"/>
      <c r="BK45" s="51" t="s">
        <v>247</v>
      </c>
      <c r="BL45" s="51" t="s">
        <v>247</v>
      </c>
      <c r="BM45" s="51" t="s">
        <v>2186</v>
      </c>
      <c r="BN45" s="51" t="s">
        <v>500</v>
      </c>
      <c r="BO45" s="51" t="s">
        <v>2188</v>
      </c>
      <c r="BP45" s="51" t="s">
        <v>992</v>
      </c>
      <c r="BQ45" s="51" t="s">
        <v>994</v>
      </c>
      <c r="BR45" s="51" t="s">
        <v>996</v>
      </c>
      <c r="BS45" s="51"/>
      <c r="BT45" s="51" t="s">
        <v>2186</v>
      </c>
      <c r="BU45" s="51">
        <v>9.1999999999999993</v>
      </c>
      <c r="BV45" s="51"/>
      <c r="BW45" s="51" t="s">
        <v>2189</v>
      </c>
      <c r="BX45" s="51"/>
      <c r="BY45" s="51"/>
      <c r="BZ45" s="51"/>
      <c r="CA45" s="51">
        <v>3.3</v>
      </c>
      <c r="CB45" s="51"/>
      <c r="CC45" s="51" t="s">
        <v>2191</v>
      </c>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row>
    <row r="46" spans="1:174" ht="26.25" customHeight="1">
      <c r="A46" s="51" t="s">
        <v>978</v>
      </c>
      <c r="B46" s="51" t="s">
        <v>1008</v>
      </c>
      <c r="C46" s="51" t="s">
        <v>689</v>
      </c>
      <c r="D46" s="51" t="s">
        <v>757</v>
      </c>
      <c r="E46" s="51" t="s">
        <v>431</v>
      </c>
      <c r="F46" s="51" t="s">
        <v>2164</v>
      </c>
      <c r="G46" s="51">
        <v>2025</v>
      </c>
      <c r="H46" s="51" t="s">
        <v>2165</v>
      </c>
      <c r="I46" s="51" t="s">
        <v>2166</v>
      </c>
      <c r="J46" s="51" t="s">
        <v>2167</v>
      </c>
      <c r="K46" s="51" t="s">
        <v>2168</v>
      </c>
      <c r="L46" s="51" t="s">
        <v>677</v>
      </c>
      <c r="M46" s="51" t="s">
        <v>440</v>
      </c>
      <c r="N46" s="51" t="s">
        <v>2169</v>
      </c>
      <c r="O46" s="51" t="s">
        <v>807</v>
      </c>
      <c r="P46" s="51" t="s">
        <v>1694</v>
      </c>
      <c r="Q46" s="11" t="s">
        <v>703</v>
      </c>
      <c r="R46" s="51" t="s">
        <v>705</v>
      </c>
      <c r="S46" s="51" t="s">
        <v>1697</v>
      </c>
      <c r="T46" s="51" t="s">
        <v>1698</v>
      </c>
      <c r="U46" s="51" t="s">
        <v>594</v>
      </c>
      <c r="V46" s="51" t="s">
        <v>88</v>
      </c>
      <c r="W46" s="51" t="s">
        <v>123</v>
      </c>
      <c r="X46" s="51" t="s">
        <v>113</v>
      </c>
      <c r="Y46" s="51" t="s">
        <v>711</v>
      </c>
      <c r="Z46" s="51" t="s">
        <v>129</v>
      </c>
      <c r="AA46" s="51" t="s">
        <v>1547</v>
      </c>
      <c r="AB46" s="51" t="s">
        <v>858</v>
      </c>
      <c r="AC46" s="51" t="s">
        <v>2217</v>
      </c>
      <c r="AD46" s="51" t="s">
        <v>94</v>
      </c>
      <c r="AE46" s="51" t="s">
        <v>990</v>
      </c>
      <c r="AF46" s="51" t="s">
        <v>456</v>
      </c>
      <c r="AG46" s="51">
        <v>10000</v>
      </c>
      <c r="AH46" s="51" t="s">
        <v>180</v>
      </c>
      <c r="AI46" s="51" t="s">
        <v>718</v>
      </c>
      <c r="AJ46" s="51" t="s">
        <v>1706</v>
      </c>
      <c r="AK46" s="51">
        <v>0.42735042740000001</v>
      </c>
      <c r="AL46" s="51" t="s">
        <v>180</v>
      </c>
      <c r="AM46" s="51" t="s">
        <v>180</v>
      </c>
      <c r="AN46" s="51">
        <v>0.08</v>
      </c>
      <c r="AO46" s="51">
        <v>0.92</v>
      </c>
      <c r="AP46" s="51"/>
      <c r="AQ46" s="51" t="s">
        <v>472</v>
      </c>
      <c r="AR46" s="51" t="s">
        <v>610</v>
      </c>
      <c r="AS46" s="51" t="s">
        <v>1077</v>
      </c>
      <c r="AT46" s="51" t="s">
        <v>2178</v>
      </c>
      <c r="AU46" s="51" t="s">
        <v>1928</v>
      </c>
      <c r="AV46" s="51" t="s">
        <v>2179</v>
      </c>
      <c r="AW46" s="51" t="s">
        <v>1082</v>
      </c>
      <c r="AX46" s="51" t="s">
        <v>2219</v>
      </c>
      <c r="AY46" s="51" t="s">
        <v>2180</v>
      </c>
      <c r="AZ46" s="51" t="s">
        <v>2181</v>
      </c>
      <c r="BA46" s="51" t="s">
        <v>835</v>
      </c>
      <c r="BB46" s="51" t="s">
        <v>1091</v>
      </c>
      <c r="BC46" s="51" t="s">
        <v>1092</v>
      </c>
      <c r="BD46" s="51" t="s">
        <v>2182</v>
      </c>
      <c r="BE46" s="51" t="s">
        <v>2211</v>
      </c>
      <c r="BF46" s="51" t="s">
        <v>2184</v>
      </c>
      <c r="BG46" s="51" t="s">
        <v>2225</v>
      </c>
      <c r="BH46" s="51" t="s">
        <v>1694</v>
      </c>
      <c r="BI46" s="51" t="s">
        <v>1720</v>
      </c>
      <c r="BJ46" s="51"/>
      <c r="BK46" s="51" t="s">
        <v>247</v>
      </c>
      <c r="BL46" s="51" t="s">
        <v>247</v>
      </c>
      <c r="BM46" s="51" t="s">
        <v>2186</v>
      </c>
      <c r="BN46" s="51" t="s">
        <v>500</v>
      </c>
      <c r="BO46" s="51" t="s">
        <v>2188</v>
      </c>
      <c r="BP46" s="51" t="s">
        <v>992</v>
      </c>
      <c r="BQ46" s="51" t="s">
        <v>994</v>
      </c>
      <c r="BR46" s="51" t="s">
        <v>996</v>
      </c>
      <c r="BS46" s="51"/>
      <c r="BT46" s="51" t="s">
        <v>2186</v>
      </c>
      <c r="BU46" s="51">
        <v>6.6</v>
      </c>
      <c r="BV46" s="51"/>
      <c r="BW46" s="51" t="s">
        <v>2189</v>
      </c>
      <c r="BX46" s="51"/>
      <c r="BY46" s="51"/>
      <c r="BZ46" s="51"/>
      <c r="CA46" s="51">
        <v>2</v>
      </c>
      <c r="CB46" s="51"/>
      <c r="CC46" s="51" t="s">
        <v>2191</v>
      </c>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row>
    <row r="47" spans="1:174" ht="26.25" customHeight="1">
      <c r="A47" s="51" t="s">
        <v>1022</v>
      </c>
      <c r="B47" s="51" t="s">
        <v>1023</v>
      </c>
      <c r="C47" s="51" t="s">
        <v>689</v>
      </c>
      <c r="D47" s="51" t="s">
        <v>2227</v>
      </c>
      <c r="E47" s="51" t="s">
        <v>431</v>
      </c>
      <c r="F47" s="51" t="s">
        <v>2228</v>
      </c>
      <c r="G47" s="51">
        <v>2023</v>
      </c>
      <c r="H47" s="51" t="s">
        <v>2229</v>
      </c>
      <c r="I47" s="51" t="s">
        <v>2230</v>
      </c>
      <c r="J47" s="129" t="s">
        <v>2231</v>
      </c>
      <c r="K47" s="51" t="s">
        <v>1990</v>
      </c>
      <c r="L47" s="51" t="s">
        <v>677</v>
      </c>
      <c r="M47" s="51" t="s">
        <v>1991</v>
      </c>
      <c r="N47" s="51" t="s">
        <v>2233</v>
      </c>
      <c r="O47" s="51" t="s">
        <v>2234</v>
      </c>
      <c r="P47" s="51" t="s">
        <v>2235</v>
      </c>
      <c r="Q47" s="11" t="s">
        <v>703</v>
      </c>
      <c r="R47" s="51" t="s">
        <v>1032</v>
      </c>
      <c r="S47" s="51" t="s">
        <v>1408</v>
      </c>
      <c r="T47" s="51" t="s">
        <v>2236</v>
      </c>
      <c r="U47" s="51" t="s">
        <v>594</v>
      </c>
      <c r="V47" s="51" t="s">
        <v>88</v>
      </c>
      <c r="W47" s="51" t="s">
        <v>94</v>
      </c>
      <c r="X47" s="51" t="s">
        <v>90</v>
      </c>
      <c r="Y47" s="51" t="s">
        <v>180</v>
      </c>
      <c r="Z47" s="51" t="s">
        <v>92</v>
      </c>
      <c r="AA47" s="51" t="s">
        <v>753</v>
      </c>
      <c r="AB47" s="51" t="s">
        <v>758</v>
      </c>
      <c r="AC47" s="51" t="s">
        <v>2237</v>
      </c>
      <c r="AD47" s="51" t="s">
        <v>94</v>
      </c>
      <c r="AE47" s="51" t="s">
        <v>132</v>
      </c>
      <c r="AF47" s="51" t="s">
        <v>2238</v>
      </c>
      <c r="AG47" s="51" t="s">
        <v>180</v>
      </c>
      <c r="AH47" s="51" t="s">
        <v>180</v>
      </c>
      <c r="AI47" s="51" t="s">
        <v>1037</v>
      </c>
      <c r="AJ47" s="51" t="s">
        <v>2239</v>
      </c>
      <c r="AK47" s="51" t="s">
        <v>180</v>
      </c>
      <c r="AL47" s="51" t="s">
        <v>180</v>
      </c>
      <c r="AM47" s="51" t="s">
        <v>180</v>
      </c>
      <c r="AN47" s="51" t="s">
        <v>180</v>
      </c>
      <c r="AO47" s="51" t="s">
        <v>180</v>
      </c>
      <c r="AP47" s="51"/>
      <c r="AQ47" s="51" t="s">
        <v>2240</v>
      </c>
      <c r="AR47" s="51" t="s">
        <v>610</v>
      </c>
      <c r="AS47" s="51" t="s">
        <v>94</v>
      </c>
      <c r="AT47" s="51" t="s">
        <v>1710</v>
      </c>
      <c r="AU47" s="51" t="s">
        <v>1928</v>
      </c>
      <c r="AV47" s="51" t="s">
        <v>2241</v>
      </c>
      <c r="AW47" s="51" t="s">
        <v>1082</v>
      </c>
      <c r="AX47" s="51"/>
      <c r="AY47" s="51" t="s">
        <v>2242</v>
      </c>
      <c r="AZ47" s="51" t="s">
        <v>180</v>
      </c>
      <c r="BA47" s="51" t="s">
        <v>180</v>
      </c>
      <c r="BB47" s="51" t="s">
        <v>836</v>
      </c>
      <c r="BC47" s="51" t="s">
        <v>2101</v>
      </c>
      <c r="BD47" s="51" t="s">
        <v>618</v>
      </c>
      <c r="BE47" s="51" t="s">
        <v>2243</v>
      </c>
      <c r="BF47" s="51" t="s">
        <v>839</v>
      </c>
      <c r="BG47" s="51" t="s">
        <v>2244</v>
      </c>
      <c r="BH47" s="51" t="s">
        <v>1929</v>
      </c>
      <c r="BI47" s="51" t="s">
        <v>2245</v>
      </c>
      <c r="BJ47" s="51"/>
      <c r="BK47" s="51" t="s">
        <v>93</v>
      </c>
      <c r="BL47" s="51" t="s">
        <v>247</v>
      </c>
      <c r="BM47" s="51" t="s">
        <v>2246</v>
      </c>
      <c r="BN47" s="51" t="s">
        <v>500</v>
      </c>
      <c r="BO47" s="51" t="s">
        <v>2247</v>
      </c>
      <c r="BP47" s="51" t="s">
        <v>1034</v>
      </c>
      <c r="BQ47" s="51" t="s">
        <v>1035</v>
      </c>
      <c r="BR47" s="51" t="s">
        <v>1036</v>
      </c>
      <c r="BS47" s="51" t="s">
        <v>1051</v>
      </c>
      <c r="BT47" s="51" t="s">
        <v>2246</v>
      </c>
      <c r="BU47" s="51">
        <v>41.1</v>
      </c>
      <c r="BV47" s="51">
        <v>73.8</v>
      </c>
      <c r="BW47" s="51" t="s">
        <v>2189</v>
      </c>
      <c r="BX47" s="51"/>
      <c r="BY47" s="51"/>
      <c r="BZ47" s="51"/>
      <c r="CA47" s="51">
        <v>5.8</v>
      </c>
      <c r="CB47" s="51"/>
      <c r="CC47" s="51" t="s">
        <v>2248</v>
      </c>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v>3.5</v>
      </c>
      <c r="DC47" s="51"/>
      <c r="DD47" s="51" t="s">
        <v>1449</v>
      </c>
      <c r="DE47" s="51"/>
      <c r="DF47" s="51"/>
      <c r="DG47" s="51"/>
      <c r="DH47" s="51"/>
      <c r="DI47" s="51"/>
      <c r="DJ47" s="51"/>
      <c r="DK47" s="51"/>
      <c r="DL47" s="51"/>
      <c r="DM47" s="51"/>
      <c r="DN47" s="51"/>
      <c r="DO47" s="51"/>
      <c r="DP47" s="51"/>
      <c r="DQ47" s="51"/>
      <c r="DR47" s="51"/>
      <c r="DS47" s="51"/>
      <c r="DT47" s="51"/>
      <c r="DU47" s="51"/>
      <c r="DV47" s="51"/>
      <c r="DW47" s="51">
        <v>640</v>
      </c>
      <c r="DX47" s="51"/>
      <c r="DY47" s="51" t="s">
        <v>649</v>
      </c>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row>
    <row r="48" spans="1:174" ht="26.25" customHeight="1">
      <c r="A48" s="51" t="s">
        <v>1022</v>
      </c>
      <c r="B48" s="51" t="s">
        <v>1042</v>
      </c>
      <c r="C48" s="51" t="s">
        <v>689</v>
      </c>
      <c r="D48" s="51" t="s">
        <v>2227</v>
      </c>
      <c r="E48" s="51" t="s">
        <v>431</v>
      </c>
      <c r="F48" s="51" t="s">
        <v>2228</v>
      </c>
      <c r="G48" s="51">
        <v>2023</v>
      </c>
      <c r="H48" s="51" t="s">
        <v>2229</v>
      </c>
      <c r="I48" s="51" t="s">
        <v>2230</v>
      </c>
      <c r="J48" s="129" t="s">
        <v>2231</v>
      </c>
      <c r="K48" s="51" t="s">
        <v>1990</v>
      </c>
      <c r="L48" s="51" t="s">
        <v>677</v>
      </c>
      <c r="M48" s="51" t="s">
        <v>1991</v>
      </c>
      <c r="N48" s="51" t="s">
        <v>2233</v>
      </c>
      <c r="O48" s="51" t="s">
        <v>2234</v>
      </c>
      <c r="P48" s="51" t="s">
        <v>2235</v>
      </c>
      <c r="Q48" s="11" t="s">
        <v>703</v>
      </c>
      <c r="R48" s="51" t="s">
        <v>1032</v>
      </c>
      <c r="S48" s="51" t="s">
        <v>1408</v>
      </c>
      <c r="T48" s="51" t="s">
        <v>2236</v>
      </c>
      <c r="U48" s="51" t="s">
        <v>594</v>
      </c>
      <c r="V48" s="51" t="s">
        <v>88</v>
      </c>
      <c r="W48" s="51" t="s">
        <v>94</v>
      </c>
      <c r="X48" s="51" t="s">
        <v>90</v>
      </c>
      <c r="Y48" s="51" t="s">
        <v>180</v>
      </c>
      <c r="Z48" s="51" t="s">
        <v>92</v>
      </c>
      <c r="AA48" s="51" t="s">
        <v>753</v>
      </c>
      <c r="AB48" s="51" t="s">
        <v>758</v>
      </c>
      <c r="AC48" s="51" t="s">
        <v>2237</v>
      </c>
      <c r="AD48" s="51" t="s">
        <v>94</v>
      </c>
      <c r="AE48" s="51" t="s">
        <v>132</v>
      </c>
      <c r="AF48" s="51" t="s">
        <v>2238</v>
      </c>
      <c r="AG48" s="51" t="s">
        <v>180</v>
      </c>
      <c r="AH48" s="51" t="s">
        <v>180</v>
      </c>
      <c r="AI48" s="51" t="s">
        <v>1052</v>
      </c>
      <c r="AJ48" s="51" t="s">
        <v>2249</v>
      </c>
      <c r="AK48" s="51" t="s">
        <v>180</v>
      </c>
      <c r="AL48" s="51" t="s">
        <v>180</v>
      </c>
      <c r="AM48" s="51" t="s">
        <v>180</v>
      </c>
      <c r="AN48" s="51" t="s">
        <v>180</v>
      </c>
      <c r="AO48" s="51" t="s">
        <v>180</v>
      </c>
      <c r="AP48" s="51"/>
      <c r="AQ48" s="51" t="s">
        <v>2240</v>
      </c>
      <c r="AR48" s="51" t="s">
        <v>610</v>
      </c>
      <c r="AS48" s="51" t="s">
        <v>94</v>
      </c>
      <c r="AT48" s="51" t="s">
        <v>1710</v>
      </c>
      <c r="AU48" s="51" t="s">
        <v>1928</v>
      </c>
      <c r="AV48" s="51" t="s">
        <v>2241</v>
      </c>
      <c r="AW48" s="51" t="s">
        <v>1082</v>
      </c>
      <c r="AX48" s="51"/>
      <c r="AY48" s="51" t="s">
        <v>2242</v>
      </c>
      <c r="AZ48" s="51" t="s">
        <v>180</v>
      </c>
      <c r="BA48" s="51" t="s">
        <v>180</v>
      </c>
      <c r="BB48" s="51" t="s">
        <v>836</v>
      </c>
      <c r="BC48" s="51" t="s">
        <v>2101</v>
      </c>
      <c r="BD48" s="51" t="s">
        <v>618</v>
      </c>
      <c r="BE48" s="51" t="s">
        <v>2243</v>
      </c>
      <c r="BF48" s="51" t="s">
        <v>839</v>
      </c>
      <c r="BG48" s="51" t="s">
        <v>2250</v>
      </c>
      <c r="BH48" s="51" t="s">
        <v>1929</v>
      </c>
      <c r="BI48" s="51" t="s">
        <v>2245</v>
      </c>
      <c r="BJ48" s="51"/>
      <c r="BK48" s="51" t="s">
        <v>93</v>
      </c>
      <c r="BL48" s="51" t="s">
        <v>247</v>
      </c>
      <c r="BM48" s="51" t="s">
        <v>2246</v>
      </c>
      <c r="BN48" s="51" t="s">
        <v>500</v>
      </c>
      <c r="BO48" s="51" t="s">
        <v>2251</v>
      </c>
      <c r="BP48" s="51" t="s">
        <v>1035</v>
      </c>
      <c r="BQ48" s="51" t="s">
        <v>1049</v>
      </c>
      <c r="BR48" s="51" t="s">
        <v>1051</v>
      </c>
      <c r="BS48" s="51" t="s">
        <v>2232</v>
      </c>
      <c r="BT48" s="51" t="s">
        <v>2246</v>
      </c>
      <c r="BU48" s="51">
        <v>24.4</v>
      </c>
      <c r="BV48" s="51">
        <v>48.9</v>
      </c>
      <c r="BW48" s="51" t="s">
        <v>2189</v>
      </c>
      <c r="BX48" s="51"/>
      <c r="BY48" s="51"/>
      <c r="BZ48" s="51"/>
      <c r="CA48" s="51">
        <v>4.5999999999999996</v>
      </c>
      <c r="CB48" s="51"/>
      <c r="CC48" s="51" t="s">
        <v>2248</v>
      </c>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v>3.6</v>
      </c>
      <c r="DC48" s="51"/>
      <c r="DD48" s="51" t="s">
        <v>1449</v>
      </c>
      <c r="DE48" s="51"/>
      <c r="DF48" s="51"/>
      <c r="DG48" s="51"/>
      <c r="DH48" s="51"/>
      <c r="DI48" s="51"/>
      <c r="DJ48" s="51"/>
      <c r="DK48" s="51"/>
      <c r="DL48" s="51"/>
      <c r="DM48" s="51"/>
      <c r="DN48" s="51"/>
      <c r="DO48" s="51"/>
      <c r="DP48" s="51"/>
      <c r="DQ48" s="51"/>
      <c r="DR48" s="51"/>
      <c r="DS48" s="51"/>
      <c r="DT48" s="51"/>
      <c r="DU48" s="51"/>
      <c r="DV48" s="51"/>
      <c r="DW48" s="51">
        <v>373.4</v>
      </c>
      <c r="DX48" s="51"/>
      <c r="DY48" s="51" t="s">
        <v>649</v>
      </c>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row>
    <row r="49" spans="1:174" ht="26.25" customHeight="1">
      <c r="A49" s="51" t="s">
        <v>1022</v>
      </c>
      <c r="B49" s="51" t="s">
        <v>1055</v>
      </c>
      <c r="C49" s="51" t="s">
        <v>689</v>
      </c>
      <c r="D49" s="51" t="s">
        <v>2227</v>
      </c>
      <c r="E49" s="51" t="s">
        <v>431</v>
      </c>
      <c r="F49" s="51" t="s">
        <v>2228</v>
      </c>
      <c r="G49" s="51">
        <v>2023</v>
      </c>
      <c r="H49" s="51" t="s">
        <v>2229</v>
      </c>
      <c r="I49" s="51" t="s">
        <v>2230</v>
      </c>
      <c r="J49" s="129" t="s">
        <v>2231</v>
      </c>
      <c r="K49" s="51" t="s">
        <v>1990</v>
      </c>
      <c r="L49" s="51" t="s">
        <v>677</v>
      </c>
      <c r="M49" s="51" t="s">
        <v>1991</v>
      </c>
      <c r="N49" s="51" t="s">
        <v>2233</v>
      </c>
      <c r="O49" s="51" t="s">
        <v>2234</v>
      </c>
      <c r="P49" s="51" t="s">
        <v>2235</v>
      </c>
      <c r="Q49" s="11" t="s">
        <v>703</v>
      </c>
      <c r="R49" s="51" t="s">
        <v>1032</v>
      </c>
      <c r="S49" s="51" t="s">
        <v>1408</v>
      </c>
      <c r="T49" s="51" t="s">
        <v>2236</v>
      </c>
      <c r="U49" s="51" t="s">
        <v>594</v>
      </c>
      <c r="V49" s="51" t="s">
        <v>88</v>
      </c>
      <c r="W49" s="51" t="s">
        <v>94</v>
      </c>
      <c r="X49" s="51" t="s">
        <v>90</v>
      </c>
      <c r="Y49" s="51" t="s">
        <v>180</v>
      </c>
      <c r="Z49" s="51" t="s">
        <v>92</v>
      </c>
      <c r="AA49" s="51" t="s">
        <v>753</v>
      </c>
      <c r="AB49" s="51" t="s">
        <v>758</v>
      </c>
      <c r="AC49" s="51" t="s">
        <v>2237</v>
      </c>
      <c r="AD49" s="51" t="s">
        <v>94</v>
      </c>
      <c r="AE49" s="51" t="s">
        <v>132</v>
      </c>
      <c r="AF49" s="51" t="s">
        <v>2238</v>
      </c>
      <c r="AG49" s="51" t="s">
        <v>180</v>
      </c>
      <c r="AH49" s="51" t="s">
        <v>180</v>
      </c>
      <c r="AI49" s="51" t="s">
        <v>1037</v>
      </c>
      <c r="AJ49" s="51" t="s">
        <v>2249</v>
      </c>
      <c r="AK49" s="51" t="s">
        <v>180</v>
      </c>
      <c r="AL49" s="51" t="s">
        <v>180</v>
      </c>
      <c r="AM49" s="51" t="s">
        <v>180</v>
      </c>
      <c r="AN49" s="51" t="s">
        <v>180</v>
      </c>
      <c r="AO49" s="51" t="s">
        <v>180</v>
      </c>
      <c r="AP49" s="51"/>
      <c r="AQ49" s="51" t="s">
        <v>2240</v>
      </c>
      <c r="AR49" s="51" t="s">
        <v>610</v>
      </c>
      <c r="AS49" s="51" t="s">
        <v>94</v>
      </c>
      <c r="AT49" s="51" t="s">
        <v>1710</v>
      </c>
      <c r="AU49" s="51" t="s">
        <v>1928</v>
      </c>
      <c r="AV49" s="51" t="s">
        <v>2241</v>
      </c>
      <c r="AW49" s="51" t="s">
        <v>1082</v>
      </c>
      <c r="AX49" s="51"/>
      <c r="AY49" s="51" t="s">
        <v>2242</v>
      </c>
      <c r="AZ49" s="51" t="s">
        <v>180</v>
      </c>
      <c r="BA49" s="51" t="s">
        <v>180</v>
      </c>
      <c r="BB49" s="51" t="s">
        <v>836</v>
      </c>
      <c r="BC49" s="51" t="s">
        <v>2101</v>
      </c>
      <c r="BD49" s="51" t="s">
        <v>618</v>
      </c>
      <c r="BE49" s="51" t="s">
        <v>2243</v>
      </c>
      <c r="BF49" s="51" t="s">
        <v>839</v>
      </c>
      <c r="BG49" s="51" t="s">
        <v>2252</v>
      </c>
      <c r="BH49" s="51" t="s">
        <v>1929</v>
      </c>
      <c r="BI49" s="51" t="s">
        <v>2245</v>
      </c>
      <c r="BJ49" s="51"/>
      <c r="BK49" s="51" t="s">
        <v>93</v>
      </c>
      <c r="BL49" s="51" t="s">
        <v>247</v>
      </c>
      <c r="BM49" s="51" t="s">
        <v>2246</v>
      </c>
      <c r="BN49" s="51" t="s">
        <v>500</v>
      </c>
      <c r="BO49" s="51" t="s">
        <v>2247</v>
      </c>
      <c r="BP49" s="51" t="s">
        <v>1034</v>
      </c>
      <c r="BQ49" s="51" t="s">
        <v>1035</v>
      </c>
      <c r="BR49" s="51" t="s">
        <v>1049</v>
      </c>
      <c r="BS49" s="51" t="s">
        <v>2232</v>
      </c>
      <c r="BT49" s="51" t="s">
        <v>2246</v>
      </c>
      <c r="BU49" s="51">
        <v>24.4</v>
      </c>
      <c r="BV49" s="51" t="s">
        <v>2253</v>
      </c>
      <c r="BW49" s="51" t="s">
        <v>2189</v>
      </c>
      <c r="BX49" s="51"/>
      <c r="BY49" s="51"/>
      <c r="BZ49" s="51"/>
      <c r="CA49" s="51">
        <v>4</v>
      </c>
      <c r="CB49" s="51"/>
      <c r="CC49" s="51" t="s">
        <v>2248</v>
      </c>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v>2.9</v>
      </c>
      <c r="DC49" s="51"/>
      <c r="DD49" s="51" t="s">
        <v>1449</v>
      </c>
      <c r="DE49" s="51"/>
      <c r="DF49" s="51"/>
      <c r="DG49" s="51"/>
      <c r="DH49" s="51"/>
      <c r="DI49" s="51"/>
      <c r="DJ49" s="51"/>
      <c r="DK49" s="51"/>
      <c r="DL49" s="51"/>
      <c r="DM49" s="51"/>
      <c r="DN49" s="51"/>
      <c r="DO49" s="51"/>
      <c r="DP49" s="51"/>
      <c r="DQ49" s="51"/>
      <c r="DR49" s="51"/>
      <c r="DS49" s="51"/>
      <c r="DT49" s="51"/>
      <c r="DU49" s="51"/>
      <c r="DV49" s="51"/>
      <c r="DW49" s="51">
        <v>373.4</v>
      </c>
      <c r="DX49" s="51"/>
      <c r="DY49" s="51" t="s">
        <v>649</v>
      </c>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row>
    <row r="50" spans="1:174" ht="26.25" customHeight="1">
      <c r="A50" s="51" t="s">
        <v>1022</v>
      </c>
      <c r="B50" s="51" t="s">
        <v>1057</v>
      </c>
      <c r="C50" s="51" t="s">
        <v>689</v>
      </c>
      <c r="D50" s="51" t="s">
        <v>2227</v>
      </c>
      <c r="E50" s="51" t="s">
        <v>431</v>
      </c>
      <c r="F50" s="51" t="s">
        <v>2228</v>
      </c>
      <c r="G50" s="51">
        <v>2023</v>
      </c>
      <c r="H50" s="51" t="s">
        <v>2229</v>
      </c>
      <c r="I50" s="51" t="s">
        <v>2230</v>
      </c>
      <c r="J50" s="129" t="s">
        <v>2231</v>
      </c>
      <c r="K50" s="51" t="s">
        <v>1990</v>
      </c>
      <c r="L50" s="51" t="s">
        <v>677</v>
      </c>
      <c r="M50" s="51" t="s">
        <v>1991</v>
      </c>
      <c r="N50" s="51" t="s">
        <v>2233</v>
      </c>
      <c r="O50" s="51" t="s">
        <v>2234</v>
      </c>
      <c r="P50" s="51" t="s">
        <v>2235</v>
      </c>
      <c r="Q50" s="11" t="s">
        <v>703</v>
      </c>
      <c r="R50" s="51" t="s">
        <v>1032</v>
      </c>
      <c r="S50" s="51" t="s">
        <v>1408</v>
      </c>
      <c r="T50" s="51" t="s">
        <v>2236</v>
      </c>
      <c r="U50" s="51" t="s">
        <v>594</v>
      </c>
      <c r="V50" s="51" t="s">
        <v>88</v>
      </c>
      <c r="W50" s="51" t="s">
        <v>94</v>
      </c>
      <c r="X50" s="51" t="s">
        <v>90</v>
      </c>
      <c r="Y50" s="51" t="s">
        <v>180</v>
      </c>
      <c r="Z50" s="51" t="s">
        <v>92</v>
      </c>
      <c r="AA50" s="51" t="s">
        <v>753</v>
      </c>
      <c r="AB50" s="51" t="s">
        <v>758</v>
      </c>
      <c r="AC50" s="51" t="s">
        <v>2237</v>
      </c>
      <c r="AD50" s="51" t="s">
        <v>94</v>
      </c>
      <c r="AE50" s="51" t="s">
        <v>132</v>
      </c>
      <c r="AF50" s="51" t="s">
        <v>2238</v>
      </c>
      <c r="AG50" s="51" t="s">
        <v>180</v>
      </c>
      <c r="AH50" s="51" t="s">
        <v>180</v>
      </c>
      <c r="AI50" s="51" t="s">
        <v>1052</v>
      </c>
      <c r="AJ50" s="51" t="s">
        <v>2249</v>
      </c>
      <c r="AK50" s="51" t="s">
        <v>180</v>
      </c>
      <c r="AL50" s="51" t="s">
        <v>180</v>
      </c>
      <c r="AM50" s="51" t="s">
        <v>180</v>
      </c>
      <c r="AN50" s="51" t="s">
        <v>180</v>
      </c>
      <c r="AO50" s="51" t="s">
        <v>180</v>
      </c>
      <c r="AP50" s="51"/>
      <c r="AQ50" s="51" t="s">
        <v>2240</v>
      </c>
      <c r="AR50" s="51" t="s">
        <v>610</v>
      </c>
      <c r="AS50" s="51" t="s">
        <v>94</v>
      </c>
      <c r="AT50" s="51" t="s">
        <v>1710</v>
      </c>
      <c r="AU50" s="51" t="s">
        <v>1928</v>
      </c>
      <c r="AV50" s="51" t="s">
        <v>2241</v>
      </c>
      <c r="AW50" s="51" t="s">
        <v>1082</v>
      </c>
      <c r="AX50" s="51"/>
      <c r="AY50" s="51" t="s">
        <v>2242</v>
      </c>
      <c r="AZ50" s="51" t="s">
        <v>180</v>
      </c>
      <c r="BA50" s="51" t="s">
        <v>180</v>
      </c>
      <c r="BB50" s="51" t="s">
        <v>836</v>
      </c>
      <c r="BC50" s="51" t="s">
        <v>2101</v>
      </c>
      <c r="BD50" s="51" t="s">
        <v>618</v>
      </c>
      <c r="BE50" s="51" t="s">
        <v>2243</v>
      </c>
      <c r="BF50" s="51" t="s">
        <v>839</v>
      </c>
      <c r="BG50" s="51" t="s">
        <v>2254</v>
      </c>
      <c r="BH50" s="51" t="s">
        <v>1929</v>
      </c>
      <c r="BI50" s="51" t="s">
        <v>2245</v>
      </c>
      <c r="BJ50" s="51"/>
      <c r="BK50" s="51" t="s">
        <v>93</v>
      </c>
      <c r="BL50" s="51" t="s">
        <v>247</v>
      </c>
      <c r="BM50" s="51" t="s">
        <v>2246</v>
      </c>
      <c r="BN50" s="51" t="s">
        <v>500</v>
      </c>
      <c r="BO50" s="51" t="s">
        <v>2251</v>
      </c>
      <c r="BP50" s="51" t="s">
        <v>1035</v>
      </c>
      <c r="BQ50" s="51" t="s">
        <v>1049</v>
      </c>
      <c r="BR50" s="51" t="s">
        <v>1051</v>
      </c>
      <c r="BS50" s="51" t="s">
        <v>2232</v>
      </c>
      <c r="BT50" s="51" t="s">
        <v>2246</v>
      </c>
      <c r="BU50" s="51">
        <v>18.2</v>
      </c>
      <c r="BV50" s="51" t="s">
        <v>2255</v>
      </c>
      <c r="BW50" s="51" t="s">
        <v>2189</v>
      </c>
      <c r="BX50" s="51"/>
      <c r="BY50" s="51"/>
      <c r="BZ50" s="51"/>
      <c r="CA50" s="51">
        <v>3.6</v>
      </c>
      <c r="CB50" s="51"/>
      <c r="CC50" s="51" t="s">
        <v>2248</v>
      </c>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v>2.8</v>
      </c>
      <c r="DC50" s="51"/>
      <c r="DD50" s="51" t="s">
        <v>1449</v>
      </c>
      <c r="DE50" s="51"/>
      <c r="DF50" s="51"/>
      <c r="DG50" s="51"/>
      <c r="DH50" s="51"/>
      <c r="DI50" s="51"/>
      <c r="DJ50" s="51"/>
      <c r="DK50" s="51"/>
      <c r="DL50" s="51"/>
      <c r="DM50" s="51"/>
      <c r="DN50" s="51"/>
      <c r="DO50" s="51"/>
      <c r="DP50" s="51"/>
      <c r="DQ50" s="51"/>
      <c r="DR50" s="51"/>
      <c r="DS50" s="51"/>
      <c r="DT50" s="51"/>
      <c r="DU50" s="51"/>
      <c r="DV50" s="51"/>
      <c r="DW50" s="51">
        <v>278.5</v>
      </c>
      <c r="DX50" s="51"/>
      <c r="DY50" s="51" t="s">
        <v>649</v>
      </c>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row>
    <row r="51" spans="1:174" ht="26.25" customHeight="1">
      <c r="A51" s="51" t="s">
        <v>1070</v>
      </c>
      <c r="B51" s="51" t="s">
        <v>1071</v>
      </c>
      <c r="C51" s="51" t="s">
        <v>689</v>
      </c>
      <c r="D51" s="51" t="s">
        <v>726</v>
      </c>
      <c r="E51" s="51" t="s">
        <v>431</v>
      </c>
      <c r="F51" s="51" t="s">
        <v>2256</v>
      </c>
      <c r="G51" s="51">
        <v>2021</v>
      </c>
      <c r="H51" s="51" t="s">
        <v>2257</v>
      </c>
      <c r="I51" s="51" t="s">
        <v>2258</v>
      </c>
      <c r="J51" s="129" t="s">
        <v>2259</v>
      </c>
      <c r="K51" s="51" t="s">
        <v>2260</v>
      </c>
      <c r="L51" s="51" t="s">
        <v>677</v>
      </c>
      <c r="M51" s="51" t="s">
        <v>2261</v>
      </c>
      <c r="N51" s="51" t="s">
        <v>2262</v>
      </c>
      <c r="O51" s="51" t="s">
        <v>442</v>
      </c>
      <c r="P51" s="51" t="s">
        <v>1194</v>
      </c>
      <c r="Q51" s="11" t="s">
        <v>703</v>
      </c>
      <c r="R51" s="51" t="s">
        <v>1076</v>
      </c>
      <c r="S51" s="51" t="s">
        <v>1863</v>
      </c>
      <c r="T51" s="51"/>
      <c r="U51" s="51" t="s">
        <v>594</v>
      </c>
      <c r="V51" s="51" t="s">
        <v>88</v>
      </c>
      <c r="W51" s="51" t="s">
        <v>94</v>
      </c>
      <c r="X51" s="51" t="s">
        <v>180</v>
      </c>
      <c r="Y51" s="51" t="s">
        <v>180</v>
      </c>
      <c r="Z51" s="51" t="s">
        <v>92</v>
      </c>
      <c r="AA51" s="51" t="s">
        <v>918</v>
      </c>
      <c r="AB51" s="51" t="s">
        <v>95</v>
      </c>
      <c r="AC51" s="51" t="s">
        <v>2263</v>
      </c>
      <c r="AD51" s="51" t="s">
        <v>94</v>
      </c>
      <c r="AE51" s="51" t="s">
        <v>94</v>
      </c>
      <c r="AF51" s="51" t="s">
        <v>456</v>
      </c>
      <c r="AG51" s="51" t="s">
        <v>180</v>
      </c>
      <c r="AH51" s="51" t="s">
        <v>180</v>
      </c>
      <c r="AI51" s="51" t="s">
        <v>94</v>
      </c>
      <c r="AJ51" s="51" t="s">
        <v>2264</v>
      </c>
      <c r="AK51" s="51" t="s">
        <v>180</v>
      </c>
      <c r="AL51" s="51" t="s">
        <v>180</v>
      </c>
      <c r="AM51" s="51" t="s">
        <v>180</v>
      </c>
      <c r="AN51" s="51" t="s">
        <v>180</v>
      </c>
      <c r="AO51" s="51" t="s">
        <v>180</v>
      </c>
      <c r="AP51" s="51" t="s">
        <v>180</v>
      </c>
      <c r="AQ51" s="51" t="s">
        <v>472</v>
      </c>
      <c r="AR51" s="51" t="s">
        <v>610</v>
      </c>
      <c r="AS51" s="51" t="s">
        <v>2265</v>
      </c>
      <c r="AT51" s="51" t="s">
        <v>1710</v>
      </c>
      <c r="AU51" s="51" t="s">
        <v>1864</v>
      </c>
      <c r="AV51" s="51" t="s">
        <v>2266</v>
      </c>
      <c r="AW51" s="51" t="s">
        <v>1082</v>
      </c>
      <c r="AX51" s="51"/>
      <c r="AY51" s="51" t="s">
        <v>269</v>
      </c>
      <c r="AZ51" s="51" t="s">
        <v>729</v>
      </c>
      <c r="BA51" s="51" t="s">
        <v>456</v>
      </c>
      <c r="BB51" s="51" t="s">
        <v>94</v>
      </c>
      <c r="BC51" s="51" t="s">
        <v>617</v>
      </c>
      <c r="BD51" s="51" t="s">
        <v>618</v>
      </c>
      <c r="BE51" s="51" t="s">
        <v>2267</v>
      </c>
      <c r="BF51" s="51" t="s">
        <v>839</v>
      </c>
      <c r="BG51" s="51" t="s">
        <v>2268</v>
      </c>
      <c r="BH51" s="51" t="s">
        <v>2269</v>
      </c>
      <c r="BI51" s="51" t="s">
        <v>2270</v>
      </c>
      <c r="BJ51" s="51" t="s">
        <v>2271</v>
      </c>
      <c r="BK51" s="51" t="s">
        <v>93</v>
      </c>
      <c r="BL51" s="51" t="s">
        <v>247</v>
      </c>
      <c r="BM51" s="51" t="s">
        <v>2272</v>
      </c>
      <c r="BN51" s="51" t="s">
        <v>500</v>
      </c>
      <c r="BO51" s="51" t="s">
        <v>2273</v>
      </c>
      <c r="BP51" s="51" t="s">
        <v>1084</v>
      </c>
      <c r="BQ51" s="51" t="s">
        <v>1085</v>
      </c>
      <c r="BR51" s="51" t="s">
        <v>1086</v>
      </c>
      <c r="BS51" s="51"/>
      <c r="BT51" s="51" t="s">
        <v>2274</v>
      </c>
      <c r="BU51" s="51"/>
      <c r="BV51" s="51"/>
      <c r="BW51" s="51"/>
      <c r="BX51" s="51">
        <v>0.89</v>
      </c>
      <c r="BY51" s="51">
        <v>37.21</v>
      </c>
      <c r="BZ51" s="51" t="s">
        <v>2189</v>
      </c>
      <c r="CA51" s="51">
        <v>9.5999999999999992E-3</v>
      </c>
      <c r="CB51" s="51">
        <v>1.07</v>
      </c>
      <c r="CC51" s="51" t="s">
        <v>2275</v>
      </c>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v>2.0499999999999998</v>
      </c>
      <c r="DC51" s="51">
        <v>8.64</v>
      </c>
      <c r="DD51" s="51" t="s">
        <v>1449</v>
      </c>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row>
    <row r="52" spans="1:174" ht="26.25" customHeight="1">
      <c r="A52" s="51" t="s">
        <v>1070</v>
      </c>
      <c r="B52" s="51" t="s">
        <v>1090</v>
      </c>
      <c r="C52" s="51" t="s">
        <v>689</v>
      </c>
      <c r="D52" s="51" t="s">
        <v>726</v>
      </c>
      <c r="E52" s="51" t="s">
        <v>431</v>
      </c>
      <c r="F52" s="51" t="s">
        <v>2256</v>
      </c>
      <c r="G52" s="51">
        <v>2021</v>
      </c>
      <c r="H52" s="51" t="s">
        <v>2257</v>
      </c>
      <c r="I52" s="51" t="s">
        <v>2258</v>
      </c>
      <c r="J52" s="129" t="s">
        <v>2259</v>
      </c>
      <c r="K52" s="51" t="s">
        <v>2260</v>
      </c>
      <c r="L52" s="51" t="s">
        <v>677</v>
      </c>
      <c r="M52" s="51" t="s">
        <v>2261</v>
      </c>
      <c r="N52" s="51" t="s">
        <v>2262</v>
      </c>
      <c r="O52" s="51" t="s">
        <v>442</v>
      </c>
      <c r="P52" s="51" t="s">
        <v>1194</v>
      </c>
      <c r="Q52" s="11" t="s">
        <v>703</v>
      </c>
      <c r="R52" s="51" t="s">
        <v>1076</v>
      </c>
      <c r="S52" s="51" t="s">
        <v>1863</v>
      </c>
      <c r="T52" s="51"/>
      <c r="U52" s="51" t="s">
        <v>594</v>
      </c>
      <c r="V52" s="51" t="s">
        <v>88</v>
      </c>
      <c r="W52" s="51" t="s">
        <v>94</v>
      </c>
      <c r="X52" s="51" t="s">
        <v>180</v>
      </c>
      <c r="Y52" s="51" t="s">
        <v>180</v>
      </c>
      <c r="Z52" s="51" t="s">
        <v>92</v>
      </c>
      <c r="AA52" s="51" t="s">
        <v>553</v>
      </c>
      <c r="AB52" s="51" t="s">
        <v>115</v>
      </c>
      <c r="AC52" s="51" t="s">
        <v>2263</v>
      </c>
      <c r="AD52" s="51" t="s">
        <v>94</v>
      </c>
      <c r="AE52" s="51" t="s">
        <v>94</v>
      </c>
      <c r="AF52" s="51" t="s">
        <v>456</v>
      </c>
      <c r="AG52" s="51" t="s">
        <v>180</v>
      </c>
      <c r="AH52" s="51" t="s">
        <v>180</v>
      </c>
      <c r="AI52" s="51" t="s">
        <v>94</v>
      </c>
      <c r="AJ52" s="51" t="s">
        <v>2264</v>
      </c>
      <c r="AK52" s="51" t="s">
        <v>180</v>
      </c>
      <c r="AL52" s="51" t="s">
        <v>180</v>
      </c>
      <c r="AM52" s="51" t="s">
        <v>180</v>
      </c>
      <c r="AN52" s="51" t="s">
        <v>180</v>
      </c>
      <c r="AO52" s="51" t="s">
        <v>180</v>
      </c>
      <c r="AP52" s="51" t="s">
        <v>180</v>
      </c>
      <c r="AQ52" s="51" t="s">
        <v>472</v>
      </c>
      <c r="AR52" s="51" t="s">
        <v>610</v>
      </c>
      <c r="AS52" s="51" t="s">
        <v>2265</v>
      </c>
      <c r="AT52" s="51" t="s">
        <v>1710</v>
      </c>
      <c r="AU52" s="51" t="s">
        <v>1864</v>
      </c>
      <c r="AV52" s="51" t="s">
        <v>2266</v>
      </c>
      <c r="AW52" s="51" t="s">
        <v>1082</v>
      </c>
      <c r="AX52" s="51"/>
      <c r="AY52" s="51" t="s">
        <v>269</v>
      </c>
      <c r="AZ52" s="51" t="s">
        <v>729</v>
      </c>
      <c r="BA52" s="51" t="s">
        <v>456</v>
      </c>
      <c r="BB52" s="51" t="s">
        <v>94</v>
      </c>
      <c r="BC52" s="51" t="s">
        <v>617</v>
      </c>
      <c r="BD52" s="51" t="s">
        <v>618</v>
      </c>
      <c r="BE52" s="51" t="s">
        <v>2267</v>
      </c>
      <c r="BF52" s="51" t="s">
        <v>839</v>
      </c>
      <c r="BG52" s="51" t="s">
        <v>2276</v>
      </c>
      <c r="BH52" s="51" t="s">
        <v>2269</v>
      </c>
      <c r="BI52" s="51" t="s">
        <v>2270</v>
      </c>
      <c r="BJ52" s="51" t="s">
        <v>2271</v>
      </c>
      <c r="BK52" s="51" t="s">
        <v>93</v>
      </c>
      <c r="BL52" s="51" t="s">
        <v>247</v>
      </c>
      <c r="BM52" s="51" t="s">
        <v>2272</v>
      </c>
      <c r="BN52" s="51" t="s">
        <v>500</v>
      </c>
      <c r="BO52" s="51" t="s">
        <v>2273</v>
      </c>
      <c r="BP52" s="51" t="s">
        <v>1084</v>
      </c>
      <c r="BQ52" s="51" t="s">
        <v>1085</v>
      </c>
      <c r="BR52" s="51" t="s">
        <v>1086</v>
      </c>
      <c r="BS52" s="51"/>
      <c r="BT52" s="51" t="s">
        <v>2277</v>
      </c>
      <c r="BU52" s="51"/>
      <c r="BV52" s="51"/>
      <c r="BW52" s="51"/>
      <c r="BX52" s="51">
        <v>40.049999999999997</v>
      </c>
      <c r="BY52" s="51">
        <v>146.5</v>
      </c>
      <c r="BZ52" s="51" t="s">
        <v>2189</v>
      </c>
      <c r="CA52" s="51">
        <v>0.46</v>
      </c>
      <c r="CB52" s="51">
        <v>50.94</v>
      </c>
      <c r="CC52" s="51" t="s">
        <v>2275</v>
      </c>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v>38.33</v>
      </c>
      <c r="DC52" s="51">
        <v>313.57</v>
      </c>
      <c r="DD52" s="51" t="s">
        <v>1449</v>
      </c>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row>
    <row r="53" spans="1:174" ht="26.25" customHeight="1">
      <c r="A53" s="51" t="s">
        <v>749</v>
      </c>
      <c r="B53" s="51" t="s">
        <v>749</v>
      </c>
      <c r="C53" s="51" t="s">
        <v>689</v>
      </c>
      <c r="D53" s="51" t="s">
        <v>851</v>
      </c>
      <c r="E53" s="51" t="s">
        <v>431</v>
      </c>
      <c r="F53" s="51" t="s">
        <v>2278</v>
      </c>
      <c r="G53" s="51">
        <v>2023</v>
      </c>
      <c r="H53" s="51" t="s">
        <v>2279</v>
      </c>
      <c r="I53" s="51" t="s">
        <v>2280</v>
      </c>
      <c r="J53" s="51" t="s">
        <v>2281</v>
      </c>
      <c r="K53" s="51" t="s">
        <v>964</v>
      </c>
      <c r="L53" s="51" t="s">
        <v>2282</v>
      </c>
      <c r="M53" s="51" t="s">
        <v>440</v>
      </c>
      <c r="N53" s="51" t="s">
        <v>2283</v>
      </c>
      <c r="O53" s="51" t="s">
        <v>442</v>
      </c>
      <c r="P53" s="51" t="s">
        <v>2284</v>
      </c>
      <c r="Q53" s="51" t="s">
        <v>2285</v>
      </c>
      <c r="R53" s="51" t="s">
        <v>754</v>
      </c>
      <c r="S53" s="51" t="s">
        <v>2286</v>
      </c>
      <c r="T53" s="51" t="s">
        <v>2287</v>
      </c>
      <c r="U53" s="51" t="s">
        <v>753</v>
      </c>
      <c r="V53" s="51" t="s">
        <v>88</v>
      </c>
      <c r="W53" s="51" t="s">
        <v>123</v>
      </c>
      <c r="X53" s="51" t="s">
        <v>755</v>
      </c>
      <c r="Y53" s="51" t="s">
        <v>756</v>
      </c>
      <c r="Z53" s="51" t="s">
        <v>92</v>
      </c>
      <c r="AA53" s="51" t="s">
        <v>94</v>
      </c>
      <c r="AB53" s="51" t="s">
        <v>758</v>
      </c>
      <c r="AC53" s="51" t="s">
        <v>180</v>
      </c>
      <c r="AD53" s="51" t="s">
        <v>94</v>
      </c>
      <c r="AE53" s="51" t="s">
        <v>94</v>
      </c>
      <c r="AF53" s="51" t="s">
        <v>2288</v>
      </c>
      <c r="AG53" s="51" t="s">
        <v>180</v>
      </c>
      <c r="AH53" s="51" t="s">
        <v>2289</v>
      </c>
      <c r="AI53" s="51" t="s">
        <v>766</v>
      </c>
      <c r="AJ53" s="51" t="s">
        <v>2290</v>
      </c>
      <c r="AK53" s="51" t="s">
        <v>180</v>
      </c>
      <c r="AL53" s="51" t="s">
        <v>180</v>
      </c>
      <c r="AM53" s="51"/>
      <c r="AN53" s="51"/>
      <c r="AO53" s="51"/>
      <c r="AP53" s="51" t="s">
        <v>1300</v>
      </c>
      <c r="AQ53" s="51" t="s">
        <v>472</v>
      </c>
      <c r="AR53" s="51">
        <v>2023</v>
      </c>
      <c r="AS53" s="51" t="s">
        <v>1077</v>
      </c>
      <c r="AT53" s="51" t="s">
        <v>693</v>
      </c>
      <c r="AU53" s="51" t="s">
        <v>2291</v>
      </c>
      <c r="AV53" s="51" t="s">
        <v>2292</v>
      </c>
      <c r="AW53" s="51" t="s">
        <v>1082</v>
      </c>
      <c r="AX53" s="51"/>
      <c r="AY53" s="51" t="s">
        <v>269</v>
      </c>
      <c r="AZ53" s="51" t="s">
        <v>2293</v>
      </c>
      <c r="BA53" s="51" t="s">
        <v>1623</v>
      </c>
      <c r="BB53" s="51" t="s">
        <v>1091</v>
      </c>
      <c r="BC53" s="51" t="s">
        <v>488</v>
      </c>
      <c r="BD53" s="51" t="s">
        <v>2294</v>
      </c>
      <c r="BE53" s="51" t="s">
        <v>2295</v>
      </c>
      <c r="BF53" s="51" t="s">
        <v>2296</v>
      </c>
      <c r="BG53" s="51" t="s">
        <v>2297</v>
      </c>
      <c r="BH53" s="51" t="s">
        <v>1194</v>
      </c>
      <c r="BI53" s="51" t="s">
        <v>2298</v>
      </c>
      <c r="BJ53" s="51"/>
      <c r="BK53" s="51" t="s">
        <v>93</v>
      </c>
      <c r="BL53" s="51" t="s">
        <v>247</v>
      </c>
      <c r="BM53" s="51" t="s">
        <v>2299</v>
      </c>
      <c r="BN53" s="51" t="s">
        <v>500</v>
      </c>
      <c r="BO53" s="51" t="s">
        <v>2300</v>
      </c>
      <c r="BP53" s="51" t="s">
        <v>759</v>
      </c>
      <c r="BQ53" s="51" t="s">
        <v>762</v>
      </c>
      <c r="BR53" s="51" t="s">
        <v>763</v>
      </c>
      <c r="BS53" s="51"/>
      <c r="BT53" s="51" t="s">
        <v>2299</v>
      </c>
      <c r="BU53" s="51"/>
      <c r="BV53" s="51"/>
      <c r="BW53" s="51"/>
      <c r="BX53" s="51">
        <v>6.3500000000000001E-2</v>
      </c>
      <c r="BY53" s="51">
        <v>0.124</v>
      </c>
      <c r="BZ53" s="51" t="s">
        <v>2157</v>
      </c>
      <c r="CA53" s="51"/>
      <c r="CB53" s="51"/>
      <c r="CC53" s="51"/>
      <c r="CD53" s="51">
        <v>1.9899999999999999E-5</v>
      </c>
      <c r="CE53" s="51">
        <v>1.1E-4</v>
      </c>
      <c r="CF53" s="51" t="s">
        <v>1725</v>
      </c>
      <c r="CG53" s="51">
        <v>1.7900000000000001E-5</v>
      </c>
      <c r="CH53" s="51">
        <v>3.9700000000000003E-5</v>
      </c>
      <c r="CI53" s="51" t="s">
        <v>1726</v>
      </c>
      <c r="CJ53" s="51">
        <v>2.4000000000000001E-4</v>
      </c>
      <c r="CK53" s="51">
        <v>3.8999999999999999E-4</v>
      </c>
      <c r="CL53" s="51" t="s">
        <v>1727</v>
      </c>
      <c r="CM53" s="51"/>
      <c r="CN53" s="51"/>
      <c r="CO53" s="51"/>
      <c r="CP53" s="51"/>
      <c r="CQ53" s="51"/>
      <c r="CR53" s="51"/>
      <c r="CS53" s="51"/>
      <c r="CT53" s="51"/>
      <c r="CU53" s="51"/>
      <c r="CV53" s="51">
        <v>4.9999999999999998E-8</v>
      </c>
      <c r="CW53" s="51">
        <v>1.3199999999999999E-7</v>
      </c>
      <c r="CX53" s="51" t="s">
        <v>1733</v>
      </c>
      <c r="CY53" s="51"/>
      <c r="CZ53" s="51"/>
      <c r="DA53" s="51"/>
      <c r="DB53" s="51">
        <v>5.5000000000000003E-4</v>
      </c>
      <c r="DC53" s="51">
        <v>1.2600000000000001E-3</v>
      </c>
      <c r="DD53" s="51" t="s">
        <v>1734</v>
      </c>
      <c r="DE53" s="51">
        <v>1.6</v>
      </c>
      <c r="DF53" s="51"/>
      <c r="DG53" s="51" t="s">
        <v>2301</v>
      </c>
      <c r="DH53" s="51"/>
      <c r="DI53" s="51"/>
      <c r="DJ53" s="51"/>
      <c r="DK53" s="51"/>
      <c r="DL53" s="51"/>
      <c r="DM53" s="51"/>
      <c r="DN53" s="51"/>
      <c r="DO53" s="51"/>
      <c r="DP53" s="51"/>
      <c r="DQ53" s="51"/>
      <c r="DR53" s="51"/>
      <c r="DS53" s="51"/>
      <c r="DT53" s="51"/>
      <c r="DU53" s="51"/>
      <c r="DV53" s="51"/>
      <c r="DW53" s="51"/>
      <c r="DX53" s="51"/>
      <c r="DY53" s="51"/>
      <c r="DZ53" s="51">
        <v>8.7899999999999995E-5</v>
      </c>
      <c r="EA53" s="51">
        <v>3.6999999999999999E-4</v>
      </c>
      <c r="EB53" s="51" t="s">
        <v>2302</v>
      </c>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row>
    <row r="54" spans="1:174" ht="26.25" customHeight="1">
      <c r="A54" s="51" t="s">
        <v>773</v>
      </c>
      <c r="B54" s="51" t="s">
        <v>774</v>
      </c>
      <c r="C54" s="51" t="s">
        <v>689</v>
      </c>
      <c r="D54" s="51" t="s">
        <v>867</v>
      </c>
      <c r="E54" s="51" t="s">
        <v>431</v>
      </c>
      <c r="F54" s="51" t="s">
        <v>2303</v>
      </c>
      <c r="G54" s="51">
        <v>2020</v>
      </c>
      <c r="H54" s="51" t="s">
        <v>2304</v>
      </c>
      <c r="I54" s="51" t="s">
        <v>2305</v>
      </c>
      <c r="J54" s="51" t="s">
        <v>2306</v>
      </c>
      <c r="K54" s="51" t="s">
        <v>2307</v>
      </c>
      <c r="L54" s="51" t="s">
        <v>1691</v>
      </c>
      <c r="M54" s="51" t="s">
        <v>440</v>
      </c>
      <c r="N54" s="51" t="s">
        <v>2308</v>
      </c>
      <c r="O54" s="51" t="s">
        <v>442</v>
      </c>
      <c r="P54" s="51" t="s">
        <v>591</v>
      </c>
      <c r="Q54" s="51" t="s">
        <v>2285</v>
      </c>
      <c r="R54" s="51" t="s">
        <v>777</v>
      </c>
      <c r="S54" s="51" t="s">
        <v>2309</v>
      </c>
      <c r="T54" s="51" t="s">
        <v>2310</v>
      </c>
      <c r="U54" s="51" t="s">
        <v>813</v>
      </c>
      <c r="V54" s="51" t="s">
        <v>88</v>
      </c>
      <c r="W54" s="51" t="s">
        <v>123</v>
      </c>
      <c r="X54" s="51" t="s">
        <v>113</v>
      </c>
      <c r="Y54" s="51" t="s">
        <v>711</v>
      </c>
      <c r="Z54" s="51" t="s">
        <v>129</v>
      </c>
      <c r="AA54" s="51" t="s">
        <v>2311</v>
      </c>
      <c r="AB54" s="51" t="s">
        <v>778</v>
      </c>
      <c r="AC54" s="51" t="s">
        <v>180</v>
      </c>
      <c r="AD54" s="51" t="s">
        <v>94</v>
      </c>
      <c r="AE54" s="51" t="s">
        <v>94</v>
      </c>
      <c r="AF54" s="51" t="s">
        <v>1421</v>
      </c>
      <c r="AG54" s="51" t="s">
        <v>180</v>
      </c>
      <c r="AH54" s="51" t="s">
        <v>2312</v>
      </c>
      <c r="AI54" s="51" t="s">
        <v>783</v>
      </c>
      <c r="AJ54" s="51" t="s">
        <v>2313</v>
      </c>
      <c r="AK54" s="51" t="s">
        <v>2314</v>
      </c>
      <c r="AL54" s="51" t="s">
        <v>2315</v>
      </c>
      <c r="AM54" s="51"/>
      <c r="AN54" s="51"/>
      <c r="AO54" s="51"/>
      <c r="AP54" s="51" t="s">
        <v>2316</v>
      </c>
      <c r="AQ54" s="51" t="s">
        <v>472</v>
      </c>
      <c r="AR54" s="51"/>
      <c r="AS54" s="51" t="s">
        <v>1559</v>
      </c>
      <c r="AT54" s="51" t="s">
        <v>693</v>
      </c>
      <c r="AU54" s="51" t="s">
        <v>2317</v>
      </c>
      <c r="AV54" s="51" t="s">
        <v>2318</v>
      </c>
      <c r="AW54" s="51" t="s">
        <v>614</v>
      </c>
      <c r="AX54" s="51"/>
      <c r="AY54" s="51" t="s">
        <v>269</v>
      </c>
      <c r="AZ54" s="51" t="s">
        <v>2319</v>
      </c>
      <c r="BA54" s="51" t="s">
        <v>835</v>
      </c>
      <c r="BB54" s="51" t="s">
        <v>1091</v>
      </c>
      <c r="BC54" s="51" t="s">
        <v>1311</v>
      </c>
      <c r="BD54" s="51" t="s">
        <v>618</v>
      </c>
      <c r="BE54" s="51" t="s">
        <v>2320</v>
      </c>
      <c r="BF54" s="51" t="s">
        <v>839</v>
      </c>
      <c r="BG54" s="51" t="s">
        <v>2321</v>
      </c>
      <c r="BH54" s="51"/>
      <c r="BI54" s="51" t="s">
        <v>2322</v>
      </c>
      <c r="BJ54" s="51"/>
      <c r="BK54" s="51" t="s">
        <v>93</v>
      </c>
      <c r="BL54" s="51" t="s">
        <v>247</v>
      </c>
      <c r="BM54" s="51"/>
      <c r="BN54" s="51" t="s">
        <v>500</v>
      </c>
      <c r="BO54" s="51" t="s">
        <v>2323</v>
      </c>
      <c r="BP54" s="51" t="s">
        <v>779</v>
      </c>
      <c r="BQ54" s="51" t="s">
        <v>780</v>
      </c>
      <c r="BR54" s="51" t="s">
        <v>781</v>
      </c>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row>
    <row r="55" spans="1:174" ht="26.25" customHeight="1">
      <c r="A55" s="51" t="s">
        <v>773</v>
      </c>
      <c r="B55" s="51" t="s">
        <v>787</v>
      </c>
      <c r="C55" s="51" t="s">
        <v>689</v>
      </c>
      <c r="D55" s="51" t="s">
        <v>867</v>
      </c>
      <c r="E55" s="51" t="s">
        <v>431</v>
      </c>
      <c r="F55" s="51" t="s">
        <v>2303</v>
      </c>
      <c r="G55" s="51">
        <v>2020</v>
      </c>
      <c r="H55" s="51" t="s">
        <v>2304</v>
      </c>
      <c r="I55" s="51" t="s">
        <v>2305</v>
      </c>
      <c r="J55" s="51" t="s">
        <v>2306</v>
      </c>
      <c r="K55" s="51" t="s">
        <v>2307</v>
      </c>
      <c r="L55" s="51" t="s">
        <v>1691</v>
      </c>
      <c r="M55" s="51" t="s">
        <v>440</v>
      </c>
      <c r="N55" s="51" t="s">
        <v>2308</v>
      </c>
      <c r="O55" s="51" t="s">
        <v>442</v>
      </c>
      <c r="P55" s="51" t="s">
        <v>591</v>
      </c>
      <c r="Q55" s="51" t="s">
        <v>2285</v>
      </c>
      <c r="R55" s="51" t="s">
        <v>777</v>
      </c>
      <c r="S55" s="51" t="s">
        <v>2309</v>
      </c>
      <c r="T55" s="51" t="s">
        <v>2324</v>
      </c>
      <c r="U55" s="51" t="s">
        <v>813</v>
      </c>
      <c r="V55" s="51" t="s">
        <v>791</v>
      </c>
      <c r="W55" s="51" t="s">
        <v>123</v>
      </c>
      <c r="X55" s="51" t="s">
        <v>113</v>
      </c>
      <c r="Y55" s="51" t="s">
        <v>711</v>
      </c>
      <c r="Z55" s="51" t="s">
        <v>129</v>
      </c>
      <c r="AA55" s="51" t="s">
        <v>2325</v>
      </c>
      <c r="AB55" s="51" t="s">
        <v>793</v>
      </c>
      <c r="AC55" s="51" t="s">
        <v>180</v>
      </c>
      <c r="AD55" s="51" t="s">
        <v>94</v>
      </c>
      <c r="AE55" s="51" t="s">
        <v>94</v>
      </c>
      <c r="AF55" s="51" t="s">
        <v>1421</v>
      </c>
      <c r="AG55" s="51" t="s">
        <v>180</v>
      </c>
      <c r="AH55" s="51" t="s">
        <v>2312</v>
      </c>
      <c r="AI55" s="51" t="s">
        <v>797</v>
      </c>
      <c r="AJ55" s="51" t="s">
        <v>2326</v>
      </c>
      <c r="AK55" s="51" t="s">
        <v>2327</v>
      </c>
      <c r="AL55" s="51" t="s">
        <v>2328</v>
      </c>
      <c r="AM55" s="51"/>
      <c r="AN55" s="51"/>
      <c r="AO55" s="51"/>
      <c r="AP55" s="51" t="s">
        <v>2316</v>
      </c>
      <c r="AQ55" s="51" t="s">
        <v>472</v>
      </c>
      <c r="AR55" s="51"/>
      <c r="AS55" s="51" t="s">
        <v>1559</v>
      </c>
      <c r="AT55" s="51" t="s">
        <v>693</v>
      </c>
      <c r="AU55" s="51" t="s">
        <v>2317</v>
      </c>
      <c r="AV55" s="51" t="s">
        <v>2318</v>
      </c>
      <c r="AW55" s="51" t="s">
        <v>614</v>
      </c>
      <c r="AX55" s="51" t="s">
        <v>2329</v>
      </c>
      <c r="AY55" s="51" t="s">
        <v>269</v>
      </c>
      <c r="AZ55" s="51" t="s">
        <v>2319</v>
      </c>
      <c r="BA55" s="51" t="s">
        <v>835</v>
      </c>
      <c r="BB55" s="51" t="s">
        <v>1091</v>
      </c>
      <c r="BC55" s="51" t="s">
        <v>1311</v>
      </c>
      <c r="BD55" s="51" t="s">
        <v>618</v>
      </c>
      <c r="BE55" s="51" t="s">
        <v>2320</v>
      </c>
      <c r="BF55" s="51" t="s">
        <v>839</v>
      </c>
      <c r="BG55" s="51" t="s">
        <v>2321</v>
      </c>
      <c r="BH55" s="51"/>
      <c r="BI55" s="51" t="s">
        <v>2322</v>
      </c>
      <c r="BJ55" s="51"/>
      <c r="BK55" s="51" t="s">
        <v>93</v>
      </c>
      <c r="BL55" s="51" t="s">
        <v>247</v>
      </c>
      <c r="BM55" s="51"/>
      <c r="BN55" s="51" t="s">
        <v>500</v>
      </c>
      <c r="BO55" s="51" t="s">
        <v>2330</v>
      </c>
      <c r="BP55" s="51" t="s">
        <v>779</v>
      </c>
      <c r="BQ55" s="51" t="s">
        <v>780</v>
      </c>
      <c r="BR55" s="51" t="s">
        <v>794</v>
      </c>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row>
    <row r="56" spans="1:174" ht="26.25" customHeight="1">
      <c r="A56" s="51" t="s">
        <v>809</v>
      </c>
      <c r="B56" s="51" t="s">
        <v>811</v>
      </c>
      <c r="C56" s="51" t="s">
        <v>689</v>
      </c>
      <c r="D56" s="51" t="s">
        <v>882</v>
      </c>
      <c r="E56" s="51" t="s">
        <v>431</v>
      </c>
      <c r="F56" s="51" t="s">
        <v>2331</v>
      </c>
      <c r="G56" s="51">
        <v>2021</v>
      </c>
      <c r="H56" s="51" t="s">
        <v>2332</v>
      </c>
      <c r="I56" s="51" t="s">
        <v>2333</v>
      </c>
      <c r="J56" s="129" t="s">
        <v>2334</v>
      </c>
      <c r="K56" s="51" t="s">
        <v>2335</v>
      </c>
      <c r="L56" s="51" t="s">
        <v>677</v>
      </c>
      <c r="M56" s="51" t="s">
        <v>2336</v>
      </c>
      <c r="N56" s="51" t="s">
        <v>2337</v>
      </c>
      <c r="O56" s="51" t="s">
        <v>442</v>
      </c>
      <c r="P56" s="51" t="s">
        <v>2338</v>
      </c>
      <c r="Q56" s="51" t="s">
        <v>2285</v>
      </c>
      <c r="R56" s="51" t="s">
        <v>777</v>
      </c>
      <c r="S56" s="51" t="s">
        <v>2339</v>
      </c>
      <c r="T56" s="51" t="s">
        <v>2340</v>
      </c>
      <c r="U56" s="51" t="s">
        <v>594</v>
      </c>
      <c r="V56" s="51" t="s">
        <v>88</v>
      </c>
      <c r="W56" s="51" t="s">
        <v>123</v>
      </c>
      <c r="X56" s="51" t="s">
        <v>113</v>
      </c>
      <c r="Y56" s="51" t="s">
        <v>180</v>
      </c>
      <c r="Z56" s="51" t="s">
        <v>92</v>
      </c>
      <c r="AA56" s="51" t="s">
        <v>753</v>
      </c>
      <c r="AB56" s="51" t="s">
        <v>820</v>
      </c>
      <c r="AC56" s="51" t="s">
        <v>180</v>
      </c>
      <c r="AD56" s="51" t="s">
        <v>93</v>
      </c>
      <c r="AE56" s="51" t="s">
        <v>93</v>
      </c>
      <c r="AF56" s="51" t="s">
        <v>1421</v>
      </c>
      <c r="AG56" s="51" t="s">
        <v>180</v>
      </c>
      <c r="AH56" s="51" t="s">
        <v>180</v>
      </c>
      <c r="AI56" s="51" t="s">
        <v>826</v>
      </c>
      <c r="AJ56" s="51" t="s">
        <v>2341</v>
      </c>
      <c r="AK56" s="51" t="s">
        <v>180</v>
      </c>
      <c r="AL56" s="51" t="s">
        <v>180</v>
      </c>
      <c r="AM56" s="51" t="s">
        <v>2342</v>
      </c>
      <c r="AN56" s="51"/>
      <c r="AO56" s="51"/>
      <c r="AP56" s="51"/>
      <c r="AQ56" s="51" t="s">
        <v>472</v>
      </c>
      <c r="AR56" s="51" t="s">
        <v>1212</v>
      </c>
      <c r="AS56" s="51" t="s">
        <v>1077</v>
      </c>
      <c r="AT56" s="51" t="s">
        <v>1710</v>
      </c>
      <c r="AU56" s="51" t="s">
        <v>2343</v>
      </c>
      <c r="AV56" s="51" t="s">
        <v>2344</v>
      </c>
      <c r="AW56" s="51" t="s">
        <v>1082</v>
      </c>
      <c r="AX56" s="51" t="s">
        <v>1300</v>
      </c>
      <c r="AY56" s="51" t="s">
        <v>753</v>
      </c>
      <c r="AZ56" s="51" t="s">
        <v>2345</v>
      </c>
      <c r="BA56" s="51" t="s">
        <v>835</v>
      </c>
      <c r="BB56" s="51" t="s">
        <v>1091</v>
      </c>
      <c r="BC56" s="51" t="s">
        <v>989</v>
      </c>
      <c r="BD56" s="51" t="s">
        <v>618</v>
      </c>
      <c r="BE56" s="51" t="s">
        <v>2346</v>
      </c>
      <c r="BF56" s="51" t="s">
        <v>839</v>
      </c>
      <c r="BG56" s="51" t="s">
        <v>2347</v>
      </c>
      <c r="BH56" s="51" t="s">
        <v>2338</v>
      </c>
      <c r="BI56" s="51" t="s">
        <v>2348</v>
      </c>
      <c r="BJ56" s="51" t="s">
        <v>2349</v>
      </c>
      <c r="BK56" s="51" t="s">
        <v>247</v>
      </c>
      <c r="BL56" s="51" t="s">
        <v>247</v>
      </c>
      <c r="BM56" s="51" t="s">
        <v>2350</v>
      </c>
      <c r="BN56" s="51" t="s">
        <v>500</v>
      </c>
      <c r="BO56" s="51" t="s">
        <v>2351</v>
      </c>
      <c r="BP56" s="51" t="s">
        <v>821</v>
      </c>
      <c r="BQ56" s="51" t="s">
        <v>823</v>
      </c>
      <c r="BR56" s="51" t="s">
        <v>824</v>
      </c>
      <c r="BS56" s="51"/>
      <c r="BT56" s="51" t="s">
        <v>2350</v>
      </c>
      <c r="BU56" s="51">
        <v>8900</v>
      </c>
      <c r="BV56" s="51"/>
      <c r="BW56" s="51" t="s">
        <v>2157</v>
      </c>
      <c r="BX56" s="51"/>
      <c r="BY56" s="51"/>
      <c r="BZ56" s="51"/>
      <c r="CA56" s="51"/>
      <c r="CB56" s="51"/>
      <c r="CC56" s="51"/>
      <c r="CD56" s="51"/>
      <c r="CE56" s="51"/>
      <c r="CF56" s="51"/>
      <c r="CG56" s="51"/>
      <c r="CH56" s="51"/>
      <c r="CI56" s="51"/>
      <c r="CJ56" s="51">
        <v>462</v>
      </c>
      <c r="CK56" s="51"/>
      <c r="CL56" s="51" t="s">
        <v>1727</v>
      </c>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v>4.4800000000000004</v>
      </c>
      <c r="ED56" s="51"/>
      <c r="EE56" s="51" t="s">
        <v>2352</v>
      </c>
      <c r="EF56" s="51">
        <v>0.14899999999999999</v>
      </c>
      <c r="EG56" s="51"/>
      <c r="EH56" s="51" t="s">
        <v>2353</v>
      </c>
      <c r="EI56" s="51">
        <v>1450</v>
      </c>
      <c r="EJ56" s="51"/>
      <c r="EK56" s="51" t="s">
        <v>2354</v>
      </c>
      <c r="EL56" s="51">
        <v>217</v>
      </c>
      <c r="EM56" s="51"/>
      <c r="EN56" s="51" t="s">
        <v>1163</v>
      </c>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row>
    <row r="57" spans="1:174" ht="26.25" customHeight="1">
      <c r="A57" s="51" t="s">
        <v>809</v>
      </c>
      <c r="B57" s="51" t="s">
        <v>838</v>
      </c>
      <c r="C57" s="51" t="s">
        <v>689</v>
      </c>
      <c r="D57" s="51" t="s">
        <v>882</v>
      </c>
      <c r="E57" s="51" t="s">
        <v>431</v>
      </c>
      <c r="F57" s="51" t="s">
        <v>2331</v>
      </c>
      <c r="G57" s="51">
        <v>2021</v>
      </c>
      <c r="H57" s="51" t="s">
        <v>2332</v>
      </c>
      <c r="I57" s="51" t="s">
        <v>2333</v>
      </c>
      <c r="J57" s="129" t="s">
        <v>2334</v>
      </c>
      <c r="K57" s="51" t="s">
        <v>2335</v>
      </c>
      <c r="L57" s="51" t="s">
        <v>677</v>
      </c>
      <c r="M57" s="51" t="s">
        <v>2336</v>
      </c>
      <c r="N57" s="51" t="s">
        <v>2337</v>
      </c>
      <c r="O57" s="51" t="s">
        <v>442</v>
      </c>
      <c r="P57" s="51" t="s">
        <v>2338</v>
      </c>
      <c r="Q57" s="51" t="s">
        <v>2285</v>
      </c>
      <c r="R57" s="51" t="s">
        <v>777</v>
      </c>
      <c r="S57" s="51" t="s">
        <v>2339</v>
      </c>
      <c r="T57" s="51" t="s">
        <v>2355</v>
      </c>
      <c r="U57" s="51" t="s">
        <v>594</v>
      </c>
      <c r="V57" s="51" t="s">
        <v>791</v>
      </c>
      <c r="W57" s="51" t="s">
        <v>123</v>
      </c>
      <c r="X57" s="51" t="s">
        <v>113</v>
      </c>
      <c r="Y57" s="51" t="s">
        <v>180</v>
      </c>
      <c r="Z57" s="51" t="s">
        <v>92</v>
      </c>
      <c r="AA57" s="51" t="s">
        <v>753</v>
      </c>
      <c r="AB57" s="51" t="s">
        <v>820</v>
      </c>
      <c r="AC57" s="51" t="s">
        <v>180</v>
      </c>
      <c r="AD57" s="51" t="s">
        <v>93</v>
      </c>
      <c r="AE57" s="51" t="s">
        <v>93</v>
      </c>
      <c r="AF57" s="51" t="s">
        <v>1421</v>
      </c>
      <c r="AG57" s="51" t="s">
        <v>180</v>
      </c>
      <c r="AH57" s="51" t="s">
        <v>180</v>
      </c>
      <c r="AI57" s="51" t="s">
        <v>849</v>
      </c>
      <c r="AJ57" s="51" t="s">
        <v>2356</v>
      </c>
      <c r="AK57" s="51" t="s">
        <v>180</v>
      </c>
      <c r="AL57" s="51" t="s">
        <v>180</v>
      </c>
      <c r="AM57" s="51" t="s">
        <v>2342</v>
      </c>
      <c r="AN57" s="51"/>
      <c r="AO57" s="51"/>
      <c r="AP57" s="51"/>
      <c r="AQ57" s="51" t="s">
        <v>472</v>
      </c>
      <c r="AR57" s="51" t="s">
        <v>1212</v>
      </c>
      <c r="AS57" s="51" t="s">
        <v>1077</v>
      </c>
      <c r="AT57" s="51" t="s">
        <v>1710</v>
      </c>
      <c r="AU57" s="51" t="s">
        <v>2343</v>
      </c>
      <c r="AV57" s="51" t="s">
        <v>2344</v>
      </c>
      <c r="AW57" s="51" t="s">
        <v>1082</v>
      </c>
      <c r="AX57" s="51" t="s">
        <v>1300</v>
      </c>
      <c r="AY57" s="51" t="s">
        <v>753</v>
      </c>
      <c r="AZ57" s="51" t="s">
        <v>2345</v>
      </c>
      <c r="BA57" s="51" t="s">
        <v>835</v>
      </c>
      <c r="BB57" s="51" t="s">
        <v>1091</v>
      </c>
      <c r="BC57" s="51" t="s">
        <v>989</v>
      </c>
      <c r="BD57" s="51" t="s">
        <v>618</v>
      </c>
      <c r="BE57" s="51" t="s">
        <v>2357</v>
      </c>
      <c r="BF57" s="51" t="s">
        <v>839</v>
      </c>
      <c r="BG57" s="51" t="s">
        <v>2347</v>
      </c>
      <c r="BH57" s="51" t="s">
        <v>2338</v>
      </c>
      <c r="BI57" s="51" t="s">
        <v>2348</v>
      </c>
      <c r="BJ57" s="51" t="s">
        <v>2349</v>
      </c>
      <c r="BK57" s="51" t="s">
        <v>247</v>
      </c>
      <c r="BL57" s="51" t="s">
        <v>247</v>
      </c>
      <c r="BM57" s="51" t="s">
        <v>2350</v>
      </c>
      <c r="BN57" s="51" t="s">
        <v>500</v>
      </c>
      <c r="BO57" s="51" t="s">
        <v>2358</v>
      </c>
      <c r="BP57" s="51" t="s">
        <v>821</v>
      </c>
      <c r="BQ57" s="51" t="s">
        <v>823</v>
      </c>
      <c r="BR57" s="51" t="s">
        <v>824</v>
      </c>
      <c r="BS57" s="51"/>
      <c r="BT57" s="51" t="s">
        <v>2350</v>
      </c>
      <c r="BU57" s="51">
        <v>28100</v>
      </c>
      <c r="BV57" s="51"/>
      <c r="BW57" s="51" t="s">
        <v>2157</v>
      </c>
      <c r="BX57" s="51"/>
      <c r="BY57" s="51"/>
      <c r="BZ57" s="51"/>
      <c r="CA57" s="51"/>
      <c r="CB57" s="51"/>
      <c r="CC57" s="51"/>
      <c r="CD57" s="51"/>
      <c r="CE57" s="51"/>
      <c r="CF57" s="51"/>
      <c r="CG57" s="51"/>
      <c r="CH57" s="51"/>
      <c r="CI57" s="51"/>
      <c r="CJ57" s="51">
        <v>1487</v>
      </c>
      <c r="CK57" s="51"/>
      <c r="CL57" s="51" t="s">
        <v>1727</v>
      </c>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v>12.5</v>
      </c>
      <c r="ED57" s="51"/>
      <c r="EE57" s="51" t="s">
        <v>2352</v>
      </c>
      <c r="EF57" s="51">
        <v>9.4E-2</v>
      </c>
      <c r="EG57" s="51"/>
      <c r="EH57" s="51" t="s">
        <v>2353</v>
      </c>
      <c r="EI57" s="51">
        <v>2540</v>
      </c>
      <c r="EJ57" s="51"/>
      <c r="EK57" s="51" t="s">
        <v>2354</v>
      </c>
      <c r="EL57" s="51">
        <v>329.9</v>
      </c>
      <c r="EM57" s="51"/>
      <c r="EN57" s="51" t="s">
        <v>1163</v>
      </c>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row>
    <row r="58" spans="1:174" ht="26.25" customHeight="1">
      <c r="A58" s="51" t="s">
        <v>853</v>
      </c>
      <c r="B58" s="51" t="s">
        <v>853</v>
      </c>
      <c r="C58" s="51" t="s">
        <v>689</v>
      </c>
      <c r="D58" s="51" t="s">
        <v>896</v>
      </c>
      <c r="E58" s="51" t="s">
        <v>431</v>
      </c>
      <c r="F58" s="51" t="s">
        <v>2359</v>
      </c>
      <c r="G58" s="51">
        <v>2017</v>
      </c>
      <c r="H58" s="51" t="s">
        <v>2360</v>
      </c>
      <c r="I58" s="51" t="s">
        <v>2361</v>
      </c>
      <c r="J58" s="51" t="s">
        <v>2362</v>
      </c>
      <c r="K58" s="51" t="s">
        <v>964</v>
      </c>
      <c r="L58" s="51" t="s">
        <v>677</v>
      </c>
      <c r="M58" s="51" t="s">
        <v>440</v>
      </c>
      <c r="N58" s="51" t="s">
        <v>2363</v>
      </c>
      <c r="O58" s="51" t="s">
        <v>442</v>
      </c>
      <c r="P58" s="51" t="s">
        <v>591</v>
      </c>
      <c r="Q58" s="51" t="s">
        <v>2285</v>
      </c>
      <c r="R58" s="51" t="s">
        <v>777</v>
      </c>
      <c r="S58" s="51" t="s">
        <v>2364</v>
      </c>
      <c r="T58" s="51" t="s">
        <v>2365</v>
      </c>
      <c r="U58" s="51" t="s">
        <v>753</v>
      </c>
      <c r="V58" s="51" t="s">
        <v>88</v>
      </c>
      <c r="W58" s="51" t="s">
        <v>123</v>
      </c>
      <c r="X58" s="51" t="s">
        <v>90</v>
      </c>
      <c r="Y58" s="51" t="s">
        <v>857</v>
      </c>
      <c r="Z58" s="51" t="s">
        <v>129</v>
      </c>
      <c r="AA58" s="51" t="s">
        <v>1547</v>
      </c>
      <c r="AB58" s="51" t="s">
        <v>858</v>
      </c>
      <c r="AC58" s="51" t="s">
        <v>2366</v>
      </c>
      <c r="AD58" s="51" t="s">
        <v>93</v>
      </c>
      <c r="AE58" s="51" t="s">
        <v>93</v>
      </c>
      <c r="AF58" s="51" t="s">
        <v>456</v>
      </c>
      <c r="AG58" s="51" t="s">
        <v>180</v>
      </c>
      <c r="AH58" s="51" t="s">
        <v>180</v>
      </c>
      <c r="AI58" s="51" t="s">
        <v>863</v>
      </c>
      <c r="AJ58" s="51" t="s">
        <v>2367</v>
      </c>
      <c r="AK58" s="51" t="s">
        <v>180</v>
      </c>
      <c r="AL58" s="51" t="s">
        <v>180</v>
      </c>
      <c r="AM58" s="51" t="s">
        <v>180</v>
      </c>
      <c r="AN58" s="51" t="s">
        <v>180</v>
      </c>
      <c r="AO58" s="51" t="s">
        <v>180</v>
      </c>
      <c r="AP58" s="51" t="s">
        <v>2368</v>
      </c>
      <c r="AQ58" s="51" t="s">
        <v>472</v>
      </c>
      <c r="AR58" s="51">
        <v>2016</v>
      </c>
      <c r="AS58" s="51" t="s">
        <v>1077</v>
      </c>
      <c r="AT58" s="51" t="s">
        <v>693</v>
      </c>
      <c r="AU58" s="51" t="s">
        <v>2369</v>
      </c>
      <c r="AV58" s="51" t="s">
        <v>2369</v>
      </c>
      <c r="AW58" s="51" t="s">
        <v>1082</v>
      </c>
      <c r="AX58" s="51" t="s">
        <v>2370</v>
      </c>
      <c r="AY58" s="51" t="s">
        <v>269</v>
      </c>
      <c r="AZ58" s="51" t="s">
        <v>2371</v>
      </c>
      <c r="BA58" s="51" t="s">
        <v>456</v>
      </c>
      <c r="BB58" s="51" t="s">
        <v>1091</v>
      </c>
      <c r="BC58" s="51" t="s">
        <v>2372</v>
      </c>
      <c r="BD58" s="51" t="s">
        <v>618</v>
      </c>
      <c r="BE58" s="51" t="s">
        <v>2373</v>
      </c>
      <c r="BF58" s="51" t="s">
        <v>753</v>
      </c>
      <c r="BG58" s="51" t="s">
        <v>2374</v>
      </c>
      <c r="BH58" s="51"/>
      <c r="BI58" s="51" t="s">
        <v>180</v>
      </c>
      <c r="BJ58" s="51" t="s">
        <v>180</v>
      </c>
      <c r="BK58" s="51" t="s">
        <v>93</v>
      </c>
      <c r="BL58" s="51" t="s">
        <v>247</v>
      </c>
      <c r="BM58" s="51" t="s">
        <v>2375</v>
      </c>
      <c r="BN58" s="51" t="s">
        <v>500</v>
      </c>
      <c r="BO58" s="51" t="s">
        <v>2376</v>
      </c>
      <c r="BP58" s="51" t="s">
        <v>859</v>
      </c>
      <c r="BQ58" s="51" t="s">
        <v>860</v>
      </c>
      <c r="BR58" s="51" t="s">
        <v>861</v>
      </c>
      <c r="BS58" s="51"/>
      <c r="BT58" s="51" t="s">
        <v>2375</v>
      </c>
      <c r="BU58" s="51">
        <v>5077</v>
      </c>
      <c r="BV58" s="51">
        <v>21972</v>
      </c>
      <c r="BW58" s="51" t="s">
        <v>637</v>
      </c>
      <c r="BX58" s="51"/>
      <c r="BY58" s="51"/>
      <c r="BZ58" s="51"/>
      <c r="CA58" s="51"/>
      <c r="CB58" s="51"/>
      <c r="CC58" s="51"/>
      <c r="CD58" s="51">
        <v>5.9</v>
      </c>
      <c r="CE58" s="51">
        <v>12.5</v>
      </c>
      <c r="CF58" s="51" t="s">
        <v>1725</v>
      </c>
      <c r="CG58" s="51">
        <v>13.6</v>
      </c>
      <c r="CH58" s="51">
        <v>16.3</v>
      </c>
      <c r="CI58" s="51" t="s">
        <v>1726</v>
      </c>
      <c r="CJ58" s="51">
        <v>61.4</v>
      </c>
      <c r="CK58" s="51">
        <v>156</v>
      </c>
      <c r="CL58" s="51" t="s">
        <v>1727</v>
      </c>
      <c r="CM58" s="51"/>
      <c r="CN58" s="51"/>
      <c r="CO58" s="51"/>
      <c r="CP58" s="51">
        <v>4532</v>
      </c>
      <c r="CQ58" s="51">
        <v>7904</v>
      </c>
      <c r="CR58" s="51" t="s">
        <v>2377</v>
      </c>
      <c r="CS58" s="51"/>
      <c r="CT58" s="51"/>
      <c r="CU58" s="51"/>
      <c r="CV58" s="51">
        <v>0.61</v>
      </c>
      <c r="CW58" s="51">
        <v>1.23</v>
      </c>
      <c r="CX58" s="51" t="s">
        <v>1733</v>
      </c>
      <c r="CY58" s="51"/>
      <c r="CZ58" s="51"/>
      <c r="DA58" s="51"/>
      <c r="DB58" s="51">
        <v>332</v>
      </c>
      <c r="DC58" s="51">
        <v>1100</v>
      </c>
      <c r="DD58" s="51" t="s">
        <v>1734</v>
      </c>
      <c r="DE58" s="51"/>
      <c r="DF58" s="51"/>
      <c r="DG58" s="51"/>
      <c r="DH58" s="51">
        <v>17.7</v>
      </c>
      <c r="DI58" s="51">
        <v>51.8</v>
      </c>
      <c r="DJ58" s="51" t="s">
        <v>2378</v>
      </c>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row>
    <row r="59" spans="1:174" ht="26.25" customHeight="1">
      <c r="A59" s="51" t="s">
        <v>875</v>
      </c>
      <c r="B59" s="51" t="s">
        <v>875</v>
      </c>
      <c r="C59" s="51" t="s">
        <v>689</v>
      </c>
      <c r="D59" s="51" t="s">
        <v>904</v>
      </c>
      <c r="E59" s="51" t="s">
        <v>431</v>
      </c>
      <c r="F59" s="51" t="s">
        <v>2379</v>
      </c>
      <c r="G59" s="51">
        <v>2022</v>
      </c>
      <c r="H59" s="51" t="s">
        <v>2380</v>
      </c>
      <c r="I59" s="51" t="s">
        <v>2381</v>
      </c>
      <c r="J59" s="51" t="s">
        <v>2382</v>
      </c>
      <c r="K59" s="51" t="s">
        <v>805</v>
      </c>
      <c r="L59" s="51" t="s">
        <v>2282</v>
      </c>
      <c r="M59" s="51" t="s">
        <v>440</v>
      </c>
      <c r="N59" s="51" t="s">
        <v>2383</v>
      </c>
      <c r="O59" s="51" t="s">
        <v>807</v>
      </c>
      <c r="P59" s="51" t="s">
        <v>1418</v>
      </c>
      <c r="Q59" s="51" t="s">
        <v>2285</v>
      </c>
      <c r="R59" s="51" t="s">
        <v>777</v>
      </c>
      <c r="S59" s="51" t="s">
        <v>2309</v>
      </c>
      <c r="T59" s="51" t="s">
        <v>2384</v>
      </c>
      <c r="U59" s="51" t="s">
        <v>753</v>
      </c>
      <c r="V59" s="51" t="s">
        <v>88</v>
      </c>
      <c r="W59" s="51" t="s">
        <v>89</v>
      </c>
      <c r="X59" s="51" t="s">
        <v>113</v>
      </c>
      <c r="Y59" s="51" t="s">
        <v>711</v>
      </c>
      <c r="Z59" s="51" t="s">
        <v>129</v>
      </c>
      <c r="AA59" s="51" t="s">
        <v>454</v>
      </c>
      <c r="AB59" s="51" t="s">
        <v>876</v>
      </c>
      <c r="AC59" s="51" t="s">
        <v>180</v>
      </c>
      <c r="AD59" s="51" t="s">
        <v>93</v>
      </c>
      <c r="AE59" s="51" t="s">
        <v>94</v>
      </c>
      <c r="AF59" s="51" t="s">
        <v>1421</v>
      </c>
      <c r="AG59" s="51"/>
      <c r="AH59" s="51" t="s">
        <v>2385</v>
      </c>
      <c r="AI59" s="51" t="s">
        <v>881</v>
      </c>
      <c r="AJ59" s="51" t="s">
        <v>2386</v>
      </c>
      <c r="AK59" s="51" t="s">
        <v>2387</v>
      </c>
      <c r="AL59" s="51">
        <v>54</v>
      </c>
      <c r="AM59" s="51"/>
      <c r="AN59" s="51"/>
      <c r="AO59" s="51"/>
      <c r="AP59" s="51"/>
      <c r="AQ59" s="51" t="s">
        <v>472</v>
      </c>
      <c r="AR59" s="51"/>
      <c r="AS59" s="51"/>
      <c r="AT59" s="51"/>
      <c r="AU59" s="51" t="s">
        <v>2388</v>
      </c>
      <c r="AV59" s="51"/>
      <c r="AW59" s="51" t="s">
        <v>1082</v>
      </c>
      <c r="AX59" s="51" t="s">
        <v>1300</v>
      </c>
      <c r="AY59" s="51" t="s">
        <v>508</v>
      </c>
      <c r="AZ59" s="51" t="s">
        <v>907</v>
      </c>
      <c r="BA59" s="51" t="s">
        <v>456</v>
      </c>
      <c r="BB59" s="51" t="s">
        <v>2389</v>
      </c>
      <c r="BC59" s="51" t="s">
        <v>2390</v>
      </c>
      <c r="BD59" s="51" t="s">
        <v>618</v>
      </c>
      <c r="BE59" s="51" t="s">
        <v>2391</v>
      </c>
      <c r="BF59" s="51"/>
      <c r="BG59" s="51"/>
      <c r="BH59" s="51" t="s">
        <v>1418</v>
      </c>
      <c r="BI59" s="51" t="s">
        <v>2392</v>
      </c>
      <c r="BJ59" s="51" t="s">
        <v>2393</v>
      </c>
      <c r="BK59" s="51" t="s">
        <v>247</v>
      </c>
      <c r="BL59" s="51" t="s">
        <v>247</v>
      </c>
      <c r="BM59" s="51" t="s">
        <v>2394</v>
      </c>
      <c r="BN59" s="51" t="s">
        <v>500</v>
      </c>
      <c r="BO59" s="51" t="s">
        <v>2395</v>
      </c>
      <c r="BP59" s="51" t="s">
        <v>877</v>
      </c>
      <c r="BQ59" s="51" t="s">
        <v>878</v>
      </c>
      <c r="BR59" s="51" t="s">
        <v>879</v>
      </c>
      <c r="BS59" s="51"/>
      <c r="BT59" s="51" t="s">
        <v>2394</v>
      </c>
      <c r="BU59" s="51">
        <v>6.4</v>
      </c>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row>
    <row r="60" spans="1:174" ht="26.25" customHeight="1">
      <c r="A60" s="156" t="s">
        <v>1763</v>
      </c>
      <c r="B60" s="156" t="s">
        <v>1763</v>
      </c>
      <c r="C60" s="156" t="s">
        <v>689</v>
      </c>
      <c r="D60" s="156" t="s">
        <v>2396</v>
      </c>
      <c r="E60" s="156" t="s">
        <v>1010</v>
      </c>
      <c r="F60" s="156" t="s">
        <v>2397</v>
      </c>
      <c r="G60" s="156">
        <v>2023</v>
      </c>
      <c r="H60" s="156" t="s">
        <v>2398</v>
      </c>
      <c r="I60" s="156" t="s">
        <v>2399</v>
      </c>
      <c r="J60" s="156" t="s">
        <v>2400</v>
      </c>
      <c r="K60" s="156" t="s">
        <v>2401</v>
      </c>
      <c r="L60" s="156" t="s">
        <v>677</v>
      </c>
      <c r="M60" s="156" t="s">
        <v>1991</v>
      </c>
      <c r="N60" s="156" t="s">
        <v>2402</v>
      </c>
      <c r="O60" s="156" t="s">
        <v>1994</v>
      </c>
      <c r="P60" s="156" t="s">
        <v>1194</v>
      </c>
      <c r="Q60" s="156" t="s">
        <v>703</v>
      </c>
      <c r="R60" s="156" t="s">
        <v>889</v>
      </c>
      <c r="S60" s="156" t="s">
        <v>2403</v>
      </c>
      <c r="T60" s="156" t="s">
        <v>2404</v>
      </c>
      <c r="U60" s="156" t="s">
        <v>2405</v>
      </c>
      <c r="V60" s="156" t="s">
        <v>88</v>
      </c>
      <c r="W60" s="156" t="s">
        <v>94</v>
      </c>
      <c r="X60" s="156" t="s">
        <v>113</v>
      </c>
      <c r="Y60" s="156" t="s">
        <v>711</v>
      </c>
      <c r="Z60" s="156" t="s">
        <v>92</v>
      </c>
      <c r="AA60" s="156" t="s">
        <v>2406</v>
      </c>
      <c r="AB60" s="156" t="s">
        <v>115</v>
      </c>
      <c r="AC60" s="156" t="s">
        <v>180</v>
      </c>
      <c r="AD60" s="156"/>
      <c r="AE60" s="156"/>
      <c r="AF60" s="156" t="s">
        <v>456</v>
      </c>
      <c r="AG60" s="156" t="s">
        <v>180</v>
      </c>
      <c r="AH60" s="156" t="s">
        <v>180</v>
      </c>
      <c r="AI60" s="156" t="s">
        <v>2407</v>
      </c>
      <c r="AJ60" s="156" t="s">
        <v>2408</v>
      </c>
      <c r="AK60" s="156" t="s">
        <v>180</v>
      </c>
      <c r="AL60" s="156" t="s">
        <v>180</v>
      </c>
      <c r="AM60" s="156" t="s">
        <v>180</v>
      </c>
      <c r="AN60" s="156" t="s">
        <v>180</v>
      </c>
      <c r="AO60" s="156" t="s">
        <v>180</v>
      </c>
      <c r="AP60" s="156" t="s">
        <v>180</v>
      </c>
      <c r="AQ60" s="156" t="s">
        <v>472</v>
      </c>
      <c r="AR60" s="156">
        <v>2022</v>
      </c>
      <c r="AS60" s="156" t="s">
        <v>1077</v>
      </c>
      <c r="AT60" s="156" t="s">
        <v>2409</v>
      </c>
      <c r="AU60" s="156" t="s">
        <v>2410</v>
      </c>
      <c r="AV60" s="156" t="s">
        <v>2411</v>
      </c>
      <c r="AW60" s="156" t="s">
        <v>614</v>
      </c>
      <c r="AX60" s="156" t="s">
        <v>2412</v>
      </c>
      <c r="AY60" s="156" t="s">
        <v>2413</v>
      </c>
      <c r="AZ60" s="156" t="s">
        <v>2414</v>
      </c>
      <c r="BA60" s="156" t="s">
        <v>94</v>
      </c>
      <c r="BB60" s="156" t="s">
        <v>2150</v>
      </c>
      <c r="BC60" s="156" t="s">
        <v>2101</v>
      </c>
      <c r="BD60" s="156" t="s">
        <v>753</v>
      </c>
      <c r="BE60" s="156" t="s">
        <v>2415</v>
      </c>
      <c r="BF60" s="156" t="s">
        <v>1300</v>
      </c>
      <c r="BG60" s="156" t="s">
        <v>1300</v>
      </c>
      <c r="BH60" s="156" t="s">
        <v>1771</v>
      </c>
      <c r="BI60" s="156" t="s">
        <v>2416</v>
      </c>
      <c r="BJ60" s="156" t="s">
        <v>2417</v>
      </c>
      <c r="BK60" s="156" t="s">
        <v>247</v>
      </c>
      <c r="BL60" s="156" t="s">
        <v>247</v>
      </c>
      <c r="BM60" s="156" t="s">
        <v>2418</v>
      </c>
      <c r="BN60" s="156" t="s">
        <v>2419</v>
      </c>
      <c r="BO60" s="156" t="s">
        <v>2420</v>
      </c>
      <c r="BP60" s="156" t="s">
        <v>2201</v>
      </c>
      <c r="BQ60" s="156" t="s">
        <v>2205</v>
      </c>
      <c r="BR60" s="156" t="s">
        <v>2421</v>
      </c>
      <c r="BS60" s="156" t="s">
        <v>1974</v>
      </c>
      <c r="BT60" s="156" t="s">
        <v>2418</v>
      </c>
      <c r="BU60" s="156">
        <v>0.28399999999999997</v>
      </c>
      <c r="BV60" s="156">
        <v>0.58699999999999997</v>
      </c>
      <c r="BW60" s="156" t="s">
        <v>2422</v>
      </c>
      <c r="BX60" s="156"/>
      <c r="BY60" s="156"/>
      <c r="BZ60" s="156"/>
      <c r="CA60" s="156">
        <v>1.6E-2</v>
      </c>
      <c r="CB60" s="156">
        <v>1.6E-2</v>
      </c>
      <c r="CC60" s="156" t="s">
        <v>2423</v>
      </c>
      <c r="CD60" s="156"/>
      <c r="CE60" s="156"/>
      <c r="CF60" s="156"/>
      <c r="CG60" s="156"/>
      <c r="CH60" s="156"/>
      <c r="CI60" s="156"/>
      <c r="CJ60" s="156"/>
      <c r="CK60" s="156"/>
      <c r="CL60" s="156"/>
      <c r="CM60" s="156"/>
      <c r="CN60" s="156"/>
      <c r="CO60" s="156"/>
      <c r="CP60" s="156"/>
      <c r="CQ60" s="156"/>
      <c r="CR60" s="156"/>
      <c r="CS60" s="156"/>
      <c r="CT60" s="156"/>
      <c r="CU60" s="156"/>
      <c r="CV60" s="156"/>
      <c r="CW60" s="156"/>
      <c r="CX60" s="156"/>
      <c r="CY60" s="156"/>
      <c r="CZ60" s="156"/>
      <c r="DA60" s="156"/>
      <c r="DB60" s="156">
        <v>51</v>
      </c>
      <c r="DC60" s="156">
        <v>51</v>
      </c>
      <c r="DD60" s="156" t="s">
        <v>2424</v>
      </c>
      <c r="DE60" s="156">
        <v>8.8000000000000007</v>
      </c>
      <c r="DF60" s="156">
        <v>8.8000000000000007</v>
      </c>
      <c r="DG60" s="156" t="s">
        <v>2425</v>
      </c>
      <c r="DH60" s="156"/>
      <c r="DI60" s="156"/>
      <c r="DJ60" s="156"/>
      <c r="DK60" s="156"/>
      <c r="DL60" s="156"/>
      <c r="DM60" s="156"/>
      <c r="DN60" s="156"/>
      <c r="DO60" s="156"/>
      <c r="DP60" s="156"/>
      <c r="DQ60" s="156"/>
      <c r="DR60" s="156"/>
      <c r="DS60" s="156"/>
      <c r="DT60" s="156"/>
      <c r="DU60" s="156"/>
      <c r="DV60" s="156"/>
      <c r="DW60" s="156"/>
      <c r="DX60" s="156"/>
      <c r="DY60" s="156"/>
      <c r="DZ60" s="156"/>
      <c r="EA60" s="156"/>
      <c r="EB60" s="156"/>
      <c r="EC60" s="156"/>
      <c r="ED60" s="156"/>
      <c r="EE60" s="156"/>
      <c r="EF60" s="156"/>
      <c r="EG60" s="156"/>
      <c r="EH60" s="156"/>
      <c r="EI60" s="156"/>
      <c r="EJ60" s="156"/>
      <c r="EK60" s="156"/>
      <c r="EL60" s="156"/>
      <c r="EM60" s="156"/>
      <c r="EN60" s="156"/>
      <c r="EO60" s="156"/>
      <c r="EP60" s="156"/>
      <c r="EQ60" s="156"/>
      <c r="ER60" s="156"/>
      <c r="ES60" s="156"/>
      <c r="ET60" s="156"/>
      <c r="EU60" s="156"/>
      <c r="EV60" s="156"/>
      <c r="EW60" s="156"/>
      <c r="EX60" s="156"/>
      <c r="EY60" s="156"/>
      <c r="EZ60" s="156"/>
      <c r="FA60" s="156"/>
      <c r="FB60" s="156"/>
      <c r="FC60" s="156"/>
      <c r="FD60" s="156"/>
      <c r="FE60" s="156"/>
      <c r="FF60" s="156"/>
      <c r="FG60" s="156"/>
      <c r="FH60" s="156"/>
      <c r="FI60" s="156"/>
      <c r="FJ60" s="156"/>
      <c r="FK60" s="156"/>
      <c r="FL60" s="156"/>
      <c r="FM60" s="156"/>
      <c r="FN60" s="156"/>
      <c r="FO60" s="156"/>
      <c r="FP60" s="156"/>
      <c r="FQ60" s="156"/>
      <c r="FR60" s="156"/>
    </row>
    <row r="61" spans="1:174" ht="26.25" customHeight="1">
      <c r="A61" s="156" t="s">
        <v>2426</v>
      </c>
      <c r="B61" s="156" t="s">
        <v>2427</v>
      </c>
      <c r="C61" s="156" t="s">
        <v>689</v>
      </c>
      <c r="D61" s="156" t="s">
        <v>2428</v>
      </c>
      <c r="E61" s="156" t="s">
        <v>1010</v>
      </c>
      <c r="F61" s="156" t="s">
        <v>2429</v>
      </c>
      <c r="G61" s="156">
        <v>2007</v>
      </c>
      <c r="H61" s="156" t="s">
        <v>2430</v>
      </c>
      <c r="I61" s="156" t="s">
        <v>2431</v>
      </c>
      <c r="J61" s="156" t="s">
        <v>2432</v>
      </c>
      <c r="K61" s="156" t="s">
        <v>1822</v>
      </c>
      <c r="L61" s="156" t="s">
        <v>677</v>
      </c>
      <c r="M61" s="156" t="s">
        <v>440</v>
      </c>
      <c r="N61" s="156" t="s">
        <v>2433</v>
      </c>
      <c r="O61" s="156" t="s">
        <v>679</v>
      </c>
      <c r="P61" s="156" t="s">
        <v>2434</v>
      </c>
      <c r="Q61" s="156" t="s">
        <v>2285</v>
      </c>
      <c r="R61" s="156" t="s">
        <v>777</v>
      </c>
      <c r="S61" s="156" t="s">
        <v>2435</v>
      </c>
      <c r="T61" s="156" t="s">
        <v>2436</v>
      </c>
      <c r="U61" s="156" t="s">
        <v>594</v>
      </c>
      <c r="V61" s="156" t="s">
        <v>88</v>
      </c>
      <c r="W61" s="156" t="s">
        <v>123</v>
      </c>
      <c r="X61" s="156" t="s">
        <v>755</v>
      </c>
      <c r="Y61" s="156" t="s">
        <v>94</v>
      </c>
      <c r="Z61" s="156"/>
      <c r="AA61" s="156"/>
      <c r="AB61" s="156" t="s">
        <v>1842</v>
      </c>
      <c r="AC61" s="156"/>
      <c r="AD61" s="156"/>
      <c r="AE61" s="156"/>
      <c r="AF61" s="156" t="s">
        <v>456</v>
      </c>
      <c r="AG61" s="156"/>
      <c r="AH61" s="156"/>
      <c r="AI61" s="156" t="s">
        <v>2437</v>
      </c>
      <c r="AJ61" s="156" t="s">
        <v>2438</v>
      </c>
      <c r="AK61" s="156"/>
      <c r="AL61" s="156"/>
      <c r="AM61" s="156"/>
      <c r="AN61" s="156"/>
      <c r="AO61" s="156"/>
      <c r="AP61" s="156"/>
      <c r="AQ61" s="156" t="s">
        <v>472</v>
      </c>
      <c r="AR61" s="156">
        <v>2004</v>
      </c>
      <c r="AS61" s="156" t="s">
        <v>1077</v>
      </c>
      <c r="AT61" s="156" t="s">
        <v>693</v>
      </c>
      <c r="AU61" s="156" t="s">
        <v>2439</v>
      </c>
      <c r="AV61" s="156" t="s">
        <v>2440</v>
      </c>
      <c r="AW61" s="156" t="s">
        <v>480</v>
      </c>
      <c r="AX61" s="156" t="s">
        <v>2441</v>
      </c>
      <c r="AY61" s="156" t="s">
        <v>753</v>
      </c>
      <c r="AZ61" s="156" t="s">
        <v>2442</v>
      </c>
      <c r="BA61" s="156" t="s">
        <v>456</v>
      </c>
      <c r="BB61" s="156" t="s">
        <v>2011</v>
      </c>
      <c r="BC61" s="156" t="s">
        <v>2443</v>
      </c>
      <c r="BD61" s="156"/>
      <c r="BE61" s="156" t="s">
        <v>2444</v>
      </c>
      <c r="BF61" s="156"/>
      <c r="BG61" s="156"/>
      <c r="BH61" s="156" t="s">
        <v>2445</v>
      </c>
      <c r="BI61" s="156"/>
      <c r="BJ61" s="156" t="s">
        <v>1300</v>
      </c>
      <c r="BK61" s="156" t="s">
        <v>247</v>
      </c>
      <c r="BL61" s="156" t="s">
        <v>247</v>
      </c>
      <c r="BM61" s="156" t="s">
        <v>2446</v>
      </c>
      <c r="BN61" s="156" t="s">
        <v>500</v>
      </c>
      <c r="BO61" s="156" t="s">
        <v>2447</v>
      </c>
      <c r="BP61" s="156" t="s">
        <v>2062</v>
      </c>
      <c r="BQ61" s="156" t="s">
        <v>2208</v>
      </c>
      <c r="BR61" s="156"/>
      <c r="BS61" s="156"/>
      <c r="BT61" s="156" t="s">
        <v>2446</v>
      </c>
      <c r="BU61" s="156"/>
      <c r="BV61" s="156"/>
      <c r="BW61" s="156"/>
      <c r="BX61" s="156" t="s">
        <v>2448</v>
      </c>
      <c r="BY61" s="156"/>
      <c r="BZ61" s="156" t="s">
        <v>2157</v>
      </c>
      <c r="CA61" s="156"/>
      <c r="CB61" s="156" t="s">
        <v>2449</v>
      </c>
      <c r="CC61" s="156" t="s">
        <v>2450</v>
      </c>
      <c r="CD61" s="156"/>
      <c r="CE61" s="156"/>
      <c r="CF61" s="156"/>
      <c r="CG61" s="156"/>
      <c r="CH61" s="156"/>
      <c r="CI61" s="156"/>
      <c r="CJ61" s="156" t="s">
        <v>2451</v>
      </c>
      <c r="CK61" s="156"/>
      <c r="CL61" s="156" t="s">
        <v>2452</v>
      </c>
      <c r="CM61" s="156"/>
      <c r="CN61" s="156"/>
      <c r="CO61" s="156"/>
      <c r="CP61" s="156"/>
      <c r="CQ61" s="156"/>
      <c r="CR61" s="156"/>
      <c r="CS61" s="156"/>
      <c r="CT61" s="156"/>
      <c r="CU61" s="156"/>
      <c r="CV61" s="156"/>
      <c r="CW61" s="156"/>
      <c r="CX61" s="156"/>
      <c r="CY61" s="156"/>
      <c r="CZ61" s="156"/>
      <c r="DA61" s="156"/>
      <c r="DB61" s="156"/>
      <c r="DC61" s="156"/>
      <c r="DD61" s="156"/>
      <c r="DE61" s="156" t="s">
        <v>2453</v>
      </c>
      <c r="DF61" s="156"/>
      <c r="DG61" s="156" t="s">
        <v>1406</v>
      </c>
      <c r="DH61" s="156" t="s">
        <v>2454</v>
      </c>
      <c r="DI61" s="156"/>
      <c r="DJ61" s="156" t="s">
        <v>2455</v>
      </c>
      <c r="DK61" s="156"/>
      <c r="DL61" s="156"/>
      <c r="DM61" s="156"/>
      <c r="DN61" s="156"/>
      <c r="DO61" s="156"/>
      <c r="DP61" s="156"/>
      <c r="DQ61" s="156"/>
      <c r="DR61" s="156"/>
      <c r="DS61" s="156"/>
      <c r="DT61" s="156"/>
      <c r="DU61" s="156"/>
      <c r="DV61" s="156"/>
      <c r="DW61" s="156"/>
      <c r="DX61" s="156"/>
      <c r="DY61" s="156"/>
      <c r="DZ61" s="156"/>
      <c r="EA61" s="156"/>
      <c r="EB61" s="156"/>
      <c r="EC61" s="156" t="s">
        <v>2456</v>
      </c>
      <c r="ED61" s="156"/>
      <c r="EE61" s="156" t="s">
        <v>2457</v>
      </c>
      <c r="EF61" s="156"/>
      <c r="EG61" s="156"/>
      <c r="EH61" s="156"/>
      <c r="EI61" s="156"/>
      <c r="EJ61" s="156"/>
      <c r="EK61" s="156"/>
      <c r="EL61" s="156"/>
      <c r="EM61" s="156"/>
      <c r="EN61" s="156"/>
      <c r="EO61" s="156"/>
      <c r="EP61" s="156"/>
      <c r="EQ61" s="156"/>
      <c r="ER61" s="156"/>
      <c r="ES61" s="156"/>
      <c r="ET61" s="156"/>
      <c r="EU61" s="156"/>
      <c r="EV61" s="156"/>
      <c r="EW61" s="156"/>
      <c r="EX61" s="156"/>
      <c r="EY61" s="156"/>
      <c r="EZ61" s="156"/>
      <c r="FA61" s="156"/>
      <c r="FB61" s="156"/>
      <c r="FC61" s="156"/>
      <c r="FD61" s="156"/>
      <c r="FE61" s="156"/>
      <c r="FF61" s="156"/>
      <c r="FG61" s="156"/>
      <c r="FH61" s="156"/>
      <c r="FI61" s="156"/>
      <c r="FJ61" s="156"/>
      <c r="FK61" s="156"/>
      <c r="FL61" s="156"/>
      <c r="FM61" s="156"/>
      <c r="FN61" s="156"/>
      <c r="FO61" s="156"/>
      <c r="FP61" s="156"/>
      <c r="FQ61" s="156"/>
      <c r="FR61" s="156"/>
    </row>
    <row r="62" spans="1:174" ht="26.25" customHeight="1">
      <c r="A62" s="156" t="s">
        <v>2426</v>
      </c>
      <c r="B62" s="156" t="s">
        <v>2458</v>
      </c>
      <c r="C62" s="156" t="s">
        <v>689</v>
      </c>
      <c r="D62" s="156" t="s">
        <v>2428</v>
      </c>
      <c r="E62" s="156" t="s">
        <v>1010</v>
      </c>
      <c r="F62" s="156" t="s">
        <v>2429</v>
      </c>
      <c r="G62" s="156">
        <v>2007</v>
      </c>
      <c r="H62" s="156" t="s">
        <v>2430</v>
      </c>
      <c r="I62" s="156" t="s">
        <v>2431</v>
      </c>
      <c r="J62" s="156" t="s">
        <v>2432</v>
      </c>
      <c r="K62" s="156" t="s">
        <v>1822</v>
      </c>
      <c r="L62" s="156" t="s">
        <v>677</v>
      </c>
      <c r="M62" s="156" t="s">
        <v>440</v>
      </c>
      <c r="N62" s="156" t="s">
        <v>2433</v>
      </c>
      <c r="O62" s="156" t="s">
        <v>679</v>
      </c>
      <c r="P62" s="156" t="s">
        <v>2434</v>
      </c>
      <c r="Q62" s="156" t="s">
        <v>2285</v>
      </c>
      <c r="R62" s="156" t="s">
        <v>777</v>
      </c>
      <c r="S62" s="156" t="s">
        <v>2459</v>
      </c>
      <c r="T62" s="156" t="s">
        <v>2460</v>
      </c>
      <c r="U62" s="156" t="s">
        <v>594</v>
      </c>
      <c r="V62" s="156" t="s">
        <v>88</v>
      </c>
      <c r="W62" s="156" t="s">
        <v>123</v>
      </c>
      <c r="X62" s="156" t="s">
        <v>755</v>
      </c>
      <c r="Y62" s="156" t="s">
        <v>94</v>
      </c>
      <c r="Z62" s="156"/>
      <c r="AA62" s="156"/>
      <c r="AB62" s="156" t="s">
        <v>1842</v>
      </c>
      <c r="AC62" s="156"/>
      <c r="AD62" s="156"/>
      <c r="AE62" s="156"/>
      <c r="AF62" s="156" t="s">
        <v>456</v>
      </c>
      <c r="AG62" s="156"/>
      <c r="AH62" s="156"/>
      <c r="AI62" s="156" t="s">
        <v>2437</v>
      </c>
      <c r="AJ62" s="156" t="s">
        <v>2438</v>
      </c>
      <c r="AK62" s="156"/>
      <c r="AL62" s="156"/>
      <c r="AM62" s="156"/>
      <c r="AN62" s="156"/>
      <c r="AO62" s="156"/>
      <c r="AP62" s="156"/>
      <c r="AQ62" s="156" t="s">
        <v>472</v>
      </c>
      <c r="AR62" s="156">
        <v>2004</v>
      </c>
      <c r="AS62" s="156" t="s">
        <v>1077</v>
      </c>
      <c r="AT62" s="156" t="s">
        <v>693</v>
      </c>
      <c r="AU62" s="156" t="s">
        <v>2461</v>
      </c>
      <c r="AV62" s="156" t="s">
        <v>2462</v>
      </c>
      <c r="AW62" s="156" t="s">
        <v>480</v>
      </c>
      <c r="AX62" s="156" t="s">
        <v>2441</v>
      </c>
      <c r="AY62" s="156" t="s">
        <v>753</v>
      </c>
      <c r="AZ62" s="156" t="s">
        <v>2442</v>
      </c>
      <c r="BA62" s="156" t="s">
        <v>456</v>
      </c>
      <c r="BB62" s="156" t="s">
        <v>2011</v>
      </c>
      <c r="BC62" s="156" t="s">
        <v>2443</v>
      </c>
      <c r="BD62" s="156"/>
      <c r="BE62" s="156" t="s">
        <v>2444</v>
      </c>
      <c r="BF62" s="156"/>
      <c r="BG62" s="156"/>
      <c r="BH62" s="156" t="s">
        <v>2445</v>
      </c>
      <c r="BI62" s="156"/>
      <c r="BJ62" s="156" t="s">
        <v>1300</v>
      </c>
      <c r="BK62" s="156" t="s">
        <v>247</v>
      </c>
      <c r="BL62" s="156" t="s">
        <v>247</v>
      </c>
      <c r="BM62" s="156" t="s">
        <v>2446</v>
      </c>
      <c r="BN62" s="156" t="s">
        <v>500</v>
      </c>
      <c r="BO62" s="156" t="s">
        <v>2447</v>
      </c>
      <c r="BP62" s="156" t="s">
        <v>2062</v>
      </c>
      <c r="BQ62" s="156" t="s">
        <v>2208</v>
      </c>
      <c r="BR62" s="156"/>
      <c r="BS62" s="156"/>
      <c r="BT62" s="156" t="s">
        <v>2446</v>
      </c>
      <c r="BU62" s="156"/>
      <c r="BV62" s="156"/>
      <c r="BW62" s="156"/>
      <c r="BX62" s="156" t="s">
        <v>2463</v>
      </c>
      <c r="BY62" s="156"/>
      <c r="BZ62" s="156" t="s">
        <v>2157</v>
      </c>
      <c r="CA62" s="156"/>
      <c r="CB62" s="156" t="s">
        <v>2464</v>
      </c>
      <c r="CC62" s="156" t="s">
        <v>2450</v>
      </c>
      <c r="CD62" s="156"/>
      <c r="CE62" s="156"/>
      <c r="CF62" s="156"/>
      <c r="CG62" s="156"/>
      <c r="CH62" s="156"/>
      <c r="CI62" s="156"/>
      <c r="CJ62" s="156" t="s">
        <v>2465</v>
      </c>
      <c r="CK62" s="156"/>
      <c r="CL62" s="156" t="s">
        <v>2452</v>
      </c>
      <c r="CM62" s="156"/>
      <c r="CN62" s="156"/>
      <c r="CO62" s="156"/>
      <c r="CP62" s="156"/>
      <c r="CQ62" s="156"/>
      <c r="CR62" s="156"/>
      <c r="CS62" s="156"/>
      <c r="CT62" s="156"/>
      <c r="CU62" s="156"/>
      <c r="CV62" s="156"/>
      <c r="CW62" s="156"/>
      <c r="CX62" s="156"/>
      <c r="CY62" s="156"/>
      <c r="CZ62" s="156"/>
      <c r="DA62" s="156"/>
      <c r="DB62" s="156"/>
      <c r="DC62" s="156"/>
      <c r="DD62" s="156"/>
      <c r="DE62" s="156" t="s">
        <v>2466</v>
      </c>
      <c r="DF62" s="156"/>
      <c r="DG62" s="156" t="s">
        <v>1406</v>
      </c>
      <c r="DH62" s="156" t="s">
        <v>2467</v>
      </c>
      <c r="DI62" s="156"/>
      <c r="DJ62" s="156" t="s">
        <v>2455</v>
      </c>
      <c r="DK62" s="156"/>
      <c r="DL62" s="156"/>
      <c r="DM62" s="156"/>
      <c r="DN62" s="156"/>
      <c r="DO62" s="156"/>
      <c r="DP62" s="156"/>
      <c r="DQ62" s="156"/>
      <c r="DR62" s="156"/>
      <c r="DS62" s="156"/>
      <c r="DT62" s="156"/>
      <c r="DU62" s="156"/>
      <c r="DV62" s="156"/>
      <c r="DW62" s="156"/>
      <c r="DX62" s="156"/>
      <c r="DY62" s="156"/>
      <c r="DZ62" s="156"/>
      <c r="EA62" s="156"/>
      <c r="EB62" s="156"/>
      <c r="EC62" s="156" t="s">
        <v>2468</v>
      </c>
      <c r="ED62" s="156"/>
      <c r="EE62" s="156" t="s">
        <v>2457</v>
      </c>
      <c r="EF62" s="156"/>
      <c r="EG62" s="156"/>
      <c r="EH62" s="156"/>
      <c r="EI62" s="156"/>
      <c r="EJ62" s="156"/>
      <c r="EK62" s="156"/>
      <c r="EL62" s="156"/>
      <c r="EM62" s="156"/>
      <c r="EN62" s="156"/>
      <c r="EO62" s="156"/>
      <c r="EP62" s="156"/>
      <c r="EQ62" s="156"/>
      <c r="ER62" s="156"/>
      <c r="ES62" s="156"/>
      <c r="ET62" s="156"/>
      <c r="EU62" s="156"/>
      <c r="EV62" s="156"/>
      <c r="EW62" s="156"/>
      <c r="EX62" s="156"/>
      <c r="EY62" s="156"/>
      <c r="EZ62" s="156"/>
      <c r="FA62" s="156"/>
      <c r="FB62" s="156"/>
      <c r="FC62" s="156"/>
      <c r="FD62" s="156"/>
      <c r="FE62" s="156"/>
      <c r="FF62" s="156"/>
      <c r="FG62" s="156"/>
      <c r="FH62" s="156"/>
      <c r="FI62" s="156"/>
      <c r="FJ62" s="156"/>
      <c r="FK62" s="156"/>
      <c r="FL62" s="156"/>
      <c r="FM62" s="156"/>
      <c r="FN62" s="156"/>
      <c r="FO62" s="156"/>
      <c r="FP62" s="156"/>
      <c r="FQ62" s="156"/>
      <c r="FR62" s="156"/>
    </row>
    <row r="63" spans="1:174" ht="26.25" customHeight="1">
      <c r="A63" s="156" t="s">
        <v>2426</v>
      </c>
      <c r="B63" s="156" t="s">
        <v>2469</v>
      </c>
      <c r="C63" s="156" t="s">
        <v>689</v>
      </c>
      <c r="D63" s="156" t="s">
        <v>2428</v>
      </c>
      <c r="E63" s="156" t="s">
        <v>1010</v>
      </c>
      <c r="F63" s="156" t="s">
        <v>2429</v>
      </c>
      <c r="G63" s="156">
        <v>2007</v>
      </c>
      <c r="H63" s="156" t="s">
        <v>2430</v>
      </c>
      <c r="I63" s="156" t="s">
        <v>2431</v>
      </c>
      <c r="J63" s="156" t="s">
        <v>2432</v>
      </c>
      <c r="K63" s="156" t="s">
        <v>1822</v>
      </c>
      <c r="L63" s="156" t="s">
        <v>677</v>
      </c>
      <c r="M63" s="156" t="s">
        <v>440</v>
      </c>
      <c r="N63" s="156" t="s">
        <v>2433</v>
      </c>
      <c r="O63" s="156" t="s">
        <v>679</v>
      </c>
      <c r="P63" s="156" t="s">
        <v>2434</v>
      </c>
      <c r="Q63" s="156" t="s">
        <v>2285</v>
      </c>
      <c r="R63" s="156" t="s">
        <v>777</v>
      </c>
      <c r="S63" s="156" t="s">
        <v>2470</v>
      </c>
      <c r="T63" s="156" t="s">
        <v>2471</v>
      </c>
      <c r="U63" s="156" t="s">
        <v>594</v>
      </c>
      <c r="V63" s="156" t="s">
        <v>88</v>
      </c>
      <c r="W63" s="156" t="s">
        <v>123</v>
      </c>
      <c r="X63" s="156" t="s">
        <v>755</v>
      </c>
      <c r="Y63" s="156" t="s">
        <v>94</v>
      </c>
      <c r="Z63" s="156"/>
      <c r="AA63" s="156"/>
      <c r="AB63" s="156" t="s">
        <v>1842</v>
      </c>
      <c r="AC63" s="156"/>
      <c r="AD63" s="156"/>
      <c r="AE63" s="156"/>
      <c r="AF63" s="156" t="s">
        <v>456</v>
      </c>
      <c r="AG63" s="156"/>
      <c r="AH63" s="156"/>
      <c r="AI63" s="156" t="s">
        <v>2437</v>
      </c>
      <c r="AJ63" s="156" t="s">
        <v>2438</v>
      </c>
      <c r="AK63" s="156"/>
      <c r="AL63" s="156"/>
      <c r="AM63" s="156"/>
      <c r="AN63" s="156"/>
      <c r="AO63" s="156"/>
      <c r="AP63" s="156"/>
      <c r="AQ63" s="156" t="s">
        <v>472</v>
      </c>
      <c r="AR63" s="156">
        <v>2004</v>
      </c>
      <c r="AS63" s="156" t="s">
        <v>1077</v>
      </c>
      <c r="AT63" s="156" t="s">
        <v>693</v>
      </c>
      <c r="AU63" s="156" t="s">
        <v>2472</v>
      </c>
      <c r="AV63" s="156" t="s">
        <v>2473</v>
      </c>
      <c r="AW63" s="156" t="s">
        <v>480</v>
      </c>
      <c r="AX63" s="156" t="s">
        <v>2441</v>
      </c>
      <c r="AY63" s="156" t="s">
        <v>753</v>
      </c>
      <c r="AZ63" s="156" t="s">
        <v>2442</v>
      </c>
      <c r="BA63" s="156" t="s">
        <v>456</v>
      </c>
      <c r="BB63" s="156" t="s">
        <v>2011</v>
      </c>
      <c r="BC63" s="156" t="s">
        <v>2443</v>
      </c>
      <c r="BD63" s="156"/>
      <c r="BE63" s="156" t="s">
        <v>2444</v>
      </c>
      <c r="BF63" s="156"/>
      <c r="BG63" s="156"/>
      <c r="BH63" s="156" t="s">
        <v>2445</v>
      </c>
      <c r="BI63" s="156"/>
      <c r="BJ63" s="156" t="s">
        <v>1300</v>
      </c>
      <c r="BK63" s="156" t="s">
        <v>247</v>
      </c>
      <c r="BL63" s="156" t="s">
        <v>247</v>
      </c>
      <c r="BM63" s="156" t="s">
        <v>2446</v>
      </c>
      <c r="BN63" s="156" t="s">
        <v>500</v>
      </c>
      <c r="BO63" s="156" t="s">
        <v>2447</v>
      </c>
      <c r="BP63" s="156" t="s">
        <v>2062</v>
      </c>
      <c r="BQ63" s="156" t="s">
        <v>2208</v>
      </c>
      <c r="BR63" s="156"/>
      <c r="BS63" s="156"/>
      <c r="BT63" s="156" t="s">
        <v>2446</v>
      </c>
      <c r="BU63" s="156"/>
      <c r="BV63" s="156"/>
      <c r="BW63" s="156"/>
      <c r="BX63" s="156" t="s">
        <v>2474</v>
      </c>
      <c r="BY63" s="156"/>
      <c r="BZ63" s="156" t="s">
        <v>2157</v>
      </c>
      <c r="CA63" s="156"/>
      <c r="CB63" s="156" t="s">
        <v>2475</v>
      </c>
      <c r="CC63" s="156" t="s">
        <v>2450</v>
      </c>
      <c r="CD63" s="156"/>
      <c r="CE63" s="156"/>
      <c r="CF63" s="156"/>
      <c r="CG63" s="156"/>
      <c r="CH63" s="156"/>
      <c r="CI63" s="156"/>
      <c r="CJ63" s="156" t="s">
        <v>2476</v>
      </c>
      <c r="CK63" s="156"/>
      <c r="CL63" s="156" t="s">
        <v>2452</v>
      </c>
      <c r="CM63" s="156"/>
      <c r="CN63" s="156"/>
      <c r="CO63" s="156"/>
      <c r="CP63" s="156"/>
      <c r="CQ63" s="156"/>
      <c r="CR63" s="156"/>
      <c r="CS63" s="156"/>
      <c r="CT63" s="156"/>
      <c r="CU63" s="156"/>
      <c r="CV63" s="156"/>
      <c r="CW63" s="156"/>
      <c r="CX63" s="156"/>
      <c r="CY63" s="156"/>
      <c r="CZ63" s="156"/>
      <c r="DA63" s="156"/>
      <c r="DB63" s="156"/>
      <c r="DC63" s="156"/>
      <c r="DD63" s="156"/>
      <c r="DE63" s="156" t="s">
        <v>2477</v>
      </c>
      <c r="DF63" s="156"/>
      <c r="DG63" s="156" t="s">
        <v>1406</v>
      </c>
      <c r="DH63" s="156" t="s">
        <v>2478</v>
      </c>
      <c r="DI63" s="156"/>
      <c r="DJ63" s="156" t="s">
        <v>2455</v>
      </c>
      <c r="DK63" s="156"/>
      <c r="DL63" s="156"/>
      <c r="DM63" s="156"/>
      <c r="DN63" s="156"/>
      <c r="DO63" s="156"/>
      <c r="DP63" s="156"/>
      <c r="DQ63" s="156"/>
      <c r="DR63" s="156"/>
      <c r="DS63" s="156"/>
      <c r="DT63" s="156"/>
      <c r="DU63" s="156"/>
      <c r="DV63" s="156"/>
      <c r="DW63" s="156"/>
      <c r="DX63" s="156"/>
      <c r="DY63" s="156"/>
      <c r="DZ63" s="156"/>
      <c r="EA63" s="156"/>
      <c r="EB63" s="156"/>
      <c r="EC63" s="156" t="s">
        <v>2479</v>
      </c>
      <c r="ED63" s="156"/>
      <c r="EE63" s="156" t="s">
        <v>2457</v>
      </c>
      <c r="EF63" s="156"/>
      <c r="EG63" s="156"/>
      <c r="EH63" s="156"/>
      <c r="EI63" s="156"/>
      <c r="EJ63" s="156"/>
      <c r="EK63" s="156"/>
      <c r="EL63" s="156"/>
      <c r="EM63" s="156"/>
      <c r="EN63" s="156"/>
      <c r="EO63" s="156"/>
      <c r="EP63" s="156"/>
      <c r="EQ63" s="156"/>
      <c r="ER63" s="156"/>
      <c r="ES63" s="156"/>
      <c r="ET63" s="156"/>
      <c r="EU63" s="156"/>
      <c r="EV63" s="156"/>
      <c r="EW63" s="156"/>
      <c r="EX63" s="156"/>
      <c r="EY63" s="156"/>
      <c r="EZ63" s="156"/>
      <c r="FA63" s="156"/>
      <c r="FB63" s="156"/>
      <c r="FC63" s="156"/>
      <c r="FD63" s="156"/>
      <c r="FE63" s="156"/>
      <c r="FF63" s="156"/>
      <c r="FG63" s="156"/>
      <c r="FH63" s="156"/>
      <c r="FI63" s="156"/>
      <c r="FJ63" s="156"/>
      <c r="FK63" s="156"/>
      <c r="FL63" s="156"/>
      <c r="FM63" s="156"/>
      <c r="FN63" s="156"/>
      <c r="FO63" s="156"/>
      <c r="FP63" s="156"/>
      <c r="FQ63" s="156"/>
      <c r="FR63" s="156"/>
    </row>
    <row r="64" spans="1:174" ht="26.25" customHeight="1">
      <c r="A64" s="156" t="s">
        <v>2426</v>
      </c>
      <c r="B64" s="156" t="s">
        <v>2480</v>
      </c>
      <c r="C64" s="156" t="s">
        <v>689</v>
      </c>
      <c r="D64" s="156" t="s">
        <v>2428</v>
      </c>
      <c r="E64" s="156" t="s">
        <v>1010</v>
      </c>
      <c r="F64" s="156" t="s">
        <v>2429</v>
      </c>
      <c r="G64" s="156">
        <v>2007</v>
      </c>
      <c r="H64" s="156" t="s">
        <v>2430</v>
      </c>
      <c r="I64" s="156" t="s">
        <v>2431</v>
      </c>
      <c r="J64" s="156" t="s">
        <v>2432</v>
      </c>
      <c r="K64" s="156" t="s">
        <v>1822</v>
      </c>
      <c r="L64" s="156" t="s">
        <v>677</v>
      </c>
      <c r="M64" s="156" t="s">
        <v>440</v>
      </c>
      <c r="N64" s="156" t="s">
        <v>2433</v>
      </c>
      <c r="O64" s="156" t="s">
        <v>679</v>
      </c>
      <c r="P64" s="156" t="s">
        <v>2434</v>
      </c>
      <c r="Q64" s="156" t="s">
        <v>2285</v>
      </c>
      <c r="R64" s="156" t="s">
        <v>777</v>
      </c>
      <c r="S64" s="156" t="s">
        <v>2435</v>
      </c>
      <c r="T64" s="156" t="s">
        <v>2481</v>
      </c>
      <c r="U64" s="156" t="s">
        <v>594</v>
      </c>
      <c r="V64" s="156" t="s">
        <v>88</v>
      </c>
      <c r="W64" s="156" t="s">
        <v>123</v>
      </c>
      <c r="X64" s="156" t="s">
        <v>755</v>
      </c>
      <c r="Y64" s="156" t="s">
        <v>94</v>
      </c>
      <c r="Z64" s="156"/>
      <c r="AA64" s="156"/>
      <c r="AB64" s="156" t="s">
        <v>1842</v>
      </c>
      <c r="AC64" s="156"/>
      <c r="AD64" s="156"/>
      <c r="AE64" s="156"/>
      <c r="AF64" s="156" t="s">
        <v>456</v>
      </c>
      <c r="AG64" s="156"/>
      <c r="AH64" s="156"/>
      <c r="AI64" s="156" t="s">
        <v>2437</v>
      </c>
      <c r="AJ64" s="156" t="s">
        <v>2438</v>
      </c>
      <c r="AK64" s="156"/>
      <c r="AL64" s="156"/>
      <c r="AM64" s="156"/>
      <c r="AN64" s="156"/>
      <c r="AO64" s="156"/>
      <c r="AP64" s="156"/>
      <c r="AQ64" s="156" t="s">
        <v>472</v>
      </c>
      <c r="AR64" s="156">
        <v>2004</v>
      </c>
      <c r="AS64" s="156" t="s">
        <v>1077</v>
      </c>
      <c r="AT64" s="156" t="s">
        <v>693</v>
      </c>
      <c r="AU64" s="156" t="s">
        <v>2482</v>
      </c>
      <c r="AV64" s="156" t="s">
        <v>2483</v>
      </c>
      <c r="AW64" s="156" t="s">
        <v>480</v>
      </c>
      <c r="AX64" s="156" t="s">
        <v>2441</v>
      </c>
      <c r="AY64" s="156" t="s">
        <v>753</v>
      </c>
      <c r="AZ64" s="156" t="s">
        <v>2442</v>
      </c>
      <c r="BA64" s="156" t="s">
        <v>456</v>
      </c>
      <c r="BB64" s="156" t="s">
        <v>2011</v>
      </c>
      <c r="BC64" s="156" t="s">
        <v>2443</v>
      </c>
      <c r="BD64" s="156"/>
      <c r="BE64" s="156" t="s">
        <v>2444</v>
      </c>
      <c r="BF64" s="156"/>
      <c r="BG64" s="156"/>
      <c r="BH64" s="156" t="s">
        <v>2445</v>
      </c>
      <c r="BI64" s="156"/>
      <c r="BJ64" s="156" t="s">
        <v>1300</v>
      </c>
      <c r="BK64" s="156" t="s">
        <v>247</v>
      </c>
      <c r="BL64" s="156" t="s">
        <v>247</v>
      </c>
      <c r="BM64" s="156" t="s">
        <v>2446</v>
      </c>
      <c r="BN64" s="156" t="s">
        <v>500</v>
      </c>
      <c r="BO64" s="156" t="s">
        <v>2447</v>
      </c>
      <c r="BP64" s="156" t="s">
        <v>2062</v>
      </c>
      <c r="BQ64" s="156" t="s">
        <v>2208</v>
      </c>
      <c r="BR64" s="156"/>
      <c r="BS64" s="156"/>
      <c r="BT64" s="156" t="s">
        <v>2446</v>
      </c>
      <c r="BU64" s="156"/>
      <c r="BV64" s="156"/>
      <c r="BW64" s="156"/>
      <c r="BX64" s="156" t="s">
        <v>2484</v>
      </c>
      <c r="BY64" s="156"/>
      <c r="BZ64" s="156" t="s">
        <v>2157</v>
      </c>
      <c r="CA64" s="156"/>
      <c r="CB64" s="156" t="s">
        <v>2456</v>
      </c>
      <c r="CC64" s="156" t="s">
        <v>2450</v>
      </c>
      <c r="CD64" s="156"/>
      <c r="CE64" s="156"/>
      <c r="CF64" s="156"/>
      <c r="CG64" s="156"/>
      <c r="CH64" s="156"/>
      <c r="CI64" s="156"/>
      <c r="CJ64" s="156" t="s">
        <v>2485</v>
      </c>
      <c r="CK64" s="156"/>
      <c r="CL64" s="156" t="s">
        <v>2452</v>
      </c>
      <c r="CM64" s="156"/>
      <c r="CN64" s="156"/>
      <c r="CO64" s="156"/>
      <c r="CP64" s="156"/>
      <c r="CQ64" s="156"/>
      <c r="CR64" s="156"/>
      <c r="CS64" s="156"/>
      <c r="CT64" s="156"/>
      <c r="CU64" s="156"/>
      <c r="CV64" s="156"/>
      <c r="CW64" s="156"/>
      <c r="CX64" s="156"/>
      <c r="CY64" s="156"/>
      <c r="CZ64" s="156"/>
      <c r="DA64" s="156"/>
      <c r="DB64" s="156"/>
      <c r="DC64" s="156"/>
      <c r="DD64" s="156"/>
      <c r="DE64" s="156" t="s">
        <v>2486</v>
      </c>
      <c r="DF64" s="156"/>
      <c r="DG64" s="156" t="s">
        <v>1406</v>
      </c>
      <c r="DH64" s="156" t="s">
        <v>2487</v>
      </c>
      <c r="DI64" s="156"/>
      <c r="DJ64" s="156" t="s">
        <v>2455</v>
      </c>
      <c r="DK64" s="156"/>
      <c r="DL64" s="156"/>
      <c r="DM64" s="156"/>
      <c r="DN64" s="156"/>
      <c r="DO64" s="156"/>
      <c r="DP64" s="156"/>
      <c r="DQ64" s="156"/>
      <c r="DR64" s="156"/>
      <c r="DS64" s="156"/>
      <c r="DT64" s="156"/>
      <c r="DU64" s="156"/>
      <c r="DV64" s="156"/>
      <c r="DW64" s="156"/>
      <c r="DX64" s="156"/>
      <c r="DY64" s="156"/>
      <c r="DZ64" s="156"/>
      <c r="EA64" s="156"/>
      <c r="EB64" s="156"/>
      <c r="EC64" s="156" t="s">
        <v>2488</v>
      </c>
      <c r="ED64" s="156"/>
      <c r="EE64" s="156" t="s">
        <v>2457</v>
      </c>
      <c r="EF64" s="156"/>
      <c r="EG64" s="156"/>
      <c r="EH64" s="156"/>
      <c r="EI64" s="156"/>
      <c r="EJ64" s="156"/>
      <c r="EK64" s="156"/>
      <c r="EL64" s="156"/>
      <c r="EM64" s="156"/>
      <c r="EN64" s="156"/>
      <c r="EO64" s="156"/>
      <c r="EP64" s="156"/>
      <c r="EQ64" s="156"/>
      <c r="ER64" s="156"/>
      <c r="ES64" s="156"/>
      <c r="ET64" s="156"/>
      <c r="EU64" s="156"/>
      <c r="EV64" s="156"/>
      <c r="EW64" s="156"/>
      <c r="EX64" s="156"/>
      <c r="EY64" s="156"/>
      <c r="EZ64" s="156"/>
      <c r="FA64" s="156"/>
      <c r="FB64" s="156"/>
      <c r="FC64" s="156"/>
      <c r="FD64" s="156"/>
      <c r="FE64" s="156"/>
      <c r="FF64" s="156"/>
      <c r="FG64" s="156"/>
      <c r="FH64" s="156"/>
      <c r="FI64" s="156"/>
      <c r="FJ64" s="156"/>
      <c r="FK64" s="156"/>
      <c r="FL64" s="156"/>
      <c r="FM64" s="156"/>
      <c r="FN64" s="156"/>
      <c r="FO64" s="156"/>
      <c r="FP64" s="156"/>
      <c r="FQ64" s="156"/>
      <c r="FR64" s="156"/>
    </row>
    <row r="65" spans="1:174" ht="26.25" customHeight="1">
      <c r="A65" s="156" t="s">
        <v>2489</v>
      </c>
      <c r="B65" s="156" t="s">
        <v>2489</v>
      </c>
      <c r="C65" s="156" t="s">
        <v>689</v>
      </c>
      <c r="D65" s="156" t="s">
        <v>2490</v>
      </c>
      <c r="E65" s="156" t="s">
        <v>1010</v>
      </c>
      <c r="F65" s="156" t="s">
        <v>2491</v>
      </c>
      <c r="G65" s="156">
        <v>2025</v>
      </c>
      <c r="H65" s="156" t="s">
        <v>2492</v>
      </c>
      <c r="I65" s="156" t="s">
        <v>2493</v>
      </c>
      <c r="J65" s="156" t="s">
        <v>2494</v>
      </c>
      <c r="K65" s="156"/>
      <c r="L65" s="156" t="s">
        <v>1691</v>
      </c>
      <c r="M65" s="156" t="s">
        <v>440</v>
      </c>
      <c r="N65" s="156" t="s">
        <v>2495</v>
      </c>
      <c r="O65" s="156" t="s">
        <v>442</v>
      </c>
      <c r="P65" s="156" t="s">
        <v>808</v>
      </c>
      <c r="Q65" s="156" t="s">
        <v>703</v>
      </c>
      <c r="R65" s="156" t="s">
        <v>889</v>
      </c>
      <c r="S65" s="156" t="s">
        <v>1825</v>
      </c>
      <c r="T65" s="156" t="s">
        <v>2496</v>
      </c>
      <c r="U65" s="156" t="s">
        <v>594</v>
      </c>
      <c r="V65" s="156" t="s">
        <v>88</v>
      </c>
      <c r="W65" s="156" t="s">
        <v>89</v>
      </c>
      <c r="X65" s="156" t="s">
        <v>113</v>
      </c>
      <c r="Y65" s="156" t="s">
        <v>711</v>
      </c>
      <c r="Z65" s="156" t="s">
        <v>1842</v>
      </c>
      <c r="AA65" s="156" t="s">
        <v>918</v>
      </c>
      <c r="AB65" s="156" t="s">
        <v>95</v>
      </c>
      <c r="AC65" s="156" t="s">
        <v>2497</v>
      </c>
      <c r="AD65" s="156"/>
      <c r="AE65" s="156"/>
      <c r="AF65" s="156" t="s">
        <v>1421</v>
      </c>
      <c r="AG65" s="156"/>
      <c r="AH65" s="156"/>
      <c r="AI65" s="156"/>
      <c r="AJ65" s="156" t="s">
        <v>2498</v>
      </c>
      <c r="AK65" s="156" t="s">
        <v>2499</v>
      </c>
      <c r="AL65" s="156" t="s">
        <v>2500</v>
      </c>
      <c r="AM65" s="156"/>
      <c r="AN65" s="156"/>
      <c r="AO65" s="156"/>
      <c r="AP65" s="156"/>
      <c r="AQ65" s="156" t="s">
        <v>472</v>
      </c>
      <c r="AR65" s="156"/>
      <c r="AS65" s="156"/>
      <c r="AT65" s="156" t="s">
        <v>1710</v>
      </c>
      <c r="AU65" s="156" t="s">
        <v>2501</v>
      </c>
      <c r="AV65" s="156" t="s">
        <v>2502</v>
      </c>
      <c r="AW65" s="156" t="s">
        <v>2503</v>
      </c>
      <c r="AX65" s="156" t="s">
        <v>2504</v>
      </c>
      <c r="AY65" s="156"/>
      <c r="AZ65" s="156"/>
      <c r="BA65" s="156"/>
      <c r="BB65" s="156"/>
      <c r="BC65" s="156" t="s">
        <v>2505</v>
      </c>
      <c r="BD65" s="156"/>
      <c r="BE65" s="156" t="s">
        <v>2506</v>
      </c>
      <c r="BF65" s="156" t="s">
        <v>993</v>
      </c>
      <c r="BG65" s="156" t="s">
        <v>2507</v>
      </c>
      <c r="BH65" s="156"/>
      <c r="BI65" s="156" t="s">
        <v>2508</v>
      </c>
      <c r="BJ65" s="156"/>
      <c r="BK65" s="156" t="s">
        <v>247</v>
      </c>
      <c r="BL65" s="156" t="s">
        <v>247</v>
      </c>
      <c r="BM65" s="156"/>
      <c r="BN65" s="156"/>
      <c r="BO65" s="156"/>
      <c r="BP65" s="156"/>
      <c r="BQ65" s="156"/>
      <c r="BR65" s="156"/>
      <c r="BS65" s="156"/>
      <c r="BT65" s="156"/>
      <c r="BU65" s="156"/>
      <c r="BV65" s="156"/>
      <c r="BW65" s="156"/>
      <c r="BX65" s="156"/>
      <c r="BY65" s="156"/>
      <c r="BZ65" s="156"/>
      <c r="CA65" s="156"/>
      <c r="CB65" s="156"/>
      <c r="CC65" s="156"/>
      <c r="CD65" s="156"/>
      <c r="CE65" s="156"/>
      <c r="CF65" s="156"/>
      <c r="CG65" s="156"/>
      <c r="CH65" s="156"/>
      <c r="CI65" s="156"/>
      <c r="CJ65" s="156"/>
      <c r="CK65" s="156"/>
      <c r="CL65" s="156"/>
      <c r="CM65" s="156"/>
      <c r="CN65" s="156"/>
      <c r="CO65" s="156"/>
      <c r="CP65" s="156"/>
      <c r="CQ65" s="156"/>
      <c r="CR65" s="156"/>
      <c r="CS65" s="156"/>
      <c r="CT65" s="156"/>
      <c r="CU65" s="156"/>
      <c r="CV65" s="156"/>
      <c r="CW65" s="156"/>
      <c r="CX65" s="156"/>
      <c r="CY65" s="156"/>
      <c r="CZ65" s="156"/>
      <c r="DA65" s="156"/>
      <c r="DB65" s="156"/>
      <c r="DC65" s="156"/>
      <c r="DD65" s="156"/>
      <c r="DE65" s="156"/>
      <c r="DF65" s="156"/>
      <c r="DG65" s="156"/>
      <c r="DH65" s="156"/>
      <c r="DI65" s="156"/>
      <c r="DJ65" s="156"/>
      <c r="DK65" s="156"/>
      <c r="DL65" s="156"/>
      <c r="DM65" s="156"/>
      <c r="DN65" s="156"/>
      <c r="DO65" s="156"/>
      <c r="DP65" s="156"/>
      <c r="DQ65" s="156"/>
      <c r="DR65" s="156"/>
      <c r="DS65" s="156"/>
      <c r="DT65" s="156"/>
      <c r="DU65" s="156"/>
      <c r="DV65" s="156"/>
      <c r="DW65" s="156"/>
      <c r="DX65" s="156"/>
      <c r="DY65" s="156"/>
      <c r="DZ65" s="156"/>
      <c r="EA65" s="156"/>
      <c r="EB65" s="156"/>
      <c r="EC65" s="156"/>
      <c r="ED65" s="156"/>
      <c r="EE65" s="156"/>
      <c r="EF65" s="156"/>
      <c r="EG65" s="156"/>
      <c r="EH65" s="156"/>
      <c r="EI65" s="156"/>
      <c r="EJ65" s="156"/>
      <c r="EK65" s="156"/>
      <c r="EL65" s="156"/>
      <c r="EM65" s="156"/>
      <c r="EN65" s="156"/>
      <c r="EO65" s="156"/>
      <c r="EP65" s="156"/>
      <c r="EQ65" s="156"/>
      <c r="ER65" s="156"/>
      <c r="ES65" s="156"/>
      <c r="ET65" s="156"/>
      <c r="EU65" s="156"/>
      <c r="EV65" s="156"/>
      <c r="EW65" s="156"/>
      <c r="EX65" s="156"/>
      <c r="EY65" s="156"/>
      <c r="EZ65" s="156"/>
      <c r="FA65" s="156"/>
      <c r="FB65" s="156"/>
      <c r="FC65" s="156"/>
      <c r="FD65" s="156"/>
      <c r="FE65" s="156"/>
      <c r="FF65" s="156"/>
      <c r="FG65" s="156"/>
      <c r="FH65" s="156"/>
      <c r="FI65" s="156"/>
      <c r="FJ65" s="156"/>
      <c r="FK65" s="156"/>
      <c r="FL65" s="156"/>
      <c r="FM65" s="156"/>
      <c r="FN65" s="156"/>
      <c r="FO65" s="156"/>
      <c r="FP65" s="156"/>
      <c r="FQ65" s="156"/>
      <c r="FR65" s="156"/>
    </row>
    <row r="66" spans="1:174" ht="26.25" customHeight="1">
      <c r="A66" s="156" t="s">
        <v>2509</v>
      </c>
      <c r="B66" s="156" t="s">
        <v>2509</v>
      </c>
      <c r="C66" s="156" t="s">
        <v>689</v>
      </c>
      <c r="D66" s="156" t="s">
        <v>2510</v>
      </c>
      <c r="E66" s="156" t="s">
        <v>1010</v>
      </c>
      <c r="F66" s="156" t="s">
        <v>2511</v>
      </c>
      <c r="G66" s="156">
        <v>2021</v>
      </c>
      <c r="H66" s="156" t="s">
        <v>2512</v>
      </c>
      <c r="I66" s="156" t="s">
        <v>2513</v>
      </c>
      <c r="J66" s="157" t="s">
        <v>2514</v>
      </c>
      <c r="K66" s="156"/>
      <c r="L66" s="156" t="s">
        <v>677</v>
      </c>
      <c r="M66" s="156" t="s">
        <v>1991</v>
      </c>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c r="BE66" s="156"/>
      <c r="BF66" s="156"/>
      <c r="BG66" s="156"/>
      <c r="BH66" s="156"/>
      <c r="BI66" s="156"/>
      <c r="BJ66" s="156"/>
      <c r="BK66" s="156"/>
      <c r="BL66" s="156"/>
      <c r="BM66" s="156"/>
      <c r="BN66" s="156"/>
      <c r="BO66" s="156"/>
      <c r="BP66" s="156"/>
      <c r="BQ66" s="156"/>
      <c r="BR66" s="156"/>
      <c r="BS66" s="156"/>
      <c r="BT66" s="156"/>
      <c r="BU66" s="156"/>
      <c r="BV66" s="156"/>
      <c r="BW66" s="156"/>
      <c r="BX66" s="156"/>
      <c r="BY66" s="156"/>
      <c r="BZ66" s="156"/>
      <c r="CA66" s="156"/>
      <c r="CB66" s="156"/>
      <c r="CC66" s="156"/>
      <c r="CD66" s="156"/>
      <c r="CE66" s="156"/>
      <c r="CF66" s="156"/>
      <c r="CG66" s="156"/>
      <c r="CH66" s="156"/>
      <c r="CI66" s="156"/>
      <c r="CJ66" s="156"/>
      <c r="CK66" s="156"/>
      <c r="CL66" s="156"/>
      <c r="CM66" s="156"/>
      <c r="CN66" s="156"/>
      <c r="CO66" s="156"/>
      <c r="CP66" s="156"/>
      <c r="CQ66" s="156"/>
      <c r="CR66" s="156"/>
      <c r="CS66" s="156"/>
      <c r="CT66" s="156"/>
      <c r="CU66" s="156"/>
      <c r="CV66" s="156"/>
      <c r="CW66" s="156"/>
      <c r="CX66" s="156"/>
      <c r="CY66" s="156"/>
      <c r="CZ66" s="156"/>
      <c r="DA66" s="156"/>
      <c r="DB66" s="156"/>
      <c r="DC66" s="156"/>
      <c r="DD66" s="156"/>
      <c r="DE66" s="156"/>
      <c r="DF66" s="156"/>
      <c r="DG66" s="156"/>
      <c r="DH66" s="156"/>
      <c r="DI66" s="156"/>
      <c r="DJ66" s="156"/>
      <c r="DK66" s="156"/>
      <c r="DL66" s="156"/>
      <c r="DM66" s="156"/>
      <c r="DN66" s="156"/>
      <c r="DO66" s="156"/>
      <c r="DP66" s="156"/>
      <c r="DQ66" s="156"/>
      <c r="DR66" s="156"/>
      <c r="DS66" s="156"/>
      <c r="DT66" s="156"/>
      <c r="DU66" s="156"/>
      <c r="DV66" s="156"/>
      <c r="DW66" s="156"/>
      <c r="DX66" s="156"/>
      <c r="DY66" s="156"/>
      <c r="DZ66" s="156"/>
      <c r="EA66" s="156"/>
      <c r="EB66" s="156"/>
      <c r="EC66" s="156"/>
      <c r="ED66" s="156"/>
      <c r="EE66" s="156"/>
      <c r="EF66" s="156"/>
      <c r="EG66" s="156"/>
      <c r="EH66" s="156"/>
      <c r="EI66" s="156"/>
      <c r="EJ66" s="156"/>
      <c r="EK66" s="156"/>
      <c r="EL66" s="156"/>
      <c r="EM66" s="156"/>
      <c r="EN66" s="156"/>
      <c r="EO66" s="156"/>
      <c r="EP66" s="156"/>
      <c r="EQ66" s="156"/>
      <c r="ER66" s="156"/>
      <c r="ES66" s="156"/>
      <c r="ET66" s="156"/>
      <c r="EU66" s="156"/>
      <c r="EV66" s="156"/>
      <c r="EW66" s="156"/>
      <c r="EX66" s="156"/>
      <c r="EY66" s="156"/>
      <c r="EZ66" s="156"/>
      <c r="FA66" s="156"/>
      <c r="FB66" s="156"/>
      <c r="FC66" s="156"/>
      <c r="FD66" s="156"/>
      <c r="FE66" s="156"/>
      <c r="FF66" s="156"/>
      <c r="FG66" s="156"/>
      <c r="FH66" s="156"/>
      <c r="FI66" s="156"/>
      <c r="FJ66" s="156"/>
      <c r="FK66" s="156"/>
      <c r="FL66" s="156"/>
      <c r="FM66" s="156"/>
      <c r="FN66" s="156"/>
      <c r="FO66" s="156"/>
      <c r="FP66" s="156"/>
      <c r="FQ66" s="156"/>
      <c r="FR66" s="156"/>
    </row>
    <row r="67" spans="1:174" ht="26.25" customHeight="1">
      <c r="A67" s="156" t="s">
        <v>1651</v>
      </c>
      <c r="B67" s="156" t="s">
        <v>1651</v>
      </c>
      <c r="C67" s="156" t="s">
        <v>689</v>
      </c>
      <c r="D67" s="156" t="s">
        <v>2515</v>
      </c>
      <c r="E67" s="156" t="s">
        <v>2516</v>
      </c>
      <c r="F67" s="156" t="s">
        <v>2517</v>
      </c>
      <c r="G67" s="156">
        <v>2026</v>
      </c>
      <c r="H67" s="156" t="s">
        <v>1654</v>
      </c>
      <c r="I67" s="156" t="s">
        <v>2518</v>
      </c>
      <c r="J67" s="157" t="s">
        <v>2519</v>
      </c>
      <c r="K67" s="156" t="s">
        <v>2520</v>
      </c>
      <c r="L67" s="156" t="s">
        <v>2521</v>
      </c>
      <c r="M67" s="156" t="s">
        <v>440</v>
      </c>
      <c r="N67" s="156" t="s">
        <v>2522</v>
      </c>
      <c r="O67" s="156" t="s">
        <v>679</v>
      </c>
      <c r="P67" s="156" t="s">
        <v>1066</v>
      </c>
      <c r="Q67" s="156" t="s">
        <v>594</v>
      </c>
      <c r="R67" s="156" t="s">
        <v>889</v>
      </c>
      <c r="S67" s="156" t="s">
        <v>1181</v>
      </c>
      <c r="T67" s="156" t="s">
        <v>2523</v>
      </c>
      <c r="U67" s="156" t="s">
        <v>594</v>
      </c>
      <c r="V67" s="156" t="s">
        <v>88</v>
      </c>
      <c r="W67" s="156" t="s">
        <v>89</v>
      </c>
      <c r="X67" s="156" t="s">
        <v>113</v>
      </c>
      <c r="Y67" s="156" t="s">
        <v>2524</v>
      </c>
      <c r="Z67" s="156" t="s">
        <v>92</v>
      </c>
      <c r="AA67" s="156" t="s">
        <v>553</v>
      </c>
      <c r="AB67" s="156" t="s">
        <v>115</v>
      </c>
      <c r="AC67" s="156" t="s">
        <v>2525</v>
      </c>
      <c r="AD67" s="156" t="s">
        <v>94</v>
      </c>
      <c r="AE67" s="156" t="s">
        <v>2526</v>
      </c>
      <c r="AF67" s="156" t="s">
        <v>2527</v>
      </c>
      <c r="AG67" s="156" t="s">
        <v>180</v>
      </c>
      <c r="AH67" s="156" t="s">
        <v>2528</v>
      </c>
      <c r="AI67" s="156" t="s">
        <v>2529</v>
      </c>
      <c r="AJ67" s="156" t="s">
        <v>2530</v>
      </c>
      <c r="AK67" s="156" t="s">
        <v>180</v>
      </c>
      <c r="AL67" s="156" t="s">
        <v>2531</v>
      </c>
      <c r="AM67" s="156" t="s">
        <v>2532</v>
      </c>
      <c r="AN67" s="156" t="s">
        <v>180</v>
      </c>
      <c r="AO67" s="156" t="s">
        <v>180</v>
      </c>
      <c r="AP67" s="156" t="s">
        <v>180</v>
      </c>
      <c r="AQ67" s="156" t="s">
        <v>472</v>
      </c>
      <c r="AR67" s="156" t="s">
        <v>2533</v>
      </c>
      <c r="AS67" s="156" t="s">
        <v>1077</v>
      </c>
      <c r="AT67" s="156" t="s">
        <v>2534</v>
      </c>
      <c r="AU67" s="156" t="s">
        <v>1659</v>
      </c>
      <c r="AV67" s="156"/>
      <c r="AW67" s="156" t="s">
        <v>1082</v>
      </c>
      <c r="AX67" s="156" t="s">
        <v>2535</v>
      </c>
      <c r="AY67" s="156" t="s">
        <v>269</v>
      </c>
      <c r="AZ67" s="156" t="s">
        <v>2536</v>
      </c>
      <c r="BA67" s="156" t="s">
        <v>1623</v>
      </c>
      <c r="BB67" s="156" t="s">
        <v>2537</v>
      </c>
      <c r="BC67" s="156" t="s">
        <v>1624</v>
      </c>
      <c r="BD67" s="156" t="s">
        <v>618</v>
      </c>
      <c r="BE67" s="156" t="s">
        <v>2538</v>
      </c>
      <c r="BF67" s="156" t="s">
        <v>2539</v>
      </c>
      <c r="BG67" s="156" t="s">
        <v>2540</v>
      </c>
      <c r="BH67" s="156" t="s">
        <v>1066</v>
      </c>
      <c r="BI67" s="156" t="s">
        <v>2541</v>
      </c>
      <c r="BJ67" s="156" t="s">
        <v>2542</v>
      </c>
      <c r="BK67" s="156" t="s">
        <v>93</v>
      </c>
      <c r="BL67" s="156" t="s">
        <v>247</v>
      </c>
      <c r="BM67" s="156"/>
      <c r="BN67" s="156" t="s">
        <v>500</v>
      </c>
      <c r="BO67" s="156" t="s">
        <v>2543</v>
      </c>
      <c r="BP67" s="156" t="s">
        <v>2062</v>
      </c>
      <c r="BQ67" s="156" t="s">
        <v>2544</v>
      </c>
      <c r="BR67" s="156"/>
      <c r="BS67" s="156"/>
      <c r="BT67" s="156"/>
      <c r="BU67" s="156">
        <v>55000</v>
      </c>
      <c r="BV67" s="156">
        <v>55000</v>
      </c>
      <c r="BW67" s="156" t="s">
        <v>2545</v>
      </c>
      <c r="BX67" s="156"/>
      <c r="BY67" s="156"/>
      <c r="BZ67" s="156"/>
      <c r="CA67" s="156">
        <v>1288</v>
      </c>
      <c r="CB67" s="156">
        <v>1288</v>
      </c>
      <c r="CC67" s="156" t="s">
        <v>2546</v>
      </c>
      <c r="CD67" s="156"/>
      <c r="CE67" s="156"/>
      <c r="CF67" s="156"/>
      <c r="CG67" s="156"/>
      <c r="CH67" s="156"/>
      <c r="CI67" s="156"/>
      <c r="CJ67" s="156"/>
      <c r="CK67" s="156"/>
      <c r="CL67" s="156"/>
      <c r="CM67" s="156"/>
      <c r="CN67" s="156"/>
      <c r="CO67" s="156"/>
      <c r="CP67" s="156"/>
      <c r="CQ67" s="156"/>
      <c r="CR67" s="156"/>
      <c r="CS67" s="156"/>
      <c r="CT67" s="156"/>
      <c r="CU67" s="156"/>
      <c r="CV67" s="156"/>
      <c r="CW67" s="156"/>
      <c r="CX67" s="156"/>
      <c r="CY67" s="156"/>
      <c r="CZ67" s="156"/>
      <c r="DA67" s="156"/>
      <c r="DB67" s="156"/>
      <c r="DC67" s="156"/>
      <c r="DD67" s="156"/>
      <c r="DE67" s="156"/>
      <c r="DF67" s="156"/>
      <c r="DG67" s="156"/>
      <c r="DH67" s="156"/>
      <c r="DI67" s="156"/>
      <c r="DJ67" s="156"/>
      <c r="DK67" s="156"/>
      <c r="DL67" s="156"/>
      <c r="DM67" s="156"/>
      <c r="DN67" s="156"/>
      <c r="DO67" s="156"/>
      <c r="DP67" s="156"/>
      <c r="DQ67" s="156"/>
      <c r="DR67" s="156"/>
      <c r="DS67" s="156"/>
      <c r="DT67" s="156"/>
      <c r="DU67" s="156"/>
      <c r="DV67" s="156"/>
      <c r="DW67" s="156"/>
      <c r="DX67" s="156"/>
      <c r="DY67" s="156"/>
      <c r="DZ67" s="156"/>
      <c r="EA67" s="156"/>
      <c r="EB67" s="156"/>
      <c r="EC67" s="156"/>
      <c r="ED67" s="156"/>
      <c r="EE67" s="156"/>
      <c r="EF67" s="156"/>
      <c r="EG67" s="156"/>
      <c r="EH67" s="156"/>
      <c r="EI67" s="156"/>
      <c r="EJ67" s="156"/>
      <c r="EK67" s="156"/>
      <c r="EL67" s="156"/>
      <c r="EM67" s="156"/>
      <c r="EN67" s="156"/>
      <c r="EO67" s="156"/>
      <c r="EP67" s="156"/>
      <c r="EQ67" s="156"/>
      <c r="ER67" s="156"/>
      <c r="ES67" s="156"/>
      <c r="ET67" s="156"/>
      <c r="EU67" s="156"/>
      <c r="EV67" s="156"/>
      <c r="EW67" s="156"/>
      <c r="EX67" s="156"/>
      <c r="EY67" s="156"/>
      <c r="EZ67" s="156"/>
      <c r="FA67" s="156"/>
      <c r="FB67" s="156"/>
      <c r="FC67" s="156"/>
      <c r="FD67" s="156"/>
      <c r="FE67" s="156"/>
      <c r="FF67" s="156"/>
      <c r="FG67" s="156"/>
      <c r="FH67" s="156"/>
      <c r="FI67" s="156"/>
      <c r="FJ67" s="156"/>
      <c r="FK67" s="156"/>
      <c r="FL67" s="156"/>
      <c r="FM67" s="156"/>
      <c r="FN67" s="156"/>
      <c r="FO67" s="156"/>
      <c r="FP67" s="156"/>
      <c r="FQ67" s="156"/>
      <c r="FR67" s="156"/>
    </row>
    <row r="68" spans="1:174" ht="26.25" customHeight="1">
      <c r="A68" s="158" t="s">
        <v>1677</v>
      </c>
      <c r="B68" s="158" t="s">
        <v>1677</v>
      </c>
      <c r="C68" s="158" t="s">
        <v>689</v>
      </c>
      <c r="D68" s="158" t="s">
        <v>2547</v>
      </c>
      <c r="E68" s="156" t="s">
        <v>2516</v>
      </c>
      <c r="F68" s="158" t="s">
        <v>2548</v>
      </c>
      <c r="G68" s="158">
        <v>2026</v>
      </c>
      <c r="H68" s="158" t="s">
        <v>2549</v>
      </c>
      <c r="I68" s="158" t="s">
        <v>2550</v>
      </c>
      <c r="J68" s="159" t="s">
        <v>2551</v>
      </c>
      <c r="K68" s="160" t="s">
        <v>2552</v>
      </c>
      <c r="L68" s="158" t="s">
        <v>2521</v>
      </c>
      <c r="M68" s="158" t="s">
        <v>440</v>
      </c>
      <c r="N68" s="160" t="s">
        <v>2553</v>
      </c>
      <c r="O68" s="160" t="s">
        <v>2554</v>
      </c>
      <c r="P68" s="160" t="s">
        <v>1682</v>
      </c>
      <c r="Q68" s="160" t="s">
        <v>594</v>
      </c>
      <c r="R68" s="160" t="s">
        <v>889</v>
      </c>
      <c r="S68" s="160" t="s">
        <v>1181</v>
      </c>
      <c r="T68" s="160" t="s">
        <v>2555</v>
      </c>
      <c r="U68" s="160" t="s">
        <v>594</v>
      </c>
      <c r="V68" s="160" t="s">
        <v>88</v>
      </c>
      <c r="W68" s="160" t="s">
        <v>89</v>
      </c>
      <c r="X68" s="160" t="s">
        <v>90</v>
      </c>
      <c r="Y68" s="160" t="s">
        <v>2556</v>
      </c>
      <c r="Z68" s="160" t="s">
        <v>92</v>
      </c>
      <c r="AA68" s="160" t="s">
        <v>2557</v>
      </c>
      <c r="AB68" s="160" t="s">
        <v>2558</v>
      </c>
      <c r="AC68" s="160" t="s">
        <v>2559</v>
      </c>
      <c r="AD68" s="160" t="s">
        <v>94</v>
      </c>
      <c r="AE68" s="160" t="s">
        <v>93</v>
      </c>
      <c r="AF68" s="160" t="s">
        <v>456</v>
      </c>
      <c r="AG68" s="160" t="s">
        <v>2560</v>
      </c>
      <c r="AH68" s="160" t="s">
        <v>2561</v>
      </c>
      <c r="AI68" s="160" t="s">
        <v>2562</v>
      </c>
      <c r="AJ68" s="160"/>
      <c r="AK68" s="160" t="s">
        <v>2563</v>
      </c>
      <c r="AL68" s="160">
        <v>10</v>
      </c>
      <c r="AM68" s="160">
        <v>0.9</v>
      </c>
      <c r="AN68" s="160"/>
      <c r="AO68" s="160" t="s">
        <v>2564</v>
      </c>
      <c r="AP68" s="160" t="s">
        <v>2565</v>
      </c>
      <c r="AQ68" s="160" t="s">
        <v>472</v>
      </c>
      <c r="AR68" s="160" t="s">
        <v>2566</v>
      </c>
      <c r="AS68" s="160" t="s">
        <v>1077</v>
      </c>
      <c r="AT68" s="160" t="s">
        <v>2567</v>
      </c>
      <c r="AU68" s="160" t="s">
        <v>1681</v>
      </c>
      <c r="AV68" s="160" t="s">
        <v>2568</v>
      </c>
      <c r="AW68" s="160" t="s">
        <v>1082</v>
      </c>
      <c r="AX68" s="160" t="s">
        <v>2569</v>
      </c>
      <c r="AY68" s="160" t="s">
        <v>2570</v>
      </c>
      <c r="AZ68" s="160" t="s">
        <v>2571</v>
      </c>
      <c r="BA68" s="160" t="s">
        <v>456</v>
      </c>
      <c r="BB68" s="160" t="s">
        <v>2572</v>
      </c>
      <c r="BC68" s="160" t="s">
        <v>617</v>
      </c>
      <c r="BD68" s="160" t="s">
        <v>2294</v>
      </c>
      <c r="BE68" s="160" t="s">
        <v>2573</v>
      </c>
      <c r="BF68" s="160"/>
      <c r="BG68" s="160" t="s">
        <v>2574</v>
      </c>
      <c r="BH68" s="160" t="s">
        <v>2575</v>
      </c>
      <c r="BI68" s="160" t="s">
        <v>2576</v>
      </c>
      <c r="BJ68" s="160" t="s">
        <v>2577</v>
      </c>
      <c r="BK68" s="160" t="s">
        <v>93</v>
      </c>
      <c r="BL68" s="160" t="s">
        <v>93</v>
      </c>
      <c r="BM68" s="160"/>
      <c r="BN68" s="160" t="s">
        <v>500</v>
      </c>
      <c r="BO68" s="160" t="s">
        <v>2578</v>
      </c>
      <c r="BP68" s="160" t="s">
        <v>2579</v>
      </c>
      <c r="BQ68" s="160" t="s">
        <v>2580</v>
      </c>
      <c r="BR68" s="160" t="s">
        <v>2581</v>
      </c>
      <c r="BS68" s="160" t="s">
        <v>2582</v>
      </c>
      <c r="BT68" s="160"/>
      <c r="BU68" s="160"/>
      <c r="BV68" s="160"/>
      <c r="BW68" s="160"/>
      <c r="BX68" s="160">
        <v>78.900000000000006</v>
      </c>
      <c r="BY68" s="160">
        <v>168.1</v>
      </c>
      <c r="BZ68" s="160" t="s">
        <v>2545</v>
      </c>
      <c r="CA68" s="160">
        <v>102.3</v>
      </c>
      <c r="CB68" s="160">
        <v>115.7</v>
      </c>
      <c r="CC68" s="160" t="s">
        <v>2546</v>
      </c>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v>106</v>
      </c>
      <c r="CZ68" s="160">
        <v>135</v>
      </c>
      <c r="DA68" s="160" t="s">
        <v>2583</v>
      </c>
      <c r="DB68" s="160"/>
      <c r="DC68" s="160"/>
      <c r="DD68" s="160"/>
      <c r="DE68" s="160"/>
      <c r="DF68" s="160"/>
      <c r="DG68" s="160"/>
      <c r="DH68" s="160"/>
      <c r="DI68" s="160"/>
      <c r="DJ68" s="160"/>
      <c r="DK68" s="160"/>
      <c r="DL68" s="160"/>
      <c r="DM68" s="160"/>
      <c r="DN68" s="160"/>
      <c r="DO68" s="160"/>
      <c r="DP68" s="160"/>
      <c r="DQ68" s="160"/>
      <c r="DR68" s="160"/>
      <c r="DS68" s="160"/>
      <c r="DT68" s="160"/>
      <c r="DU68" s="160"/>
      <c r="DV68" s="160"/>
      <c r="DW68" s="160">
        <v>1000</v>
      </c>
      <c r="DX68" s="160">
        <v>1780</v>
      </c>
      <c r="DY68" s="160" t="s">
        <v>1406</v>
      </c>
      <c r="DZ68" s="160">
        <v>0.14000000000000001</v>
      </c>
      <c r="EA68" s="160">
        <v>0.28999999999999998</v>
      </c>
      <c r="EB68" s="160" t="s">
        <v>2302</v>
      </c>
      <c r="EC68" s="160"/>
      <c r="ED68" s="160"/>
      <c r="EE68" s="160"/>
      <c r="EF68" s="160"/>
      <c r="EG68" s="160"/>
      <c r="EH68" s="160"/>
      <c r="EI68" s="160"/>
      <c r="EJ68" s="160"/>
      <c r="EK68" s="160"/>
      <c r="EL68" s="160"/>
      <c r="EM68" s="160"/>
      <c r="EN68" s="160"/>
      <c r="EO68" s="160"/>
      <c r="EP68" s="160"/>
      <c r="EQ68" s="160"/>
      <c r="ER68" s="160"/>
      <c r="ES68" s="160"/>
      <c r="ET68" s="160"/>
      <c r="EU68" s="160"/>
      <c r="EV68" s="160"/>
      <c r="EW68" s="160"/>
      <c r="EX68" s="160"/>
      <c r="EY68" s="160"/>
      <c r="EZ68" s="160"/>
      <c r="FA68" s="160"/>
      <c r="FB68" s="160"/>
      <c r="FC68" s="160"/>
      <c r="FD68" s="160"/>
      <c r="FE68" s="160"/>
      <c r="FF68" s="160"/>
      <c r="FG68" s="160"/>
      <c r="FH68" s="160"/>
      <c r="FI68" s="160"/>
      <c r="FJ68" s="160"/>
      <c r="FK68" s="160"/>
      <c r="FL68" s="160"/>
      <c r="FM68" s="160"/>
      <c r="FN68" s="160"/>
      <c r="FO68" s="160"/>
      <c r="FP68" s="160"/>
      <c r="FQ68" s="160"/>
      <c r="FR68" s="160"/>
    </row>
    <row r="69" spans="1:174" ht="26.25" customHeight="1">
      <c r="A69" s="161"/>
      <c r="B69" s="108"/>
      <c r="C69" s="108"/>
      <c r="D69" s="108"/>
      <c r="E69" s="108"/>
      <c r="F69" s="108"/>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c r="DS69" s="108"/>
      <c r="DT69" s="108"/>
      <c r="DU69" s="108"/>
      <c r="DV69" s="108"/>
      <c r="DW69" s="108"/>
      <c r="DX69" s="108"/>
      <c r="DY69" s="108"/>
      <c r="DZ69" s="108"/>
      <c r="EA69" s="108"/>
      <c r="EB69" s="108"/>
      <c r="EC69" s="108"/>
      <c r="ED69" s="108"/>
      <c r="EE69" s="108"/>
      <c r="EF69" s="108"/>
      <c r="EG69" s="108"/>
      <c r="EH69" s="108"/>
      <c r="EI69" s="108"/>
      <c r="EJ69" s="108"/>
      <c r="EK69" s="108"/>
      <c r="EL69" s="108"/>
      <c r="EM69" s="108"/>
      <c r="EN69" s="108"/>
      <c r="EO69" s="108"/>
      <c r="EP69" s="108"/>
      <c r="EQ69" s="108"/>
      <c r="ER69" s="108"/>
      <c r="ES69" s="108"/>
      <c r="ET69" s="108"/>
      <c r="EU69" s="108"/>
      <c r="EV69" s="108"/>
      <c r="EW69" s="108"/>
      <c r="EX69" s="108"/>
      <c r="EY69" s="108"/>
      <c r="EZ69" s="108"/>
      <c r="FA69" s="108"/>
      <c r="FB69" s="108"/>
      <c r="FC69" s="108"/>
      <c r="FD69" s="108"/>
      <c r="FE69" s="108"/>
      <c r="FF69" s="108"/>
      <c r="FG69" s="108"/>
      <c r="FH69" s="108"/>
      <c r="FI69" s="108"/>
      <c r="FJ69" s="108"/>
      <c r="FK69" s="108"/>
      <c r="FL69" s="108"/>
      <c r="FM69" s="108"/>
      <c r="FN69" s="108"/>
      <c r="FO69" s="108"/>
      <c r="FP69" s="108"/>
      <c r="FQ69" s="108"/>
      <c r="FR69" s="108"/>
    </row>
    <row r="70" spans="1:174" ht="26.25" customHeight="1">
      <c r="A70" s="161"/>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c r="CI70" s="108"/>
      <c r="CJ70" s="108"/>
      <c r="CK70" s="108"/>
      <c r="CL70" s="108"/>
      <c r="CM70" s="108"/>
      <c r="CN70" s="108"/>
      <c r="CO70" s="108"/>
      <c r="CP70" s="108"/>
      <c r="CQ70" s="108"/>
      <c r="CR70" s="108"/>
      <c r="CS70" s="108"/>
      <c r="CT70" s="108"/>
      <c r="CU70" s="108"/>
      <c r="CV70" s="108"/>
      <c r="CW70" s="108"/>
      <c r="CX70" s="108"/>
      <c r="CY70" s="108"/>
      <c r="CZ70" s="108"/>
      <c r="DA70" s="108"/>
      <c r="DB70" s="108"/>
      <c r="DC70" s="108"/>
      <c r="DD70" s="108"/>
      <c r="DE70" s="108"/>
      <c r="DF70" s="108"/>
      <c r="DG70" s="108"/>
      <c r="DH70" s="108"/>
      <c r="DI70" s="108"/>
      <c r="DJ70" s="108"/>
      <c r="DK70" s="108"/>
      <c r="DL70" s="108"/>
      <c r="DM70" s="108"/>
      <c r="DN70" s="108"/>
      <c r="DO70" s="108"/>
      <c r="DP70" s="108"/>
      <c r="DQ70" s="108"/>
      <c r="DR70" s="108"/>
      <c r="DS70" s="108"/>
      <c r="DT70" s="108"/>
      <c r="DU70" s="108"/>
      <c r="DV70" s="108"/>
      <c r="DW70" s="108"/>
      <c r="DX70" s="108"/>
      <c r="DY70" s="108"/>
      <c r="DZ70" s="108"/>
      <c r="EA70" s="108"/>
      <c r="EB70" s="108"/>
      <c r="EC70" s="108"/>
      <c r="ED70" s="108"/>
      <c r="EE70" s="108"/>
      <c r="EF70" s="108"/>
      <c r="EG70" s="108"/>
      <c r="EH70" s="108"/>
      <c r="EI70" s="108"/>
      <c r="EJ70" s="108"/>
      <c r="EK70" s="108"/>
      <c r="EL70" s="108"/>
      <c r="EM70" s="108"/>
      <c r="EN70" s="108"/>
      <c r="EO70" s="108"/>
      <c r="EP70" s="108"/>
      <c r="EQ70" s="108"/>
      <c r="ER70" s="108"/>
      <c r="ES70" s="108"/>
      <c r="ET70" s="108"/>
      <c r="EU70" s="108"/>
      <c r="EV70" s="108"/>
      <c r="EW70" s="108"/>
      <c r="EX70" s="108"/>
      <c r="EY70" s="108"/>
      <c r="EZ70" s="108"/>
      <c r="FA70" s="108"/>
      <c r="FB70" s="108"/>
      <c r="FC70" s="108"/>
      <c r="FD70" s="108"/>
      <c r="FE70" s="108"/>
      <c r="FF70" s="108"/>
      <c r="FG70" s="108"/>
      <c r="FH70" s="108"/>
      <c r="FI70" s="108"/>
      <c r="FJ70" s="108"/>
      <c r="FK70" s="108"/>
      <c r="FL70" s="108"/>
      <c r="FM70" s="108"/>
      <c r="FN70" s="108"/>
      <c r="FO70" s="108"/>
      <c r="FP70" s="108"/>
      <c r="FQ70" s="108"/>
      <c r="FR70" s="108"/>
    </row>
    <row r="71" spans="1:174" ht="26.25" customHeight="1">
      <c r="A71" s="161"/>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08"/>
      <c r="CN71" s="108"/>
      <c r="CO71" s="108"/>
      <c r="CP71" s="108"/>
      <c r="CQ71" s="108"/>
      <c r="CR71" s="108"/>
      <c r="CS71" s="108"/>
      <c r="CT71" s="108"/>
      <c r="CU71" s="108"/>
      <c r="CV71" s="108"/>
      <c r="CW71" s="108"/>
      <c r="CX71" s="108"/>
      <c r="CY71" s="108"/>
      <c r="CZ71" s="108"/>
      <c r="DA71" s="108"/>
      <c r="DB71" s="108"/>
      <c r="DC71" s="108"/>
      <c r="DD71" s="108"/>
      <c r="DE71" s="108"/>
      <c r="DF71" s="108"/>
      <c r="DG71" s="108"/>
      <c r="DH71" s="108"/>
      <c r="DI71" s="108"/>
      <c r="DJ71" s="108"/>
      <c r="DK71" s="108"/>
      <c r="DL71" s="108"/>
      <c r="DM71" s="108"/>
      <c r="DN71" s="108"/>
      <c r="DO71" s="108"/>
      <c r="DP71" s="108"/>
      <c r="DQ71" s="108"/>
      <c r="DR71" s="108"/>
      <c r="DS71" s="108"/>
      <c r="DT71" s="108"/>
      <c r="DU71" s="108"/>
      <c r="DV71" s="108"/>
      <c r="DW71" s="108"/>
      <c r="DX71" s="108"/>
      <c r="DY71" s="108"/>
      <c r="DZ71" s="108"/>
      <c r="EA71" s="108"/>
      <c r="EB71" s="108"/>
      <c r="EC71" s="108"/>
      <c r="ED71" s="108"/>
      <c r="EE71" s="108"/>
      <c r="EF71" s="108"/>
      <c r="EG71" s="108"/>
      <c r="EH71" s="108"/>
      <c r="EI71" s="108"/>
      <c r="EJ71" s="108"/>
      <c r="EK71" s="108"/>
      <c r="EL71" s="108"/>
      <c r="EM71" s="108"/>
      <c r="EN71" s="108"/>
      <c r="EO71" s="108"/>
      <c r="EP71" s="108"/>
      <c r="EQ71" s="108"/>
      <c r="ER71" s="108"/>
      <c r="ES71" s="108"/>
      <c r="ET71" s="108"/>
      <c r="EU71" s="108"/>
      <c r="EV71" s="108"/>
      <c r="EW71" s="108"/>
      <c r="EX71" s="108"/>
      <c r="EY71" s="108"/>
      <c r="EZ71" s="108"/>
      <c r="FA71" s="108"/>
      <c r="FB71" s="108"/>
      <c r="FC71" s="108"/>
      <c r="FD71" s="108"/>
      <c r="FE71" s="108"/>
      <c r="FF71" s="108"/>
      <c r="FG71" s="108"/>
      <c r="FH71" s="108"/>
      <c r="FI71" s="108"/>
      <c r="FJ71" s="108"/>
      <c r="FK71" s="108"/>
      <c r="FL71" s="108"/>
      <c r="FM71" s="108"/>
      <c r="FN71" s="108"/>
      <c r="FO71" s="108"/>
      <c r="FP71" s="108"/>
      <c r="FQ71" s="108"/>
      <c r="FR71" s="108"/>
    </row>
    <row r="72" spans="1:174" ht="26.25" customHeight="1">
      <c r="A72" s="161"/>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c r="CI72" s="108"/>
      <c r="CJ72" s="108"/>
      <c r="CK72" s="108"/>
      <c r="CL72" s="108"/>
      <c r="CM72" s="108"/>
      <c r="CN72" s="108"/>
      <c r="CO72" s="108"/>
      <c r="CP72" s="108"/>
      <c r="CQ72" s="108"/>
      <c r="CR72" s="108"/>
      <c r="CS72" s="108"/>
      <c r="CT72" s="108"/>
      <c r="CU72" s="108"/>
      <c r="CV72" s="108"/>
      <c r="CW72" s="108"/>
      <c r="CX72" s="108"/>
      <c r="CY72" s="108"/>
      <c r="CZ72" s="108"/>
      <c r="DA72" s="108"/>
      <c r="DB72" s="108"/>
      <c r="DC72" s="108"/>
      <c r="DD72" s="108"/>
      <c r="DE72" s="108"/>
      <c r="DF72" s="108"/>
      <c r="DG72" s="108"/>
      <c r="DH72" s="108"/>
      <c r="DI72" s="108"/>
      <c r="DJ72" s="108"/>
      <c r="DK72" s="108"/>
      <c r="DL72" s="108"/>
      <c r="DM72" s="108"/>
      <c r="DN72" s="108"/>
      <c r="DO72" s="108"/>
      <c r="DP72" s="108"/>
      <c r="DQ72" s="108"/>
      <c r="DR72" s="108"/>
      <c r="DS72" s="108"/>
      <c r="DT72" s="108"/>
      <c r="DU72" s="108"/>
      <c r="DV72" s="108"/>
      <c r="DW72" s="108"/>
      <c r="DX72" s="108"/>
      <c r="DY72" s="108"/>
      <c r="DZ72" s="108"/>
      <c r="EA72" s="108"/>
      <c r="EB72" s="108"/>
      <c r="EC72" s="108"/>
      <c r="ED72" s="108"/>
      <c r="EE72" s="108"/>
      <c r="EF72" s="108"/>
      <c r="EG72" s="108"/>
      <c r="EH72" s="108"/>
      <c r="EI72" s="108"/>
      <c r="EJ72" s="108"/>
      <c r="EK72" s="108"/>
      <c r="EL72" s="108"/>
      <c r="EM72" s="108"/>
      <c r="EN72" s="108"/>
      <c r="EO72" s="108"/>
      <c r="EP72" s="108"/>
      <c r="EQ72" s="108"/>
      <c r="ER72" s="108"/>
      <c r="ES72" s="108"/>
      <c r="ET72" s="108"/>
      <c r="EU72" s="108"/>
      <c r="EV72" s="108"/>
      <c r="EW72" s="108"/>
      <c r="EX72" s="108"/>
      <c r="EY72" s="108"/>
      <c r="EZ72" s="108"/>
      <c r="FA72" s="108"/>
      <c r="FB72" s="108"/>
      <c r="FC72" s="108"/>
      <c r="FD72" s="108"/>
      <c r="FE72" s="108"/>
      <c r="FF72" s="108"/>
      <c r="FG72" s="108"/>
      <c r="FH72" s="108"/>
      <c r="FI72" s="108"/>
      <c r="FJ72" s="108"/>
      <c r="FK72" s="108"/>
      <c r="FL72" s="108"/>
      <c r="FM72" s="108"/>
      <c r="FN72" s="108"/>
      <c r="FO72" s="108"/>
      <c r="FP72" s="108"/>
      <c r="FQ72" s="108"/>
      <c r="FR72" s="108"/>
    </row>
    <row r="73" spans="1:174" ht="26.25" customHeight="1">
      <c r="A73" s="161"/>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08"/>
      <c r="DW73" s="108"/>
      <c r="DX73" s="108"/>
      <c r="DY73" s="108"/>
      <c r="DZ73" s="108"/>
      <c r="EA73" s="108"/>
      <c r="EB73" s="108"/>
      <c r="EC73" s="108"/>
      <c r="ED73" s="108"/>
      <c r="EE73" s="108"/>
      <c r="EF73" s="108"/>
      <c r="EG73" s="108"/>
      <c r="EH73" s="108"/>
      <c r="EI73" s="108"/>
      <c r="EJ73" s="108"/>
      <c r="EK73" s="108"/>
      <c r="EL73" s="108"/>
      <c r="EM73" s="108"/>
      <c r="EN73" s="108"/>
      <c r="EO73" s="108"/>
      <c r="EP73" s="108"/>
      <c r="EQ73" s="108"/>
      <c r="ER73" s="108"/>
      <c r="ES73" s="108"/>
      <c r="ET73" s="108"/>
      <c r="EU73" s="108"/>
      <c r="EV73" s="108"/>
      <c r="EW73" s="108"/>
      <c r="EX73" s="108"/>
      <c r="EY73" s="108"/>
      <c r="EZ73" s="108"/>
      <c r="FA73" s="108"/>
      <c r="FB73" s="108"/>
      <c r="FC73" s="108"/>
      <c r="FD73" s="108"/>
      <c r="FE73" s="108"/>
      <c r="FF73" s="108"/>
      <c r="FG73" s="108"/>
      <c r="FH73" s="108"/>
      <c r="FI73" s="108"/>
      <c r="FJ73" s="108"/>
      <c r="FK73" s="108"/>
      <c r="FL73" s="108"/>
      <c r="FM73" s="108"/>
      <c r="FN73" s="108"/>
      <c r="FO73" s="108"/>
      <c r="FP73" s="108"/>
      <c r="FQ73" s="108"/>
      <c r="FR73" s="108"/>
    </row>
    <row r="74" spans="1:174" ht="26.25" customHeight="1">
      <c r="A74" s="161"/>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08"/>
      <c r="EA74" s="108"/>
      <c r="EB74" s="108"/>
      <c r="EC74" s="108"/>
      <c r="ED74" s="108"/>
      <c r="EE74" s="108"/>
      <c r="EF74" s="108"/>
      <c r="EG74" s="108"/>
      <c r="EH74" s="108"/>
      <c r="EI74" s="108"/>
      <c r="EJ74" s="108"/>
      <c r="EK74" s="108"/>
      <c r="EL74" s="108"/>
      <c r="EM74" s="108"/>
      <c r="EN74" s="108"/>
      <c r="EO74" s="108"/>
      <c r="EP74" s="108"/>
      <c r="EQ74" s="108"/>
      <c r="ER74" s="108"/>
      <c r="ES74" s="108"/>
      <c r="ET74" s="108"/>
      <c r="EU74" s="108"/>
      <c r="EV74" s="108"/>
      <c r="EW74" s="108"/>
      <c r="EX74" s="108"/>
      <c r="EY74" s="108"/>
      <c r="EZ74" s="108"/>
      <c r="FA74" s="108"/>
      <c r="FB74" s="108"/>
      <c r="FC74" s="108"/>
      <c r="FD74" s="108"/>
      <c r="FE74" s="108"/>
      <c r="FF74" s="108"/>
      <c r="FG74" s="108"/>
      <c r="FH74" s="108"/>
      <c r="FI74" s="108"/>
      <c r="FJ74" s="108"/>
      <c r="FK74" s="108"/>
      <c r="FL74" s="108"/>
      <c r="FM74" s="108"/>
      <c r="FN74" s="108"/>
      <c r="FO74" s="108"/>
      <c r="FP74" s="108"/>
      <c r="FQ74" s="108"/>
      <c r="FR74" s="108"/>
    </row>
    <row r="75" spans="1:174" ht="26.25" customHeight="1">
      <c r="A75" s="161"/>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c r="DV75" s="108"/>
      <c r="DW75" s="108"/>
      <c r="DX75" s="108"/>
      <c r="DY75" s="108"/>
      <c r="DZ75" s="108"/>
      <c r="EA75" s="108"/>
      <c r="EB75" s="108"/>
      <c r="EC75" s="108"/>
      <c r="ED75" s="108"/>
      <c r="EE75" s="108"/>
      <c r="EF75" s="108"/>
      <c r="EG75" s="108"/>
      <c r="EH75" s="108"/>
      <c r="EI75" s="108"/>
      <c r="EJ75" s="108"/>
      <c r="EK75" s="108"/>
      <c r="EL75" s="108"/>
      <c r="EM75" s="108"/>
      <c r="EN75" s="108"/>
      <c r="EO75" s="108"/>
      <c r="EP75" s="108"/>
      <c r="EQ75" s="108"/>
      <c r="ER75" s="108"/>
      <c r="ES75" s="108"/>
      <c r="ET75" s="108"/>
      <c r="EU75" s="108"/>
      <c r="EV75" s="108"/>
      <c r="EW75" s="108"/>
      <c r="EX75" s="108"/>
      <c r="EY75" s="108"/>
      <c r="EZ75" s="108"/>
      <c r="FA75" s="108"/>
      <c r="FB75" s="108"/>
      <c r="FC75" s="108"/>
      <c r="FD75" s="108"/>
      <c r="FE75" s="108"/>
      <c r="FF75" s="108"/>
      <c r="FG75" s="108"/>
      <c r="FH75" s="108"/>
      <c r="FI75" s="108"/>
      <c r="FJ75" s="108"/>
      <c r="FK75" s="108"/>
      <c r="FL75" s="108"/>
      <c r="FM75" s="108"/>
      <c r="FN75" s="108"/>
      <c r="FO75" s="108"/>
      <c r="FP75" s="108"/>
      <c r="FQ75" s="108"/>
      <c r="FR75" s="108"/>
    </row>
    <row r="76" spans="1:174" ht="26.25" customHeight="1">
      <c r="A76" s="161"/>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c r="DS76" s="108"/>
      <c r="DT76" s="108"/>
      <c r="DU76" s="108"/>
      <c r="DV76" s="108"/>
      <c r="DW76" s="108"/>
      <c r="DX76" s="108"/>
      <c r="DY76" s="108"/>
      <c r="DZ76" s="108"/>
      <c r="EA76" s="108"/>
      <c r="EB76" s="108"/>
      <c r="EC76" s="108"/>
      <c r="ED76" s="108"/>
      <c r="EE76" s="108"/>
      <c r="EF76" s="108"/>
      <c r="EG76" s="108"/>
      <c r="EH76" s="108"/>
      <c r="EI76" s="108"/>
      <c r="EJ76" s="108"/>
      <c r="EK76" s="108"/>
      <c r="EL76" s="108"/>
      <c r="EM76" s="108"/>
      <c r="EN76" s="108"/>
      <c r="EO76" s="108"/>
      <c r="EP76" s="108"/>
      <c r="EQ76" s="108"/>
      <c r="ER76" s="108"/>
      <c r="ES76" s="108"/>
      <c r="ET76" s="108"/>
      <c r="EU76" s="108"/>
      <c r="EV76" s="108"/>
      <c r="EW76" s="108"/>
      <c r="EX76" s="108"/>
      <c r="EY76" s="108"/>
      <c r="EZ76" s="108"/>
      <c r="FA76" s="108"/>
      <c r="FB76" s="108"/>
      <c r="FC76" s="108"/>
      <c r="FD76" s="108"/>
      <c r="FE76" s="108"/>
      <c r="FF76" s="108"/>
      <c r="FG76" s="108"/>
      <c r="FH76" s="108"/>
      <c r="FI76" s="108"/>
      <c r="FJ76" s="108"/>
      <c r="FK76" s="108"/>
      <c r="FL76" s="108"/>
      <c r="FM76" s="108"/>
      <c r="FN76" s="108"/>
      <c r="FO76" s="108"/>
      <c r="FP76" s="108"/>
      <c r="FQ76" s="108"/>
      <c r="FR76" s="108"/>
    </row>
    <row r="77" spans="1:174" ht="26.25" customHeight="1">
      <c r="A77" s="161"/>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8"/>
      <c r="CH77" s="108"/>
      <c r="CI77" s="108"/>
      <c r="CJ77" s="108"/>
      <c r="CK77" s="108"/>
      <c r="CL77" s="108"/>
      <c r="CM77" s="108"/>
      <c r="CN77" s="108"/>
      <c r="CO77" s="108"/>
      <c r="CP77" s="108"/>
      <c r="CQ77" s="108"/>
      <c r="CR77" s="108"/>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c r="DS77" s="108"/>
      <c r="DT77" s="108"/>
      <c r="DU77" s="108"/>
      <c r="DV77" s="108"/>
      <c r="DW77" s="108"/>
      <c r="DX77" s="108"/>
      <c r="DY77" s="108"/>
      <c r="DZ77" s="108"/>
      <c r="EA77" s="108"/>
      <c r="EB77" s="108"/>
      <c r="EC77" s="108"/>
      <c r="ED77" s="108"/>
      <c r="EE77" s="108"/>
      <c r="EF77" s="108"/>
      <c r="EG77" s="108"/>
      <c r="EH77" s="108"/>
      <c r="EI77" s="108"/>
      <c r="EJ77" s="108"/>
      <c r="EK77" s="108"/>
      <c r="EL77" s="108"/>
      <c r="EM77" s="108"/>
      <c r="EN77" s="108"/>
      <c r="EO77" s="108"/>
      <c r="EP77" s="108"/>
      <c r="EQ77" s="108"/>
      <c r="ER77" s="108"/>
      <c r="ES77" s="108"/>
      <c r="ET77" s="108"/>
      <c r="EU77" s="108"/>
      <c r="EV77" s="108"/>
      <c r="EW77" s="108"/>
      <c r="EX77" s="108"/>
      <c r="EY77" s="108"/>
      <c r="EZ77" s="108"/>
      <c r="FA77" s="108"/>
      <c r="FB77" s="108"/>
      <c r="FC77" s="108"/>
      <c r="FD77" s="108"/>
      <c r="FE77" s="108"/>
      <c r="FF77" s="108"/>
      <c r="FG77" s="108"/>
      <c r="FH77" s="108"/>
      <c r="FI77" s="108"/>
      <c r="FJ77" s="108"/>
      <c r="FK77" s="108"/>
      <c r="FL77" s="108"/>
      <c r="FM77" s="108"/>
      <c r="FN77" s="108"/>
      <c r="FO77" s="108"/>
      <c r="FP77" s="108"/>
      <c r="FQ77" s="108"/>
      <c r="FR77" s="108"/>
    </row>
    <row r="78" spans="1:174" ht="26.25" customHeight="1">
      <c r="A78" s="161"/>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c r="CI78" s="108"/>
      <c r="CJ78" s="108"/>
      <c r="CK78" s="108"/>
      <c r="CL78" s="108"/>
      <c r="CM78" s="108"/>
      <c r="CN78" s="108"/>
      <c r="CO78" s="108"/>
      <c r="CP78" s="108"/>
      <c r="CQ78" s="108"/>
      <c r="CR78" s="108"/>
      <c r="CS78" s="108"/>
      <c r="CT78" s="108"/>
      <c r="CU78" s="108"/>
      <c r="CV78" s="108"/>
      <c r="CW78" s="108"/>
      <c r="CX78" s="108"/>
      <c r="CY78" s="108"/>
      <c r="CZ78" s="108"/>
      <c r="DA78" s="108"/>
      <c r="DB78" s="108"/>
      <c r="DC78" s="108"/>
      <c r="DD78" s="108"/>
      <c r="DE78" s="108"/>
      <c r="DF78" s="108"/>
      <c r="DG78" s="108"/>
      <c r="DH78" s="108"/>
      <c r="DI78" s="108"/>
      <c r="DJ78" s="108"/>
      <c r="DK78" s="108"/>
      <c r="DL78" s="108"/>
      <c r="DM78" s="108"/>
      <c r="DN78" s="108"/>
      <c r="DO78" s="108"/>
      <c r="DP78" s="108"/>
      <c r="DQ78" s="108"/>
      <c r="DR78" s="108"/>
      <c r="DS78" s="108"/>
      <c r="DT78" s="108"/>
      <c r="DU78" s="108"/>
      <c r="DV78" s="108"/>
      <c r="DW78" s="108"/>
      <c r="DX78" s="108"/>
      <c r="DY78" s="108"/>
      <c r="DZ78" s="108"/>
      <c r="EA78" s="108"/>
      <c r="EB78" s="108"/>
      <c r="EC78" s="108"/>
      <c r="ED78" s="108"/>
      <c r="EE78" s="108"/>
      <c r="EF78" s="108"/>
      <c r="EG78" s="108"/>
      <c r="EH78" s="108"/>
      <c r="EI78" s="108"/>
      <c r="EJ78" s="108"/>
      <c r="EK78" s="108"/>
      <c r="EL78" s="108"/>
      <c r="EM78" s="108"/>
      <c r="EN78" s="108"/>
      <c r="EO78" s="108"/>
      <c r="EP78" s="108"/>
      <c r="EQ78" s="108"/>
      <c r="ER78" s="108"/>
      <c r="ES78" s="108"/>
      <c r="ET78" s="108"/>
      <c r="EU78" s="108"/>
      <c r="EV78" s="108"/>
      <c r="EW78" s="108"/>
      <c r="EX78" s="108"/>
      <c r="EY78" s="108"/>
      <c r="EZ78" s="108"/>
      <c r="FA78" s="108"/>
      <c r="FB78" s="108"/>
      <c r="FC78" s="108"/>
      <c r="FD78" s="108"/>
      <c r="FE78" s="108"/>
      <c r="FF78" s="108"/>
      <c r="FG78" s="108"/>
      <c r="FH78" s="108"/>
      <c r="FI78" s="108"/>
      <c r="FJ78" s="108"/>
      <c r="FK78" s="108"/>
      <c r="FL78" s="108"/>
      <c r="FM78" s="108"/>
      <c r="FN78" s="108"/>
      <c r="FO78" s="108"/>
      <c r="FP78" s="108"/>
      <c r="FQ78" s="108"/>
      <c r="FR78" s="108"/>
    </row>
    <row r="79" spans="1:174" ht="26.25" customHeight="1">
      <c r="A79" s="161"/>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c r="CI79" s="108"/>
      <c r="CJ79" s="108"/>
      <c r="CK79" s="108"/>
      <c r="CL79" s="108"/>
      <c r="CM79" s="108"/>
      <c r="CN79" s="108"/>
      <c r="CO79" s="108"/>
      <c r="CP79" s="108"/>
      <c r="CQ79" s="108"/>
      <c r="CR79" s="108"/>
      <c r="CS79" s="108"/>
      <c r="CT79" s="108"/>
      <c r="CU79" s="108"/>
      <c r="CV79" s="108"/>
      <c r="CW79" s="108"/>
      <c r="CX79" s="108"/>
      <c r="CY79" s="108"/>
      <c r="CZ79" s="108"/>
      <c r="DA79" s="108"/>
      <c r="DB79" s="108"/>
      <c r="DC79" s="108"/>
      <c r="DD79" s="108"/>
      <c r="DE79" s="108"/>
      <c r="DF79" s="108"/>
      <c r="DG79" s="108"/>
      <c r="DH79" s="108"/>
      <c r="DI79" s="108"/>
      <c r="DJ79" s="108"/>
      <c r="DK79" s="108"/>
      <c r="DL79" s="108"/>
      <c r="DM79" s="108"/>
      <c r="DN79" s="108"/>
      <c r="DO79" s="108"/>
      <c r="DP79" s="108"/>
      <c r="DQ79" s="108"/>
      <c r="DR79" s="108"/>
      <c r="DS79" s="108"/>
      <c r="DT79" s="108"/>
      <c r="DU79" s="108"/>
      <c r="DV79" s="108"/>
      <c r="DW79" s="108"/>
      <c r="DX79" s="108"/>
      <c r="DY79" s="108"/>
      <c r="DZ79" s="108"/>
      <c r="EA79" s="108"/>
      <c r="EB79" s="108"/>
      <c r="EC79" s="108"/>
      <c r="ED79" s="108"/>
      <c r="EE79" s="108"/>
      <c r="EF79" s="108"/>
      <c r="EG79" s="108"/>
      <c r="EH79" s="108"/>
      <c r="EI79" s="108"/>
      <c r="EJ79" s="108"/>
      <c r="EK79" s="108"/>
      <c r="EL79" s="108"/>
      <c r="EM79" s="108"/>
      <c r="EN79" s="108"/>
      <c r="EO79" s="108"/>
      <c r="EP79" s="108"/>
      <c r="EQ79" s="108"/>
      <c r="ER79" s="108"/>
      <c r="ES79" s="108"/>
      <c r="ET79" s="108"/>
      <c r="EU79" s="108"/>
      <c r="EV79" s="108"/>
      <c r="EW79" s="108"/>
      <c r="EX79" s="108"/>
      <c r="EY79" s="108"/>
      <c r="EZ79" s="108"/>
      <c r="FA79" s="108"/>
      <c r="FB79" s="108"/>
      <c r="FC79" s="108"/>
      <c r="FD79" s="108"/>
      <c r="FE79" s="108"/>
      <c r="FF79" s="108"/>
      <c r="FG79" s="108"/>
      <c r="FH79" s="108"/>
      <c r="FI79" s="108"/>
      <c r="FJ79" s="108"/>
      <c r="FK79" s="108"/>
      <c r="FL79" s="108"/>
      <c r="FM79" s="108"/>
      <c r="FN79" s="108"/>
      <c r="FO79" s="108"/>
      <c r="FP79" s="108"/>
      <c r="FQ79" s="108"/>
      <c r="FR79" s="108"/>
    </row>
    <row r="80" spans="1:174" ht="26.25" customHeight="1">
      <c r="A80" s="161"/>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c r="DS80" s="108"/>
      <c r="DT80" s="108"/>
      <c r="DU80" s="108"/>
      <c r="DV80" s="108"/>
      <c r="DW80" s="108"/>
      <c r="DX80" s="108"/>
      <c r="DY80" s="108"/>
      <c r="DZ80" s="108"/>
      <c r="EA80" s="108"/>
      <c r="EB80" s="108"/>
      <c r="EC80" s="108"/>
      <c r="ED80" s="108"/>
      <c r="EE80" s="108"/>
      <c r="EF80" s="108"/>
      <c r="EG80" s="108"/>
      <c r="EH80" s="108"/>
      <c r="EI80" s="108"/>
      <c r="EJ80" s="108"/>
      <c r="EK80" s="108"/>
      <c r="EL80" s="108"/>
      <c r="EM80" s="108"/>
      <c r="EN80" s="108"/>
      <c r="EO80" s="108"/>
      <c r="EP80" s="108"/>
      <c r="EQ80" s="108"/>
      <c r="ER80" s="108"/>
      <c r="ES80" s="108"/>
      <c r="ET80" s="108"/>
      <c r="EU80" s="108"/>
      <c r="EV80" s="108"/>
      <c r="EW80" s="108"/>
      <c r="EX80" s="108"/>
      <c r="EY80" s="108"/>
      <c r="EZ80" s="108"/>
      <c r="FA80" s="108"/>
      <c r="FB80" s="108"/>
      <c r="FC80" s="108"/>
      <c r="FD80" s="108"/>
      <c r="FE80" s="108"/>
      <c r="FF80" s="108"/>
      <c r="FG80" s="108"/>
      <c r="FH80" s="108"/>
      <c r="FI80" s="108"/>
      <c r="FJ80" s="108"/>
      <c r="FK80" s="108"/>
      <c r="FL80" s="108"/>
      <c r="FM80" s="108"/>
      <c r="FN80" s="108"/>
      <c r="FO80" s="108"/>
      <c r="FP80" s="108"/>
      <c r="FQ80" s="108"/>
      <c r="FR80" s="108"/>
    </row>
    <row r="81" spans="1:174" ht="26.25" customHeight="1">
      <c r="A81" s="161"/>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108"/>
      <c r="BS81" s="108"/>
      <c r="BT81" s="108"/>
      <c r="BU81" s="108"/>
      <c r="BV81" s="108"/>
      <c r="BW81" s="108"/>
      <c r="BX81" s="108"/>
      <c r="BY81" s="108"/>
      <c r="BZ81" s="108"/>
      <c r="CA81" s="108"/>
      <c r="CB81" s="108"/>
      <c r="CC81" s="108"/>
      <c r="CD81" s="108"/>
      <c r="CE81" s="108"/>
      <c r="CF81" s="108"/>
      <c r="CG81" s="108"/>
      <c r="CH81" s="108"/>
      <c r="CI81" s="108"/>
      <c r="CJ81" s="108"/>
      <c r="CK81" s="108"/>
      <c r="CL81" s="108"/>
      <c r="CM81" s="108"/>
      <c r="CN81" s="108"/>
      <c r="CO81" s="108"/>
      <c r="CP81" s="108"/>
      <c r="CQ81" s="108"/>
      <c r="CR81" s="108"/>
      <c r="CS81" s="108"/>
      <c r="CT81" s="108"/>
      <c r="CU81" s="108"/>
      <c r="CV81" s="108"/>
      <c r="CW81" s="108"/>
      <c r="CX81" s="108"/>
      <c r="CY81" s="108"/>
      <c r="CZ81" s="108"/>
      <c r="DA81" s="108"/>
      <c r="DB81" s="108"/>
      <c r="DC81" s="108"/>
      <c r="DD81" s="108"/>
      <c r="DE81" s="108"/>
      <c r="DF81" s="108"/>
      <c r="DG81" s="108"/>
      <c r="DH81" s="108"/>
      <c r="DI81" s="108"/>
      <c r="DJ81" s="108"/>
      <c r="DK81" s="108"/>
      <c r="DL81" s="108"/>
      <c r="DM81" s="108"/>
      <c r="DN81" s="108"/>
      <c r="DO81" s="108"/>
      <c r="DP81" s="108"/>
      <c r="DQ81" s="108"/>
      <c r="DR81" s="108"/>
      <c r="DS81" s="108"/>
      <c r="DT81" s="108"/>
      <c r="DU81" s="108"/>
      <c r="DV81" s="108"/>
      <c r="DW81" s="108"/>
      <c r="DX81" s="108"/>
      <c r="DY81" s="108"/>
      <c r="DZ81" s="108"/>
      <c r="EA81" s="108"/>
      <c r="EB81" s="108"/>
      <c r="EC81" s="108"/>
      <c r="ED81" s="108"/>
      <c r="EE81" s="108"/>
      <c r="EF81" s="108"/>
      <c r="EG81" s="108"/>
      <c r="EH81" s="108"/>
      <c r="EI81" s="108"/>
      <c r="EJ81" s="108"/>
      <c r="EK81" s="108"/>
      <c r="EL81" s="108"/>
      <c r="EM81" s="108"/>
      <c r="EN81" s="108"/>
      <c r="EO81" s="108"/>
      <c r="EP81" s="108"/>
      <c r="EQ81" s="108"/>
      <c r="ER81" s="108"/>
      <c r="ES81" s="108"/>
      <c r="ET81" s="108"/>
      <c r="EU81" s="108"/>
      <c r="EV81" s="108"/>
      <c r="EW81" s="108"/>
      <c r="EX81" s="108"/>
      <c r="EY81" s="108"/>
      <c r="EZ81" s="108"/>
      <c r="FA81" s="108"/>
      <c r="FB81" s="108"/>
      <c r="FC81" s="108"/>
      <c r="FD81" s="108"/>
      <c r="FE81" s="108"/>
      <c r="FF81" s="108"/>
      <c r="FG81" s="108"/>
      <c r="FH81" s="108"/>
      <c r="FI81" s="108"/>
      <c r="FJ81" s="108"/>
      <c r="FK81" s="108"/>
      <c r="FL81" s="108"/>
      <c r="FM81" s="108"/>
      <c r="FN81" s="108"/>
      <c r="FO81" s="108"/>
      <c r="FP81" s="108"/>
      <c r="FQ81" s="108"/>
      <c r="FR81" s="108"/>
    </row>
    <row r="82" spans="1:174" ht="26.25" customHeight="1">
      <c r="A82" s="161"/>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I82" s="108"/>
      <c r="CJ82" s="108"/>
      <c r="CK82" s="108"/>
      <c r="CL82" s="108"/>
      <c r="CM82" s="108"/>
      <c r="CN82" s="108"/>
      <c r="CO82" s="108"/>
      <c r="CP82" s="108"/>
      <c r="CQ82" s="108"/>
      <c r="CR82" s="108"/>
      <c r="CS82" s="108"/>
      <c r="CT82" s="108"/>
      <c r="CU82" s="108"/>
      <c r="CV82" s="108"/>
      <c r="CW82" s="108"/>
      <c r="CX82" s="108"/>
      <c r="CY82" s="108"/>
      <c r="CZ82" s="108"/>
      <c r="DA82" s="108"/>
      <c r="DB82" s="108"/>
      <c r="DC82" s="108"/>
      <c r="DD82" s="108"/>
      <c r="DE82" s="108"/>
      <c r="DF82" s="108"/>
      <c r="DG82" s="108"/>
      <c r="DH82" s="108"/>
      <c r="DI82" s="108"/>
      <c r="DJ82" s="108"/>
      <c r="DK82" s="108"/>
      <c r="DL82" s="108"/>
      <c r="DM82" s="108"/>
      <c r="DN82" s="108"/>
      <c r="DO82" s="108"/>
      <c r="DP82" s="108"/>
      <c r="DQ82" s="108"/>
      <c r="DR82" s="108"/>
      <c r="DS82" s="108"/>
      <c r="DT82" s="108"/>
      <c r="DU82" s="108"/>
      <c r="DV82" s="108"/>
      <c r="DW82" s="108"/>
      <c r="DX82" s="108"/>
      <c r="DY82" s="108"/>
      <c r="DZ82" s="108"/>
      <c r="EA82" s="108"/>
      <c r="EB82" s="108"/>
      <c r="EC82" s="108"/>
      <c r="ED82" s="108"/>
      <c r="EE82" s="108"/>
      <c r="EF82" s="108"/>
      <c r="EG82" s="108"/>
      <c r="EH82" s="108"/>
      <c r="EI82" s="108"/>
      <c r="EJ82" s="108"/>
      <c r="EK82" s="108"/>
      <c r="EL82" s="108"/>
      <c r="EM82" s="108"/>
      <c r="EN82" s="108"/>
      <c r="EO82" s="108"/>
      <c r="EP82" s="108"/>
      <c r="EQ82" s="108"/>
      <c r="ER82" s="108"/>
      <c r="ES82" s="108"/>
      <c r="ET82" s="108"/>
      <c r="EU82" s="108"/>
      <c r="EV82" s="108"/>
      <c r="EW82" s="108"/>
      <c r="EX82" s="108"/>
      <c r="EY82" s="108"/>
      <c r="EZ82" s="108"/>
      <c r="FA82" s="108"/>
      <c r="FB82" s="108"/>
      <c r="FC82" s="108"/>
      <c r="FD82" s="108"/>
      <c r="FE82" s="108"/>
      <c r="FF82" s="108"/>
      <c r="FG82" s="108"/>
      <c r="FH82" s="108"/>
      <c r="FI82" s="108"/>
      <c r="FJ82" s="108"/>
      <c r="FK82" s="108"/>
      <c r="FL82" s="108"/>
      <c r="FM82" s="108"/>
      <c r="FN82" s="108"/>
      <c r="FO82" s="108"/>
      <c r="FP82" s="108"/>
      <c r="FQ82" s="108"/>
      <c r="FR82" s="108"/>
    </row>
    <row r="83" spans="1:174" ht="26.25" customHeight="1">
      <c r="A83" s="161"/>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I83" s="108"/>
      <c r="CJ83" s="108"/>
      <c r="CK83" s="108"/>
      <c r="CL83" s="108"/>
      <c r="CM83" s="108"/>
      <c r="CN83" s="108"/>
      <c r="CO83" s="108"/>
      <c r="CP83" s="108"/>
      <c r="CQ83" s="108"/>
      <c r="CR83" s="108"/>
      <c r="CS83" s="108"/>
      <c r="CT83" s="108"/>
      <c r="CU83" s="108"/>
      <c r="CV83" s="108"/>
      <c r="CW83" s="108"/>
      <c r="CX83" s="108"/>
      <c r="CY83" s="108"/>
      <c r="CZ83" s="108"/>
      <c r="DA83" s="108"/>
      <c r="DB83" s="108"/>
      <c r="DC83" s="108"/>
      <c r="DD83" s="108"/>
      <c r="DE83" s="108"/>
      <c r="DF83" s="108"/>
      <c r="DG83" s="108"/>
      <c r="DH83" s="108"/>
      <c r="DI83" s="108"/>
      <c r="DJ83" s="108"/>
      <c r="DK83" s="108"/>
      <c r="DL83" s="108"/>
      <c r="DM83" s="108"/>
      <c r="DN83" s="108"/>
      <c r="DO83" s="108"/>
      <c r="DP83" s="108"/>
      <c r="DQ83" s="108"/>
      <c r="DR83" s="108"/>
      <c r="DS83" s="108"/>
      <c r="DT83" s="108"/>
      <c r="DU83" s="108"/>
      <c r="DV83" s="108"/>
      <c r="DW83" s="108"/>
      <c r="DX83" s="108"/>
      <c r="DY83" s="108"/>
      <c r="DZ83" s="108"/>
      <c r="EA83" s="108"/>
      <c r="EB83" s="108"/>
      <c r="EC83" s="108"/>
      <c r="ED83" s="108"/>
      <c r="EE83" s="108"/>
      <c r="EF83" s="108"/>
      <c r="EG83" s="108"/>
      <c r="EH83" s="108"/>
      <c r="EI83" s="108"/>
      <c r="EJ83" s="108"/>
      <c r="EK83" s="108"/>
      <c r="EL83" s="108"/>
      <c r="EM83" s="108"/>
      <c r="EN83" s="108"/>
      <c r="EO83" s="108"/>
      <c r="EP83" s="108"/>
      <c r="EQ83" s="108"/>
      <c r="ER83" s="108"/>
      <c r="ES83" s="108"/>
      <c r="ET83" s="108"/>
      <c r="EU83" s="108"/>
      <c r="EV83" s="108"/>
      <c r="EW83" s="108"/>
      <c r="EX83" s="108"/>
      <c r="EY83" s="108"/>
      <c r="EZ83" s="108"/>
      <c r="FA83" s="108"/>
      <c r="FB83" s="108"/>
      <c r="FC83" s="108"/>
      <c r="FD83" s="108"/>
      <c r="FE83" s="108"/>
      <c r="FF83" s="108"/>
      <c r="FG83" s="108"/>
      <c r="FH83" s="108"/>
      <c r="FI83" s="108"/>
      <c r="FJ83" s="108"/>
      <c r="FK83" s="108"/>
      <c r="FL83" s="108"/>
      <c r="FM83" s="108"/>
      <c r="FN83" s="108"/>
      <c r="FO83" s="108"/>
      <c r="FP83" s="108"/>
      <c r="FQ83" s="108"/>
      <c r="FR83" s="108"/>
    </row>
    <row r="84" spans="1:174" ht="26.25" customHeight="1">
      <c r="A84" s="161"/>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8"/>
      <c r="BY84" s="108"/>
      <c r="BZ84" s="108"/>
      <c r="CA84" s="108"/>
      <c r="CB84" s="108"/>
      <c r="CC84" s="108"/>
      <c r="CD84" s="108"/>
      <c r="CE84" s="108"/>
      <c r="CF84" s="108"/>
      <c r="CG84" s="108"/>
      <c r="CH84" s="108"/>
      <c r="CI84" s="108"/>
      <c r="CJ84" s="108"/>
      <c r="CK84" s="108"/>
      <c r="CL84" s="108"/>
      <c r="CM84" s="108"/>
      <c r="CN84" s="108"/>
      <c r="CO84" s="108"/>
      <c r="CP84" s="108"/>
      <c r="CQ84" s="108"/>
      <c r="CR84" s="108"/>
      <c r="CS84" s="108"/>
      <c r="CT84" s="108"/>
      <c r="CU84" s="108"/>
      <c r="CV84" s="108"/>
      <c r="CW84" s="108"/>
      <c r="CX84" s="108"/>
      <c r="CY84" s="108"/>
      <c r="CZ84" s="108"/>
      <c r="DA84" s="108"/>
      <c r="DB84" s="108"/>
      <c r="DC84" s="108"/>
      <c r="DD84" s="108"/>
      <c r="DE84" s="108"/>
      <c r="DF84" s="108"/>
      <c r="DG84" s="108"/>
      <c r="DH84" s="108"/>
      <c r="DI84" s="108"/>
      <c r="DJ84" s="108"/>
      <c r="DK84" s="108"/>
      <c r="DL84" s="108"/>
      <c r="DM84" s="108"/>
      <c r="DN84" s="108"/>
      <c r="DO84" s="108"/>
      <c r="DP84" s="108"/>
      <c r="DQ84" s="108"/>
      <c r="DR84" s="108"/>
      <c r="DS84" s="108"/>
      <c r="DT84" s="108"/>
      <c r="DU84" s="108"/>
      <c r="DV84" s="108"/>
      <c r="DW84" s="108"/>
      <c r="DX84" s="108"/>
      <c r="DY84" s="108"/>
      <c r="DZ84" s="108"/>
      <c r="EA84" s="108"/>
      <c r="EB84" s="108"/>
      <c r="EC84" s="108"/>
      <c r="ED84" s="108"/>
      <c r="EE84" s="108"/>
      <c r="EF84" s="108"/>
      <c r="EG84" s="108"/>
      <c r="EH84" s="108"/>
      <c r="EI84" s="108"/>
      <c r="EJ84" s="108"/>
      <c r="EK84" s="108"/>
      <c r="EL84" s="108"/>
      <c r="EM84" s="108"/>
      <c r="EN84" s="108"/>
      <c r="EO84" s="108"/>
      <c r="EP84" s="108"/>
      <c r="EQ84" s="108"/>
      <c r="ER84" s="108"/>
      <c r="ES84" s="108"/>
      <c r="ET84" s="108"/>
      <c r="EU84" s="108"/>
      <c r="EV84" s="108"/>
      <c r="EW84" s="108"/>
      <c r="EX84" s="108"/>
      <c r="EY84" s="108"/>
      <c r="EZ84" s="108"/>
      <c r="FA84" s="108"/>
      <c r="FB84" s="108"/>
      <c r="FC84" s="108"/>
      <c r="FD84" s="108"/>
      <c r="FE84" s="108"/>
      <c r="FF84" s="108"/>
      <c r="FG84" s="108"/>
      <c r="FH84" s="108"/>
      <c r="FI84" s="108"/>
      <c r="FJ84" s="108"/>
      <c r="FK84" s="108"/>
      <c r="FL84" s="108"/>
      <c r="FM84" s="108"/>
      <c r="FN84" s="108"/>
      <c r="FO84" s="108"/>
      <c r="FP84" s="108"/>
      <c r="FQ84" s="108"/>
      <c r="FR84" s="108"/>
    </row>
    <row r="85" spans="1:174" ht="26.25" customHeight="1">
      <c r="A85" s="161"/>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108"/>
      <c r="CT85" s="108"/>
      <c r="CU85" s="108"/>
      <c r="CV85" s="108"/>
      <c r="CW85" s="108"/>
      <c r="CX85" s="108"/>
      <c r="CY85" s="108"/>
      <c r="CZ85" s="108"/>
      <c r="DA85" s="108"/>
      <c r="DB85" s="108"/>
      <c r="DC85" s="108"/>
      <c r="DD85" s="108"/>
      <c r="DE85" s="108"/>
      <c r="DF85" s="108"/>
      <c r="DG85" s="108"/>
      <c r="DH85" s="108"/>
      <c r="DI85" s="108"/>
      <c r="DJ85" s="108"/>
      <c r="DK85" s="108"/>
      <c r="DL85" s="108"/>
      <c r="DM85" s="108"/>
      <c r="DN85" s="108"/>
      <c r="DO85" s="108"/>
      <c r="DP85" s="108"/>
      <c r="DQ85" s="108"/>
      <c r="DR85" s="108"/>
      <c r="DS85" s="108"/>
      <c r="DT85" s="108"/>
      <c r="DU85" s="108"/>
      <c r="DV85" s="108"/>
      <c r="DW85" s="108"/>
      <c r="DX85" s="108"/>
      <c r="DY85" s="108"/>
      <c r="DZ85" s="108"/>
      <c r="EA85" s="108"/>
      <c r="EB85" s="108"/>
      <c r="EC85" s="108"/>
      <c r="ED85" s="108"/>
      <c r="EE85" s="108"/>
      <c r="EF85" s="108"/>
      <c r="EG85" s="108"/>
      <c r="EH85" s="108"/>
      <c r="EI85" s="108"/>
      <c r="EJ85" s="108"/>
      <c r="EK85" s="108"/>
      <c r="EL85" s="108"/>
      <c r="EM85" s="108"/>
      <c r="EN85" s="108"/>
      <c r="EO85" s="108"/>
      <c r="EP85" s="108"/>
      <c r="EQ85" s="108"/>
      <c r="ER85" s="108"/>
      <c r="ES85" s="108"/>
      <c r="ET85" s="108"/>
      <c r="EU85" s="108"/>
      <c r="EV85" s="108"/>
      <c r="EW85" s="108"/>
      <c r="EX85" s="108"/>
      <c r="EY85" s="108"/>
      <c r="EZ85" s="108"/>
      <c r="FA85" s="108"/>
      <c r="FB85" s="108"/>
      <c r="FC85" s="108"/>
      <c r="FD85" s="108"/>
      <c r="FE85" s="108"/>
      <c r="FF85" s="108"/>
      <c r="FG85" s="108"/>
      <c r="FH85" s="108"/>
      <c r="FI85" s="108"/>
      <c r="FJ85" s="108"/>
      <c r="FK85" s="108"/>
      <c r="FL85" s="108"/>
      <c r="FM85" s="108"/>
      <c r="FN85" s="108"/>
      <c r="FO85" s="108"/>
      <c r="FP85" s="108"/>
      <c r="FQ85" s="108"/>
      <c r="FR85" s="108"/>
    </row>
    <row r="86" spans="1:174" ht="26.25" customHeight="1">
      <c r="A86" s="161"/>
      <c r="B86" s="108"/>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8"/>
      <c r="CL86" s="108"/>
      <c r="CM86" s="108"/>
      <c r="CN86" s="108"/>
      <c r="CO86" s="108"/>
      <c r="CP86" s="108"/>
      <c r="CQ86" s="108"/>
      <c r="CR86" s="108"/>
      <c r="CS86" s="108"/>
      <c r="CT86" s="108"/>
      <c r="CU86" s="108"/>
      <c r="CV86" s="108"/>
      <c r="CW86" s="108"/>
      <c r="CX86" s="108"/>
      <c r="CY86" s="108"/>
      <c r="CZ86" s="108"/>
      <c r="DA86" s="108"/>
      <c r="DB86" s="108"/>
      <c r="DC86" s="108"/>
      <c r="DD86" s="108"/>
      <c r="DE86" s="108"/>
      <c r="DF86" s="108"/>
      <c r="DG86" s="108"/>
      <c r="DH86" s="108"/>
      <c r="DI86" s="108"/>
      <c r="DJ86" s="108"/>
      <c r="DK86" s="108"/>
      <c r="DL86" s="108"/>
      <c r="DM86" s="108"/>
      <c r="DN86" s="108"/>
      <c r="DO86" s="108"/>
      <c r="DP86" s="108"/>
      <c r="DQ86" s="108"/>
      <c r="DR86" s="108"/>
      <c r="DS86" s="108"/>
      <c r="DT86" s="108"/>
      <c r="DU86" s="108"/>
      <c r="DV86" s="108"/>
      <c r="DW86" s="108"/>
      <c r="DX86" s="108"/>
      <c r="DY86" s="108"/>
      <c r="DZ86" s="108"/>
      <c r="EA86" s="108"/>
      <c r="EB86" s="108"/>
      <c r="EC86" s="108"/>
      <c r="ED86" s="108"/>
      <c r="EE86" s="108"/>
      <c r="EF86" s="108"/>
      <c r="EG86" s="108"/>
      <c r="EH86" s="108"/>
      <c r="EI86" s="108"/>
      <c r="EJ86" s="108"/>
      <c r="EK86" s="108"/>
      <c r="EL86" s="108"/>
      <c r="EM86" s="108"/>
      <c r="EN86" s="108"/>
      <c r="EO86" s="108"/>
      <c r="EP86" s="108"/>
      <c r="EQ86" s="108"/>
      <c r="ER86" s="108"/>
      <c r="ES86" s="108"/>
      <c r="ET86" s="108"/>
      <c r="EU86" s="108"/>
      <c r="EV86" s="108"/>
      <c r="EW86" s="108"/>
      <c r="EX86" s="108"/>
      <c r="EY86" s="108"/>
      <c r="EZ86" s="108"/>
      <c r="FA86" s="108"/>
      <c r="FB86" s="108"/>
      <c r="FC86" s="108"/>
      <c r="FD86" s="108"/>
      <c r="FE86" s="108"/>
      <c r="FF86" s="108"/>
      <c r="FG86" s="108"/>
      <c r="FH86" s="108"/>
      <c r="FI86" s="108"/>
      <c r="FJ86" s="108"/>
      <c r="FK86" s="108"/>
      <c r="FL86" s="108"/>
      <c r="FM86" s="108"/>
      <c r="FN86" s="108"/>
      <c r="FO86" s="108"/>
      <c r="FP86" s="108"/>
      <c r="FQ86" s="108"/>
      <c r="FR86" s="108"/>
    </row>
    <row r="87" spans="1:174" ht="26.25" customHeight="1">
      <c r="A87" s="161"/>
      <c r="B87" s="108"/>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8"/>
      <c r="DQ87" s="108"/>
      <c r="DR87" s="108"/>
      <c r="DS87" s="108"/>
      <c r="DT87" s="108"/>
      <c r="DU87" s="108"/>
      <c r="DV87" s="108"/>
      <c r="DW87" s="108"/>
      <c r="DX87" s="108"/>
      <c r="DY87" s="108"/>
      <c r="DZ87" s="108"/>
      <c r="EA87" s="108"/>
      <c r="EB87" s="108"/>
      <c r="EC87" s="108"/>
      <c r="ED87" s="108"/>
      <c r="EE87" s="108"/>
      <c r="EF87" s="108"/>
      <c r="EG87" s="108"/>
      <c r="EH87" s="108"/>
      <c r="EI87" s="108"/>
      <c r="EJ87" s="108"/>
      <c r="EK87" s="108"/>
      <c r="EL87" s="108"/>
      <c r="EM87" s="108"/>
      <c r="EN87" s="108"/>
      <c r="EO87" s="108"/>
      <c r="EP87" s="108"/>
      <c r="EQ87" s="108"/>
      <c r="ER87" s="108"/>
      <c r="ES87" s="108"/>
      <c r="ET87" s="108"/>
      <c r="EU87" s="108"/>
      <c r="EV87" s="108"/>
      <c r="EW87" s="108"/>
      <c r="EX87" s="108"/>
      <c r="EY87" s="108"/>
      <c r="EZ87" s="108"/>
      <c r="FA87" s="108"/>
      <c r="FB87" s="108"/>
      <c r="FC87" s="108"/>
      <c r="FD87" s="108"/>
      <c r="FE87" s="108"/>
      <c r="FF87" s="108"/>
      <c r="FG87" s="108"/>
      <c r="FH87" s="108"/>
      <c r="FI87" s="108"/>
      <c r="FJ87" s="108"/>
      <c r="FK87" s="108"/>
      <c r="FL87" s="108"/>
      <c r="FM87" s="108"/>
      <c r="FN87" s="108"/>
      <c r="FO87" s="108"/>
      <c r="FP87" s="108"/>
      <c r="FQ87" s="108"/>
      <c r="FR87" s="108"/>
    </row>
    <row r="88" spans="1:174" ht="26.25" customHeight="1">
      <c r="A88" s="161"/>
      <c r="B88" s="108"/>
      <c r="C88" s="108"/>
      <c r="D88" s="108"/>
      <c r="E88" s="108"/>
      <c r="F88" s="108"/>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108"/>
      <c r="BS88" s="108"/>
      <c r="BT88" s="108"/>
      <c r="BU88" s="108"/>
      <c r="BV88" s="108"/>
      <c r="BW88" s="108"/>
      <c r="BX88" s="108"/>
      <c r="BY88" s="108"/>
      <c r="BZ88" s="108"/>
      <c r="CA88" s="108"/>
      <c r="CB88" s="108"/>
      <c r="CC88" s="108"/>
      <c r="CD88" s="108"/>
      <c r="CE88" s="108"/>
      <c r="CF88" s="108"/>
      <c r="CG88" s="108"/>
      <c r="CH88" s="108"/>
      <c r="CI88" s="108"/>
      <c r="CJ88" s="108"/>
      <c r="CK88" s="108"/>
      <c r="CL88" s="108"/>
      <c r="CM88" s="108"/>
      <c r="CN88" s="108"/>
      <c r="CO88" s="108"/>
      <c r="CP88" s="108"/>
      <c r="CQ88" s="108"/>
      <c r="CR88" s="108"/>
      <c r="CS88" s="108"/>
      <c r="CT88" s="108"/>
      <c r="CU88" s="108"/>
      <c r="CV88" s="108"/>
      <c r="CW88" s="108"/>
      <c r="CX88" s="108"/>
      <c r="CY88" s="108"/>
      <c r="CZ88" s="108"/>
      <c r="DA88" s="108"/>
      <c r="DB88" s="108"/>
      <c r="DC88" s="108"/>
      <c r="DD88" s="108"/>
      <c r="DE88" s="108"/>
      <c r="DF88" s="108"/>
      <c r="DG88" s="108"/>
      <c r="DH88" s="108"/>
      <c r="DI88" s="108"/>
      <c r="DJ88" s="108"/>
      <c r="DK88" s="108"/>
      <c r="DL88" s="108"/>
      <c r="DM88" s="108"/>
      <c r="DN88" s="108"/>
      <c r="DO88" s="108"/>
      <c r="DP88" s="108"/>
      <c r="DQ88" s="108"/>
      <c r="DR88" s="108"/>
      <c r="DS88" s="108"/>
      <c r="DT88" s="108"/>
      <c r="DU88" s="108"/>
      <c r="DV88" s="108"/>
      <c r="DW88" s="108"/>
      <c r="DX88" s="108"/>
      <c r="DY88" s="108"/>
      <c r="DZ88" s="108"/>
      <c r="EA88" s="108"/>
      <c r="EB88" s="108"/>
      <c r="EC88" s="108"/>
      <c r="ED88" s="108"/>
      <c r="EE88" s="108"/>
      <c r="EF88" s="108"/>
      <c r="EG88" s="108"/>
      <c r="EH88" s="108"/>
      <c r="EI88" s="108"/>
      <c r="EJ88" s="108"/>
      <c r="EK88" s="108"/>
      <c r="EL88" s="108"/>
      <c r="EM88" s="108"/>
      <c r="EN88" s="108"/>
      <c r="EO88" s="108"/>
      <c r="EP88" s="108"/>
      <c r="EQ88" s="108"/>
      <c r="ER88" s="108"/>
      <c r="ES88" s="108"/>
      <c r="ET88" s="108"/>
      <c r="EU88" s="108"/>
      <c r="EV88" s="108"/>
      <c r="EW88" s="108"/>
      <c r="EX88" s="108"/>
      <c r="EY88" s="108"/>
      <c r="EZ88" s="108"/>
      <c r="FA88" s="108"/>
      <c r="FB88" s="108"/>
      <c r="FC88" s="108"/>
      <c r="FD88" s="108"/>
      <c r="FE88" s="108"/>
      <c r="FF88" s="108"/>
      <c r="FG88" s="108"/>
      <c r="FH88" s="108"/>
      <c r="FI88" s="108"/>
      <c r="FJ88" s="108"/>
      <c r="FK88" s="108"/>
      <c r="FL88" s="108"/>
      <c r="FM88" s="108"/>
      <c r="FN88" s="108"/>
      <c r="FO88" s="108"/>
      <c r="FP88" s="108"/>
      <c r="FQ88" s="108"/>
      <c r="FR88" s="108"/>
    </row>
    <row r="89" spans="1:174" ht="26.25" customHeight="1">
      <c r="A89" s="161"/>
      <c r="B89" s="108"/>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8"/>
      <c r="AL89" s="108"/>
      <c r="AM89" s="108"/>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8"/>
      <c r="BU89" s="108"/>
      <c r="BV89" s="108"/>
      <c r="BW89" s="108"/>
      <c r="BX89" s="108"/>
      <c r="BY89" s="108"/>
      <c r="BZ89" s="108"/>
      <c r="CA89" s="108"/>
      <c r="CB89" s="108"/>
      <c r="CC89" s="108"/>
      <c r="CD89" s="108"/>
      <c r="CE89" s="108"/>
      <c r="CF89" s="108"/>
      <c r="CG89" s="108"/>
      <c r="CH89" s="108"/>
      <c r="CI89" s="108"/>
      <c r="CJ89" s="108"/>
      <c r="CK89" s="108"/>
      <c r="CL89" s="108"/>
      <c r="CM89" s="108"/>
      <c r="CN89" s="108"/>
      <c r="CO89" s="108"/>
      <c r="CP89" s="108"/>
      <c r="CQ89" s="108"/>
      <c r="CR89" s="108"/>
      <c r="CS89" s="108"/>
      <c r="CT89" s="108"/>
      <c r="CU89" s="108"/>
      <c r="CV89" s="108"/>
      <c r="CW89" s="108"/>
      <c r="CX89" s="108"/>
      <c r="CY89" s="108"/>
      <c r="CZ89" s="108"/>
      <c r="DA89" s="108"/>
      <c r="DB89" s="108"/>
      <c r="DC89" s="108"/>
      <c r="DD89" s="108"/>
      <c r="DE89" s="108"/>
      <c r="DF89" s="108"/>
      <c r="DG89" s="108"/>
      <c r="DH89" s="108"/>
      <c r="DI89" s="108"/>
      <c r="DJ89" s="108"/>
      <c r="DK89" s="108"/>
      <c r="DL89" s="108"/>
      <c r="DM89" s="108"/>
      <c r="DN89" s="108"/>
      <c r="DO89" s="108"/>
      <c r="DP89" s="108"/>
      <c r="DQ89" s="108"/>
      <c r="DR89" s="108"/>
      <c r="DS89" s="108"/>
      <c r="DT89" s="108"/>
      <c r="DU89" s="108"/>
      <c r="DV89" s="108"/>
      <c r="DW89" s="108"/>
      <c r="DX89" s="108"/>
      <c r="DY89" s="108"/>
      <c r="DZ89" s="108"/>
      <c r="EA89" s="108"/>
      <c r="EB89" s="108"/>
      <c r="EC89" s="108"/>
      <c r="ED89" s="108"/>
      <c r="EE89" s="108"/>
      <c r="EF89" s="108"/>
      <c r="EG89" s="108"/>
      <c r="EH89" s="108"/>
      <c r="EI89" s="108"/>
      <c r="EJ89" s="108"/>
      <c r="EK89" s="108"/>
      <c r="EL89" s="108"/>
      <c r="EM89" s="108"/>
      <c r="EN89" s="108"/>
      <c r="EO89" s="108"/>
      <c r="EP89" s="108"/>
      <c r="EQ89" s="108"/>
      <c r="ER89" s="108"/>
      <c r="ES89" s="108"/>
      <c r="ET89" s="108"/>
      <c r="EU89" s="108"/>
      <c r="EV89" s="108"/>
      <c r="EW89" s="108"/>
      <c r="EX89" s="108"/>
      <c r="EY89" s="108"/>
      <c r="EZ89" s="108"/>
      <c r="FA89" s="108"/>
      <c r="FB89" s="108"/>
      <c r="FC89" s="108"/>
      <c r="FD89" s="108"/>
      <c r="FE89" s="108"/>
      <c r="FF89" s="108"/>
      <c r="FG89" s="108"/>
      <c r="FH89" s="108"/>
      <c r="FI89" s="108"/>
      <c r="FJ89" s="108"/>
      <c r="FK89" s="108"/>
      <c r="FL89" s="108"/>
      <c r="FM89" s="108"/>
      <c r="FN89" s="108"/>
      <c r="FO89" s="108"/>
      <c r="FP89" s="108"/>
      <c r="FQ89" s="108"/>
      <c r="FR89" s="108"/>
    </row>
    <row r="90" spans="1:174" ht="26.25" customHeight="1">
      <c r="A90" s="161"/>
      <c r="B90" s="108"/>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8"/>
      <c r="AR90" s="108"/>
      <c r="AS90" s="108"/>
      <c r="AT90" s="108"/>
      <c r="AU90" s="108"/>
      <c r="AV90" s="108"/>
      <c r="AW90" s="108"/>
      <c r="AX90" s="108"/>
      <c r="AY90" s="108"/>
      <c r="AZ90" s="108"/>
      <c r="BA90" s="108"/>
      <c r="BB90" s="108"/>
      <c r="BC90" s="108"/>
      <c r="BD90" s="108"/>
      <c r="BE90" s="108"/>
      <c r="BF90" s="108"/>
      <c r="BG90" s="108"/>
      <c r="BH90" s="108"/>
      <c r="BI90" s="108"/>
      <c r="BJ90" s="108"/>
      <c r="BK90" s="108"/>
      <c r="BL90" s="108"/>
      <c r="BM90" s="108"/>
      <c r="BN90" s="108"/>
      <c r="BO90" s="108"/>
      <c r="BP90" s="108"/>
      <c r="BQ90" s="108"/>
      <c r="BR90" s="108"/>
      <c r="BS90" s="108"/>
      <c r="BT90" s="108"/>
      <c r="BU90" s="108"/>
      <c r="BV90" s="108"/>
      <c r="BW90" s="108"/>
      <c r="BX90" s="108"/>
      <c r="BY90" s="108"/>
      <c r="BZ90" s="108"/>
      <c r="CA90" s="108"/>
      <c r="CB90" s="108"/>
      <c r="CC90" s="108"/>
      <c r="CD90" s="108"/>
      <c r="CE90" s="108"/>
      <c r="CF90" s="108"/>
      <c r="CG90" s="108"/>
      <c r="CH90" s="108"/>
      <c r="CI90" s="108"/>
      <c r="CJ90" s="108"/>
      <c r="CK90" s="108"/>
      <c r="CL90" s="108"/>
      <c r="CM90" s="108"/>
      <c r="CN90" s="108"/>
      <c r="CO90" s="108"/>
      <c r="CP90" s="108"/>
      <c r="CQ90" s="108"/>
      <c r="CR90" s="108"/>
      <c r="CS90" s="108"/>
      <c r="CT90" s="108"/>
      <c r="CU90" s="108"/>
      <c r="CV90" s="108"/>
      <c r="CW90" s="108"/>
      <c r="CX90" s="108"/>
      <c r="CY90" s="108"/>
      <c r="CZ90" s="108"/>
      <c r="DA90" s="108"/>
      <c r="DB90" s="108"/>
      <c r="DC90" s="108"/>
      <c r="DD90" s="108"/>
      <c r="DE90" s="108"/>
      <c r="DF90" s="108"/>
      <c r="DG90" s="108"/>
      <c r="DH90" s="108"/>
      <c r="DI90" s="108"/>
      <c r="DJ90" s="108"/>
      <c r="DK90" s="108"/>
      <c r="DL90" s="108"/>
      <c r="DM90" s="108"/>
      <c r="DN90" s="108"/>
      <c r="DO90" s="108"/>
      <c r="DP90" s="108"/>
      <c r="DQ90" s="108"/>
      <c r="DR90" s="108"/>
      <c r="DS90" s="108"/>
      <c r="DT90" s="108"/>
      <c r="DU90" s="108"/>
      <c r="DV90" s="108"/>
      <c r="DW90" s="108"/>
      <c r="DX90" s="108"/>
      <c r="DY90" s="108"/>
      <c r="DZ90" s="108"/>
      <c r="EA90" s="108"/>
      <c r="EB90" s="108"/>
      <c r="EC90" s="108"/>
      <c r="ED90" s="108"/>
      <c r="EE90" s="108"/>
      <c r="EF90" s="108"/>
      <c r="EG90" s="108"/>
      <c r="EH90" s="108"/>
      <c r="EI90" s="108"/>
      <c r="EJ90" s="108"/>
      <c r="EK90" s="108"/>
      <c r="EL90" s="108"/>
      <c r="EM90" s="108"/>
      <c r="EN90" s="108"/>
      <c r="EO90" s="108"/>
      <c r="EP90" s="108"/>
      <c r="EQ90" s="108"/>
      <c r="ER90" s="108"/>
      <c r="ES90" s="108"/>
      <c r="ET90" s="108"/>
      <c r="EU90" s="108"/>
      <c r="EV90" s="108"/>
      <c r="EW90" s="108"/>
      <c r="EX90" s="108"/>
      <c r="EY90" s="108"/>
      <c r="EZ90" s="108"/>
      <c r="FA90" s="108"/>
      <c r="FB90" s="108"/>
      <c r="FC90" s="108"/>
      <c r="FD90" s="108"/>
      <c r="FE90" s="108"/>
      <c r="FF90" s="108"/>
      <c r="FG90" s="108"/>
      <c r="FH90" s="108"/>
      <c r="FI90" s="108"/>
      <c r="FJ90" s="108"/>
      <c r="FK90" s="108"/>
      <c r="FL90" s="108"/>
      <c r="FM90" s="108"/>
      <c r="FN90" s="108"/>
      <c r="FO90" s="108"/>
      <c r="FP90" s="108"/>
      <c r="FQ90" s="108"/>
      <c r="FR90" s="108"/>
    </row>
    <row r="91" spans="1:174" ht="26.25" customHeight="1">
      <c r="A91" s="161"/>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108"/>
      <c r="BS91" s="108"/>
      <c r="BT91" s="108"/>
      <c r="BU91" s="108"/>
      <c r="BV91" s="108"/>
      <c r="BW91" s="108"/>
      <c r="BX91" s="108"/>
      <c r="BY91" s="108"/>
      <c r="BZ91" s="108"/>
      <c r="CA91" s="108"/>
      <c r="CB91" s="108"/>
      <c r="CC91" s="108"/>
      <c r="CD91" s="108"/>
      <c r="CE91" s="108"/>
      <c r="CF91" s="108"/>
      <c r="CG91" s="108"/>
      <c r="CH91" s="108"/>
      <c r="CI91" s="108"/>
      <c r="CJ91" s="108"/>
      <c r="CK91" s="108"/>
      <c r="CL91" s="108"/>
      <c r="CM91" s="108"/>
      <c r="CN91" s="108"/>
      <c r="CO91" s="108"/>
      <c r="CP91" s="108"/>
      <c r="CQ91" s="108"/>
      <c r="CR91" s="108"/>
      <c r="CS91" s="108"/>
      <c r="CT91" s="108"/>
      <c r="CU91" s="108"/>
      <c r="CV91" s="108"/>
      <c r="CW91" s="108"/>
      <c r="CX91" s="108"/>
      <c r="CY91" s="108"/>
      <c r="CZ91" s="108"/>
      <c r="DA91" s="108"/>
      <c r="DB91" s="108"/>
      <c r="DC91" s="108"/>
      <c r="DD91" s="108"/>
      <c r="DE91" s="108"/>
      <c r="DF91" s="108"/>
      <c r="DG91" s="108"/>
      <c r="DH91" s="108"/>
      <c r="DI91" s="108"/>
      <c r="DJ91" s="108"/>
      <c r="DK91" s="108"/>
      <c r="DL91" s="108"/>
      <c r="DM91" s="108"/>
      <c r="DN91" s="108"/>
      <c r="DO91" s="108"/>
      <c r="DP91" s="108"/>
      <c r="DQ91" s="108"/>
      <c r="DR91" s="108"/>
      <c r="DS91" s="108"/>
      <c r="DT91" s="108"/>
      <c r="DU91" s="108"/>
      <c r="DV91" s="108"/>
      <c r="DW91" s="108"/>
      <c r="DX91" s="108"/>
      <c r="DY91" s="108"/>
      <c r="DZ91" s="108"/>
      <c r="EA91" s="108"/>
      <c r="EB91" s="108"/>
      <c r="EC91" s="108"/>
      <c r="ED91" s="108"/>
      <c r="EE91" s="108"/>
      <c r="EF91" s="108"/>
      <c r="EG91" s="108"/>
      <c r="EH91" s="108"/>
      <c r="EI91" s="108"/>
      <c r="EJ91" s="108"/>
      <c r="EK91" s="108"/>
      <c r="EL91" s="108"/>
      <c r="EM91" s="108"/>
      <c r="EN91" s="108"/>
      <c r="EO91" s="108"/>
      <c r="EP91" s="108"/>
      <c r="EQ91" s="108"/>
      <c r="ER91" s="108"/>
      <c r="ES91" s="108"/>
      <c r="ET91" s="108"/>
      <c r="EU91" s="108"/>
      <c r="EV91" s="108"/>
      <c r="EW91" s="108"/>
      <c r="EX91" s="108"/>
      <c r="EY91" s="108"/>
      <c r="EZ91" s="108"/>
      <c r="FA91" s="108"/>
      <c r="FB91" s="108"/>
      <c r="FC91" s="108"/>
      <c r="FD91" s="108"/>
      <c r="FE91" s="108"/>
      <c r="FF91" s="108"/>
      <c r="FG91" s="108"/>
      <c r="FH91" s="108"/>
      <c r="FI91" s="108"/>
      <c r="FJ91" s="108"/>
      <c r="FK91" s="108"/>
      <c r="FL91" s="108"/>
      <c r="FM91" s="108"/>
      <c r="FN91" s="108"/>
      <c r="FO91" s="108"/>
      <c r="FP91" s="108"/>
      <c r="FQ91" s="108"/>
      <c r="FR91" s="108"/>
    </row>
    <row r="92" spans="1:174" ht="26.25" customHeight="1">
      <c r="A92" s="161"/>
      <c r="B92" s="108"/>
      <c r="C92" s="108"/>
      <c r="D92" s="108"/>
      <c r="E92" s="108"/>
      <c r="F92" s="108"/>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108"/>
      <c r="BS92" s="108"/>
      <c r="BT92" s="108"/>
      <c r="BU92" s="108"/>
      <c r="BV92" s="108"/>
      <c r="BW92" s="108"/>
      <c r="BX92" s="108"/>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08"/>
      <c r="CX92" s="108"/>
      <c r="CY92" s="108"/>
      <c r="CZ92" s="108"/>
      <c r="DA92" s="108"/>
      <c r="DB92" s="108"/>
      <c r="DC92" s="108"/>
      <c r="DD92" s="108"/>
      <c r="DE92" s="108"/>
      <c r="DF92" s="108"/>
      <c r="DG92" s="108"/>
      <c r="DH92" s="108"/>
      <c r="DI92" s="108"/>
      <c r="DJ92" s="108"/>
      <c r="DK92" s="108"/>
      <c r="DL92" s="108"/>
      <c r="DM92" s="108"/>
      <c r="DN92" s="108"/>
      <c r="DO92" s="108"/>
      <c r="DP92" s="108"/>
      <c r="DQ92" s="108"/>
      <c r="DR92" s="108"/>
      <c r="DS92" s="108"/>
      <c r="DT92" s="108"/>
      <c r="DU92" s="108"/>
      <c r="DV92" s="108"/>
      <c r="DW92" s="108"/>
      <c r="DX92" s="108"/>
      <c r="DY92" s="108"/>
      <c r="DZ92" s="108"/>
      <c r="EA92" s="108"/>
      <c r="EB92" s="108"/>
      <c r="EC92" s="108"/>
      <c r="ED92" s="108"/>
      <c r="EE92" s="108"/>
      <c r="EF92" s="108"/>
      <c r="EG92" s="108"/>
      <c r="EH92" s="108"/>
      <c r="EI92" s="108"/>
      <c r="EJ92" s="108"/>
      <c r="EK92" s="108"/>
      <c r="EL92" s="108"/>
      <c r="EM92" s="108"/>
      <c r="EN92" s="108"/>
      <c r="EO92" s="108"/>
      <c r="EP92" s="108"/>
      <c r="EQ92" s="108"/>
      <c r="ER92" s="108"/>
      <c r="ES92" s="108"/>
      <c r="ET92" s="108"/>
      <c r="EU92" s="108"/>
      <c r="EV92" s="108"/>
      <c r="EW92" s="108"/>
      <c r="EX92" s="108"/>
      <c r="EY92" s="108"/>
      <c r="EZ92" s="108"/>
      <c r="FA92" s="108"/>
      <c r="FB92" s="108"/>
      <c r="FC92" s="108"/>
      <c r="FD92" s="108"/>
      <c r="FE92" s="108"/>
      <c r="FF92" s="108"/>
      <c r="FG92" s="108"/>
      <c r="FH92" s="108"/>
      <c r="FI92" s="108"/>
      <c r="FJ92" s="108"/>
      <c r="FK92" s="108"/>
      <c r="FL92" s="108"/>
      <c r="FM92" s="108"/>
      <c r="FN92" s="108"/>
      <c r="FO92" s="108"/>
      <c r="FP92" s="108"/>
      <c r="FQ92" s="108"/>
      <c r="FR92" s="108"/>
    </row>
    <row r="93" spans="1:174" ht="26.25" customHeight="1">
      <c r="A93" s="161"/>
      <c r="B93" s="108"/>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c r="CV93" s="108"/>
      <c r="CW93" s="108"/>
      <c r="CX93" s="108"/>
      <c r="CY93" s="108"/>
      <c r="CZ93" s="108"/>
      <c r="DA93" s="108"/>
      <c r="DB93" s="108"/>
      <c r="DC93" s="108"/>
      <c r="DD93" s="108"/>
      <c r="DE93" s="108"/>
      <c r="DF93" s="108"/>
      <c r="DG93" s="108"/>
      <c r="DH93" s="108"/>
      <c r="DI93" s="108"/>
      <c r="DJ93" s="108"/>
      <c r="DK93" s="108"/>
      <c r="DL93" s="108"/>
      <c r="DM93" s="108"/>
      <c r="DN93" s="108"/>
      <c r="DO93" s="108"/>
      <c r="DP93" s="108"/>
      <c r="DQ93" s="108"/>
      <c r="DR93" s="108"/>
      <c r="DS93" s="108"/>
      <c r="DT93" s="108"/>
      <c r="DU93" s="108"/>
      <c r="DV93" s="108"/>
      <c r="DW93" s="108"/>
      <c r="DX93" s="108"/>
      <c r="DY93" s="108"/>
      <c r="DZ93" s="108"/>
      <c r="EA93" s="108"/>
      <c r="EB93" s="108"/>
      <c r="EC93" s="108"/>
      <c r="ED93" s="108"/>
      <c r="EE93" s="108"/>
      <c r="EF93" s="108"/>
      <c r="EG93" s="108"/>
      <c r="EH93" s="108"/>
      <c r="EI93" s="108"/>
      <c r="EJ93" s="108"/>
      <c r="EK93" s="108"/>
      <c r="EL93" s="108"/>
      <c r="EM93" s="108"/>
      <c r="EN93" s="108"/>
      <c r="EO93" s="108"/>
      <c r="EP93" s="108"/>
      <c r="EQ93" s="108"/>
      <c r="ER93" s="108"/>
      <c r="ES93" s="108"/>
      <c r="ET93" s="108"/>
      <c r="EU93" s="108"/>
      <c r="EV93" s="108"/>
      <c r="EW93" s="108"/>
      <c r="EX93" s="108"/>
      <c r="EY93" s="108"/>
      <c r="EZ93" s="108"/>
      <c r="FA93" s="108"/>
      <c r="FB93" s="108"/>
      <c r="FC93" s="108"/>
      <c r="FD93" s="108"/>
      <c r="FE93" s="108"/>
      <c r="FF93" s="108"/>
      <c r="FG93" s="108"/>
      <c r="FH93" s="108"/>
      <c r="FI93" s="108"/>
      <c r="FJ93" s="108"/>
      <c r="FK93" s="108"/>
      <c r="FL93" s="108"/>
      <c r="FM93" s="108"/>
      <c r="FN93" s="108"/>
      <c r="FO93" s="108"/>
      <c r="FP93" s="108"/>
      <c r="FQ93" s="108"/>
      <c r="FR93" s="108"/>
    </row>
    <row r="94" spans="1:174" ht="26.25" customHeight="1">
      <c r="A94" s="161"/>
      <c r="B94" s="108"/>
      <c r="C94" s="108"/>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108"/>
      <c r="BS94" s="108"/>
      <c r="BT94" s="108"/>
      <c r="BU94" s="108"/>
      <c r="BV94" s="108"/>
      <c r="BW94" s="108"/>
      <c r="BX94" s="108"/>
      <c r="BY94" s="108"/>
      <c r="BZ94" s="108"/>
      <c r="CA94" s="108"/>
      <c r="CB94" s="108"/>
      <c r="CC94" s="108"/>
      <c r="CD94" s="108"/>
      <c r="CE94" s="108"/>
      <c r="CF94" s="108"/>
      <c r="CG94" s="108"/>
      <c r="CH94" s="108"/>
      <c r="CI94" s="108"/>
      <c r="CJ94" s="108"/>
      <c r="CK94" s="108"/>
      <c r="CL94" s="108"/>
      <c r="CM94" s="108"/>
      <c r="CN94" s="108"/>
      <c r="CO94" s="108"/>
      <c r="CP94" s="108"/>
      <c r="CQ94" s="108"/>
      <c r="CR94" s="108"/>
      <c r="CS94" s="108"/>
      <c r="CT94" s="108"/>
      <c r="CU94" s="108"/>
      <c r="CV94" s="108"/>
      <c r="CW94" s="108"/>
      <c r="CX94" s="108"/>
      <c r="CY94" s="108"/>
      <c r="CZ94" s="108"/>
      <c r="DA94" s="108"/>
      <c r="DB94" s="108"/>
      <c r="DC94" s="108"/>
      <c r="DD94" s="108"/>
      <c r="DE94" s="108"/>
      <c r="DF94" s="108"/>
      <c r="DG94" s="108"/>
      <c r="DH94" s="108"/>
      <c r="DI94" s="108"/>
      <c r="DJ94" s="108"/>
      <c r="DK94" s="108"/>
      <c r="DL94" s="108"/>
      <c r="DM94" s="108"/>
      <c r="DN94" s="108"/>
      <c r="DO94" s="108"/>
      <c r="DP94" s="108"/>
      <c r="DQ94" s="108"/>
      <c r="DR94" s="108"/>
      <c r="DS94" s="108"/>
      <c r="DT94" s="108"/>
      <c r="DU94" s="108"/>
      <c r="DV94" s="108"/>
      <c r="DW94" s="108"/>
      <c r="DX94" s="108"/>
      <c r="DY94" s="108"/>
      <c r="DZ94" s="108"/>
      <c r="EA94" s="108"/>
      <c r="EB94" s="108"/>
      <c r="EC94" s="108"/>
      <c r="ED94" s="108"/>
      <c r="EE94" s="108"/>
      <c r="EF94" s="108"/>
      <c r="EG94" s="108"/>
      <c r="EH94" s="108"/>
      <c r="EI94" s="108"/>
      <c r="EJ94" s="108"/>
      <c r="EK94" s="108"/>
      <c r="EL94" s="108"/>
      <c r="EM94" s="108"/>
      <c r="EN94" s="108"/>
      <c r="EO94" s="108"/>
      <c r="EP94" s="108"/>
      <c r="EQ94" s="108"/>
      <c r="ER94" s="108"/>
      <c r="ES94" s="108"/>
      <c r="ET94" s="108"/>
      <c r="EU94" s="108"/>
      <c r="EV94" s="108"/>
      <c r="EW94" s="108"/>
      <c r="EX94" s="108"/>
      <c r="EY94" s="108"/>
      <c r="EZ94" s="108"/>
      <c r="FA94" s="108"/>
      <c r="FB94" s="108"/>
      <c r="FC94" s="108"/>
      <c r="FD94" s="108"/>
      <c r="FE94" s="108"/>
      <c r="FF94" s="108"/>
      <c r="FG94" s="108"/>
      <c r="FH94" s="108"/>
      <c r="FI94" s="108"/>
      <c r="FJ94" s="108"/>
      <c r="FK94" s="108"/>
      <c r="FL94" s="108"/>
      <c r="FM94" s="108"/>
      <c r="FN94" s="108"/>
      <c r="FO94" s="108"/>
      <c r="FP94" s="108"/>
      <c r="FQ94" s="108"/>
      <c r="FR94" s="108"/>
    </row>
    <row r="95" spans="1:174" ht="26.25" customHeight="1">
      <c r="A95" s="161"/>
      <c r="B95" s="108"/>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8"/>
      <c r="BR95" s="108"/>
      <c r="BS95" s="108"/>
      <c r="BT95" s="108"/>
      <c r="BU95" s="108"/>
      <c r="BV95" s="108"/>
      <c r="BW95" s="108"/>
      <c r="BX95" s="108"/>
      <c r="BY95" s="108"/>
      <c r="BZ95" s="108"/>
      <c r="CA95" s="108"/>
      <c r="CB95" s="108"/>
      <c r="CC95" s="108"/>
      <c r="CD95" s="108"/>
      <c r="CE95" s="108"/>
      <c r="CF95" s="108"/>
      <c r="CG95" s="108"/>
      <c r="CH95" s="108"/>
      <c r="CI95" s="108"/>
      <c r="CJ95" s="108"/>
      <c r="CK95" s="108"/>
      <c r="CL95" s="108"/>
      <c r="CM95" s="108"/>
      <c r="CN95" s="108"/>
      <c r="CO95" s="108"/>
      <c r="CP95" s="108"/>
      <c r="CQ95" s="108"/>
      <c r="CR95" s="108"/>
      <c r="CS95" s="108"/>
      <c r="CT95" s="108"/>
      <c r="CU95" s="108"/>
      <c r="CV95" s="108"/>
      <c r="CW95" s="108"/>
      <c r="CX95" s="108"/>
      <c r="CY95" s="108"/>
      <c r="CZ95" s="108"/>
      <c r="DA95" s="108"/>
      <c r="DB95" s="108"/>
      <c r="DC95" s="108"/>
      <c r="DD95" s="108"/>
      <c r="DE95" s="108"/>
      <c r="DF95" s="108"/>
      <c r="DG95" s="108"/>
      <c r="DH95" s="108"/>
      <c r="DI95" s="108"/>
      <c r="DJ95" s="108"/>
      <c r="DK95" s="108"/>
      <c r="DL95" s="108"/>
      <c r="DM95" s="108"/>
      <c r="DN95" s="108"/>
      <c r="DO95" s="108"/>
      <c r="DP95" s="108"/>
      <c r="DQ95" s="108"/>
      <c r="DR95" s="108"/>
      <c r="DS95" s="108"/>
      <c r="DT95" s="108"/>
      <c r="DU95" s="108"/>
      <c r="DV95" s="108"/>
      <c r="DW95" s="108"/>
      <c r="DX95" s="108"/>
      <c r="DY95" s="108"/>
      <c r="DZ95" s="108"/>
      <c r="EA95" s="108"/>
      <c r="EB95" s="108"/>
      <c r="EC95" s="108"/>
      <c r="ED95" s="108"/>
      <c r="EE95" s="108"/>
      <c r="EF95" s="108"/>
      <c r="EG95" s="108"/>
      <c r="EH95" s="108"/>
      <c r="EI95" s="108"/>
      <c r="EJ95" s="108"/>
      <c r="EK95" s="108"/>
      <c r="EL95" s="108"/>
      <c r="EM95" s="108"/>
      <c r="EN95" s="108"/>
      <c r="EO95" s="108"/>
      <c r="EP95" s="108"/>
      <c r="EQ95" s="108"/>
      <c r="ER95" s="108"/>
      <c r="ES95" s="108"/>
      <c r="ET95" s="108"/>
      <c r="EU95" s="108"/>
      <c r="EV95" s="108"/>
      <c r="EW95" s="108"/>
      <c r="EX95" s="108"/>
      <c r="EY95" s="108"/>
      <c r="EZ95" s="108"/>
      <c r="FA95" s="108"/>
      <c r="FB95" s="108"/>
      <c r="FC95" s="108"/>
      <c r="FD95" s="108"/>
      <c r="FE95" s="108"/>
      <c r="FF95" s="108"/>
      <c r="FG95" s="108"/>
      <c r="FH95" s="108"/>
      <c r="FI95" s="108"/>
      <c r="FJ95" s="108"/>
      <c r="FK95" s="108"/>
      <c r="FL95" s="108"/>
      <c r="FM95" s="108"/>
      <c r="FN95" s="108"/>
      <c r="FO95" s="108"/>
      <c r="FP95" s="108"/>
      <c r="FQ95" s="108"/>
      <c r="FR95" s="108"/>
    </row>
    <row r="96" spans="1:174" ht="26.25" customHeight="1">
      <c r="A96" s="161"/>
      <c r="B96" s="108"/>
      <c r="C96" s="108"/>
      <c r="D96" s="108"/>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c r="BM96" s="108"/>
      <c r="BN96" s="108"/>
      <c r="BO96" s="108"/>
      <c r="BP96" s="108"/>
      <c r="BQ96" s="108"/>
      <c r="BR96" s="108"/>
      <c r="BS96" s="108"/>
      <c r="BT96" s="108"/>
      <c r="BU96" s="108"/>
      <c r="BV96" s="108"/>
      <c r="BW96" s="108"/>
      <c r="BX96" s="108"/>
      <c r="BY96" s="108"/>
      <c r="BZ96" s="108"/>
      <c r="CA96" s="108"/>
      <c r="CB96" s="108"/>
      <c r="CC96" s="108"/>
      <c r="CD96" s="108"/>
      <c r="CE96" s="108"/>
      <c r="CF96" s="108"/>
      <c r="CG96" s="108"/>
      <c r="CH96" s="108"/>
      <c r="CI96" s="108"/>
      <c r="CJ96" s="108"/>
      <c r="CK96" s="108"/>
      <c r="CL96" s="108"/>
      <c r="CM96" s="108"/>
      <c r="CN96" s="108"/>
      <c r="CO96" s="108"/>
      <c r="CP96" s="108"/>
      <c r="CQ96" s="108"/>
      <c r="CR96" s="108"/>
      <c r="CS96" s="108"/>
      <c r="CT96" s="108"/>
      <c r="CU96" s="108"/>
      <c r="CV96" s="108"/>
      <c r="CW96" s="108"/>
      <c r="CX96" s="108"/>
      <c r="CY96" s="108"/>
      <c r="CZ96" s="108"/>
      <c r="DA96" s="108"/>
      <c r="DB96" s="108"/>
      <c r="DC96" s="108"/>
      <c r="DD96" s="108"/>
      <c r="DE96" s="108"/>
      <c r="DF96" s="108"/>
      <c r="DG96" s="108"/>
      <c r="DH96" s="108"/>
      <c r="DI96" s="108"/>
      <c r="DJ96" s="108"/>
      <c r="DK96" s="108"/>
      <c r="DL96" s="108"/>
      <c r="DM96" s="108"/>
      <c r="DN96" s="108"/>
      <c r="DO96" s="108"/>
      <c r="DP96" s="108"/>
      <c r="DQ96" s="108"/>
      <c r="DR96" s="108"/>
      <c r="DS96" s="108"/>
      <c r="DT96" s="108"/>
      <c r="DU96" s="108"/>
      <c r="DV96" s="108"/>
      <c r="DW96" s="108"/>
      <c r="DX96" s="108"/>
      <c r="DY96" s="108"/>
      <c r="DZ96" s="108"/>
      <c r="EA96" s="108"/>
      <c r="EB96" s="108"/>
      <c r="EC96" s="108"/>
      <c r="ED96" s="108"/>
      <c r="EE96" s="108"/>
      <c r="EF96" s="108"/>
      <c r="EG96" s="108"/>
      <c r="EH96" s="108"/>
      <c r="EI96" s="108"/>
      <c r="EJ96" s="108"/>
      <c r="EK96" s="108"/>
      <c r="EL96" s="108"/>
      <c r="EM96" s="108"/>
      <c r="EN96" s="108"/>
      <c r="EO96" s="108"/>
      <c r="EP96" s="108"/>
      <c r="EQ96" s="108"/>
      <c r="ER96" s="108"/>
      <c r="ES96" s="108"/>
      <c r="ET96" s="108"/>
      <c r="EU96" s="108"/>
      <c r="EV96" s="108"/>
      <c r="EW96" s="108"/>
      <c r="EX96" s="108"/>
      <c r="EY96" s="108"/>
      <c r="EZ96" s="108"/>
      <c r="FA96" s="108"/>
      <c r="FB96" s="108"/>
      <c r="FC96" s="108"/>
      <c r="FD96" s="108"/>
      <c r="FE96" s="108"/>
      <c r="FF96" s="108"/>
      <c r="FG96" s="108"/>
      <c r="FH96" s="108"/>
      <c r="FI96" s="108"/>
      <c r="FJ96" s="108"/>
      <c r="FK96" s="108"/>
      <c r="FL96" s="108"/>
      <c r="FM96" s="108"/>
      <c r="FN96" s="108"/>
      <c r="FO96" s="108"/>
      <c r="FP96" s="108"/>
      <c r="FQ96" s="108"/>
      <c r="FR96" s="108"/>
    </row>
    <row r="97" spans="1:174" ht="26.25" customHeight="1">
      <c r="A97" s="161"/>
      <c r="B97" s="108"/>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08"/>
      <c r="BO97" s="108"/>
      <c r="BP97" s="108"/>
      <c r="BQ97" s="108"/>
      <c r="BR97" s="108"/>
      <c r="BS97" s="108"/>
      <c r="BT97" s="108"/>
      <c r="BU97" s="108"/>
      <c r="BV97" s="108"/>
      <c r="BW97" s="108"/>
      <c r="BX97" s="108"/>
      <c r="BY97" s="108"/>
      <c r="BZ97" s="108"/>
      <c r="CA97" s="108"/>
      <c r="CB97" s="108"/>
      <c r="CC97" s="108"/>
      <c r="CD97" s="108"/>
      <c r="CE97" s="108"/>
      <c r="CF97" s="108"/>
      <c r="CG97" s="108"/>
      <c r="CH97" s="108"/>
      <c r="CI97" s="108"/>
      <c r="CJ97" s="108"/>
      <c r="CK97" s="108"/>
      <c r="CL97" s="108"/>
      <c r="CM97" s="108"/>
      <c r="CN97" s="108"/>
      <c r="CO97" s="108"/>
      <c r="CP97" s="108"/>
      <c r="CQ97" s="108"/>
      <c r="CR97" s="108"/>
      <c r="CS97" s="108"/>
      <c r="CT97" s="108"/>
      <c r="CU97" s="108"/>
      <c r="CV97" s="108"/>
      <c r="CW97" s="108"/>
      <c r="CX97" s="108"/>
      <c r="CY97" s="108"/>
      <c r="CZ97" s="108"/>
      <c r="DA97" s="108"/>
      <c r="DB97" s="108"/>
      <c r="DC97" s="108"/>
      <c r="DD97" s="108"/>
      <c r="DE97" s="108"/>
      <c r="DF97" s="108"/>
      <c r="DG97" s="108"/>
      <c r="DH97" s="108"/>
      <c r="DI97" s="108"/>
      <c r="DJ97" s="108"/>
      <c r="DK97" s="108"/>
      <c r="DL97" s="108"/>
      <c r="DM97" s="108"/>
      <c r="DN97" s="108"/>
      <c r="DO97" s="108"/>
      <c r="DP97" s="108"/>
      <c r="DQ97" s="108"/>
      <c r="DR97" s="108"/>
      <c r="DS97" s="108"/>
      <c r="DT97" s="108"/>
      <c r="DU97" s="108"/>
      <c r="DV97" s="108"/>
      <c r="DW97" s="108"/>
      <c r="DX97" s="108"/>
      <c r="DY97" s="108"/>
      <c r="DZ97" s="108"/>
      <c r="EA97" s="108"/>
      <c r="EB97" s="108"/>
      <c r="EC97" s="108"/>
      <c r="ED97" s="108"/>
      <c r="EE97" s="108"/>
      <c r="EF97" s="108"/>
      <c r="EG97" s="108"/>
      <c r="EH97" s="108"/>
      <c r="EI97" s="108"/>
      <c r="EJ97" s="108"/>
      <c r="EK97" s="108"/>
      <c r="EL97" s="108"/>
      <c r="EM97" s="108"/>
      <c r="EN97" s="108"/>
      <c r="EO97" s="108"/>
      <c r="EP97" s="108"/>
      <c r="EQ97" s="108"/>
      <c r="ER97" s="108"/>
      <c r="ES97" s="108"/>
      <c r="ET97" s="108"/>
      <c r="EU97" s="108"/>
      <c r="EV97" s="108"/>
      <c r="EW97" s="108"/>
      <c r="EX97" s="108"/>
      <c r="EY97" s="108"/>
      <c r="EZ97" s="108"/>
      <c r="FA97" s="108"/>
      <c r="FB97" s="108"/>
      <c r="FC97" s="108"/>
      <c r="FD97" s="108"/>
      <c r="FE97" s="108"/>
      <c r="FF97" s="108"/>
      <c r="FG97" s="108"/>
      <c r="FH97" s="108"/>
      <c r="FI97" s="108"/>
      <c r="FJ97" s="108"/>
      <c r="FK97" s="108"/>
      <c r="FL97" s="108"/>
      <c r="FM97" s="108"/>
      <c r="FN97" s="108"/>
      <c r="FO97" s="108"/>
      <c r="FP97" s="108"/>
      <c r="FQ97" s="108"/>
      <c r="FR97" s="108"/>
    </row>
    <row r="98" spans="1:174" ht="26.25" customHeight="1">
      <c r="A98" s="161"/>
      <c r="B98" s="108"/>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08"/>
      <c r="BO98" s="108"/>
      <c r="BP98" s="108"/>
      <c r="BQ98" s="108"/>
      <c r="BR98" s="108"/>
      <c r="BS98" s="108"/>
      <c r="BT98" s="108"/>
      <c r="BU98" s="108"/>
      <c r="BV98" s="108"/>
      <c r="BW98" s="108"/>
      <c r="BX98" s="108"/>
      <c r="BY98" s="108"/>
      <c r="BZ98" s="108"/>
      <c r="CA98" s="108"/>
      <c r="CB98" s="108"/>
      <c r="CC98" s="108"/>
      <c r="CD98" s="108"/>
      <c r="CE98" s="108"/>
      <c r="CF98" s="108"/>
      <c r="CG98" s="108"/>
      <c r="CH98" s="108"/>
      <c r="CI98" s="108"/>
      <c r="CJ98" s="108"/>
      <c r="CK98" s="108"/>
      <c r="CL98" s="108"/>
      <c r="CM98" s="108"/>
      <c r="CN98" s="108"/>
      <c r="CO98" s="108"/>
      <c r="CP98" s="108"/>
      <c r="CQ98" s="108"/>
      <c r="CR98" s="108"/>
      <c r="CS98" s="108"/>
      <c r="CT98" s="108"/>
      <c r="CU98" s="108"/>
      <c r="CV98" s="108"/>
      <c r="CW98" s="108"/>
      <c r="CX98" s="108"/>
      <c r="CY98" s="108"/>
      <c r="CZ98" s="108"/>
      <c r="DA98" s="108"/>
      <c r="DB98" s="108"/>
      <c r="DC98" s="108"/>
      <c r="DD98" s="108"/>
      <c r="DE98" s="108"/>
      <c r="DF98" s="108"/>
      <c r="DG98" s="108"/>
      <c r="DH98" s="108"/>
      <c r="DI98" s="108"/>
      <c r="DJ98" s="108"/>
      <c r="DK98" s="108"/>
      <c r="DL98" s="108"/>
      <c r="DM98" s="108"/>
      <c r="DN98" s="108"/>
      <c r="DO98" s="108"/>
      <c r="DP98" s="108"/>
      <c r="DQ98" s="108"/>
      <c r="DR98" s="108"/>
      <c r="DS98" s="108"/>
      <c r="DT98" s="108"/>
      <c r="DU98" s="108"/>
      <c r="DV98" s="108"/>
      <c r="DW98" s="108"/>
      <c r="DX98" s="108"/>
      <c r="DY98" s="108"/>
      <c r="DZ98" s="108"/>
      <c r="EA98" s="108"/>
      <c r="EB98" s="108"/>
      <c r="EC98" s="108"/>
      <c r="ED98" s="108"/>
      <c r="EE98" s="108"/>
      <c r="EF98" s="108"/>
      <c r="EG98" s="108"/>
      <c r="EH98" s="108"/>
      <c r="EI98" s="108"/>
      <c r="EJ98" s="108"/>
      <c r="EK98" s="108"/>
      <c r="EL98" s="108"/>
      <c r="EM98" s="108"/>
      <c r="EN98" s="108"/>
      <c r="EO98" s="108"/>
      <c r="EP98" s="108"/>
      <c r="EQ98" s="108"/>
      <c r="ER98" s="108"/>
      <c r="ES98" s="108"/>
      <c r="ET98" s="108"/>
      <c r="EU98" s="108"/>
      <c r="EV98" s="108"/>
      <c r="EW98" s="108"/>
      <c r="EX98" s="108"/>
      <c r="EY98" s="108"/>
      <c r="EZ98" s="108"/>
      <c r="FA98" s="108"/>
      <c r="FB98" s="108"/>
      <c r="FC98" s="108"/>
      <c r="FD98" s="108"/>
      <c r="FE98" s="108"/>
      <c r="FF98" s="108"/>
      <c r="FG98" s="108"/>
      <c r="FH98" s="108"/>
      <c r="FI98" s="108"/>
      <c r="FJ98" s="108"/>
      <c r="FK98" s="108"/>
      <c r="FL98" s="108"/>
      <c r="FM98" s="108"/>
      <c r="FN98" s="108"/>
      <c r="FO98" s="108"/>
      <c r="FP98" s="108"/>
      <c r="FQ98" s="108"/>
      <c r="FR98" s="108"/>
    </row>
    <row r="99" spans="1:174" ht="26.25" customHeight="1">
      <c r="A99" s="161"/>
      <c r="B99" s="108"/>
      <c r="C99" s="108"/>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8"/>
      <c r="BR99" s="108"/>
      <c r="BS99" s="108"/>
      <c r="BT99" s="108"/>
      <c r="BU99" s="108"/>
      <c r="BV99" s="108"/>
      <c r="BW99" s="108"/>
      <c r="BX99" s="108"/>
      <c r="BY99" s="108"/>
      <c r="BZ99" s="108"/>
      <c r="CA99" s="108"/>
      <c r="CB99" s="108"/>
      <c r="CC99" s="108"/>
      <c r="CD99" s="108"/>
      <c r="CE99" s="108"/>
      <c r="CF99" s="108"/>
      <c r="CG99" s="108"/>
      <c r="CH99" s="108"/>
      <c r="CI99" s="108"/>
      <c r="CJ99" s="108"/>
      <c r="CK99" s="108"/>
      <c r="CL99" s="108"/>
      <c r="CM99" s="108"/>
      <c r="CN99" s="108"/>
      <c r="CO99" s="108"/>
      <c r="CP99" s="108"/>
      <c r="CQ99" s="108"/>
      <c r="CR99" s="108"/>
      <c r="CS99" s="108"/>
      <c r="CT99" s="108"/>
      <c r="CU99" s="108"/>
      <c r="CV99" s="108"/>
      <c r="CW99" s="108"/>
      <c r="CX99" s="108"/>
      <c r="CY99" s="108"/>
      <c r="CZ99" s="108"/>
      <c r="DA99" s="108"/>
      <c r="DB99" s="108"/>
      <c r="DC99" s="108"/>
      <c r="DD99" s="108"/>
      <c r="DE99" s="108"/>
      <c r="DF99" s="108"/>
      <c r="DG99" s="108"/>
      <c r="DH99" s="108"/>
      <c r="DI99" s="108"/>
      <c r="DJ99" s="108"/>
      <c r="DK99" s="108"/>
      <c r="DL99" s="108"/>
      <c r="DM99" s="108"/>
      <c r="DN99" s="108"/>
      <c r="DO99" s="108"/>
      <c r="DP99" s="108"/>
      <c r="DQ99" s="108"/>
      <c r="DR99" s="108"/>
      <c r="DS99" s="108"/>
      <c r="DT99" s="108"/>
      <c r="DU99" s="108"/>
      <c r="DV99" s="108"/>
      <c r="DW99" s="108"/>
      <c r="DX99" s="108"/>
      <c r="DY99" s="108"/>
      <c r="DZ99" s="108"/>
      <c r="EA99" s="108"/>
      <c r="EB99" s="108"/>
      <c r="EC99" s="108"/>
      <c r="ED99" s="108"/>
      <c r="EE99" s="108"/>
      <c r="EF99" s="108"/>
      <c r="EG99" s="108"/>
      <c r="EH99" s="108"/>
      <c r="EI99" s="108"/>
      <c r="EJ99" s="108"/>
      <c r="EK99" s="108"/>
      <c r="EL99" s="108"/>
      <c r="EM99" s="108"/>
      <c r="EN99" s="108"/>
      <c r="EO99" s="108"/>
      <c r="EP99" s="108"/>
      <c r="EQ99" s="108"/>
      <c r="ER99" s="108"/>
      <c r="ES99" s="108"/>
      <c r="ET99" s="108"/>
      <c r="EU99" s="108"/>
      <c r="EV99" s="108"/>
      <c r="EW99" s="108"/>
      <c r="EX99" s="108"/>
      <c r="EY99" s="108"/>
      <c r="EZ99" s="108"/>
      <c r="FA99" s="108"/>
      <c r="FB99" s="108"/>
      <c r="FC99" s="108"/>
      <c r="FD99" s="108"/>
      <c r="FE99" s="108"/>
      <c r="FF99" s="108"/>
      <c r="FG99" s="108"/>
      <c r="FH99" s="108"/>
      <c r="FI99" s="108"/>
      <c r="FJ99" s="108"/>
      <c r="FK99" s="108"/>
      <c r="FL99" s="108"/>
      <c r="FM99" s="108"/>
      <c r="FN99" s="108"/>
      <c r="FO99" s="108"/>
      <c r="FP99" s="108"/>
      <c r="FQ99" s="108"/>
      <c r="FR99" s="108"/>
    </row>
    <row r="100" spans="1:174" ht="26.25" customHeight="1">
      <c r="A100" s="161"/>
      <c r="B100" s="108"/>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8"/>
      <c r="BR100" s="108"/>
      <c r="BS100" s="108"/>
      <c r="BT100" s="108"/>
      <c r="BU100" s="108"/>
      <c r="BV100" s="108"/>
      <c r="BW100" s="108"/>
      <c r="BX100" s="108"/>
      <c r="BY100" s="108"/>
      <c r="BZ100" s="108"/>
      <c r="CA100" s="108"/>
      <c r="CB100" s="108"/>
      <c r="CC100" s="108"/>
      <c r="CD100" s="108"/>
      <c r="CE100" s="108"/>
      <c r="CF100" s="108"/>
      <c r="CG100" s="108"/>
      <c r="CH100" s="108"/>
      <c r="CI100" s="108"/>
      <c r="CJ100" s="108"/>
      <c r="CK100" s="108"/>
      <c r="CL100" s="108"/>
      <c r="CM100" s="108"/>
      <c r="CN100" s="108"/>
      <c r="CO100" s="108"/>
      <c r="CP100" s="108"/>
      <c r="CQ100" s="108"/>
      <c r="CR100" s="108"/>
      <c r="CS100" s="108"/>
      <c r="CT100" s="108"/>
      <c r="CU100" s="108"/>
      <c r="CV100" s="108"/>
      <c r="CW100" s="108"/>
      <c r="CX100" s="108"/>
      <c r="CY100" s="108"/>
      <c r="CZ100" s="108"/>
      <c r="DA100" s="108"/>
      <c r="DB100" s="108"/>
      <c r="DC100" s="108"/>
      <c r="DD100" s="108"/>
      <c r="DE100" s="108"/>
      <c r="DF100" s="108"/>
      <c r="DG100" s="108"/>
      <c r="DH100" s="108"/>
      <c r="DI100" s="108"/>
      <c r="DJ100" s="108"/>
      <c r="DK100" s="108"/>
      <c r="DL100" s="108"/>
      <c r="DM100" s="108"/>
      <c r="DN100" s="108"/>
      <c r="DO100" s="108"/>
      <c r="DP100" s="108"/>
      <c r="DQ100" s="108"/>
      <c r="DR100" s="108"/>
      <c r="DS100" s="108"/>
      <c r="DT100" s="108"/>
      <c r="DU100" s="108"/>
      <c r="DV100" s="108"/>
      <c r="DW100" s="108"/>
      <c r="DX100" s="108"/>
      <c r="DY100" s="108"/>
      <c r="DZ100" s="108"/>
      <c r="EA100" s="108"/>
      <c r="EB100" s="108"/>
      <c r="EC100" s="108"/>
      <c r="ED100" s="108"/>
      <c r="EE100" s="108"/>
      <c r="EF100" s="108"/>
      <c r="EG100" s="108"/>
      <c r="EH100" s="108"/>
      <c r="EI100" s="108"/>
      <c r="EJ100" s="108"/>
      <c r="EK100" s="108"/>
      <c r="EL100" s="108"/>
      <c r="EM100" s="108"/>
      <c r="EN100" s="108"/>
      <c r="EO100" s="108"/>
      <c r="EP100" s="108"/>
      <c r="EQ100" s="108"/>
      <c r="ER100" s="108"/>
      <c r="ES100" s="108"/>
      <c r="ET100" s="108"/>
      <c r="EU100" s="108"/>
      <c r="EV100" s="108"/>
      <c r="EW100" s="108"/>
      <c r="EX100" s="108"/>
      <c r="EY100" s="108"/>
      <c r="EZ100" s="108"/>
      <c r="FA100" s="108"/>
      <c r="FB100" s="108"/>
      <c r="FC100" s="108"/>
      <c r="FD100" s="108"/>
      <c r="FE100" s="108"/>
      <c r="FF100" s="108"/>
      <c r="FG100" s="108"/>
      <c r="FH100" s="108"/>
      <c r="FI100" s="108"/>
      <c r="FJ100" s="108"/>
      <c r="FK100" s="108"/>
      <c r="FL100" s="108"/>
      <c r="FM100" s="108"/>
      <c r="FN100" s="108"/>
      <c r="FO100" s="108"/>
      <c r="FP100" s="108"/>
      <c r="FQ100" s="108"/>
      <c r="FR100" s="108"/>
    </row>
    <row r="101" spans="1:174" ht="26.25" customHeight="1">
      <c r="A101" s="161"/>
      <c r="B101" s="108"/>
      <c r="C101" s="108"/>
      <c r="D101" s="108"/>
      <c r="E101" s="108"/>
      <c r="F101" s="108"/>
      <c r="G101" s="108"/>
      <c r="H101" s="108"/>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c r="BH101" s="108"/>
      <c r="BI101" s="108"/>
      <c r="BJ101" s="108"/>
      <c r="BK101" s="108"/>
      <c r="BL101" s="108"/>
      <c r="BM101" s="108"/>
      <c r="BN101" s="108"/>
      <c r="BO101" s="108"/>
      <c r="BP101" s="108"/>
      <c r="BQ101" s="108"/>
      <c r="BR101" s="108"/>
      <c r="BS101" s="108"/>
      <c r="BT101" s="108"/>
      <c r="BU101" s="108"/>
      <c r="BV101" s="108"/>
      <c r="BW101" s="108"/>
      <c r="BX101" s="108"/>
      <c r="BY101" s="108"/>
      <c r="BZ101" s="108"/>
      <c r="CA101" s="108"/>
      <c r="CB101" s="108"/>
      <c r="CC101" s="108"/>
      <c r="CD101" s="108"/>
      <c r="CE101" s="108"/>
      <c r="CF101" s="108"/>
      <c r="CG101" s="108"/>
      <c r="CH101" s="108"/>
      <c r="CI101" s="108"/>
      <c r="CJ101" s="108"/>
      <c r="CK101" s="108"/>
      <c r="CL101" s="108"/>
      <c r="CM101" s="108"/>
      <c r="CN101" s="108"/>
      <c r="CO101" s="108"/>
      <c r="CP101" s="108"/>
      <c r="CQ101" s="108"/>
      <c r="CR101" s="108"/>
      <c r="CS101" s="108"/>
      <c r="CT101" s="108"/>
      <c r="CU101" s="108"/>
      <c r="CV101" s="108"/>
      <c r="CW101" s="108"/>
      <c r="CX101" s="108"/>
      <c r="CY101" s="108"/>
      <c r="CZ101" s="108"/>
      <c r="DA101" s="108"/>
      <c r="DB101" s="108"/>
      <c r="DC101" s="108"/>
      <c r="DD101" s="108"/>
      <c r="DE101" s="108"/>
      <c r="DF101" s="108"/>
      <c r="DG101" s="108"/>
      <c r="DH101" s="108"/>
      <c r="DI101" s="108"/>
      <c r="DJ101" s="108"/>
      <c r="DK101" s="108"/>
      <c r="DL101" s="108"/>
      <c r="DM101" s="108"/>
      <c r="DN101" s="108"/>
      <c r="DO101" s="108"/>
      <c r="DP101" s="108"/>
      <c r="DQ101" s="108"/>
      <c r="DR101" s="108"/>
      <c r="DS101" s="108"/>
      <c r="DT101" s="108"/>
      <c r="DU101" s="108"/>
      <c r="DV101" s="108"/>
      <c r="DW101" s="108"/>
      <c r="DX101" s="108"/>
      <c r="DY101" s="108"/>
      <c r="DZ101" s="108"/>
      <c r="EA101" s="108"/>
      <c r="EB101" s="108"/>
      <c r="EC101" s="108"/>
      <c r="ED101" s="108"/>
      <c r="EE101" s="108"/>
      <c r="EF101" s="108"/>
      <c r="EG101" s="108"/>
      <c r="EH101" s="108"/>
      <c r="EI101" s="108"/>
      <c r="EJ101" s="108"/>
      <c r="EK101" s="108"/>
      <c r="EL101" s="108"/>
      <c r="EM101" s="108"/>
      <c r="EN101" s="108"/>
      <c r="EO101" s="108"/>
      <c r="EP101" s="108"/>
      <c r="EQ101" s="108"/>
      <c r="ER101" s="108"/>
      <c r="ES101" s="108"/>
      <c r="ET101" s="108"/>
      <c r="EU101" s="108"/>
      <c r="EV101" s="108"/>
      <c r="EW101" s="108"/>
      <c r="EX101" s="108"/>
      <c r="EY101" s="108"/>
      <c r="EZ101" s="108"/>
      <c r="FA101" s="108"/>
      <c r="FB101" s="108"/>
      <c r="FC101" s="108"/>
      <c r="FD101" s="108"/>
      <c r="FE101" s="108"/>
      <c r="FF101" s="108"/>
      <c r="FG101" s="108"/>
      <c r="FH101" s="108"/>
      <c r="FI101" s="108"/>
      <c r="FJ101" s="108"/>
      <c r="FK101" s="108"/>
      <c r="FL101" s="108"/>
      <c r="FM101" s="108"/>
      <c r="FN101" s="108"/>
      <c r="FO101" s="108"/>
      <c r="FP101" s="108"/>
      <c r="FQ101" s="108"/>
      <c r="FR101" s="108"/>
    </row>
    <row r="102" spans="1:174" ht="26.25" customHeight="1">
      <c r="A102" s="161"/>
      <c r="B102" s="108"/>
      <c r="C102" s="108"/>
      <c r="D102" s="108"/>
      <c r="E102" s="108"/>
      <c r="F102" s="108"/>
      <c r="G102" s="108"/>
      <c r="H102" s="108"/>
      <c r="I102" s="108"/>
      <c r="J102" s="108"/>
      <c r="K102" s="108"/>
      <c r="L102" s="108"/>
      <c r="M102" s="108"/>
      <c r="N102" s="108"/>
      <c r="O102" s="108"/>
      <c r="P102" s="108"/>
      <c r="Q102" s="108"/>
      <c r="R102" s="108"/>
      <c r="S102" s="108"/>
      <c r="T102" s="108"/>
      <c r="U102" s="108"/>
      <c r="V102" s="108"/>
      <c r="W102" s="108"/>
      <c r="X102" s="108"/>
      <c r="Y102" s="108"/>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c r="DV102" s="108"/>
      <c r="DW102" s="108"/>
      <c r="DX102" s="108"/>
      <c r="DY102" s="108"/>
      <c r="DZ102" s="108"/>
      <c r="EA102" s="108"/>
      <c r="EB102" s="108"/>
      <c r="EC102" s="108"/>
      <c r="ED102" s="108"/>
      <c r="EE102" s="108"/>
      <c r="EF102" s="108"/>
      <c r="EG102" s="108"/>
      <c r="EH102" s="108"/>
      <c r="EI102" s="108"/>
      <c r="EJ102" s="108"/>
      <c r="EK102" s="108"/>
      <c r="EL102" s="108"/>
      <c r="EM102" s="108"/>
      <c r="EN102" s="108"/>
      <c r="EO102" s="108"/>
      <c r="EP102" s="108"/>
      <c r="EQ102" s="108"/>
      <c r="ER102" s="108"/>
      <c r="ES102" s="108"/>
      <c r="ET102" s="108"/>
      <c r="EU102" s="108"/>
      <c r="EV102" s="108"/>
      <c r="EW102" s="108"/>
      <c r="EX102" s="108"/>
      <c r="EY102" s="108"/>
      <c r="EZ102" s="108"/>
      <c r="FA102" s="108"/>
      <c r="FB102" s="108"/>
      <c r="FC102" s="108"/>
      <c r="FD102" s="108"/>
      <c r="FE102" s="108"/>
      <c r="FF102" s="108"/>
      <c r="FG102" s="108"/>
      <c r="FH102" s="108"/>
      <c r="FI102" s="108"/>
      <c r="FJ102" s="108"/>
      <c r="FK102" s="108"/>
      <c r="FL102" s="108"/>
      <c r="FM102" s="108"/>
      <c r="FN102" s="108"/>
      <c r="FO102" s="108"/>
      <c r="FP102" s="108"/>
      <c r="FQ102" s="108"/>
      <c r="FR102" s="108"/>
    </row>
    <row r="103" spans="1:174" ht="26.25" customHeight="1">
      <c r="A103" s="161"/>
      <c r="B103" s="108"/>
      <c r="C103" s="108"/>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c r="DV103" s="108"/>
      <c r="DW103" s="108"/>
      <c r="DX103" s="108"/>
      <c r="DY103" s="108"/>
      <c r="DZ103" s="108"/>
      <c r="EA103" s="108"/>
      <c r="EB103" s="108"/>
      <c r="EC103" s="108"/>
      <c r="ED103" s="108"/>
      <c r="EE103" s="108"/>
      <c r="EF103" s="108"/>
      <c r="EG103" s="108"/>
      <c r="EH103" s="108"/>
      <c r="EI103" s="108"/>
      <c r="EJ103" s="108"/>
      <c r="EK103" s="108"/>
      <c r="EL103" s="108"/>
      <c r="EM103" s="108"/>
      <c r="EN103" s="108"/>
      <c r="EO103" s="108"/>
      <c r="EP103" s="108"/>
      <c r="EQ103" s="108"/>
      <c r="ER103" s="108"/>
      <c r="ES103" s="108"/>
      <c r="ET103" s="108"/>
      <c r="EU103" s="108"/>
      <c r="EV103" s="108"/>
      <c r="EW103" s="108"/>
      <c r="EX103" s="108"/>
      <c r="EY103" s="108"/>
      <c r="EZ103" s="108"/>
      <c r="FA103" s="108"/>
      <c r="FB103" s="108"/>
      <c r="FC103" s="108"/>
      <c r="FD103" s="108"/>
      <c r="FE103" s="108"/>
      <c r="FF103" s="108"/>
      <c r="FG103" s="108"/>
      <c r="FH103" s="108"/>
      <c r="FI103" s="108"/>
      <c r="FJ103" s="108"/>
      <c r="FK103" s="108"/>
      <c r="FL103" s="108"/>
      <c r="FM103" s="108"/>
      <c r="FN103" s="108"/>
      <c r="FO103" s="108"/>
      <c r="FP103" s="108"/>
      <c r="FQ103" s="108"/>
      <c r="FR103" s="108"/>
    </row>
    <row r="104" spans="1:174" ht="26.25" customHeight="1">
      <c r="A104" s="161"/>
      <c r="B104" s="108"/>
      <c r="C104" s="108"/>
      <c r="D104" s="108"/>
      <c r="E104" s="108"/>
      <c r="F104" s="108"/>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G104" s="108"/>
      <c r="BH104" s="108"/>
      <c r="BI104" s="108"/>
      <c r="BJ104" s="108"/>
      <c r="BK104" s="108"/>
      <c r="BL104" s="108"/>
      <c r="BM104" s="108"/>
      <c r="BN104" s="108"/>
      <c r="BO104" s="108"/>
      <c r="BP104" s="108"/>
      <c r="BQ104" s="108"/>
      <c r="BR104" s="108"/>
      <c r="BS104" s="108"/>
      <c r="BT104" s="108"/>
      <c r="BU104" s="108"/>
      <c r="BV104" s="108"/>
      <c r="BW104" s="108"/>
      <c r="BX104" s="108"/>
      <c r="BY104" s="108"/>
      <c r="BZ104" s="108"/>
      <c r="CA104" s="108"/>
      <c r="CB104" s="108"/>
      <c r="CC104" s="108"/>
      <c r="CD104" s="108"/>
      <c r="CE104" s="108"/>
      <c r="CF104" s="108"/>
      <c r="CG104" s="108"/>
      <c r="CH104" s="108"/>
      <c r="CI104" s="108"/>
      <c r="CJ104" s="108"/>
      <c r="CK104" s="108"/>
      <c r="CL104" s="108"/>
      <c r="CM104" s="108"/>
      <c r="CN104" s="108"/>
      <c r="CO104" s="108"/>
      <c r="CP104" s="108"/>
      <c r="CQ104" s="108"/>
      <c r="CR104" s="108"/>
      <c r="CS104" s="108"/>
      <c r="CT104" s="108"/>
      <c r="CU104" s="108"/>
      <c r="CV104" s="108"/>
      <c r="CW104" s="108"/>
      <c r="CX104" s="108"/>
      <c r="CY104" s="108"/>
      <c r="CZ104" s="108"/>
      <c r="DA104" s="108"/>
      <c r="DB104" s="108"/>
      <c r="DC104" s="108"/>
      <c r="DD104" s="108"/>
      <c r="DE104" s="108"/>
      <c r="DF104" s="108"/>
      <c r="DG104" s="108"/>
      <c r="DH104" s="108"/>
      <c r="DI104" s="108"/>
      <c r="DJ104" s="108"/>
      <c r="DK104" s="108"/>
      <c r="DL104" s="108"/>
      <c r="DM104" s="108"/>
      <c r="DN104" s="108"/>
      <c r="DO104" s="108"/>
      <c r="DP104" s="108"/>
      <c r="DQ104" s="108"/>
      <c r="DR104" s="108"/>
      <c r="DS104" s="108"/>
      <c r="DT104" s="108"/>
      <c r="DU104" s="108"/>
      <c r="DV104" s="108"/>
      <c r="DW104" s="108"/>
      <c r="DX104" s="108"/>
      <c r="DY104" s="108"/>
      <c r="DZ104" s="108"/>
      <c r="EA104" s="108"/>
      <c r="EB104" s="108"/>
      <c r="EC104" s="108"/>
      <c r="ED104" s="108"/>
      <c r="EE104" s="108"/>
      <c r="EF104" s="108"/>
      <c r="EG104" s="108"/>
      <c r="EH104" s="108"/>
      <c r="EI104" s="108"/>
      <c r="EJ104" s="108"/>
      <c r="EK104" s="108"/>
      <c r="EL104" s="108"/>
      <c r="EM104" s="108"/>
      <c r="EN104" s="108"/>
      <c r="EO104" s="108"/>
      <c r="EP104" s="108"/>
      <c r="EQ104" s="108"/>
      <c r="ER104" s="108"/>
      <c r="ES104" s="108"/>
      <c r="ET104" s="108"/>
      <c r="EU104" s="108"/>
      <c r="EV104" s="108"/>
      <c r="EW104" s="108"/>
      <c r="EX104" s="108"/>
      <c r="EY104" s="108"/>
      <c r="EZ104" s="108"/>
      <c r="FA104" s="108"/>
      <c r="FB104" s="108"/>
      <c r="FC104" s="108"/>
      <c r="FD104" s="108"/>
      <c r="FE104" s="108"/>
      <c r="FF104" s="108"/>
      <c r="FG104" s="108"/>
      <c r="FH104" s="108"/>
      <c r="FI104" s="108"/>
      <c r="FJ104" s="108"/>
      <c r="FK104" s="108"/>
      <c r="FL104" s="108"/>
      <c r="FM104" s="108"/>
      <c r="FN104" s="108"/>
      <c r="FO104" s="108"/>
      <c r="FP104" s="108"/>
      <c r="FQ104" s="108"/>
      <c r="FR104" s="108"/>
    </row>
    <row r="105" spans="1:174" ht="26.25" customHeight="1">
      <c r="A105" s="161"/>
      <c r="B105" s="108"/>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108"/>
      <c r="DD105" s="108"/>
      <c r="DE105" s="108"/>
      <c r="DF105" s="108"/>
      <c r="DG105" s="108"/>
      <c r="DH105" s="108"/>
      <c r="DI105" s="108"/>
      <c r="DJ105" s="108"/>
      <c r="DK105" s="108"/>
      <c r="DL105" s="108"/>
      <c r="DM105" s="108"/>
      <c r="DN105" s="108"/>
      <c r="DO105" s="108"/>
      <c r="DP105" s="108"/>
      <c r="DQ105" s="108"/>
      <c r="DR105" s="108"/>
      <c r="DS105" s="108"/>
      <c r="DT105" s="108"/>
      <c r="DU105" s="108"/>
      <c r="DV105" s="108"/>
      <c r="DW105" s="108"/>
      <c r="DX105" s="108"/>
      <c r="DY105" s="108"/>
      <c r="DZ105" s="108"/>
      <c r="EA105" s="108"/>
      <c r="EB105" s="108"/>
      <c r="EC105" s="108"/>
      <c r="ED105" s="108"/>
      <c r="EE105" s="108"/>
      <c r="EF105" s="108"/>
      <c r="EG105" s="108"/>
      <c r="EH105" s="108"/>
      <c r="EI105" s="108"/>
      <c r="EJ105" s="108"/>
      <c r="EK105" s="108"/>
      <c r="EL105" s="108"/>
      <c r="EM105" s="108"/>
      <c r="EN105" s="108"/>
      <c r="EO105" s="108"/>
      <c r="EP105" s="108"/>
      <c r="EQ105" s="108"/>
      <c r="ER105" s="108"/>
      <c r="ES105" s="108"/>
      <c r="ET105" s="108"/>
      <c r="EU105" s="108"/>
      <c r="EV105" s="108"/>
      <c r="EW105" s="108"/>
      <c r="EX105" s="108"/>
      <c r="EY105" s="108"/>
      <c r="EZ105" s="108"/>
      <c r="FA105" s="108"/>
      <c r="FB105" s="108"/>
      <c r="FC105" s="108"/>
      <c r="FD105" s="108"/>
      <c r="FE105" s="108"/>
      <c r="FF105" s="108"/>
      <c r="FG105" s="108"/>
      <c r="FH105" s="108"/>
      <c r="FI105" s="108"/>
      <c r="FJ105" s="108"/>
      <c r="FK105" s="108"/>
      <c r="FL105" s="108"/>
      <c r="FM105" s="108"/>
      <c r="FN105" s="108"/>
      <c r="FO105" s="108"/>
      <c r="FP105" s="108"/>
      <c r="FQ105" s="108"/>
      <c r="FR105" s="108"/>
    </row>
    <row r="106" spans="1:174" ht="26.25" customHeight="1">
      <c r="A106" s="161"/>
      <c r="B106" s="108"/>
      <c r="C106" s="108"/>
      <c r="D106" s="108"/>
      <c r="E106" s="108"/>
      <c r="F106" s="108"/>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c r="DV106" s="108"/>
      <c r="DW106" s="108"/>
      <c r="DX106" s="108"/>
      <c r="DY106" s="108"/>
      <c r="DZ106" s="108"/>
      <c r="EA106" s="108"/>
      <c r="EB106" s="108"/>
      <c r="EC106" s="108"/>
      <c r="ED106" s="108"/>
      <c r="EE106" s="108"/>
      <c r="EF106" s="108"/>
      <c r="EG106" s="108"/>
      <c r="EH106" s="108"/>
      <c r="EI106" s="108"/>
      <c r="EJ106" s="108"/>
      <c r="EK106" s="108"/>
      <c r="EL106" s="108"/>
      <c r="EM106" s="108"/>
      <c r="EN106" s="108"/>
      <c r="EO106" s="108"/>
      <c r="EP106" s="108"/>
      <c r="EQ106" s="108"/>
      <c r="ER106" s="108"/>
      <c r="ES106" s="108"/>
      <c r="ET106" s="108"/>
      <c r="EU106" s="108"/>
      <c r="EV106" s="108"/>
      <c r="EW106" s="108"/>
      <c r="EX106" s="108"/>
      <c r="EY106" s="108"/>
      <c r="EZ106" s="108"/>
      <c r="FA106" s="108"/>
      <c r="FB106" s="108"/>
      <c r="FC106" s="108"/>
      <c r="FD106" s="108"/>
      <c r="FE106" s="108"/>
      <c r="FF106" s="108"/>
      <c r="FG106" s="108"/>
      <c r="FH106" s="108"/>
      <c r="FI106" s="108"/>
      <c r="FJ106" s="108"/>
      <c r="FK106" s="108"/>
      <c r="FL106" s="108"/>
      <c r="FM106" s="108"/>
      <c r="FN106" s="108"/>
      <c r="FO106" s="108"/>
      <c r="FP106" s="108"/>
      <c r="FQ106" s="108"/>
      <c r="FR106" s="108"/>
    </row>
    <row r="107" spans="1:174" ht="26.25" customHeight="1">
      <c r="A107" s="161"/>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c r="EA107" s="108"/>
      <c r="EB107" s="108"/>
      <c r="EC107" s="108"/>
      <c r="ED107" s="108"/>
      <c r="EE107" s="108"/>
      <c r="EF107" s="108"/>
      <c r="EG107" s="108"/>
      <c r="EH107" s="108"/>
      <c r="EI107" s="108"/>
      <c r="EJ107" s="108"/>
      <c r="EK107" s="108"/>
      <c r="EL107" s="108"/>
      <c r="EM107" s="108"/>
      <c r="EN107" s="108"/>
      <c r="EO107" s="108"/>
      <c r="EP107" s="108"/>
      <c r="EQ107" s="108"/>
      <c r="ER107" s="108"/>
      <c r="ES107" s="108"/>
      <c r="ET107" s="108"/>
      <c r="EU107" s="108"/>
      <c r="EV107" s="108"/>
      <c r="EW107" s="108"/>
      <c r="EX107" s="108"/>
      <c r="EY107" s="108"/>
      <c r="EZ107" s="108"/>
      <c r="FA107" s="108"/>
      <c r="FB107" s="108"/>
      <c r="FC107" s="108"/>
      <c r="FD107" s="108"/>
      <c r="FE107" s="108"/>
      <c r="FF107" s="108"/>
      <c r="FG107" s="108"/>
      <c r="FH107" s="108"/>
      <c r="FI107" s="108"/>
      <c r="FJ107" s="108"/>
      <c r="FK107" s="108"/>
      <c r="FL107" s="108"/>
      <c r="FM107" s="108"/>
      <c r="FN107" s="108"/>
      <c r="FO107" s="108"/>
      <c r="FP107" s="108"/>
      <c r="FQ107" s="108"/>
      <c r="FR107" s="108"/>
    </row>
    <row r="108" spans="1:174" ht="26.25" customHeight="1">
      <c r="A108" s="161"/>
      <c r="B108" s="108"/>
      <c r="C108" s="108"/>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c r="DV108" s="108"/>
      <c r="DW108" s="108"/>
      <c r="DX108" s="108"/>
      <c r="DY108" s="108"/>
      <c r="DZ108" s="108"/>
      <c r="EA108" s="108"/>
      <c r="EB108" s="108"/>
      <c r="EC108" s="108"/>
      <c r="ED108" s="108"/>
      <c r="EE108" s="108"/>
      <c r="EF108" s="108"/>
      <c r="EG108" s="108"/>
      <c r="EH108" s="108"/>
      <c r="EI108" s="108"/>
      <c r="EJ108" s="108"/>
      <c r="EK108" s="108"/>
      <c r="EL108" s="108"/>
      <c r="EM108" s="108"/>
      <c r="EN108" s="108"/>
      <c r="EO108" s="108"/>
      <c r="EP108" s="108"/>
      <c r="EQ108" s="108"/>
      <c r="ER108" s="108"/>
      <c r="ES108" s="108"/>
      <c r="ET108" s="108"/>
      <c r="EU108" s="108"/>
      <c r="EV108" s="108"/>
      <c r="EW108" s="108"/>
      <c r="EX108" s="108"/>
      <c r="EY108" s="108"/>
      <c r="EZ108" s="108"/>
      <c r="FA108" s="108"/>
      <c r="FB108" s="108"/>
      <c r="FC108" s="108"/>
      <c r="FD108" s="108"/>
      <c r="FE108" s="108"/>
      <c r="FF108" s="108"/>
      <c r="FG108" s="108"/>
      <c r="FH108" s="108"/>
      <c r="FI108" s="108"/>
      <c r="FJ108" s="108"/>
      <c r="FK108" s="108"/>
      <c r="FL108" s="108"/>
      <c r="FM108" s="108"/>
      <c r="FN108" s="108"/>
      <c r="FO108" s="108"/>
      <c r="FP108" s="108"/>
      <c r="FQ108" s="108"/>
      <c r="FR108" s="108"/>
    </row>
    <row r="109" spans="1:174" ht="26.25" customHeight="1">
      <c r="A109" s="161"/>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c r="DV109" s="108"/>
      <c r="DW109" s="108"/>
      <c r="DX109" s="108"/>
      <c r="DY109" s="108"/>
      <c r="DZ109" s="108"/>
      <c r="EA109" s="108"/>
      <c r="EB109" s="108"/>
      <c r="EC109" s="108"/>
      <c r="ED109" s="108"/>
      <c r="EE109" s="108"/>
      <c r="EF109" s="108"/>
      <c r="EG109" s="108"/>
      <c r="EH109" s="108"/>
      <c r="EI109" s="108"/>
      <c r="EJ109" s="108"/>
      <c r="EK109" s="108"/>
      <c r="EL109" s="108"/>
      <c r="EM109" s="108"/>
      <c r="EN109" s="108"/>
      <c r="EO109" s="108"/>
      <c r="EP109" s="108"/>
      <c r="EQ109" s="108"/>
      <c r="ER109" s="108"/>
      <c r="ES109" s="108"/>
      <c r="ET109" s="108"/>
      <c r="EU109" s="108"/>
      <c r="EV109" s="108"/>
      <c r="EW109" s="108"/>
      <c r="EX109" s="108"/>
      <c r="EY109" s="108"/>
      <c r="EZ109" s="108"/>
      <c r="FA109" s="108"/>
      <c r="FB109" s="108"/>
      <c r="FC109" s="108"/>
      <c r="FD109" s="108"/>
      <c r="FE109" s="108"/>
      <c r="FF109" s="108"/>
      <c r="FG109" s="108"/>
      <c r="FH109" s="108"/>
      <c r="FI109" s="108"/>
      <c r="FJ109" s="108"/>
      <c r="FK109" s="108"/>
      <c r="FL109" s="108"/>
      <c r="FM109" s="108"/>
      <c r="FN109" s="108"/>
      <c r="FO109" s="108"/>
      <c r="FP109" s="108"/>
      <c r="FQ109" s="108"/>
      <c r="FR109" s="108"/>
    </row>
    <row r="110" spans="1:174" ht="26.25" customHeight="1">
      <c r="A110" s="161"/>
      <c r="B110" s="108"/>
      <c r="C110" s="108"/>
      <c r="D110" s="108"/>
      <c r="E110" s="108"/>
      <c r="F110" s="108"/>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c r="DS110" s="108"/>
      <c r="DT110" s="108"/>
      <c r="DU110" s="108"/>
      <c r="DV110" s="108"/>
      <c r="DW110" s="108"/>
      <c r="DX110" s="108"/>
      <c r="DY110" s="108"/>
      <c r="DZ110" s="108"/>
      <c r="EA110" s="108"/>
      <c r="EB110" s="108"/>
      <c r="EC110" s="108"/>
      <c r="ED110" s="108"/>
      <c r="EE110" s="108"/>
      <c r="EF110" s="108"/>
      <c r="EG110" s="108"/>
      <c r="EH110" s="108"/>
      <c r="EI110" s="108"/>
      <c r="EJ110" s="108"/>
      <c r="EK110" s="108"/>
      <c r="EL110" s="108"/>
      <c r="EM110" s="108"/>
      <c r="EN110" s="108"/>
      <c r="EO110" s="108"/>
      <c r="EP110" s="108"/>
      <c r="EQ110" s="108"/>
      <c r="ER110" s="108"/>
      <c r="ES110" s="108"/>
      <c r="ET110" s="108"/>
      <c r="EU110" s="108"/>
      <c r="EV110" s="108"/>
      <c r="EW110" s="108"/>
      <c r="EX110" s="108"/>
      <c r="EY110" s="108"/>
      <c r="EZ110" s="108"/>
      <c r="FA110" s="108"/>
      <c r="FB110" s="108"/>
      <c r="FC110" s="108"/>
      <c r="FD110" s="108"/>
      <c r="FE110" s="108"/>
      <c r="FF110" s="108"/>
      <c r="FG110" s="108"/>
      <c r="FH110" s="108"/>
      <c r="FI110" s="108"/>
      <c r="FJ110" s="108"/>
      <c r="FK110" s="108"/>
      <c r="FL110" s="108"/>
      <c r="FM110" s="108"/>
      <c r="FN110" s="108"/>
      <c r="FO110" s="108"/>
      <c r="FP110" s="108"/>
      <c r="FQ110" s="108"/>
      <c r="FR110" s="108"/>
    </row>
    <row r="111" spans="1:174" ht="26.25" customHeight="1">
      <c r="A111" s="161"/>
      <c r="B111" s="108"/>
      <c r="C111" s="108"/>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c r="DV111" s="108"/>
      <c r="DW111" s="108"/>
      <c r="DX111" s="108"/>
      <c r="DY111" s="108"/>
      <c r="DZ111" s="108"/>
      <c r="EA111" s="108"/>
      <c r="EB111" s="108"/>
      <c r="EC111" s="108"/>
      <c r="ED111" s="108"/>
      <c r="EE111" s="108"/>
      <c r="EF111" s="108"/>
      <c r="EG111" s="108"/>
      <c r="EH111" s="108"/>
      <c r="EI111" s="108"/>
      <c r="EJ111" s="108"/>
      <c r="EK111" s="108"/>
      <c r="EL111" s="108"/>
      <c r="EM111" s="108"/>
      <c r="EN111" s="108"/>
      <c r="EO111" s="108"/>
      <c r="EP111" s="108"/>
      <c r="EQ111" s="108"/>
      <c r="ER111" s="108"/>
      <c r="ES111" s="108"/>
      <c r="ET111" s="108"/>
      <c r="EU111" s="108"/>
      <c r="EV111" s="108"/>
      <c r="EW111" s="108"/>
      <c r="EX111" s="108"/>
      <c r="EY111" s="108"/>
      <c r="EZ111" s="108"/>
      <c r="FA111" s="108"/>
      <c r="FB111" s="108"/>
      <c r="FC111" s="108"/>
      <c r="FD111" s="108"/>
      <c r="FE111" s="108"/>
      <c r="FF111" s="108"/>
      <c r="FG111" s="108"/>
      <c r="FH111" s="108"/>
      <c r="FI111" s="108"/>
      <c r="FJ111" s="108"/>
      <c r="FK111" s="108"/>
      <c r="FL111" s="108"/>
      <c r="FM111" s="108"/>
      <c r="FN111" s="108"/>
      <c r="FO111" s="108"/>
      <c r="FP111" s="108"/>
      <c r="FQ111" s="108"/>
      <c r="FR111" s="108"/>
    </row>
    <row r="112" spans="1:174" ht="26.25" customHeight="1">
      <c r="A112" s="161"/>
      <c r="B112" s="108"/>
      <c r="C112" s="108"/>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c r="DS112" s="108"/>
      <c r="DT112" s="108"/>
      <c r="DU112" s="108"/>
      <c r="DV112" s="108"/>
      <c r="DW112" s="108"/>
      <c r="DX112" s="108"/>
      <c r="DY112" s="108"/>
      <c r="DZ112" s="108"/>
      <c r="EA112" s="108"/>
      <c r="EB112" s="108"/>
      <c r="EC112" s="108"/>
      <c r="ED112" s="108"/>
      <c r="EE112" s="108"/>
      <c r="EF112" s="108"/>
      <c r="EG112" s="108"/>
      <c r="EH112" s="108"/>
      <c r="EI112" s="108"/>
      <c r="EJ112" s="108"/>
      <c r="EK112" s="108"/>
      <c r="EL112" s="108"/>
      <c r="EM112" s="108"/>
      <c r="EN112" s="108"/>
      <c r="EO112" s="108"/>
      <c r="EP112" s="108"/>
      <c r="EQ112" s="108"/>
      <c r="ER112" s="108"/>
      <c r="ES112" s="108"/>
      <c r="ET112" s="108"/>
      <c r="EU112" s="108"/>
      <c r="EV112" s="108"/>
      <c r="EW112" s="108"/>
      <c r="EX112" s="108"/>
      <c r="EY112" s="108"/>
      <c r="EZ112" s="108"/>
      <c r="FA112" s="108"/>
      <c r="FB112" s="108"/>
      <c r="FC112" s="108"/>
      <c r="FD112" s="108"/>
      <c r="FE112" s="108"/>
      <c r="FF112" s="108"/>
      <c r="FG112" s="108"/>
      <c r="FH112" s="108"/>
      <c r="FI112" s="108"/>
      <c r="FJ112" s="108"/>
      <c r="FK112" s="108"/>
      <c r="FL112" s="108"/>
      <c r="FM112" s="108"/>
      <c r="FN112" s="108"/>
      <c r="FO112" s="108"/>
      <c r="FP112" s="108"/>
      <c r="FQ112" s="108"/>
      <c r="FR112" s="108"/>
    </row>
    <row r="113" spans="1:174" ht="26.25" customHeight="1">
      <c r="A113" s="161"/>
      <c r="B113" s="108"/>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c r="DS113" s="108"/>
      <c r="DT113" s="108"/>
      <c r="DU113" s="108"/>
      <c r="DV113" s="108"/>
      <c r="DW113" s="108"/>
      <c r="DX113" s="108"/>
      <c r="DY113" s="108"/>
      <c r="DZ113" s="108"/>
      <c r="EA113" s="108"/>
      <c r="EB113" s="108"/>
      <c r="EC113" s="108"/>
      <c r="ED113" s="108"/>
      <c r="EE113" s="108"/>
      <c r="EF113" s="108"/>
      <c r="EG113" s="108"/>
      <c r="EH113" s="108"/>
      <c r="EI113" s="108"/>
      <c r="EJ113" s="108"/>
      <c r="EK113" s="108"/>
      <c r="EL113" s="108"/>
      <c r="EM113" s="108"/>
      <c r="EN113" s="108"/>
      <c r="EO113" s="108"/>
      <c r="EP113" s="108"/>
      <c r="EQ113" s="108"/>
      <c r="ER113" s="108"/>
      <c r="ES113" s="108"/>
      <c r="ET113" s="108"/>
      <c r="EU113" s="108"/>
      <c r="EV113" s="108"/>
      <c r="EW113" s="108"/>
      <c r="EX113" s="108"/>
      <c r="EY113" s="108"/>
      <c r="EZ113" s="108"/>
      <c r="FA113" s="108"/>
      <c r="FB113" s="108"/>
      <c r="FC113" s="108"/>
      <c r="FD113" s="108"/>
      <c r="FE113" s="108"/>
      <c r="FF113" s="108"/>
      <c r="FG113" s="108"/>
      <c r="FH113" s="108"/>
      <c r="FI113" s="108"/>
      <c r="FJ113" s="108"/>
      <c r="FK113" s="108"/>
      <c r="FL113" s="108"/>
      <c r="FM113" s="108"/>
      <c r="FN113" s="108"/>
      <c r="FO113" s="108"/>
      <c r="FP113" s="108"/>
      <c r="FQ113" s="108"/>
      <c r="FR113" s="108"/>
    </row>
    <row r="114" spans="1:174" ht="26.25" customHeight="1">
      <c r="A114" s="161"/>
      <c r="B114" s="108"/>
      <c r="C114" s="108"/>
      <c r="D114" s="108"/>
      <c r="E114" s="108"/>
      <c r="F114" s="108"/>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c r="DS114" s="108"/>
      <c r="DT114" s="108"/>
      <c r="DU114" s="108"/>
      <c r="DV114" s="108"/>
      <c r="DW114" s="108"/>
      <c r="DX114" s="108"/>
      <c r="DY114" s="108"/>
      <c r="DZ114" s="108"/>
      <c r="EA114" s="108"/>
      <c r="EB114" s="108"/>
      <c r="EC114" s="108"/>
      <c r="ED114" s="108"/>
      <c r="EE114" s="108"/>
      <c r="EF114" s="108"/>
      <c r="EG114" s="108"/>
      <c r="EH114" s="108"/>
      <c r="EI114" s="108"/>
      <c r="EJ114" s="108"/>
      <c r="EK114" s="108"/>
      <c r="EL114" s="108"/>
      <c r="EM114" s="108"/>
      <c r="EN114" s="108"/>
      <c r="EO114" s="108"/>
      <c r="EP114" s="108"/>
      <c r="EQ114" s="108"/>
      <c r="ER114" s="108"/>
      <c r="ES114" s="108"/>
      <c r="ET114" s="108"/>
      <c r="EU114" s="108"/>
      <c r="EV114" s="108"/>
      <c r="EW114" s="108"/>
      <c r="EX114" s="108"/>
      <c r="EY114" s="108"/>
      <c r="EZ114" s="108"/>
      <c r="FA114" s="108"/>
      <c r="FB114" s="108"/>
      <c r="FC114" s="108"/>
      <c r="FD114" s="108"/>
      <c r="FE114" s="108"/>
      <c r="FF114" s="108"/>
      <c r="FG114" s="108"/>
      <c r="FH114" s="108"/>
      <c r="FI114" s="108"/>
      <c r="FJ114" s="108"/>
      <c r="FK114" s="108"/>
      <c r="FL114" s="108"/>
      <c r="FM114" s="108"/>
      <c r="FN114" s="108"/>
      <c r="FO114" s="108"/>
      <c r="FP114" s="108"/>
      <c r="FQ114" s="108"/>
      <c r="FR114" s="108"/>
    </row>
    <row r="115" spans="1:174" ht="26.25" customHeight="1">
      <c r="A115" s="161"/>
      <c r="B115" s="108"/>
      <c r="C115" s="108"/>
      <c r="D115" s="108"/>
      <c r="E115" s="108"/>
      <c r="F115" s="108"/>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c r="CN115" s="108"/>
      <c r="CO115" s="108"/>
      <c r="CP115" s="108"/>
      <c r="CQ115" s="108"/>
      <c r="CR115" s="108"/>
      <c r="CS115" s="108"/>
      <c r="CT115" s="108"/>
      <c r="CU115" s="108"/>
      <c r="CV115" s="108"/>
      <c r="CW115" s="108"/>
      <c r="CX115" s="108"/>
      <c r="CY115" s="108"/>
      <c r="CZ115" s="108"/>
      <c r="DA115" s="108"/>
      <c r="DB115" s="108"/>
      <c r="DC115" s="108"/>
      <c r="DD115" s="108"/>
      <c r="DE115" s="108"/>
      <c r="DF115" s="108"/>
      <c r="DG115" s="108"/>
      <c r="DH115" s="108"/>
      <c r="DI115" s="108"/>
      <c r="DJ115" s="108"/>
      <c r="DK115" s="108"/>
      <c r="DL115" s="108"/>
      <c r="DM115" s="108"/>
      <c r="DN115" s="108"/>
      <c r="DO115" s="108"/>
      <c r="DP115" s="108"/>
      <c r="DQ115" s="108"/>
      <c r="DR115" s="108"/>
      <c r="DS115" s="108"/>
      <c r="DT115" s="108"/>
      <c r="DU115" s="108"/>
      <c r="DV115" s="108"/>
      <c r="DW115" s="108"/>
      <c r="DX115" s="108"/>
      <c r="DY115" s="108"/>
      <c r="DZ115" s="108"/>
      <c r="EA115" s="108"/>
      <c r="EB115" s="108"/>
      <c r="EC115" s="108"/>
      <c r="ED115" s="108"/>
      <c r="EE115" s="108"/>
      <c r="EF115" s="108"/>
      <c r="EG115" s="108"/>
      <c r="EH115" s="108"/>
      <c r="EI115" s="108"/>
      <c r="EJ115" s="108"/>
      <c r="EK115" s="108"/>
      <c r="EL115" s="108"/>
      <c r="EM115" s="108"/>
      <c r="EN115" s="108"/>
      <c r="EO115" s="108"/>
      <c r="EP115" s="108"/>
      <c r="EQ115" s="108"/>
      <c r="ER115" s="108"/>
      <c r="ES115" s="108"/>
      <c r="ET115" s="108"/>
      <c r="EU115" s="108"/>
      <c r="EV115" s="108"/>
      <c r="EW115" s="108"/>
      <c r="EX115" s="108"/>
      <c r="EY115" s="108"/>
      <c r="EZ115" s="108"/>
      <c r="FA115" s="108"/>
      <c r="FB115" s="108"/>
      <c r="FC115" s="108"/>
      <c r="FD115" s="108"/>
      <c r="FE115" s="108"/>
      <c r="FF115" s="108"/>
      <c r="FG115" s="108"/>
      <c r="FH115" s="108"/>
      <c r="FI115" s="108"/>
      <c r="FJ115" s="108"/>
      <c r="FK115" s="108"/>
      <c r="FL115" s="108"/>
      <c r="FM115" s="108"/>
      <c r="FN115" s="108"/>
      <c r="FO115" s="108"/>
      <c r="FP115" s="108"/>
      <c r="FQ115" s="108"/>
      <c r="FR115" s="108"/>
    </row>
    <row r="116" spans="1:174" ht="26.25" customHeight="1">
      <c r="A116" s="161"/>
      <c r="B116" s="108"/>
      <c r="C116" s="108"/>
      <c r="D116" s="108"/>
      <c r="E116" s="108"/>
      <c r="F116" s="108"/>
      <c r="G116" s="108"/>
      <c r="H116" s="108"/>
      <c r="I116" s="108"/>
      <c r="J116" s="108"/>
      <c r="K116" s="108"/>
      <c r="L116" s="108"/>
      <c r="M116" s="108"/>
      <c r="N116" s="108"/>
      <c r="O116" s="108"/>
      <c r="P116" s="108"/>
      <c r="Q116" s="108"/>
      <c r="R116" s="108"/>
      <c r="S116" s="108"/>
      <c r="T116" s="108"/>
      <c r="U116" s="108"/>
      <c r="V116" s="108"/>
      <c r="W116" s="108"/>
      <c r="X116" s="108"/>
      <c r="Y116" s="108"/>
      <c r="Z116" s="108"/>
      <c r="AA116" s="108"/>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108"/>
      <c r="BS116" s="108"/>
      <c r="BT116" s="108"/>
      <c r="BU116" s="108"/>
      <c r="BV116" s="108"/>
      <c r="BW116" s="108"/>
      <c r="BX116" s="108"/>
      <c r="BY116" s="108"/>
      <c r="BZ116" s="108"/>
      <c r="CA116" s="108"/>
      <c r="CB116" s="108"/>
      <c r="CC116" s="108"/>
      <c r="CD116" s="108"/>
      <c r="CE116" s="108"/>
      <c r="CF116" s="108"/>
      <c r="CG116" s="108"/>
      <c r="CH116" s="108"/>
      <c r="CI116" s="108"/>
      <c r="CJ116" s="108"/>
      <c r="CK116" s="108"/>
      <c r="CL116" s="108"/>
      <c r="CM116" s="108"/>
      <c r="CN116" s="108"/>
      <c r="CO116" s="108"/>
      <c r="CP116" s="108"/>
      <c r="CQ116" s="108"/>
      <c r="CR116" s="108"/>
      <c r="CS116" s="108"/>
      <c r="CT116" s="108"/>
      <c r="CU116" s="108"/>
      <c r="CV116" s="108"/>
      <c r="CW116" s="108"/>
      <c r="CX116" s="108"/>
      <c r="CY116" s="108"/>
      <c r="CZ116" s="108"/>
      <c r="DA116" s="108"/>
      <c r="DB116" s="108"/>
      <c r="DC116" s="108"/>
      <c r="DD116" s="108"/>
      <c r="DE116" s="108"/>
      <c r="DF116" s="108"/>
      <c r="DG116" s="108"/>
      <c r="DH116" s="108"/>
      <c r="DI116" s="108"/>
      <c r="DJ116" s="108"/>
      <c r="DK116" s="108"/>
      <c r="DL116" s="108"/>
      <c r="DM116" s="108"/>
      <c r="DN116" s="108"/>
      <c r="DO116" s="108"/>
      <c r="DP116" s="108"/>
      <c r="DQ116" s="108"/>
      <c r="DR116" s="108"/>
      <c r="DS116" s="108"/>
      <c r="DT116" s="108"/>
      <c r="DU116" s="108"/>
      <c r="DV116" s="108"/>
      <c r="DW116" s="108"/>
      <c r="DX116" s="108"/>
      <c r="DY116" s="108"/>
      <c r="DZ116" s="108"/>
      <c r="EA116" s="108"/>
      <c r="EB116" s="108"/>
      <c r="EC116" s="108"/>
      <c r="ED116" s="108"/>
      <c r="EE116" s="108"/>
      <c r="EF116" s="108"/>
      <c r="EG116" s="108"/>
      <c r="EH116" s="108"/>
      <c r="EI116" s="108"/>
      <c r="EJ116" s="108"/>
      <c r="EK116" s="108"/>
      <c r="EL116" s="108"/>
      <c r="EM116" s="108"/>
      <c r="EN116" s="108"/>
      <c r="EO116" s="108"/>
      <c r="EP116" s="108"/>
      <c r="EQ116" s="108"/>
      <c r="ER116" s="108"/>
      <c r="ES116" s="108"/>
      <c r="ET116" s="108"/>
      <c r="EU116" s="108"/>
      <c r="EV116" s="108"/>
      <c r="EW116" s="108"/>
      <c r="EX116" s="108"/>
      <c r="EY116" s="108"/>
      <c r="EZ116" s="108"/>
      <c r="FA116" s="108"/>
      <c r="FB116" s="108"/>
      <c r="FC116" s="108"/>
      <c r="FD116" s="108"/>
      <c r="FE116" s="108"/>
      <c r="FF116" s="108"/>
      <c r="FG116" s="108"/>
      <c r="FH116" s="108"/>
      <c r="FI116" s="108"/>
      <c r="FJ116" s="108"/>
      <c r="FK116" s="108"/>
      <c r="FL116" s="108"/>
      <c r="FM116" s="108"/>
      <c r="FN116" s="108"/>
      <c r="FO116" s="108"/>
      <c r="FP116" s="108"/>
      <c r="FQ116" s="108"/>
      <c r="FR116" s="108"/>
    </row>
    <row r="117" spans="1:174" ht="26.25" customHeight="1">
      <c r="A117" s="161"/>
      <c r="B117" s="108"/>
      <c r="C117" s="108"/>
      <c r="D117" s="108"/>
      <c r="E117" s="108"/>
      <c r="F117" s="108"/>
      <c r="G117" s="108"/>
      <c r="H117" s="108"/>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c r="CN117" s="108"/>
      <c r="CO117" s="108"/>
      <c r="CP117" s="108"/>
      <c r="CQ117" s="108"/>
      <c r="CR117" s="108"/>
      <c r="CS117" s="108"/>
      <c r="CT117" s="108"/>
      <c r="CU117" s="108"/>
      <c r="CV117" s="108"/>
      <c r="CW117" s="108"/>
      <c r="CX117" s="108"/>
      <c r="CY117" s="108"/>
      <c r="CZ117" s="108"/>
      <c r="DA117" s="108"/>
      <c r="DB117" s="108"/>
      <c r="DC117" s="108"/>
      <c r="DD117" s="108"/>
      <c r="DE117" s="108"/>
      <c r="DF117" s="108"/>
      <c r="DG117" s="108"/>
      <c r="DH117" s="108"/>
      <c r="DI117" s="108"/>
      <c r="DJ117" s="108"/>
      <c r="DK117" s="108"/>
      <c r="DL117" s="108"/>
      <c r="DM117" s="108"/>
      <c r="DN117" s="108"/>
      <c r="DO117" s="108"/>
      <c r="DP117" s="108"/>
      <c r="DQ117" s="108"/>
      <c r="DR117" s="108"/>
      <c r="DS117" s="108"/>
      <c r="DT117" s="108"/>
      <c r="DU117" s="108"/>
      <c r="DV117" s="108"/>
      <c r="DW117" s="108"/>
      <c r="DX117" s="108"/>
      <c r="DY117" s="108"/>
      <c r="DZ117" s="108"/>
      <c r="EA117" s="108"/>
      <c r="EB117" s="108"/>
      <c r="EC117" s="108"/>
      <c r="ED117" s="108"/>
      <c r="EE117" s="108"/>
      <c r="EF117" s="108"/>
      <c r="EG117" s="108"/>
      <c r="EH117" s="108"/>
      <c r="EI117" s="108"/>
      <c r="EJ117" s="108"/>
      <c r="EK117" s="108"/>
      <c r="EL117" s="108"/>
      <c r="EM117" s="108"/>
      <c r="EN117" s="108"/>
      <c r="EO117" s="108"/>
      <c r="EP117" s="108"/>
      <c r="EQ117" s="108"/>
      <c r="ER117" s="108"/>
      <c r="ES117" s="108"/>
      <c r="ET117" s="108"/>
      <c r="EU117" s="108"/>
      <c r="EV117" s="108"/>
      <c r="EW117" s="108"/>
      <c r="EX117" s="108"/>
      <c r="EY117" s="108"/>
      <c r="EZ117" s="108"/>
      <c r="FA117" s="108"/>
      <c r="FB117" s="108"/>
      <c r="FC117" s="108"/>
      <c r="FD117" s="108"/>
      <c r="FE117" s="108"/>
      <c r="FF117" s="108"/>
      <c r="FG117" s="108"/>
      <c r="FH117" s="108"/>
      <c r="FI117" s="108"/>
      <c r="FJ117" s="108"/>
      <c r="FK117" s="108"/>
      <c r="FL117" s="108"/>
      <c r="FM117" s="108"/>
      <c r="FN117" s="108"/>
      <c r="FO117" s="108"/>
      <c r="FP117" s="108"/>
      <c r="FQ117" s="108"/>
      <c r="FR117" s="108"/>
    </row>
    <row r="118" spans="1:174" ht="26.25" customHeight="1">
      <c r="A118" s="161"/>
      <c r="B118" s="108"/>
      <c r="C118" s="108"/>
      <c r="D118" s="108"/>
      <c r="E118" s="108"/>
      <c r="F118" s="108"/>
      <c r="G118" s="108"/>
      <c r="H118" s="108"/>
      <c r="I118" s="108"/>
      <c r="J118" s="108"/>
      <c r="K118" s="108"/>
      <c r="L118" s="108"/>
      <c r="M118" s="108"/>
      <c r="N118" s="108"/>
      <c r="O118" s="108"/>
      <c r="P118" s="108"/>
      <c r="Q118" s="108"/>
      <c r="R118" s="108"/>
      <c r="S118" s="108"/>
      <c r="T118" s="108"/>
      <c r="U118" s="108"/>
      <c r="V118" s="108"/>
      <c r="W118" s="108"/>
      <c r="X118" s="108"/>
      <c r="Y118" s="108"/>
      <c r="Z118" s="108"/>
      <c r="AA118" s="108"/>
      <c r="AB118" s="108"/>
      <c r="AC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c r="CN118" s="108"/>
      <c r="CO118" s="108"/>
      <c r="CP118" s="108"/>
      <c r="CQ118" s="108"/>
      <c r="CR118" s="108"/>
      <c r="CS118" s="108"/>
      <c r="CT118" s="108"/>
      <c r="CU118" s="108"/>
      <c r="CV118" s="108"/>
      <c r="CW118" s="108"/>
      <c r="CX118" s="108"/>
      <c r="CY118" s="108"/>
      <c r="CZ118" s="108"/>
      <c r="DA118" s="108"/>
      <c r="DB118" s="108"/>
      <c r="DC118" s="108"/>
      <c r="DD118" s="108"/>
      <c r="DE118" s="108"/>
      <c r="DF118" s="108"/>
      <c r="DG118" s="108"/>
      <c r="DH118" s="108"/>
      <c r="DI118" s="108"/>
      <c r="DJ118" s="108"/>
      <c r="DK118" s="108"/>
      <c r="DL118" s="108"/>
      <c r="DM118" s="108"/>
      <c r="DN118" s="108"/>
      <c r="DO118" s="108"/>
      <c r="DP118" s="108"/>
      <c r="DQ118" s="108"/>
      <c r="DR118" s="108"/>
      <c r="DS118" s="108"/>
      <c r="DT118" s="108"/>
      <c r="DU118" s="108"/>
      <c r="DV118" s="108"/>
      <c r="DW118" s="108"/>
      <c r="DX118" s="108"/>
      <c r="DY118" s="108"/>
      <c r="DZ118" s="108"/>
      <c r="EA118" s="108"/>
      <c r="EB118" s="108"/>
      <c r="EC118" s="108"/>
      <c r="ED118" s="108"/>
      <c r="EE118" s="108"/>
      <c r="EF118" s="108"/>
      <c r="EG118" s="108"/>
      <c r="EH118" s="108"/>
      <c r="EI118" s="108"/>
      <c r="EJ118" s="108"/>
      <c r="EK118" s="108"/>
      <c r="EL118" s="108"/>
      <c r="EM118" s="108"/>
      <c r="EN118" s="108"/>
      <c r="EO118" s="108"/>
      <c r="EP118" s="108"/>
      <c r="EQ118" s="108"/>
      <c r="ER118" s="108"/>
      <c r="ES118" s="108"/>
      <c r="ET118" s="108"/>
      <c r="EU118" s="108"/>
      <c r="EV118" s="108"/>
      <c r="EW118" s="108"/>
      <c r="EX118" s="108"/>
      <c r="EY118" s="108"/>
      <c r="EZ118" s="108"/>
      <c r="FA118" s="108"/>
      <c r="FB118" s="108"/>
      <c r="FC118" s="108"/>
      <c r="FD118" s="108"/>
      <c r="FE118" s="108"/>
      <c r="FF118" s="108"/>
      <c r="FG118" s="108"/>
      <c r="FH118" s="108"/>
      <c r="FI118" s="108"/>
      <c r="FJ118" s="108"/>
      <c r="FK118" s="108"/>
      <c r="FL118" s="108"/>
      <c r="FM118" s="108"/>
      <c r="FN118" s="108"/>
      <c r="FO118" s="108"/>
      <c r="FP118" s="108"/>
      <c r="FQ118" s="108"/>
      <c r="FR118" s="108"/>
    </row>
    <row r="119" spans="1:174" ht="26.25" customHeight="1">
      <c r="A119" s="161"/>
      <c r="B119" s="108"/>
      <c r="C119" s="108"/>
      <c r="D119" s="108"/>
      <c r="E119" s="108"/>
      <c r="F119" s="108"/>
      <c r="G119" s="108"/>
      <c r="H119" s="108"/>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c r="CN119" s="108"/>
      <c r="CO119" s="108"/>
      <c r="CP119" s="108"/>
      <c r="CQ119" s="108"/>
      <c r="CR119" s="108"/>
      <c r="CS119" s="108"/>
      <c r="CT119" s="108"/>
      <c r="CU119" s="108"/>
      <c r="CV119" s="108"/>
      <c r="CW119" s="108"/>
      <c r="CX119" s="108"/>
      <c r="CY119" s="108"/>
      <c r="CZ119" s="108"/>
      <c r="DA119" s="108"/>
      <c r="DB119" s="108"/>
      <c r="DC119" s="108"/>
      <c r="DD119" s="108"/>
      <c r="DE119" s="108"/>
      <c r="DF119" s="108"/>
      <c r="DG119" s="108"/>
      <c r="DH119" s="108"/>
      <c r="DI119" s="108"/>
      <c r="DJ119" s="108"/>
      <c r="DK119" s="108"/>
      <c r="DL119" s="108"/>
      <c r="DM119" s="108"/>
      <c r="DN119" s="108"/>
      <c r="DO119" s="108"/>
      <c r="DP119" s="108"/>
      <c r="DQ119" s="108"/>
      <c r="DR119" s="108"/>
      <c r="DS119" s="108"/>
      <c r="DT119" s="108"/>
      <c r="DU119" s="108"/>
      <c r="DV119" s="108"/>
      <c r="DW119" s="108"/>
      <c r="DX119" s="108"/>
      <c r="DY119" s="108"/>
      <c r="DZ119" s="108"/>
      <c r="EA119" s="108"/>
      <c r="EB119" s="108"/>
      <c r="EC119" s="108"/>
      <c r="ED119" s="108"/>
      <c r="EE119" s="108"/>
      <c r="EF119" s="108"/>
      <c r="EG119" s="108"/>
      <c r="EH119" s="108"/>
      <c r="EI119" s="108"/>
      <c r="EJ119" s="108"/>
      <c r="EK119" s="108"/>
      <c r="EL119" s="108"/>
      <c r="EM119" s="108"/>
      <c r="EN119" s="108"/>
      <c r="EO119" s="108"/>
      <c r="EP119" s="108"/>
      <c r="EQ119" s="108"/>
      <c r="ER119" s="108"/>
      <c r="ES119" s="108"/>
      <c r="ET119" s="108"/>
      <c r="EU119" s="108"/>
      <c r="EV119" s="108"/>
      <c r="EW119" s="108"/>
      <c r="EX119" s="108"/>
      <c r="EY119" s="108"/>
      <c r="EZ119" s="108"/>
      <c r="FA119" s="108"/>
      <c r="FB119" s="108"/>
      <c r="FC119" s="108"/>
      <c r="FD119" s="108"/>
      <c r="FE119" s="108"/>
      <c r="FF119" s="108"/>
      <c r="FG119" s="108"/>
      <c r="FH119" s="108"/>
      <c r="FI119" s="108"/>
      <c r="FJ119" s="108"/>
      <c r="FK119" s="108"/>
      <c r="FL119" s="108"/>
      <c r="FM119" s="108"/>
      <c r="FN119" s="108"/>
      <c r="FO119" s="108"/>
      <c r="FP119" s="108"/>
      <c r="FQ119" s="108"/>
      <c r="FR119" s="108"/>
    </row>
    <row r="120" spans="1:174" ht="26.25" customHeight="1">
      <c r="A120" s="161"/>
      <c r="B120" s="108"/>
      <c r="C120" s="108"/>
      <c r="D120" s="108"/>
      <c r="E120" s="108"/>
      <c r="F120" s="108"/>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c r="DS120" s="108"/>
      <c r="DT120" s="108"/>
      <c r="DU120" s="108"/>
      <c r="DV120" s="108"/>
      <c r="DW120" s="108"/>
      <c r="DX120" s="108"/>
      <c r="DY120" s="108"/>
      <c r="DZ120" s="108"/>
      <c r="EA120" s="108"/>
      <c r="EB120" s="108"/>
      <c r="EC120" s="108"/>
      <c r="ED120" s="108"/>
      <c r="EE120" s="108"/>
      <c r="EF120" s="108"/>
      <c r="EG120" s="108"/>
      <c r="EH120" s="108"/>
      <c r="EI120" s="108"/>
      <c r="EJ120" s="108"/>
      <c r="EK120" s="108"/>
      <c r="EL120" s="108"/>
      <c r="EM120" s="108"/>
      <c r="EN120" s="108"/>
      <c r="EO120" s="108"/>
      <c r="EP120" s="108"/>
      <c r="EQ120" s="108"/>
      <c r="ER120" s="108"/>
      <c r="ES120" s="108"/>
      <c r="ET120" s="108"/>
      <c r="EU120" s="108"/>
      <c r="EV120" s="108"/>
      <c r="EW120" s="108"/>
      <c r="EX120" s="108"/>
      <c r="EY120" s="108"/>
      <c r="EZ120" s="108"/>
      <c r="FA120" s="108"/>
      <c r="FB120" s="108"/>
      <c r="FC120" s="108"/>
      <c r="FD120" s="108"/>
      <c r="FE120" s="108"/>
      <c r="FF120" s="108"/>
      <c r="FG120" s="108"/>
      <c r="FH120" s="108"/>
      <c r="FI120" s="108"/>
      <c r="FJ120" s="108"/>
      <c r="FK120" s="108"/>
      <c r="FL120" s="108"/>
      <c r="FM120" s="108"/>
      <c r="FN120" s="108"/>
      <c r="FO120" s="108"/>
      <c r="FP120" s="108"/>
      <c r="FQ120" s="108"/>
      <c r="FR120" s="108"/>
    </row>
    <row r="121" spans="1:174" ht="26.25" customHeight="1">
      <c r="A121" s="161"/>
      <c r="B121" s="108"/>
      <c r="C121" s="108"/>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c r="CN121" s="108"/>
      <c r="CO121" s="108"/>
      <c r="CP121" s="108"/>
      <c r="CQ121" s="108"/>
      <c r="CR121" s="108"/>
      <c r="CS121" s="108"/>
      <c r="CT121" s="108"/>
      <c r="CU121" s="108"/>
      <c r="CV121" s="108"/>
      <c r="CW121" s="108"/>
      <c r="CX121" s="108"/>
      <c r="CY121" s="108"/>
      <c r="CZ121" s="108"/>
      <c r="DA121" s="108"/>
      <c r="DB121" s="108"/>
      <c r="DC121" s="108"/>
      <c r="DD121" s="108"/>
      <c r="DE121" s="108"/>
      <c r="DF121" s="108"/>
      <c r="DG121" s="108"/>
      <c r="DH121" s="108"/>
      <c r="DI121" s="108"/>
      <c r="DJ121" s="108"/>
      <c r="DK121" s="108"/>
      <c r="DL121" s="108"/>
      <c r="DM121" s="108"/>
      <c r="DN121" s="108"/>
      <c r="DO121" s="108"/>
      <c r="DP121" s="108"/>
      <c r="DQ121" s="108"/>
      <c r="DR121" s="108"/>
      <c r="DS121" s="108"/>
      <c r="DT121" s="108"/>
      <c r="DU121" s="108"/>
      <c r="DV121" s="108"/>
      <c r="DW121" s="108"/>
      <c r="DX121" s="108"/>
      <c r="DY121" s="108"/>
      <c r="DZ121" s="108"/>
      <c r="EA121" s="108"/>
      <c r="EB121" s="108"/>
      <c r="EC121" s="108"/>
      <c r="ED121" s="108"/>
      <c r="EE121" s="108"/>
      <c r="EF121" s="108"/>
      <c r="EG121" s="108"/>
      <c r="EH121" s="108"/>
      <c r="EI121" s="108"/>
      <c r="EJ121" s="108"/>
      <c r="EK121" s="108"/>
      <c r="EL121" s="108"/>
      <c r="EM121" s="108"/>
      <c r="EN121" s="108"/>
      <c r="EO121" s="108"/>
      <c r="EP121" s="108"/>
      <c r="EQ121" s="108"/>
      <c r="ER121" s="108"/>
      <c r="ES121" s="108"/>
      <c r="ET121" s="108"/>
      <c r="EU121" s="108"/>
      <c r="EV121" s="108"/>
      <c r="EW121" s="108"/>
      <c r="EX121" s="108"/>
      <c r="EY121" s="108"/>
      <c r="EZ121" s="108"/>
      <c r="FA121" s="108"/>
      <c r="FB121" s="108"/>
      <c r="FC121" s="108"/>
      <c r="FD121" s="108"/>
      <c r="FE121" s="108"/>
      <c r="FF121" s="108"/>
      <c r="FG121" s="108"/>
      <c r="FH121" s="108"/>
      <c r="FI121" s="108"/>
      <c r="FJ121" s="108"/>
      <c r="FK121" s="108"/>
      <c r="FL121" s="108"/>
      <c r="FM121" s="108"/>
      <c r="FN121" s="108"/>
      <c r="FO121" s="108"/>
      <c r="FP121" s="108"/>
      <c r="FQ121" s="108"/>
      <c r="FR121" s="108"/>
    </row>
    <row r="122" spans="1:174" ht="26.25" customHeight="1">
      <c r="A122" s="161"/>
      <c r="B122" s="108"/>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108"/>
      <c r="BS122" s="108"/>
      <c r="BT122" s="108"/>
      <c r="BU122" s="108"/>
      <c r="BV122" s="108"/>
      <c r="BW122" s="108"/>
      <c r="BX122" s="108"/>
      <c r="BY122" s="108"/>
      <c r="BZ122" s="108"/>
      <c r="CA122" s="108"/>
      <c r="CB122" s="108"/>
      <c r="CC122" s="108"/>
      <c r="CD122" s="108"/>
      <c r="CE122" s="108"/>
      <c r="CF122" s="108"/>
      <c r="CG122" s="108"/>
      <c r="CH122" s="108"/>
      <c r="CI122" s="108"/>
      <c r="CJ122" s="108"/>
      <c r="CK122" s="108"/>
      <c r="CL122" s="108"/>
      <c r="CM122" s="108"/>
      <c r="CN122" s="108"/>
      <c r="CO122" s="108"/>
      <c r="CP122" s="108"/>
      <c r="CQ122" s="108"/>
      <c r="CR122" s="108"/>
      <c r="CS122" s="108"/>
      <c r="CT122" s="108"/>
      <c r="CU122" s="108"/>
      <c r="CV122" s="108"/>
      <c r="CW122" s="108"/>
      <c r="CX122" s="108"/>
      <c r="CY122" s="108"/>
      <c r="CZ122" s="108"/>
      <c r="DA122" s="108"/>
      <c r="DB122" s="108"/>
      <c r="DC122" s="108"/>
      <c r="DD122" s="108"/>
      <c r="DE122" s="108"/>
      <c r="DF122" s="108"/>
      <c r="DG122" s="108"/>
      <c r="DH122" s="108"/>
      <c r="DI122" s="108"/>
      <c r="DJ122" s="108"/>
      <c r="DK122" s="108"/>
      <c r="DL122" s="108"/>
      <c r="DM122" s="108"/>
      <c r="DN122" s="108"/>
      <c r="DO122" s="108"/>
      <c r="DP122" s="108"/>
      <c r="DQ122" s="108"/>
      <c r="DR122" s="108"/>
      <c r="DS122" s="108"/>
      <c r="DT122" s="108"/>
      <c r="DU122" s="108"/>
      <c r="DV122" s="108"/>
      <c r="DW122" s="108"/>
      <c r="DX122" s="108"/>
      <c r="DY122" s="108"/>
      <c r="DZ122" s="108"/>
      <c r="EA122" s="108"/>
      <c r="EB122" s="108"/>
      <c r="EC122" s="108"/>
      <c r="ED122" s="108"/>
      <c r="EE122" s="108"/>
      <c r="EF122" s="108"/>
      <c r="EG122" s="108"/>
      <c r="EH122" s="108"/>
      <c r="EI122" s="108"/>
      <c r="EJ122" s="108"/>
      <c r="EK122" s="108"/>
      <c r="EL122" s="108"/>
      <c r="EM122" s="108"/>
      <c r="EN122" s="108"/>
      <c r="EO122" s="108"/>
      <c r="EP122" s="108"/>
      <c r="EQ122" s="108"/>
      <c r="ER122" s="108"/>
      <c r="ES122" s="108"/>
      <c r="ET122" s="108"/>
      <c r="EU122" s="108"/>
      <c r="EV122" s="108"/>
      <c r="EW122" s="108"/>
      <c r="EX122" s="108"/>
      <c r="EY122" s="108"/>
      <c r="EZ122" s="108"/>
      <c r="FA122" s="108"/>
      <c r="FB122" s="108"/>
      <c r="FC122" s="108"/>
      <c r="FD122" s="108"/>
      <c r="FE122" s="108"/>
      <c r="FF122" s="108"/>
      <c r="FG122" s="108"/>
      <c r="FH122" s="108"/>
      <c r="FI122" s="108"/>
      <c r="FJ122" s="108"/>
      <c r="FK122" s="108"/>
      <c r="FL122" s="108"/>
      <c r="FM122" s="108"/>
      <c r="FN122" s="108"/>
      <c r="FO122" s="108"/>
      <c r="FP122" s="108"/>
      <c r="FQ122" s="108"/>
      <c r="FR122" s="108"/>
    </row>
    <row r="123" spans="1:174" ht="26.25" customHeight="1">
      <c r="A123" s="161"/>
      <c r="B123" s="108"/>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08"/>
      <c r="AL123" s="108"/>
      <c r="AM123" s="108"/>
      <c r="AN123" s="108"/>
      <c r="AO123" s="108"/>
      <c r="AP123" s="108"/>
      <c r="AQ123" s="108"/>
      <c r="AR123" s="108"/>
      <c r="AS123" s="108"/>
      <c r="AT123" s="108"/>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108"/>
      <c r="BS123" s="108"/>
      <c r="BT123" s="108"/>
      <c r="BU123" s="108"/>
      <c r="BV123" s="108"/>
      <c r="BW123" s="108"/>
      <c r="BX123" s="108"/>
      <c r="BY123" s="108"/>
      <c r="BZ123" s="108"/>
      <c r="CA123" s="108"/>
      <c r="CB123" s="108"/>
      <c r="CC123" s="108"/>
      <c r="CD123" s="108"/>
      <c r="CE123" s="108"/>
      <c r="CF123" s="108"/>
      <c r="CG123" s="108"/>
      <c r="CH123" s="108"/>
      <c r="CI123" s="108"/>
      <c r="CJ123" s="108"/>
      <c r="CK123" s="108"/>
      <c r="CL123" s="108"/>
      <c r="CM123" s="108"/>
      <c r="CN123" s="108"/>
      <c r="CO123" s="108"/>
      <c r="CP123" s="108"/>
      <c r="CQ123" s="108"/>
      <c r="CR123" s="108"/>
      <c r="CS123" s="108"/>
      <c r="CT123" s="108"/>
      <c r="CU123" s="108"/>
      <c r="CV123" s="108"/>
      <c r="CW123" s="108"/>
      <c r="CX123" s="108"/>
      <c r="CY123" s="108"/>
      <c r="CZ123" s="108"/>
      <c r="DA123" s="108"/>
      <c r="DB123" s="108"/>
      <c r="DC123" s="108"/>
      <c r="DD123" s="108"/>
      <c r="DE123" s="108"/>
      <c r="DF123" s="108"/>
      <c r="DG123" s="108"/>
      <c r="DH123" s="108"/>
      <c r="DI123" s="108"/>
      <c r="DJ123" s="108"/>
      <c r="DK123" s="108"/>
      <c r="DL123" s="108"/>
      <c r="DM123" s="108"/>
      <c r="DN123" s="108"/>
      <c r="DO123" s="108"/>
      <c r="DP123" s="108"/>
      <c r="DQ123" s="108"/>
      <c r="DR123" s="108"/>
      <c r="DS123" s="108"/>
      <c r="DT123" s="108"/>
      <c r="DU123" s="108"/>
      <c r="DV123" s="108"/>
      <c r="DW123" s="108"/>
      <c r="DX123" s="108"/>
      <c r="DY123" s="108"/>
      <c r="DZ123" s="108"/>
      <c r="EA123" s="108"/>
      <c r="EB123" s="108"/>
      <c r="EC123" s="108"/>
      <c r="ED123" s="108"/>
      <c r="EE123" s="108"/>
      <c r="EF123" s="108"/>
      <c r="EG123" s="108"/>
      <c r="EH123" s="108"/>
      <c r="EI123" s="108"/>
      <c r="EJ123" s="108"/>
      <c r="EK123" s="108"/>
      <c r="EL123" s="108"/>
      <c r="EM123" s="108"/>
      <c r="EN123" s="108"/>
      <c r="EO123" s="108"/>
      <c r="EP123" s="108"/>
      <c r="EQ123" s="108"/>
      <c r="ER123" s="108"/>
      <c r="ES123" s="108"/>
      <c r="ET123" s="108"/>
      <c r="EU123" s="108"/>
      <c r="EV123" s="108"/>
      <c r="EW123" s="108"/>
      <c r="EX123" s="108"/>
      <c r="EY123" s="108"/>
      <c r="EZ123" s="108"/>
      <c r="FA123" s="108"/>
      <c r="FB123" s="108"/>
      <c r="FC123" s="108"/>
      <c r="FD123" s="108"/>
      <c r="FE123" s="108"/>
      <c r="FF123" s="108"/>
      <c r="FG123" s="108"/>
      <c r="FH123" s="108"/>
      <c r="FI123" s="108"/>
      <c r="FJ123" s="108"/>
      <c r="FK123" s="108"/>
      <c r="FL123" s="108"/>
      <c r="FM123" s="108"/>
      <c r="FN123" s="108"/>
      <c r="FO123" s="108"/>
      <c r="FP123" s="108"/>
      <c r="FQ123" s="108"/>
      <c r="FR123" s="108"/>
    </row>
    <row r="124" spans="1:174" ht="26.25" customHeight="1">
      <c r="A124" s="161"/>
      <c r="B124" s="108"/>
      <c r="C124" s="108"/>
      <c r="D124" s="108"/>
      <c r="E124" s="108"/>
      <c r="F124" s="108"/>
      <c r="G124" s="108"/>
      <c r="H124" s="108"/>
      <c r="I124" s="108"/>
      <c r="J124" s="108"/>
      <c r="K124" s="108"/>
      <c r="L124" s="108"/>
      <c r="M124" s="108"/>
      <c r="N124" s="108"/>
      <c r="O124" s="108"/>
      <c r="P124" s="108"/>
      <c r="Q124" s="108"/>
      <c r="R124" s="108"/>
      <c r="S124" s="108"/>
      <c r="T124" s="108"/>
      <c r="U124" s="108"/>
      <c r="V124" s="108"/>
      <c r="W124" s="108"/>
      <c r="X124" s="108"/>
      <c r="Y124" s="108"/>
      <c r="Z124" s="108"/>
      <c r="AA124" s="108"/>
      <c r="AB124" s="108"/>
      <c r="AC124" s="108"/>
      <c r="AD124" s="108"/>
      <c r="AE124" s="108"/>
      <c r="AF124" s="108"/>
      <c r="AG124" s="108"/>
      <c r="AH124" s="108"/>
      <c r="AI124" s="108"/>
      <c r="AJ124" s="108"/>
      <c r="AK124" s="108"/>
      <c r="AL124" s="108"/>
      <c r="AM124" s="108"/>
      <c r="AN124" s="108"/>
      <c r="AO124" s="108"/>
      <c r="AP124" s="108"/>
      <c r="AQ124" s="108"/>
      <c r="AR124" s="108"/>
      <c r="AS124" s="108"/>
      <c r="AT124" s="108"/>
      <c r="AU124" s="108"/>
      <c r="AV124" s="108"/>
      <c r="AW124" s="108"/>
      <c r="AX124" s="108"/>
      <c r="AY124" s="108"/>
      <c r="AZ124" s="108"/>
      <c r="BA124" s="108"/>
      <c r="BB124" s="108"/>
      <c r="BC124" s="108"/>
      <c r="BD124" s="108"/>
      <c r="BE124" s="108"/>
      <c r="BF124" s="108"/>
      <c r="BG124" s="108"/>
      <c r="BH124" s="108"/>
      <c r="BI124" s="108"/>
      <c r="BJ124" s="108"/>
      <c r="BK124" s="108"/>
      <c r="BL124" s="108"/>
      <c r="BM124" s="108"/>
      <c r="BN124" s="108"/>
      <c r="BO124" s="108"/>
      <c r="BP124" s="108"/>
      <c r="BQ124" s="108"/>
      <c r="BR124" s="108"/>
      <c r="BS124" s="108"/>
      <c r="BT124" s="108"/>
      <c r="BU124" s="108"/>
      <c r="BV124" s="108"/>
      <c r="BW124" s="108"/>
      <c r="BX124" s="108"/>
      <c r="BY124" s="108"/>
      <c r="BZ124" s="108"/>
      <c r="CA124" s="108"/>
      <c r="CB124" s="108"/>
      <c r="CC124" s="108"/>
      <c r="CD124" s="108"/>
      <c r="CE124" s="108"/>
      <c r="CF124" s="108"/>
      <c r="CG124" s="108"/>
      <c r="CH124" s="108"/>
      <c r="CI124" s="108"/>
      <c r="CJ124" s="108"/>
      <c r="CK124" s="108"/>
      <c r="CL124" s="108"/>
      <c r="CM124" s="108"/>
      <c r="CN124" s="108"/>
      <c r="CO124" s="108"/>
      <c r="CP124" s="108"/>
      <c r="CQ124" s="108"/>
      <c r="CR124" s="108"/>
      <c r="CS124" s="108"/>
      <c r="CT124" s="108"/>
      <c r="CU124" s="108"/>
      <c r="CV124" s="108"/>
      <c r="CW124" s="108"/>
      <c r="CX124" s="108"/>
      <c r="CY124" s="108"/>
      <c r="CZ124" s="108"/>
      <c r="DA124" s="108"/>
      <c r="DB124" s="108"/>
      <c r="DC124" s="108"/>
      <c r="DD124" s="108"/>
      <c r="DE124" s="108"/>
      <c r="DF124" s="108"/>
      <c r="DG124" s="108"/>
      <c r="DH124" s="108"/>
      <c r="DI124" s="108"/>
      <c r="DJ124" s="108"/>
      <c r="DK124" s="108"/>
      <c r="DL124" s="108"/>
      <c r="DM124" s="108"/>
      <c r="DN124" s="108"/>
      <c r="DO124" s="108"/>
      <c r="DP124" s="108"/>
      <c r="DQ124" s="108"/>
      <c r="DR124" s="108"/>
      <c r="DS124" s="108"/>
      <c r="DT124" s="108"/>
      <c r="DU124" s="108"/>
      <c r="DV124" s="108"/>
      <c r="DW124" s="108"/>
      <c r="DX124" s="108"/>
      <c r="DY124" s="108"/>
      <c r="DZ124" s="108"/>
      <c r="EA124" s="108"/>
      <c r="EB124" s="108"/>
      <c r="EC124" s="108"/>
      <c r="ED124" s="108"/>
      <c r="EE124" s="108"/>
      <c r="EF124" s="108"/>
      <c r="EG124" s="108"/>
      <c r="EH124" s="108"/>
      <c r="EI124" s="108"/>
      <c r="EJ124" s="108"/>
      <c r="EK124" s="108"/>
      <c r="EL124" s="108"/>
      <c r="EM124" s="108"/>
      <c r="EN124" s="108"/>
      <c r="EO124" s="108"/>
      <c r="EP124" s="108"/>
      <c r="EQ124" s="108"/>
      <c r="ER124" s="108"/>
      <c r="ES124" s="108"/>
      <c r="ET124" s="108"/>
      <c r="EU124" s="108"/>
      <c r="EV124" s="108"/>
      <c r="EW124" s="108"/>
      <c r="EX124" s="108"/>
      <c r="EY124" s="108"/>
      <c r="EZ124" s="108"/>
      <c r="FA124" s="108"/>
      <c r="FB124" s="108"/>
      <c r="FC124" s="108"/>
      <c r="FD124" s="108"/>
      <c r="FE124" s="108"/>
      <c r="FF124" s="108"/>
      <c r="FG124" s="108"/>
      <c r="FH124" s="108"/>
      <c r="FI124" s="108"/>
      <c r="FJ124" s="108"/>
      <c r="FK124" s="108"/>
      <c r="FL124" s="108"/>
      <c r="FM124" s="108"/>
      <c r="FN124" s="108"/>
      <c r="FO124" s="108"/>
      <c r="FP124" s="108"/>
      <c r="FQ124" s="108"/>
      <c r="FR124" s="108"/>
    </row>
    <row r="125" spans="1:174" ht="26.25" customHeight="1">
      <c r="A125" s="161"/>
      <c r="B125" s="108"/>
      <c r="C125" s="108"/>
      <c r="D125" s="108"/>
      <c r="E125" s="108"/>
      <c r="F125" s="108"/>
      <c r="G125" s="108"/>
      <c r="H125" s="108"/>
      <c r="I125" s="108"/>
      <c r="J125" s="108"/>
      <c r="K125" s="108"/>
      <c r="L125" s="108"/>
      <c r="M125" s="108"/>
      <c r="N125" s="108"/>
      <c r="O125" s="108"/>
      <c r="P125" s="108"/>
      <c r="Q125" s="108"/>
      <c r="R125" s="108"/>
      <c r="S125" s="108"/>
      <c r="T125" s="108"/>
      <c r="U125" s="108"/>
      <c r="V125" s="108"/>
      <c r="W125" s="108"/>
      <c r="X125" s="108"/>
      <c r="Y125" s="108"/>
      <c r="Z125" s="108"/>
      <c r="AA125" s="108"/>
      <c r="AB125" s="108"/>
      <c r="AC125" s="108"/>
      <c r="AD125" s="108"/>
      <c r="AE125" s="108"/>
      <c r="AF125" s="108"/>
      <c r="AG125" s="108"/>
      <c r="AH125" s="108"/>
      <c r="AI125" s="108"/>
      <c r="AJ125" s="108"/>
      <c r="AK125" s="108"/>
      <c r="AL125" s="108"/>
      <c r="AM125" s="108"/>
      <c r="AN125" s="108"/>
      <c r="AO125" s="108"/>
      <c r="AP125" s="108"/>
      <c r="AQ125" s="108"/>
      <c r="AR125" s="108"/>
      <c r="AS125" s="108"/>
      <c r="AT125" s="108"/>
      <c r="AU125" s="108"/>
      <c r="AV125" s="108"/>
      <c r="AW125" s="108"/>
      <c r="AX125" s="108"/>
      <c r="AY125" s="108"/>
      <c r="AZ125" s="108"/>
      <c r="BA125" s="108"/>
      <c r="BB125" s="108"/>
      <c r="BC125" s="108"/>
      <c r="BD125" s="108"/>
      <c r="BE125" s="108"/>
      <c r="BF125" s="108"/>
      <c r="BG125" s="108"/>
      <c r="BH125" s="108"/>
      <c r="BI125" s="108"/>
      <c r="BJ125" s="108"/>
      <c r="BK125" s="108"/>
      <c r="BL125" s="108"/>
      <c r="BM125" s="108"/>
      <c r="BN125" s="108"/>
      <c r="BO125" s="108"/>
      <c r="BP125" s="108"/>
      <c r="BQ125" s="108"/>
      <c r="BR125" s="108"/>
      <c r="BS125" s="108"/>
      <c r="BT125" s="108"/>
      <c r="BU125" s="108"/>
      <c r="BV125" s="108"/>
      <c r="BW125" s="108"/>
      <c r="BX125" s="108"/>
      <c r="BY125" s="108"/>
      <c r="BZ125" s="108"/>
      <c r="CA125" s="108"/>
      <c r="CB125" s="108"/>
      <c r="CC125" s="108"/>
      <c r="CD125" s="108"/>
      <c r="CE125" s="108"/>
      <c r="CF125" s="108"/>
      <c r="CG125" s="108"/>
      <c r="CH125" s="108"/>
      <c r="CI125" s="108"/>
      <c r="CJ125" s="108"/>
      <c r="CK125" s="108"/>
      <c r="CL125" s="108"/>
      <c r="CM125" s="108"/>
      <c r="CN125" s="108"/>
      <c r="CO125" s="108"/>
      <c r="CP125" s="108"/>
      <c r="CQ125" s="108"/>
      <c r="CR125" s="108"/>
      <c r="CS125" s="108"/>
      <c r="CT125" s="108"/>
      <c r="CU125" s="108"/>
      <c r="CV125" s="108"/>
      <c r="CW125" s="108"/>
      <c r="CX125" s="108"/>
      <c r="CY125" s="108"/>
      <c r="CZ125" s="108"/>
      <c r="DA125" s="108"/>
      <c r="DB125" s="108"/>
      <c r="DC125" s="108"/>
      <c r="DD125" s="108"/>
      <c r="DE125" s="108"/>
      <c r="DF125" s="108"/>
      <c r="DG125" s="108"/>
      <c r="DH125" s="108"/>
      <c r="DI125" s="108"/>
      <c r="DJ125" s="108"/>
      <c r="DK125" s="108"/>
      <c r="DL125" s="108"/>
      <c r="DM125" s="108"/>
      <c r="DN125" s="108"/>
      <c r="DO125" s="108"/>
      <c r="DP125" s="108"/>
      <c r="DQ125" s="108"/>
      <c r="DR125" s="108"/>
      <c r="DS125" s="108"/>
      <c r="DT125" s="108"/>
      <c r="DU125" s="108"/>
      <c r="DV125" s="108"/>
      <c r="DW125" s="108"/>
      <c r="DX125" s="108"/>
      <c r="DY125" s="108"/>
      <c r="DZ125" s="108"/>
      <c r="EA125" s="108"/>
      <c r="EB125" s="108"/>
      <c r="EC125" s="108"/>
      <c r="ED125" s="108"/>
      <c r="EE125" s="108"/>
      <c r="EF125" s="108"/>
      <c r="EG125" s="108"/>
      <c r="EH125" s="108"/>
      <c r="EI125" s="108"/>
      <c r="EJ125" s="108"/>
      <c r="EK125" s="108"/>
      <c r="EL125" s="108"/>
      <c r="EM125" s="108"/>
      <c r="EN125" s="108"/>
      <c r="EO125" s="108"/>
      <c r="EP125" s="108"/>
      <c r="EQ125" s="108"/>
      <c r="ER125" s="108"/>
      <c r="ES125" s="108"/>
      <c r="ET125" s="108"/>
      <c r="EU125" s="108"/>
      <c r="EV125" s="108"/>
      <c r="EW125" s="108"/>
      <c r="EX125" s="108"/>
      <c r="EY125" s="108"/>
      <c r="EZ125" s="108"/>
      <c r="FA125" s="108"/>
      <c r="FB125" s="108"/>
      <c r="FC125" s="108"/>
      <c r="FD125" s="108"/>
      <c r="FE125" s="108"/>
      <c r="FF125" s="108"/>
      <c r="FG125" s="108"/>
      <c r="FH125" s="108"/>
      <c r="FI125" s="108"/>
      <c r="FJ125" s="108"/>
      <c r="FK125" s="108"/>
      <c r="FL125" s="108"/>
      <c r="FM125" s="108"/>
      <c r="FN125" s="108"/>
      <c r="FO125" s="108"/>
      <c r="FP125" s="108"/>
      <c r="FQ125" s="108"/>
      <c r="FR125" s="108"/>
    </row>
    <row r="126" spans="1:174" ht="26.25" customHeight="1">
      <c r="A126" s="161"/>
      <c r="B126" s="108"/>
      <c r="C126" s="108"/>
      <c r="D126" s="108"/>
      <c r="E126" s="108"/>
      <c r="F126" s="108"/>
      <c r="G126" s="108"/>
      <c r="H126" s="108"/>
      <c r="I126" s="108"/>
      <c r="J126" s="108"/>
      <c r="K126" s="108"/>
      <c r="L126" s="108"/>
      <c r="M126" s="108"/>
      <c r="N126" s="108"/>
      <c r="O126" s="108"/>
      <c r="P126" s="108"/>
      <c r="Q126" s="108"/>
      <c r="R126" s="108"/>
      <c r="S126" s="108"/>
      <c r="T126" s="108"/>
      <c r="U126" s="108"/>
      <c r="V126" s="108"/>
      <c r="W126" s="108"/>
      <c r="X126" s="108"/>
      <c r="Y126" s="108"/>
      <c r="Z126" s="108"/>
      <c r="AA126" s="108"/>
      <c r="AB126" s="108"/>
      <c r="AC126" s="108"/>
      <c r="AD126" s="108"/>
      <c r="AE126" s="108"/>
      <c r="AF126" s="108"/>
      <c r="AG126" s="108"/>
      <c r="AH126" s="108"/>
      <c r="AI126" s="108"/>
      <c r="AJ126" s="108"/>
      <c r="AK126" s="108"/>
      <c r="AL126" s="108"/>
      <c r="AM126" s="108"/>
      <c r="AN126" s="108"/>
      <c r="AO126" s="108"/>
      <c r="AP126" s="108"/>
      <c r="AQ126" s="108"/>
      <c r="AR126" s="108"/>
      <c r="AS126" s="108"/>
      <c r="AT126" s="108"/>
      <c r="AU126" s="108"/>
      <c r="AV126" s="108"/>
      <c r="AW126" s="108"/>
      <c r="AX126" s="108"/>
      <c r="AY126" s="108"/>
      <c r="AZ126" s="108"/>
      <c r="BA126" s="108"/>
      <c r="BB126" s="108"/>
      <c r="BC126" s="108"/>
      <c r="BD126" s="108"/>
      <c r="BE126" s="108"/>
      <c r="BF126" s="108"/>
      <c r="BG126" s="108"/>
      <c r="BH126" s="108"/>
      <c r="BI126" s="108"/>
      <c r="BJ126" s="108"/>
      <c r="BK126" s="108"/>
      <c r="BL126" s="108"/>
      <c r="BM126" s="108"/>
      <c r="BN126" s="108"/>
      <c r="BO126" s="108"/>
      <c r="BP126" s="108"/>
      <c r="BQ126" s="108"/>
      <c r="BR126" s="108"/>
      <c r="BS126" s="108"/>
      <c r="BT126" s="108"/>
      <c r="BU126" s="108"/>
      <c r="BV126" s="108"/>
      <c r="BW126" s="108"/>
      <c r="BX126" s="108"/>
      <c r="BY126" s="108"/>
      <c r="BZ126" s="108"/>
      <c r="CA126" s="108"/>
      <c r="CB126" s="108"/>
      <c r="CC126" s="108"/>
      <c r="CD126" s="108"/>
      <c r="CE126" s="108"/>
      <c r="CF126" s="108"/>
      <c r="CG126" s="108"/>
      <c r="CH126" s="108"/>
      <c r="CI126" s="108"/>
      <c r="CJ126" s="108"/>
      <c r="CK126" s="108"/>
      <c r="CL126" s="108"/>
      <c r="CM126" s="108"/>
      <c r="CN126" s="108"/>
      <c r="CO126" s="108"/>
      <c r="CP126" s="108"/>
      <c r="CQ126" s="108"/>
      <c r="CR126" s="108"/>
      <c r="CS126" s="108"/>
      <c r="CT126" s="108"/>
      <c r="CU126" s="108"/>
      <c r="CV126" s="108"/>
      <c r="CW126" s="108"/>
      <c r="CX126" s="108"/>
      <c r="CY126" s="108"/>
      <c r="CZ126" s="108"/>
      <c r="DA126" s="108"/>
      <c r="DB126" s="108"/>
      <c r="DC126" s="108"/>
      <c r="DD126" s="108"/>
      <c r="DE126" s="108"/>
      <c r="DF126" s="108"/>
      <c r="DG126" s="108"/>
      <c r="DH126" s="108"/>
      <c r="DI126" s="108"/>
      <c r="DJ126" s="108"/>
      <c r="DK126" s="108"/>
      <c r="DL126" s="108"/>
      <c r="DM126" s="108"/>
      <c r="DN126" s="108"/>
      <c r="DO126" s="108"/>
      <c r="DP126" s="108"/>
      <c r="DQ126" s="108"/>
      <c r="DR126" s="108"/>
      <c r="DS126" s="108"/>
      <c r="DT126" s="108"/>
      <c r="DU126" s="108"/>
      <c r="DV126" s="108"/>
      <c r="DW126" s="108"/>
      <c r="DX126" s="108"/>
      <c r="DY126" s="108"/>
      <c r="DZ126" s="108"/>
      <c r="EA126" s="108"/>
      <c r="EB126" s="108"/>
      <c r="EC126" s="108"/>
      <c r="ED126" s="108"/>
      <c r="EE126" s="108"/>
      <c r="EF126" s="108"/>
      <c r="EG126" s="108"/>
      <c r="EH126" s="108"/>
      <c r="EI126" s="108"/>
      <c r="EJ126" s="108"/>
      <c r="EK126" s="108"/>
      <c r="EL126" s="108"/>
      <c r="EM126" s="108"/>
      <c r="EN126" s="108"/>
      <c r="EO126" s="108"/>
      <c r="EP126" s="108"/>
      <c r="EQ126" s="108"/>
      <c r="ER126" s="108"/>
      <c r="ES126" s="108"/>
      <c r="ET126" s="108"/>
      <c r="EU126" s="108"/>
      <c r="EV126" s="108"/>
      <c r="EW126" s="108"/>
      <c r="EX126" s="108"/>
      <c r="EY126" s="108"/>
      <c r="EZ126" s="108"/>
      <c r="FA126" s="108"/>
      <c r="FB126" s="108"/>
      <c r="FC126" s="108"/>
      <c r="FD126" s="108"/>
      <c r="FE126" s="108"/>
      <c r="FF126" s="108"/>
      <c r="FG126" s="108"/>
      <c r="FH126" s="108"/>
      <c r="FI126" s="108"/>
      <c r="FJ126" s="108"/>
      <c r="FK126" s="108"/>
      <c r="FL126" s="108"/>
      <c r="FM126" s="108"/>
      <c r="FN126" s="108"/>
      <c r="FO126" s="108"/>
      <c r="FP126" s="108"/>
      <c r="FQ126" s="108"/>
      <c r="FR126" s="108"/>
    </row>
    <row r="127" spans="1:174" ht="26.25" customHeight="1">
      <c r="A127" s="161"/>
      <c r="B127" s="108"/>
      <c r="C127" s="108"/>
      <c r="D127" s="108"/>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c r="AA127" s="108"/>
      <c r="AB127" s="108"/>
      <c r="AC127" s="108"/>
      <c r="AD127" s="108"/>
      <c r="AE127" s="108"/>
      <c r="AF127" s="108"/>
      <c r="AG127" s="108"/>
      <c r="AH127" s="108"/>
      <c r="AI127" s="108"/>
      <c r="AJ127" s="108"/>
      <c r="AK127" s="108"/>
      <c r="AL127" s="108"/>
      <c r="AM127" s="108"/>
      <c r="AN127" s="108"/>
      <c r="AO127" s="108"/>
      <c r="AP127" s="108"/>
      <c r="AQ127" s="108"/>
      <c r="AR127" s="108"/>
      <c r="AS127" s="108"/>
      <c r="AT127" s="108"/>
      <c r="AU127" s="108"/>
      <c r="AV127" s="108"/>
      <c r="AW127" s="108"/>
      <c r="AX127" s="108"/>
      <c r="AY127" s="108"/>
      <c r="AZ127" s="108"/>
      <c r="BA127" s="108"/>
      <c r="BB127" s="108"/>
      <c r="BC127" s="108"/>
      <c r="BD127" s="108"/>
      <c r="BE127" s="108"/>
      <c r="BF127" s="108"/>
      <c r="BG127" s="108"/>
      <c r="BH127" s="108"/>
      <c r="BI127" s="108"/>
      <c r="BJ127" s="108"/>
      <c r="BK127" s="108"/>
      <c r="BL127" s="108"/>
      <c r="BM127" s="108"/>
      <c r="BN127" s="108"/>
      <c r="BO127" s="108"/>
      <c r="BP127" s="108"/>
      <c r="BQ127" s="108"/>
      <c r="BR127" s="108"/>
      <c r="BS127" s="108"/>
      <c r="BT127" s="108"/>
      <c r="BU127" s="108"/>
      <c r="BV127" s="108"/>
      <c r="BW127" s="108"/>
      <c r="BX127" s="108"/>
      <c r="BY127" s="108"/>
      <c r="BZ127" s="108"/>
      <c r="CA127" s="108"/>
      <c r="CB127" s="108"/>
      <c r="CC127" s="108"/>
      <c r="CD127" s="108"/>
      <c r="CE127" s="108"/>
      <c r="CF127" s="108"/>
      <c r="CG127" s="108"/>
      <c r="CH127" s="108"/>
      <c r="CI127" s="108"/>
      <c r="CJ127" s="108"/>
      <c r="CK127" s="108"/>
      <c r="CL127" s="108"/>
      <c r="CM127" s="108"/>
      <c r="CN127" s="108"/>
      <c r="CO127" s="108"/>
      <c r="CP127" s="108"/>
      <c r="CQ127" s="108"/>
      <c r="CR127" s="108"/>
      <c r="CS127" s="108"/>
      <c r="CT127" s="108"/>
      <c r="CU127" s="108"/>
      <c r="CV127" s="108"/>
      <c r="CW127" s="108"/>
      <c r="CX127" s="108"/>
      <c r="CY127" s="108"/>
      <c r="CZ127" s="108"/>
      <c r="DA127" s="108"/>
      <c r="DB127" s="108"/>
      <c r="DC127" s="108"/>
      <c r="DD127" s="108"/>
      <c r="DE127" s="108"/>
      <c r="DF127" s="108"/>
      <c r="DG127" s="108"/>
      <c r="DH127" s="108"/>
      <c r="DI127" s="108"/>
      <c r="DJ127" s="108"/>
      <c r="DK127" s="108"/>
      <c r="DL127" s="108"/>
      <c r="DM127" s="108"/>
      <c r="DN127" s="108"/>
      <c r="DO127" s="108"/>
      <c r="DP127" s="108"/>
      <c r="DQ127" s="108"/>
      <c r="DR127" s="108"/>
      <c r="DS127" s="108"/>
      <c r="DT127" s="108"/>
      <c r="DU127" s="108"/>
      <c r="DV127" s="108"/>
      <c r="DW127" s="108"/>
      <c r="DX127" s="108"/>
      <c r="DY127" s="108"/>
      <c r="DZ127" s="108"/>
      <c r="EA127" s="108"/>
      <c r="EB127" s="108"/>
      <c r="EC127" s="108"/>
      <c r="ED127" s="108"/>
      <c r="EE127" s="108"/>
      <c r="EF127" s="108"/>
      <c r="EG127" s="108"/>
      <c r="EH127" s="108"/>
      <c r="EI127" s="108"/>
      <c r="EJ127" s="108"/>
      <c r="EK127" s="108"/>
      <c r="EL127" s="108"/>
      <c r="EM127" s="108"/>
      <c r="EN127" s="108"/>
      <c r="EO127" s="108"/>
      <c r="EP127" s="108"/>
      <c r="EQ127" s="108"/>
      <c r="ER127" s="108"/>
      <c r="ES127" s="108"/>
      <c r="ET127" s="108"/>
      <c r="EU127" s="108"/>
      <c r="EV127" s="108"/>
      <c r="EW127" s="108"/>
      <c r="EX127" s="108"/>
      <c r="EY127" s="108"/>
      <c r="EZ127" s="108"/>
      <c r="FA127" s="108"/>
      <c r="FB127" s="108"/>
      <c r="FC127" s="108"/>
      <c r="FD127" s="108"/>
      <c r="FE127" s="108"/>
      <c r="FF127" s="108"/>
      <c r="FG127" s="108"/>
      <c r="FH127" s="108"/>
      <c r="FI127" s="108"/>
      <c r="FJ127" s="108"/>
      <c r="FK127" s="108"/>
      <c r="FL127" s="108"/>
      <c r="FM127" s="108"/>
      <c r="FN127" s="108"/>
      <c r="FO127" s="108"/>
      <c r="FP127" s="108"/>
      <c r="FQ127" s="108"/>
      <c r="FR127" s="108"/>
    </row>
    <row r="128" spans="1:174" ht="26.25" customHeight="1">
      <c r="A128" s="161"/>
      <c r="B128" s="108"/>
      <c r="C128" s="108"/>
      <c r="D128" s="108"/>
      <c r="E128" s="108"/>
      <c r="F128" s="108"/>
      <c r="G128" s="108"/>
      <c r="H128" s="108"/>
      <c r="I128" s="108"/>
      <c r="J128" s="108"/>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108"/>
      <c r="AH128" s="108"/>
      <c r="AI128" s="108"/>
      <c r="AJ128" s="108"/>
      <c r="AK128" s="108"/>
      <c r="AL128" s="108"/>
      <c r="AM128" s="108"/>
      <c r="AN128" s="108"/>
      <c r="AO128" s="108"/>
      <c r="AP128" s="108"/>
      <c r="AQ128" s="108"/>
      <c r="AR128" s="108"/>
      <c r="AS128" s="108"/>
      <c r="AT128" s="108"/>
      <c r="AU128" s="108"/>
      <c r="AV128" s="108"/>
      <c r="AW128" s="108"/>
      <c r="AX128" s="108"/>
      <c r="AY128" s="108"/>
      <c r="AZ128" s="108"/>
      <c r="BA128" s="108"/>
      <c r="BB128" s="108"/>
      <c r="BC128" s="108"/>
      <c r="BD128" s="108"/>
      <c r="BE128" s="108"/>
      <c r="BF128" s="108"/>
      <c r="BG128" s="108"/>
      <c r="BH128" s="108"/>
      <c r="BI128" s="108"/>
      <c r="BJ128" s="108"/>
      <c r="BK128" s="108"/>
      <c r="BL128" s="108"/>
      <c r="BM128" s="108"/>
      <c r="BN128" s="108"/>
      <c r="BO128" s="108"/>
      <c r="BP128" s="108"/>
      <c r="BQ128" s="108"/>
      <c r="BR128" s="108"/>
      <c r="BS128" s="108"/>
      <c r="BT128" s="108"/>
      <c r="BU128" s="108"/>
      <c r="BV128" s="108"/>
      <c r="BW128" s="108"/>
      <c r="BX128" s="108"/>
      <c r="BY128" s="108"/>
      <c r="BZ128" s="108"/>
      <c r="CA128" s="108"/>
      <c r="CB128" s="108"/>
      <c r="CC128" s="108"/>
      <c r="CD128" s="108"/>
      <c r="CE128" s="108"/>
      <c r="CF128" s="108"/>
      <c r="CG128" s="108"/>
      <c r="CH128" s="108"/>
      <c r="CI128" s="108"/>
      <c r="CJ128" s="108"/>
      <c r="CK128" s="108"/>
      <c r="CL128" s="108"/>
      <c r="CM128" s="108"/>
      <c r="CN128" s="108"/>
      <c r="CO128" s="108"/>
      <c r="CP128" s="108"/>
      <c r="CQ128" s="108"/>
      <c r="CR128" s="108"/>
      <c r="CS128" s="108"/>
      <c r="CT128" s="108"/>
      <c r="CU128" s="108"/>
      <c r="CV128" s="108"/>
      <c r="CW128" s="108"/>
      <c r="CX128" s="108"/>
      <c r="CY128" s="108"/>
      <c r="CZ128" s="108"/>
      <c r="DA128" s="108"/>
      <c r="DB128" s="108"/>
      <c r="DC128" s="108"/>
      <c r="DD128" s="108"/>
      <c r="DE128" s="108"/>
      <c r="DF128" s="108"/>
      <c r="DG128" s="108"/>
      <c r="DH128" s="108"/>
      <c r="DI128" s="108"/>
      <c r="DJ128" s="108"/>
      <c r="DK128" s="108"/>
      <c r="DL128" s="108"/>
      <c r="DM128" s="108"/>
      <c r="DN128" s="108"/>
      <c r="DO128" s="108"/>
      <c r="DP128" s="108"/>
      <c r="DQ128" s="108"/>
      <c r="DR128" s="108"/>
      <c r="DS128" s="108"/>
      <c r="DT128" s="108"/>
      <c r="DU128" s="108"/>
      <c r="DV128" s="108"/>
      <c r="DW128" s="108"/>
      <c r="DX128" s="108"/>
      <c r="DY128" s="108"/>
      <c r="DZ128" s="108"/>
      <c r="EA128" s="108"/>
      <c r="EB128" s="108"/>
      <c r="EC128" s="108"/>
      <c r="ED128" s="108"/>
      <c r="EE128" s="108"/>
      <c r="EF128" s="108"/>
      <c r="EG128" s="108"/>
      <c r="EH128" s="108"/>
      <c r="EI128" s="108"/>
      <c r="EJ128" s="108"/>
      <c r="EK128" s="108"/>
      <c r="EL128" s="108"/>
      <c r="EM128" s="108"/>
      <c r="EN128" s="108"/>
      <c r="EO128" s="108"/>
      <c r="EP128" s="108"/>
      <c r="EQ128" s="108"/>
      <c r="ER128" s="108"/>
      <c r="ES128" s="108"/>
      <c r="ET128" s="108"/>
      <c r="EU128" s="108"/>
      <c r="EV128" s="108"/>
      <c r="EW128" s="108"/>
      <c r="EX128" s="108"/>
      <c r="EY128" s="108"/>
      <c r="EZ128" s="108"/>
      <c r="FA128" s="108"/>
      <c r="FB128" s="108"/>
      <c r="FC128" s="108"/>
      <c r="FD128" s="108"/>
      <c r="FE128" s="108"/>
      <c r="FF128" s="108"/>
      <c r="FG128" s="108"/>
      <c r="FH128" s="108"/>
      <c r="FI128" s="108"/>
      <c r="FJ128" s="108"/>
      <c r="FK128" s="108"/>
      <c r="FL128" s="108"/>
      <c r="FM128" s="108"/>
      <c r="FN128" s="108"/>
      <c r="FO128" s="108"/>
      <c r="FP128" s="108"/>
      <c r="FQ128" s="108"/>
      <c r="FR128" s="108"/>
    </row>
    <row r="129" spans="1:174" ht="26.25" customHeight="1">
      <c r="A129" s="161"/>
      <c r="B129" s="108"/>
      <c r="C129" s="108"/>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08"/>
      <c r="AE129" s="108"/>
      <c r="AF129" s="108"/>
      <c r="AG129" s="108"/>
      <c r="AH129" s="108"/>
      <c r="AI129" s="108"/>
      <c r="AJ129" s="108"/>
      <c r="AK129" s="108"/>
      <c r="AL129" s="108"/>
      <c r="AM129" s="108"/>
      <c r="AN129" s="108"/>
      <c r="AO129" s="108"/>
      <c r="AP129" s="108"/>
      <c r="AQ129" s="108"/>
      <c r="AR129" s="108"/>
      <c r="AS129" s="108"/>
      <c r="AT129" s="108"/>
      <c r="AU129" s="108"/>
      <c r="AV129" s="108"/>
      <c r="AW129" s="108"/>
      <c r="AX129" s="108"/>
      <c r="AY129" s="108"/>
      <c r="AZ129" s="108"/>
      <c r="BA129" s="108"/>
      <c r="BB129" s="108"/>
      <c r="BC129" s="108"/>
      <c r="BD129" s="108"/>
      <c r="BE129" s="108"/>
      <c r="BF129" s="108"/>
      <c r="BG129" s="108"/>
      <c r="BH129" s="108"/>
      <c r="BI129" s="108"/>
      <c r="BJ129" s="108"/>
      <c r="BK129" s="108"/>
      <c r="BL129" s="108"/>
      <c r="BM129" s="108"/>
      <c r="BN129" s="108"/>
      <c r="BO129" s="108"/>
      <c r="BP129" s="108"/>
      <c r="BQ129" s="108"/>
      <c r="BR129" s="108"/>
      <c r="BS129" s="108"/>
      <c r="BT129" s="108"/>
      <c r="BU129" s="108"/>
      <c r="BV129" s="108"/>
      <c r="BW129" s="108"/>
      <c r="BX129" s="108"/>
      <c r="BY129" s="108"/>
      <c r="BZ129" s="108"/>
      <c r="CA129" s="108"/>
      <c r="CB129" s="108"/>
      <c r="CC129" s="108"/>
      <c r="CD129" s="108"/>
      <c r="CE129" s="108"/>
      <c r="CF129" s="108"/>
      <c r="CG129" s="108"/>
      <c r="CH129" s="108"/>
      <c r="CI129" s="108"/>
      <c r="CJ129" s="108"/>
      <c r="CK129" s="108"/>
      <c r="CL129" s="108"/>
      <c r="CM129" s="108"/>
      <c r="CN129" s="108"/>
      <c r="CO129" s="108"/>
      <c r="CP129" s="108"/>
      <c r="CQ129" s="108"/>
      <c r="CR129" s="108"/>
      <c r="CS129" s="108"/>
      <c r="CT129" s="108"/>
      <c r="CU129" s="108"/>
      <c r="CV129" s="108"/>
      <c r="CW129" s="108"/>
      <c r="CX129" s="108"/>
      <c r="CY129" s="108"/>
      <c r="CZ129" s="108"/>
      <c r="DA129" s="108"/>
      <c r="DB129" s="108"/>
      <c r="DC129" s="108"/>
      <c r="DD129" s="108"/>
      <c r="DE129" s="108"/>
      <c r="DF129" s="108"/>
      <c r="DG129" s="108"/>
      <c r="DH129" s="108"/>
      <c r="DI129" s="108"/>
      <c r="DJ129" s="108"/>
      <c r="DK129" s="108"/>
      <c r="DL129" s="108"/>
      <c r="DM129" s="108"/>
      <c r="DN129" s="108"/>
      <c r="DO129" s="108"/>
      <c r="DP129" s="108"/>
      <c r="DQ129" s="108"/>
      <c r="DR129" s="108"/>
      <c r="DS129" s="108"/>
      <c r="DT129" s="108"/>
      <c r="DU129" s="108"/>
      <c r="DV129" s="108"/>
      <c r="DW129" s="108"/>
      <c r="DX129" s="108"/>
      <c r="DY129" s="108"/>
      <c r="DZ129" s="108"/>
      <c r="EA129" s="108"/>
      <c r="EB129" s="108"/>
      <c r="EC129" s="108"/>
      <c r="ED129" s="108"/>
      <c r="EE129" s="108"/>
      <c r="EF129" s="108"/>
      <c r="EG129" s="108"/>
      <c r="EH129" s="108"/>
      <c r="EI129" s="108"/>
      <c r="EJ129" s="108"/>
      <c r="EK129" s="108"/>
      <c r="EL129" s="108"/>
      <c r="EM129" s="108"/>
      <c r="EN129" s="108"/>
      <c r="EO129" s="108"/>
      <c r="EP129" s="108"/>
      <c r="EQ129" s="108"/>
      <c r="ER129" s="108"/>
      <c r="ES129" s="108"/>
      <c r="ET129" s="108"/>
      <c r="EU129" s="108"/>
      <c r="EV129" s="108"/>
      <c r="EW129" s="108"/>
      <c r="EX129" s="108"/>
      <c r="EY129" s="108"/>
      <c r="EZ129" s="108"/>
      <c r="FA129" s="108"/>
      <c r="FB129" s="108"/>
      <c r="FC129" s="108"/>
      <c r="FD129" s="108"/>
      <c r="FE129" s="108"/>
      <c r="FF129" s="108"/>
      <c r="FG129" s="108"/>
      <c r="FH129" s="108"/>
      <c r="FI129" s="108"/>
      <c r="FJ129" s="108"/>
      <c r="FK129" s="108"/>
      <c r="FL129" s="108"/>
      <c r="FM129" s="108"/>
      <c r="FN129" s="108"/>
      <c r="FO129" s="108"/>
      <c r="FP129" s="108"/>
      <c r="FQ129" s="108"/>
      <c r="FR129" s="108"/>
    </row>
    <row r="130" spans="1:174" ht="26.25" customHeight="1">
      <c r="A130" s="161"/>
      <c r="B130" s="108"/>
      <c r="C130" s="108"/>
      <c r="D130" s="108"/>
      <c r="E130" s="108"/>
      <c r="F130" s="108"/>
      <c r="G130" s="108"/>
      <c r="H130" s="108"/>
      <c r="I130" s="108"/>
      <c r="J130" s="108"/>
      <c r="K130" s="108"/>
      <c r="L130" s="108"/>
      <c r="M130" s="108"/>
      <c r="N130" s="108"/>
      <c r="O130" s="108"/>
      <c r="P130" s="108"/>
      <c r="Q130" s="108"/>
      <c r="R130" s="108"/>
      <c r="S130" s="108"/>
      <c r="T130" s="108"/>
      <c r="U130" s="108"/>
      <c r="V130" s="108"/>
      <c r="W130" s="108"/>
      <c r="X130" s="108"/>
      <c r="Y130" s="108"/>
      <c r="Z130" s="108"/>
      <c r="AA130" s="108"/>
      <c r="AB130" s="108"/>
      <c r="AC130" s="108"/>
      <c r="AD130" s="108"/>
      <c r="AE130" s="108"/>
      <c r="AF130" s="108"/>
      <c r="AG130" s="108"/>
      <c r="AH130" s="108"/>
      <c r="AI130" s="108"/>
      <c r="AJ130" s="108"/>
      <c r="AK130" s="108"/>
      <c r="AL130" s="108"/>
      <c r="AM130" s="108"/>
      <c r="AN130" s="108"/>
      <c r="AO130" s="108"/>
      <c r="AP130" s="108"/>
      <c r="AQ130" s="108"/>
      <c r="AR130" s="108"/>
      <c r="AS130" s="108"/>
      <c r="AT130" s="108"/>
      <c r="AU130" s="108"/>
      <c r="AV130" s="108"/>
      <c r="AW130" s="108"/>
      <c r="AX130" s="108"/>
      <c r="AY130" s="108"/>
      <c r="AZ130" s="108"/>
      <c r="BA130" s="108"/>
      <c r="BB130" s="108"/>
      <c r="BC130" s="108"/>
      <c r="BD130" s="108"/>
      <c r="BE130" s="108"/>
      <c r="BF130" s="108"/>
      <c r="BG130" s="108"/>
      <c r="BH130" s="108"/>
      <c r="BI130" s="108"/>
      <c r="BJ130" s="108"/>
      <c r="BK130" s="108"/>
      <c r="BL130" s="108"/>
      <c r="BM130" s="108"/>
      <c r="BN130" s="108"/>
      <c r="BO130" s="108"/>
      <c r="BP130" s="108"/>
      <c r="BQ130" s="108"/>
      <c r="BR130" s="108"/>
      <c r="BS130" s="108"/>
      <c r="BT130" s="108"/>
      <c r="BU130" s="108"/>
      <c r="BV130" s="108"/>
      <c r="BW130" s="108"/>
      <c r="BX130" s="108"/>
      <c r="BY130" s="108"/>
      <c r="BZ130" s="108"/>
      <c r="CA130" s="108"/>
      <c r="CB130" s="108"/>
      <c r="CC130" s="108"/>
      <c r="CD130" s="108"/>
      <c r="CE130" s="108"/>
      <c r="CF130" s="108"/>
      <c r="CG130" s="108"/>
      <c r="CH130" s="108"/>
      <c r="CI130" s="108"/>
      <c r="CJ130" s="108"/>
      <c r="CK130" s="108"/>
      <c r="CL130" s="108"/>
      <c r="CM130" s="108"/>
      <c r="CN130" s="108"/>
      <c r="CO130" s="108"/>
      <c r="CP130" s="108"/>
      <c r="CQ130" s="108"/>
      <c r="CR130" s="108"/>
      <c r="CS130" s="108"/>
      <c r="CT130" s="108"/>
      <c r="CU130" s="108"/>
      <c r="CV130" s="108"/>
      <c r="CW130" s="108"/>
      <c r="CX130" s="108"/>
      <c r="CY130" s="108"/>
      <c r="CZ130" s="108"/>
      <c r="DA130" s="108"/>
      <c r="DB130" s="108"/>
      <c r="DC130" s="108"/>
      <c r="DD130" s="108"/>
      <c r="DE130" s="108"/>
      <c r="DF130" s="108"/>
      <c r="DG130" s="108"/>
      <c r="DH130" s="108"/>
      <c r="DI130" s="108"/>
      <c r="DJ130" s="108"/>
      <c r="DK130" s="108"/>
      <c r="DL130" s="108"/>
      <c r="DM130" s="108"/>
      <c r="DN130" s="108"/>
      <c r="DO130" s="108"/>
      <c r="DP130" s="108"/>
      <c r="DQ130" s="108"/>
      <c r="DR130" s="108"/>
      <c r="DS130" s="108"/>
      <c r="DT130" s="108"/>
      <c r="DU130" s="108"/>
      <c r="DV130" s="108"/>
      <c r="DW130" s="108"/>
      <c r="DX130" s="108"/>
      <c r="DY130" s="108"/>
      <c r="DZ130" s="108"/>
      <c r="EA130" s="108"/>
      <c r="EB130" s="108"/>
      <c r="EC130" s="108"/>
      <c r="ED130" s="108"/>
      <c r="EE130" s="108"/>
      <c r="EF130" s="108"/>
      <c r="EG130" s="108"/>
      <c r="EH130" s="108"/>
      <c r="EI130" s="108"/>
      <c r="EJ130" s="108"/>
      <c r="EK130" s="108"/>
      <c r="EL130" s="108"/>
      <c r="EM130" s="108"/>
      <c r="EN130" s="108"/>
      <c r="EO130" s="108"/>
      <c r="EP130" s="108"/>
      <c r="EQ130" s="108"/>
      <c r="ER130" s="108"/>
      <c r="ES130" s="108"/>
      <c r="ET130" s="108"/>
      <c r="EU130" s="108"/>
      <c r="EV130" s="108"/>
      <c r="EW130" s="108"/>
      <c r="EX130" s="108"/>
      <c r="EY130" s="108"/>
      <c r="EZ130" s="108"/>
      <c r="FA130" s="108"/>
      <c r="FB130" s="108"/>
      <c r="FC130" s="108"/>
      <c r="FD130" s="108"/>
      <c r="FE130" s="108"/>
      <c r="FF130" s="108"/>
      <c r="FG130" s="108"/>
      <c r="FH130" s="108"/>
      <c r="FI130" s="108"/>
      <c r="FJ130" s="108"/>
      <c r="FK130" s="108"/>
      <c r="FL130" s="108"/>
      <c r="FM130" s="108"/>
      <c r="FN130" s="108"/>
      <c r="FO130" s="108"/>
      <c r="FP130" s="108"/>
      <c r="FQ130" s="108"/>
      <c r="FR130" s="108"/>
    </row>
    <row r="131" spans="1:174" ht="26.25" customHeight="1">
      <c r="A131" s="161"/>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F131" s="108"/>
      <c r="AG131" s="108"/>
      <c r="AH131" s="108"/>
      <c r="AI131" s="108"/>
      <c r="AJ131" s="108"/>
      <c r="AK131" s="108"/>
      <c r="AL131" s="108"/>
      <c r="AM131" s="108"/>
      <c r="AN131" s="108"/>
      <c r="AO131" s="108"/>
      <c r="AP131" s="108"/>
      <c r="AQ131" s="108"/>
      <c r="AR131" s="108"/>
      <c r="AS131" s="108"/>
      <c r="AT131" s="108"/>
      <c r="AU131" s="108"/>
      <c r="AV131" s="108"/>
      <c r="AW131" s="108"/>
      <c r="AX131" s="108"/>
      <c r="AY131" s="108"/>
      <c r="AZ131" s="108"/>
      <c r="BA131" s="108"/>
      <c r="BB131" s="108"/>
      <c r="BC131" s="108"/>
      <c r="BD131" s="108"/>
      <c r="BE131" s="108"/>
      <c r="BF131" s="108"/>
      <c r="BG131" s="108"/>
      <c r="BH131" s="108"/>
      <c r="BI131" s="108"/>
      <c r="BJ131" s="108"/>
      <c r="BK131" s="108"/>
      <c r="BL131" s="108"/>
      <c r="BM131" s="108"/>
      <c r="BN131" s="108"/>
      <c r="BO131" s="108"/>
      <c r="BP131" s="108"/>
      <c r="BQ131" s="108"/>
      <c r="BR131" s="108"/>
      <c r="BS131" s="108"/>
      <c r="BT131" s="108"/>
      <c r="BU131" s="108"/>
      <c r="BV131" s="108"/>
      <c r="BW131" s="108"/>
      <c r="BX131" s="108"/>
      <c r="BY131" s="108"/>
      <c r="BZ131" s="108"/>
      <c r="CA131" s="108"/>
      <c r="CB131" s="108"/>
      <c r="CC131" s="108"/>
      <c r="CD131" s="108"/>
      <c r="CE131" s="108"/>
      <c r="CF131" s="108"/>
      <c r="CG131" s="108"/>
      <c r="CH131" s="108"/>
      <c r="CI131" s="108"/>
      <c r="CJ131" s="108"/>
      <c r="CK131" s="108"/>
      <c r="CL131" s="108"/>
      <c r="CM131" s="108"/>
      <c r="CN131" s="108"/>
      <c r="CO131" s="108"/>
      <c r="CP131" s="108"/>
      <c r="CQ131" s="108"/>
      <c r="CR131" s="108"/>
      <c r="CS131" s="108"/>
      <c r="CT131" s="108"/>
      <c r="CU131" s="108"/>
      <c r="CV131" s="108"/>
      <c r="CW131" s="108"/>
      <c r="CX131" s="108"/>
      <c r="CY131" s="108"/>
      <c r="CZ131" s="108"/>
      <c r="DA131" s="108"/>
      <c r="DB131" s="108"/>
      <c r="DC131" s="108"/>
      <c r="DD131" s="108"/>
      <c r="DE131" s="108"/>
      <c r="DF131" s="108"/>
      <c r="DG131" s="108"/>
      <c r="DH131" s="108"/>
      <c r="DI131" s="108"/>
      <c r="DJ131" s="108"/>
      <c r="DK131" s="108"/>
      <c r="DL131" s="108"/>
      <c r="DM131" s="108"/>
      <c r="DN131" s="108"/>
      <c r="DO131" s="108"/>
      <c r="DP131" s="108"/>
      <c r="DQ131" s="108"/>
      <c r="DR131" s="108"/>
      <c r="DS131" s="108"/>
      <c r="DT131" s="108"/>
      <c r="DU131" s="108"/>
      <c r="DV131" s="108"/>
      <c r="DW131" s="108"/>
      <c r="DX131" s="108"/>
      <c r="DY131" s="108"/>
      <c r="DZ131" s="108"/>
      <c r="EA131" s="108"/>
      <c r="EB131" s="108"/>
      <c r="EC131" s="108"/>
      <c r="ED131" s="108"/>
      <c r="EE131" s="108"/>
      <c r="EF131" s="108"/>
      <c r="EG131" s="108"/>
      <c r="EH131" s="108"/>
      <c r="EI131" s="108"/>
      <c r="EJ131" s="108"/>
      <c r="EK131" s="108"/>
      <c r="EL131" s="108"/>
      <c r="EM131" s="108"/>
      <c r="EN131" s="108"/>
      <c r="EO131" s="108"/>
      <c r="EP131" s="108"/>
      <c r="EQ131" s="108"/>
      <c r="ER131" s="108"/>
      <c r="ES131" s="108"/>
      <c r="ET131" s="108"/>
      <c r="EU131" s="108"/>
      <c r="EV131" s="108"/>
      <c r="EW131" s="108"/>
      <c r="EX131" s="108"/>
      <c r="EY131" s="108"/>
      <c r="EZ131" s="108"/>
      <c r="FA131" s="108"/>
      <c r="FB131" s="108"/>
      <c r="FC131" s="108"/>
      <c r="FD131" s="108"/>
      <c r="FE131" s="108"/>
      <c r="FF131" s="108"/>
      <c r="FG131" s="108"/>
      <c r="FH131" s="108"/>
      <c r="FI131" s="108"/>
      <c r="FJ131" s="108"/>
      <c r="FK131" s="108"/>
      <c r="FL131" s="108"/>
      <c r="FM131" s="108"/>
      <c r="FN131" s="108"/>
      <c r="FO131" s="108"/>
      <c r="FP131" s="108"/>
      <c r="FQ131" s="108"/>
      <c r="FR131" s="108"/>
    </row>
    <row r="132" spans="1:174" ht="26.25" customHeight="1">
      <c r="A132" s="161"/>
      <c r="B132" s="108"/>
      <c r="C132" s="108"/>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F132" s="108"/>
      <c r="AG132" s="108"/>
      <c r="AH132" s="108"/>
      <c r="AI132" s="108"/>
      <c r="AJ132" s="108"/>
      <c r="AK132" s="108"/>
      <c r="AL132" s="108"/>
      <c r="AM132" s="108"/>
      <c r="AN132" s="108"/>
      <c r="AO132" s="108"/>
      <c r="AP132" s="108"/>
      <c r="AQ132" s="108"/>
      <c r="AR132" s="108"/>
      <c r="AS132" s="108"/>
      <c r="AT132" s="108"/>
      <c r="AU132" s="108"/>
      <c r="AV132" s="108"/>
      <c r="AW132" s="108"/>
      <c r="AX132" s="108"/>
      <c r="AY132" s="108"/>
      <c r="AZ132" s="108"/>
      <c r="BA132" s="108"/>
      <c r="BB132" s="108"/>
      <c r="BC132" s="108"/>
      <c r="BD132" s="108"/>
      <c r="BE132" s="108"/>
      <c r="BF132" s="108"/>
      <c r="BG132" s="108"/>
      <c r="BH132" s="108"/>
      <c r="BI132" s="108"/>
      <c r="BJ132" s="108"/>
      <c r="BK132" s="108"/>
      <c r="BL132" s="108"/>
      <c r="BM132" s="108"/>
      <c r="BN132" s="108"/>
      <c r="BO132" s="108"/>
      <c r="BP132" s="108"/>
      <c r="BQ132" s="108"/>
      <c r="BR132" s="108"/>
      <c r="BS132" s="108"/>
      <c r="BT132" s="108"/>
      <c r="BU132" s="108"/>
      <c r="BV132" s="108"/>
      <c r="BW132" s="108"/>
      <c r="BX132" s="108"/>
      <c r="BY132" s="108"/>
      <c r="BZ132" s="108"/>
      <c r="CA132" s="108"/>
      <c r="CB132" s="108"/>
      <c r="CC132" s="108"/>
      <c r="CD132" s="108"/>
      <c r="CE132" s="108"/>
      <c r="CF132" s="108"/>
      <c r="CG132" s="108"/>
      <c r="CH132" s="108"/>
      <c r="CI132" s="108"/>
      <c r="CJ132" s="108"/>
      <c r="CK132" s="108"/>
      <c r="CL132" s="108"/>
      <c r="CM132" s="108"/>
      <c r="CN132" s="108"/>
      <c r="CO132" s="108"/>
      <c r="CP132" s="108"/>
      <c r="CQ132" s="108"/>
      <c r="CR132" s="108"/>
      <c r="CS132" s="108"/>
      <c r="CT132" s="108"/>
      <c r="CU132" s="108"/>
      <c r="CV132" s="108"/>
      <c r="CW132" s="108"/>
      <c r="CX132" s="108"/>
      <c r="CY132" s="108"/>
      <c r="CZ132" s="108"/>
      <c r="DA132" s="108"/>
      <c r="DB132" s="108"/>
      <c r="DC132" s="108"/>
      <c r="DD132" s="108"/>
      <c r="DE132" s="108"/>
      <c r="DF132" s="108"/>
      <c r="DG132" s="108"/>
      <c r="DH132" s="108"/>
      <c r="DI132" s="108"/>
      <c r="DJ132" s="108"/>
      <c r="DK132" s="108"/>
      <c r="DL132" s="108"/>
      <c r="DM132" s="108"/>
      <c r="DN132" s="108"/>
      <c r="DO132" s="108"/>
      <c r="DP132" s="108"/>
      <c r="DQ132" s="108"/>
      <c r="DR132" s="108"/>
      <c r="DS132" s="108"/>
      <c r="DT132" s="108"/>
      <c r="DU132" s="108"/>
      <c r="DV132" s="108"/>
      <c r="DW132" s="108"/>
      <c r="DX132" s="108"/>
      <c r="DY132" s="108"/>
      <c r="DZ132" s="108"/>
      <c r="EA132" s="108"/>
      <c r="EB132" s="108"/>
      <c r="EC132" s="108"/>
      <c r="ED132" s="108"/>
      <c r="EE132" s="108"/>
      <c r="EF132" s="108"/>
      <c r="EG132" s="108"/>
      <c r="EH132" s="108"/>
      <c r="EI132" s="108"/>
      <c r="EJ132" s="108"/>
      <c r="EK132" s="108"/>
      <c r="EL132" s="108"/>
      <c r="EM132" s="108"/>
      <c r="EN132" s="108"/>
      <c r="EO132" s="108"/>
      <c r="EP132" s="108"/>
      <c r="EQ132" s="108"/>
      <c r="ER132" s="108"/>
      <c r="ES132" s="108"/>
      <c r="ET132" s="108"/>
      <c r="EU132" s="108"/>
      <c r="EV132" s="108"/>
      <c r="EW132" s="108"/>
      <c r="EX132" s="108"/>
      <c r="EY132" s="108"/>
      <c r="EZ132" s="108"/>
      <c r="FA132" s="108"/>
      <c r="FB132" s="108"/>
      <c r="FC132" s="108"/>
      <c r="FD132" s="108"/>
      <c r="FE132" s="108"/>
      <c r="FF132" s="108"/>
      <c r="FG132" s="108"/>
      <c r="FH132" s="108"/>
      <c r="FI132" s="108"/>
      <c r="FJ132" s="108"/>
      <c r="FK132" s="108"/>
      <c r="FL132" s="108"/>
      <c r="FM132" s="108"/>
      <c r="FN132" s="108"/>
      <c r="FO132" s="108"/>
      <c r="FP132" s="108"/>
      <c r="FQ132" s="108"/>
      <c r="FR132" s="108"/>
    </row>
    <row r="133" spans="1:174" ht="26.25" customHeight="1">
      <c r="A133" s="161"/>
      <c r="B133" s="108"/>
      <c r="C133" s="108"/>
      <c r="D133" s="108"/>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08"/>
      <c r="BF133" s="108"/>
      <c r="BG133" s="108"/>
      <c r="BH133" s="108"/>
      <c r="BI133" s="108"/>
      <c r="BJ133" s="108"/>
      <c r="BK133" s="108"/>
      <c r="BL133" s="108"/>
      <c r="BM133" s="108"/>
      <c r="BN133" s="108"/>
      <c r="BO133" s="108"/>
      <c r="BP133" s="108"/>
      <c r="BQ133" s="108"/>
      <c r="BR133" s="108"/>
      <c r="BS133" s="108"/>
      <c r="BT133" s="108"/>
      <c r="BU133" s="108"/>
      <c r="BV133" s="108"/>
      <c r="BW133" s="108"/>
      <c r="BX133" s="108"/>
      <c r="BY133" s="108"/>
      <c r="BZ133" s="108"/>
      <c r="CA133" s="108"/>
      <c r="CB133" s="108"/>
      <c r="CC133" s="108"/>
      <c r="CD133" s="108"/>
      <c r="CE133" s="108"/>
      <c r="CF133" s="108"/>
      <c r="CG133" s="108"/>
      <c r="CH133" s="108"/>
      <c r="CI133" s="108"/>
      <c r="CJ133" s="108"/>
      <c r="CK133" s="108"/>
      <c r="CL133" s="108"/>
      <c r="CM133" s="108"/>
      <c r="CN133" s="108"/>
      <c r="CO133" s="108"/>
      <c r="CP133" s="108"/>
      <c r="CQ133" s="108"/>
      <c r="CR133" s="108"/>
      <c r="CS133" s="108"/>
      <c r="CT133" s="108"/>
      <c r="CU133" s="108"/>
      <c r="CV133" s="108"/>
      <c r="CW133" s="108"/>
      <c r="CX133" s="108"/>
      <c r="CY133" s="108"/>
      <c r="CZ133" s="108"/>
      <c r="DA133" s="108"/>
      <c r="DB133" s="108"/>
      <c r="DC133" s="108"/>
      <c r="DD133" s="108"/>
      <c r="DE133" s="108"/>
      <c r="DF133" s="108"/>
      <c r="DG133" s="108"/>
      <c r="DH133" s="108"/>
      <c r="DI133" s="108"/>
      <c r="DJ133" s="108"/>
      <c r="DK133" s="108"/>
      <c r="DL133" s="108"/>
      <c r="DM133" s="108"/>
      <c r="DN133" s="108"/>
      <c r="DO133" s="108"/>
      <c r="DP133" s="108"/>
      <c r="DQ133" s="108"/>
      <c r="DR133" s="108"/>
      <c r="DS133" s="108"/>
      <c r="DT133" s="108"/>
      <c r="DU133" s="108"/>
      <c r="DV133" s="108"/>
      <c r="DW133" s="108"/>
      <c r="DX133" s="108"/>
      <c r="DY133" s="108"/>
      <c r="DZ133" s="108"/>
      <c r="EA133" s="108"/>
      <c r="EB133" s="108"/>
      <c r="EC133" s="108"/>
      <c r="ED133" s="108"/>
      <c r="EE133" s="108"/>
      <c r="EF133" s="108"/>
      <c r="EG133" s="108"/>
      <c r="EH133" s="108"/>
      <c r="EI133" s="108"/>
      <c r="EJ133" s="108"/>
      <c r="EK133" s="108"/>
      <c r="EL133" s="108"/>
      <c r="EM133" s="108"/>
      <c r="EN133" s="108"/>
      <c r="EO133" s="108"/>
      <c r="EP133" s="108"/>
      <c r="EQ133" s="108"/>
      <c r="ER133" s="108"/>
      <c r="ES133" s="108"/>
      <c r="ET133" s="108"/>
      <c r="EU133" s="108"/>
      <c r="EV133" s="108"/>
      <c r="EW133" s="108"/>
      <c r="EX133" s="108"/>
      <c r="EY133" s="108"/>
      <c r="EZ133" s="108"/>
      <c r="FA133" s="108"/>
      <c r="FB133" s="108"/>
      <c r="FC133" s="108"/>
      <c r="FD133" s="108"/>
      <c r="FE133" s="108"/>
      <c r="FF133" s="108"/>
      <c r="FG133" s="108"/>
      <c r="FH133" s="108"/>
      <c r="FI133" s="108"/>
      <c r="FJ133" s="108"/>
      <c r="FK133" s="108"/>
      <c r="FL133" s="108"/>
      <c r="FM133" s="108"/>
      <c r="FN133" s="108"/>
      <c r="FO133" s="108"/>
      <c r="FP133" s="108"/>
      <c r="FQ133" s="108"/>
      <c r="FR133" s="108"/>
    </row>
    <row r="134" spans="1:174" ht="26.25" customHeight="1">
      <c r="A134" s="161"/>
      <c r="B134" s="108"/>
      <c r="C134" s="108"/>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8"/>
      <c r="AJ134" s="108"/>
      <c r="AK134" s="108"/>
      <c r="AL134" s="108"/>
      <c r="AM134" s="108"/>
      <c r="AN134" s="108"/>
      <c r="AO134" s="108"/>
      <c r="AP134" s="108"/>
      <c r="AQ134" s="108"/>
      <c r="AR134" s="108"/>
      <c r="AS134" s="108"/>
      <c r="AT134" s="108"/>
      <c r="AU134" s="108"/>
      <c r="AV134" s="108"/>
      <c r="AW134" s="108"/>
      <c r="AX134" s="108"/>
      <c r="AY134" s="108"/>
      <c r="AZ134" s="108"/>
      <c r="BA134" s="108"/>
      <c r="BB134" s="108"/>
      <c r="BC134" s="108"/>
      <c r="BD134" s="108"/>
      <c r="BE134" s="108"/>
      <c r="BF134" s="108"/>
      <c r="BG134" s="108"/>
      <c r="BH134" s="108"/>
      <c r="BI134" s="108"/>
      <c r="BJ134" s="108"/>
      <c r="BK134" s="108"/>
      <c r="BL134" s="108"/>
      <c r="BM134" s="108"/>
      <c r="BN134" s="108"/>
      <c r="BO134" s="108"/>
      <c r="BP134" s="108"/>
      <c r="BQ134" s="108"/>
      <c r="BR134" s="108"/>
      <c r="BS134" s="108"/>
      <c r="BT134" s="108"/>
      <c r="BU134" s="108"/>
      <c r="BV134" s="108"/>
      <c r="BW134" s="108"/>
      <c r="BX134" s="108"/>
      <c r="BY134" s="108"/>
      <c r="BZ134" s="108"/>
      <c r="CA134" s="108"/>
      <c r="CB134" s="108"/>
      <c r="CC134" s="108"/>
      <c r="CD134" s="108"/>
      <c r="CE134" s="108"/>
      <c r="CF134" s="108"/>
      <c r="CG134" s="108"/>
      <c r="CH134" s="108"/>
      <c r="CI134" s="108"/>
      <c r="CJ134" s="108"/>
      <c r="CK134" s="108"/>
      <c r="CL134" s="108"/>
      <c r="CM134" s="108"/>
      <c r="CN134" s="108"/>
      <c r="CO134" s="108"/>
      <c r="CP134" s="108"/>
      <c r="CQ134" s="108"/>
      <c r="CR134" s="108"/>
      <c r="CS134" s="108"/>
      <c r="CT134" s="108"/>
      <c r="CU134" s="108"/>
      <c r="CV134" s="108"/>
      <c r="CW134" s="108"/>
      <c r="CX134" s="108"/>
      <c r="CY134" s="108"/>
      <c r="CZ134" s="108"/>
      <c r="DA134" s="108"/>
      <c r="DB134" s="108"/>
      <c r="DC134" s="108"/>
      <c r="DD134" s="108"/>
      <c r="DE134" s="108"/>
      <c r="DF134" s="108"/>
      <c r="DG134" s="108"/>
      <c r="DH134" s="108"/>
      <c r="DI134" s="108"/>
      <c r="DJ134" s="108"/>
      <c r="DK134" s="108"/>
      <c r="DL134" s="108"/>
      <c r="DM134" s="108"/>
      <c r="DN134" s="108"/>
      <c r="DO134" s="108"/>
      <c r="DP134" s="108"/>
      <c r="DQ134" s="108"/>
      <c r="DR134" s="108"/>
      <c r="DS134" s="108"/>
      <c r="DT134" s="108"/>
      <c r="DU134" s="108"/>
      <c r="DV134" s="108"/>
      <c r="DW134" s="108"/>
      <c r="DX134" s="108"/>
      <c r="DY134" s="108"/>
      <c r="DZ134" s="108"/>
      <c r="EA134" s="108"/>
      <c r="EB134" s="108"/>
      <c r="EC134" s="108"/>
      <c r="ED134" s="108"/>
      <c r="EE134" s="108"/>
      <c r="EF134" s="108"/>
      <c r="EG134" s="108"/>
      <c r="EH134" s="108"/>
      <c r="EI134" s="108"/>
      <c r="EJ134" s="108"/>
      <c r="EK134" s="108"/>
      <c r="EL134" s="108"/>
      <c r="EM134" s="108"/>
      <c r="EN134" s="108"/>
      <c r="EO134" s="108"/>
      <c r="EP134" s="108"/>
      <c r="EQ134" s="108"/>
      <c r="ER134" s="108"/>
      <c r="ES134" s="108"/>
      <c r="ET134" s="108"/>
      <c r="EU134" s="108"/>
      <c r="EV134" s="108"/>
      <c r="EW134" s="108"/>
      <c r="EX134" s="108"/>
      <c r="EY134" s="108"/>
      <c r="EZ134" s="108"/>
      <c r="FA134" s="108"/>
      <c r="FB134" s="108"/>
      <c r="FC134" s="108"/>
      <c r="FD134" s="108"/>
      <c r="FE134" s="108"/>
      <c r="FF134" s="108"/>
      <c r="FG134" s="108"/>
      <c r="FH134" s="108"/>
      <c r="FI134" s="108"/>
      <c r="FJ134" s="108"/>
      <c r="FK134" s="108"/>
      <c r="FL134" s="108"/>
      <c r="FM134" s="108"/>
      <c r="FN134" s="108"/>
      <c r="FO134" s="108"/>
      <c r="FP134" s="108"/>
      <c r="FQ134" s="108"/>
      <c r="FR134" s="108"/>
    </row>
    <row r="135" spans="1:174" ht="26.25" customHeight="1">
      <c r="A135" s="161"/>
      <c r="B135" s="108"/>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8"/>
      <c r="BF135" s="108"/>
      <c r="BG135" s="108"/>
      <c r="BH135" s="108"/>
      <c r="BI135" s="108"/>
      <c r="BJ135" s="108"/>
      <c r="BK135" s="108"/>
      <c r="BL135" s="108"/>
      <c r="BM135" s="108"/>
      <c r="BN135" s="108"/>
      <c r="BO135" s="108"/>
      <c r="BP135" s="108"/>
      <c r="BQ135" s="108"/>
      <c r="BR135" s="108"/>
      <c r="BS135" s="108"/>
      <c r="BT135" s="108"/>
      <c r="BU135" s="108"/>
      <c r="BV135" s="108"/>
      <c r="BW135" s="108"/>
      <c r="BX135" s="108"/>
      <c r="BY135" s="108"/>
      <c r="BZ135" s="108"/>
      <c r="CA135" s="108"/>
      <c r="CB135" s="108"/>
      <c r="CC135" s="108"/>
      <c r="CD135" s="108"/>
      <c r="CE135" s="108"/>
      <c r="CF135" s="108"/>
      <c r="CG135" s="108"/>
      <c r="CH135" s="108"/>
      <c r="CI135" s="108"/>
      <c r="CJ135" s="108"/>
      <c r="CK135" s="108"/>
      <c r="CL135" s="108"/>
      <c r="CM135" s="108"/>
      <c r="CN135" s="108"/>
      <c r="CO135" s="108"/>
      <c r="CP135" s="108"/>
      <c r="CQ135" s="108"/>
      <c r="CR135" s="108"/>
      <c r="CS135" s="108"/>
      <c r="CT135" s="108"/>
      <c r="CU135" s="108"/>
      <c r="CV135" s="108"/>
      <c r="CW135" s="108"/>
      <c r="CX135" s="108"/>
      <c r="CY135" s="108"/>
      <c r="CZ135" s="108"/>
      <c r="DA135" s="108"/>
      <c r="DB135" s="108"/>
      <c r="DC135" s="108"/>
      <c r="DD135" s="108"/>
      <c r="DE135" s="108"/>
      <c r="DF135" s="108"/>
      <c r="DG135" s="108"/>
      <c r="DH135" s="108"/>
      <c r="DI135" s="108"/>
      <c r="DJ135" s="108"/>
      <c r="DK135" s="108"/>
      <c r="DL135" s="108"/>
      <c r="DM135" s="108"/>
      <c r="DN135" s="108"/>
      <c r="DO135" s="108"/>
      <c r="DP135" s="108"/>
      <c r="DQ135" s="108"/>
      <c r="DR135" s="108"/>
      <c r="DS135" s="108"/>
      <c r="DT135" s="108"/>
      <c r="DU135" s="108"/>
      <c r="DV135" s="108"/>
      <c r="DW135" s="108"/>
      <c r="DX135" s="108"/>
      <c r="DY135" s="108"/>
      <c r="DZ135" s="108"/>
      <c r="EA135" s="108"/>
      <c r="EB135" s="108"/>
      <c r="EC135" s="108"/>
      <c r="ED135" s="108"/>
      <c r="EE135" s="108"/>
      <c r="EF135" s="108"/>
      <c r="EG135" s="108"/>
      <c r="EH135" s="108"/>
      <c r="EI135" s="108"/>
      <c r="EJ135" s="108"/>
      <c r="EK135" s="108"/>
      <c r="EL135" s="108"/>
      <c r="EM135" s="108"/>
      <c r="EN135" s="108"/>
      <c r="EO135" s="108"/>
      <c r="EP135" s="108"/>
      <c r="EQ135" s="108"/>
      <c r="ER135" s="108"/>
      <c r="ES135" s="108"/>
      <c r="ET135" s="108"/>
      <c r="EU135" s="108"/>
      <c r="EV135" s="108"/>
      <c r="EW135" s="108"/>
      <c r="EX135" s="108"/>
      <c r="EY135" s="108"/>
      <c r="EZ135" s="108"/>
      <c r="FA135" s="108"/>
      <c r="FB135" s="108"/>
      <c r="FC135" s="108"/>
      <c r="FD135" s="108"/>
      <c r="FE135" s="108"/>
      <c r="FF135" s="108"/>
      <c r="FG135" s="108"/>
      <c r="FH135" s="108"/>
      <c r="FI135" s="108"/>
      <c r="FJ135" s="108"/>
      <c r="FK135" s="108"/>
      <c r="FL135" s="108"/>
      <c r="FM135" s="108"/>
      <c r="FN135" s="108"/>
      <c r="FO135" s="108"/>
      <c r="FP135" s="108"/>
      <c r="FQ135" s="108"/>
      <c r="FR135" s="108"/>
    </row>
    <row r="136" spans="1:174" ht="26.25" customHeight="1">
      <c r="A136" s="161"/>
      <c r="B136" s="108"/>
      <c r="C136" s="108"/>
      <c r="D136" s="108"/>
      <c r="E136" s="108"/>
      <c r="F136" s="108"/>
      <c r="G136" s="108"/>
      <c r="H136" s="108"/>
      <c r="I136" s="108"/>
      <c r="J136" s="108"/>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108"/>
      <c r="BS136" s="108"/>
      <c r="BT136" s="108"/>
      <c r="BU136" s="108"/>
      <c r="BV136" s="108"/>
      <c r="BW136" s="108"/>
      <c r="BX136" s="108"/>
      <c r="BY136" s="108"/>
      <c r="BZ136" s="108"/>
      <c r="CA136" s="108"/>
      <c r="CB136" s="108"/>
      <c r="CC136" s="108"/>
      <c r="CD136" s="108"/>
      <c r="CE136" s="108"/>
      <c r="CF136" s="108"/>
      <c r="CG136" s="108"/>
      <c r="CH136" s="108"/>
      <c r="CI136" s="108"/>
      <c r="CJ136" s="108"/>
      <c r="CK136" s="108"/>
      <c r="CL136" s="108"/>
      <c r="CM136" s="108"/>
      <c r="CN136" s="108"/>
      <c r="CO136" s="108"/>
      <c r="CP136" s="108"/>
      <c r="CQ136" s="108"/>
      <c r="CR136" s="108"/>
      <c r="CS136" s="108"/>
      <c r="CT136" s="108"/>
      <c r="CU136" s="108"/>
      <c r="CV136" s="108"/>
      <c r="CW136" s="108"/>
      <c r="CX136" s="108"/>
      <c r="CY136" s="108"/>
      <c r="CZ136" s="108"/>
      <c r="DA136" s="108"/>
      <c r="DB136" s="108"/>
      <c r="DC136" s="108"/>
      <c r="DD136" s="108"/>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08"/>
      <c r="EM136" s="108"/>
      <c r="EN136" s="108"/>
      <c r="EO136" s="108"/>
      <c r="EP136" s="108"/>
      <c r="EQ136" s="108"/>
      <c r="ER136" s="108"/>
      <c r="ES136" s="108"/>
      <c r="ET136" s="108"/>
      <c r="EU136" s="108"/>
      <c r="EV136" s="108"/>
      <c r="EW136" s="108"/>
      <c r="EX136" s="108"/>
      <c r="EY136" s="108"/>
      <c r="EZ136" s="108"/>
      <c r="FA136" s="108"/>
      <c r="FB136" s="108"/>
      <c r="FC136" s="108"/>
      <c r="FD136" s="108"/>
      <c r="FE136" s="108"/>
      <c r="FF136" s="108"/>
      <c r="FG136" s="108"/>
      <c r="FH136" s="108"/>
      <c r="FI136" s="108"/>
      <c r="FJ136" s="108"/>
      <c r="FK136" s="108"/>
      <c r="FL136" s="108"/>
      <c r="FM136" s="108"/>
      <c r="FN136" s="108"/>
      <c r="FO136" s="108"/>
      <c r="FP136" s="108"/>
      <c r="FQ136" s="108"/>
      <c r="FR136" s="108"/>
    </row>
    <row r="137" spans="1:174" ht="26.25" customHeight="1">
      <c r="A137" s="161"/>
      <c r="B137" s="108"/>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08"/>
      <c r="BI137" s="108"/>
      <c r="BJ137" s="108"/>
      <c r="BK137" s="108"/>
      <c r="BL137" s="108"/>
      <c r="BM137" s="108"/>
      <c r="BN137" s="108"/>
      <c r="BO137" s="108"/>
      <c r="BP137" s="108"/>
      <c r="BQ137" s="108"/>
      <c r="BR137" s="108"/>
      <c r="BS137" s="108"/>
      <c r="BT137" s="108"/>
      <c r="BU137" s="108"/>
      <c r="BV137" s="108"/>
      <c r="BW137" s="108"/>
      <c r="BX137" s="108"/>
      <c r="BY137" s="108"/>
      <c r="BZ137" s="108"/>
      <c r="CA137" s="108"/>
      <c r="CB137" s="108"/>
      <c r="CC137" s="108"/>
      <c r="CD137" s="108"/>
      <c r="CE137" s="108"/>
      <c r="CF137" s="108"/>
      <c r="CG137" s="108"/>
      <c r="CH137" s="108"/>
      <c r="CI137" s="108"/>
      <c r="CJ137" s="108"/>
      <c r="CK137" s="108"/>
      <c r="CL137" s="108"/>
      <c r="CM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08"/>
      <c r="EM137" s="108"/>
      <c r="EN137" s="108"/>
      <c r="EO137" s="108"/>
      <c r="EP137" s="108"/>
      <c r="EQ137" s="108"/>
      <c r="ER137" s="108"/>
      <c r="ES137" s="108"/>
      <c r="ET137" s="108"/>
      <c r="EU137" s="108"/>
      <c r="EV137" s="108"/>
      <c r="EW137" s="108"/>
      <c r="EX137" s="108"/>
      <c r="EY137" s="108"/>
      <c r="EZ137" s="108"/>
      <c r="FA137" s="108"/>
      <c r="FB137" s="108"/>
      <c r="FC137" s="108"/>
      <c r="FD137" s="108"/>
      <c r="FE137" s="108"/>
      <c r="FF137" s="108"/>
      <c r="FG137" s="108"/>
      <c r="FH137" s="108"/>
      <c r="FI137" s="108"/>
      <c r="FJ137" s="108"/>
      <c r="FK137" s="108"/>
      <c r="FL137" s="108"/>
      <c r="FM137" s="108"/>
      <c r="FN137" s="108"/>
      <c r="FO137" s="108"/>
      <c r="FP137" s="108"/>
      <c r="FQ137" s="108"/>
      <c r="FR137" s="108"/>
    </row>
    <row r="138" spans="1:174" ht="26.25" customHeight="1">
      <c r="A138" s="161"/>
      <c r="B138" s="108"/>
      <c r="C138" s="108"/>
      <c r="D138" s="108"/>
      <c r="E138" s="108"/>
      <c r="F138" s="108"/>
      <c r="G138" s="108"/>
      <c r="H138" s="108"/>
      <c r="I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08"/>
      <c r="BI138" s="108"/>
      <c r="BJ138" s="108"/>
      <c r="BK138" s="108"/>
      <c r="BL138" s="108"/>
      <c r="BM138" s="108"/>
      <c r="BN138" s="108"/>
      <c r="BO138" s="108"/>
      <c r="BP138" s="108"/>
      <c r="BQ138" s="108"/>
      <c r="BR138" s="108"/>
      <c r="BS138" s="108"/>
      <c r="BT138" s="108"/>
      <c r="BU138" s="108"/>
      <c r="BV138" s="108"/>
      <c r="BW138" s="108"/>
      <c r="BX138" s="108"/>
      <c r="BY138" s="108"/>
      <c r="BZ138" s="108"/>
      <c r="CA138" s="108"/>
      <c r="CB138" s="108"/>
      <c r="CC138" s="108"/>
      <c r="CD138" s="108"/>
      <c r="CE138" s="108"/>
      <c r="CF138" s="108"/>
      <c r="CG138" s="108"/>
      <c r="CH138" s="108"/>
      <c r="CI138" s="108"/>
      <c r="CJ138" s="108"/>
      <c r="CK138" s="108"/>
      <c r="CL138" s="108"/>
      <c r="CM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c r="DV138" s="108"/>
      <c r="DW138" s="108"/>
      <c r="DX138" s="108"/>
      <c r="DY138" s="108"/>
      <c r="DZ138" s="108"/>
      <c r="EA138" s="108"/>
      <c r="EB138" s="108"/>
      <c r="EC138" s="108"/>
      <c r="ED138" s="108"/>
      <c r="EE138" s="108"/>
      <c r="EF138" s="108"/>
      <c r="EG138" s="108"/>
      <c r="EH138" s="108"/>
      <c r="EI138" s="108"/>
      <c r="EJ138" s="108"/>
      <c r="EK138" s="108"/>
      <c r="EL138" s="108"/>
      <c r="EM138" s="108"/>
      <c r="EN138" s="108"/>
      <c r="EO138" s="108"/>
      <c r="EP138" s="108"/>
      <c r="EQ138" s="108"/>
      <c r="ER138" s="108"/>
      <c r="ES138" s="108"/>
      <c r="ET138" s="108"/>
      <c r="EU138" s="108"/>
      <c r="EV138" s="108"/>
      <c r="EW138" s="108"/>
      <c r="EX138" s="108"/>
      <c r="EY138" s="108"/>
      <c r="EZ138" s="108"/>
      <c r="FA138" s="108"/>
      <c r="FB138" s="108"/>
      <c r="FC138" s="108"/>
      <c r="FD138" s="108"/>
      <c r="FE138" s="108"/>
      <c r="FF138" s="108"/>
      <c r="FG138" s="108"/>
      <c r="FH138" s="108"/>
      <c r="FI138" s="108"/>
      <c r="FJ138" s="108"/>
      <c r="FK138" s="108"/>
      <c r="FL138" s="108"/>
      <c r="FM138" s="108"/>
      <c r="FN138" s="108"/>
      <c r="FO138" s="108"/>
      <c r="FP138" s="108"/>
      <c r="FQ138" s="108"/>
      <c r="FR138" s="108"/>
    </row>
    <row r="139" spans="1:174" ht="26.25" customHeight="1">
      <c r="A139" s="161"/>
      <c r="B139" s="108"/>
      <c r="C139" s="108"/>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108"/>
      <c r="AC139" s="108"/>
      <c r="AD139" s="108"/>
      <c r="AE139" s="108"/>
      <c r="AF139" s="108"/>
      <c r="AG139" s="108"/>
      <c r="AH139" s="108"/>
      <c r="AI139" s="108"/>
      <c r="AJ139" s="108"/>
      <c r="AK139" s="108"/>
      <c r="AL139" s="108"/>
      <c r="AM139" s="108"/>
      <c r="AN139" s="108"/>
      <c r="AO139" s="108"/>
      <c r="AP139" s="108"/>
      <c r="AQ139" s="108"/>
      <c r="AR139" s="108"/>
      <c r="AS139" s="108"/>
      <c r="AT139" s="108"/>
      <c r="AU139" s="108"/>
      <c r="AV139" s="108"/>
      <c r="AW139" s="108"/>
      <c r="AX139" s="108"/>
      <c r="AY139" s="108"/>
      <c r="AZ139" s="108"/>
      <c r="BA139" s="108"/>
      <c r="BB139" s="108"/>
      <c r="BC139" s="108"/>
      <c r="BD139" s="108"/>
      <c r="BE139" s="108"/>
      <c r="BF139" s="108"/>
      <c r="BG139" s="108"/>
      <c r="BH139" s="108"/>
      <c r="BI139" s="108"/>
      <c r="BJ139" s="108"/>
      <c r="BK139" s="108"/>
      <c r="BL139" s="108"/>
      <c r="BM139" s="108"/>
      <c r="BN139" s="108"/>
      <c r="BO139" s="108"/>
      <c r="BP139" s="108"/>
      <c r="BQ139" s="108"/>
      <c r="BR139" s="108"/>
      <c r="BS139" s="108"/>
      <c r="BT139" s="108"/>
      <c r="BU139" s="108"/>
      <c r="BV139" s="108"/>
      <c r="BW139" s="108"/>
      <c r="BX139" s="108"/>
      <c r="BY139" s="108"/>
      <c r="BZ139" s="108"/>
      <c r="CA139" s="108"/>
      <c r="CB139" s="108"/>
      <c r="CC139" s="108"/>
      <c r="CD139" s="108"/>
      <c r="CE139" s="108"/>
      <c r="CF139" s="108"/>
      <c r="CG139" s="108"/>
      <c r="CH139" s="108"/>
      <c r="CI139" s="108"/>
      <c r="CJ139" s="108"/>
      <c r="CK139" s="108"/>
      <c r="CL139" s="108"/>
      <c r="CM139" s="108"/>
      <c r="CN139" s="108"/>
      <c r="CO139" s="108"/>
      <c r="CP139" s="108"/>
      <c r="CQ139" s="108"/>
      <c r="CR139" s="108"/>
      <c r="CS139" s="108"/>
      <c r="CT139" s="108"/>
      <c r="CU139" s="108"/>
      <c r="CV139" s="108"/>
      <c r="CW139" s="108"/>
      <c r="CX139" s="108"/>
      <c r="CY139" s="108"/>
      <c r="CZ139" s="108"/>
      <c r="DA139" s="108"/>
      <c r="DB139" s="108"/>
      <c r="DC139" s="108"/>
      <c r="DD139" s="108"/>
      <c r="DE139" s="108"/>
      <c r="DF139" s="108"/>
      <c r="DG139" s="108"/>
      <c r="DH139" s="108"/>
      <c r="DI139" s="108"/>
      <c r="DJ139" s="108"/>
      <c r="DK139" s="108"/>
      <c r="DL139" s="108"/>
      <c r="DM139" s="108"/>
      <c r="DN139" s="108"/>
      <c r="DO139" s="108"/>
      <c r="DP139" s="108"/>
      <c r="DQ139" s="108"/>
      <c r="DR139" s="108"/>
      <c r="DS139" s="108"/>
      <c r="DT139" s="108"/>
      <c r="DU139" s="108"/>
      <c r="DV139" s="108"/>
      <c r="DW139" s="108"/>
      <c r="DX139" s="108"/>
      <c r="DY139" s="108"/>
      <c r="DZ139" s="108"/>
      <c r="EA139" s="108"/>
      <c r="EB139" s="108"/>
      <c r="EC139" s="108"/>
      <c r="ED139" s="108"/>
      <c r="EE139" s="108"/>
      <c r="EF139" s="108"/>
      <c r="EG139" s="108"/>
      <c r="EH139" s="108"/>
      <c r="EI139" s="108"/>
      <c r="EJ139" s="108"/>
      <c r="EK139" s="108"/>
      <c r="EL139" s="108"/>
      <c r="EM139" s="108"/>
      <c r="EN139" s="108"/>
      <c r="EO139" s="108"/>
      <c r="EP139" s="108"/>
      <c r="EQ139" s="108"/>
      <c r="ER139" s="108"/>
      <c r="ES139" s="108"/>
      <c r="ET139" s="108"/>
      <c r="EU139" s="108"/>
      <c r="EV139" s="108"/>
      <c r="EW139" s="108"/>
      <c r="EX139" s="108"/>
      <c r="EY139" s="108"/>
      <c r="EZ139" s="108"/>
      <c r="FA139" s="108"/>
      <c r="FB139" s="108"/>
      <c r="FC139" s="108"/>
      <c r="FD139" s="108"/>
      <c r="FE139" s="108"/>
      <c r="FF139" s="108"/>
      <c r="FG139" s="108"/>
      <c r="FH139" s="108"/>
      <c r="FI139" s="108"/>
      <c r="FJ139" s="108"/>
      <c r="FK139" s="108"/>
      <c r="FL139" s="108"/>
      <c r="FM139" s="108"/>
      <c r="FN139" s="108"/>
      <c r="FO139" s="108"/>
      <c r="FP139" s="108"/>
      <c r="FQ139" s="108"/>
      <c r="FR139" s="108"/>
    </row>
    <row r="140" spans="1:174" ht="26.25" customHeight="1">
      <c r="A140" s="161"/>
      <c r="B140" s="108"/>
      <c r="C140" s="108"/>
      <c r="D140" s="108"/>
      <c r="E140" s="108"/>
      <c r="F140" s="108"/>
      <c r="G140" s="108"/>
      <c r="H140" s="108"/>
      <c r="I140" s="108"/>
      <c r="J140" s="108"/>
      <c r="K140" s="108"/>
      <c r="L140" s="108"/>
      <c r="M140" s="108"/>
      <c r="N140" s="108"/>
      <c r="O140" s="108"/>
      <c r="P140" s="108"/>
      <c r="Q140" s="108"/>
      <c r="R140" s="108"/>
      <c r="S140" s="108"/>
      <c r="T140" s="108"/>
      <c r="U140" s="108"/>
      <c r="V140" s="108"/>
      <c r="W140" s="108"/>
      <c r="X140" s="108"/>
      <c r="Y140" s="108"/>
      <c r="Z140" s="108"/>
      <c r="AA140" s="108"/>
      <c r="AB140" s="108"/>
      <c r="AC140" s="108"/>
      <c r="AD140" s="108"/>
      <c r="AE140" s="108"/>
      <c r="AF140" s="108"/>
      <c r="AG140" s="108"/>
      <c r="AH140" s="108"/>
      <c r="AI140" s="108"/>
      <c r="AJ140" s="108"/>
      <c r="AK140" s="108"/>
      <c r="AL140" s="108"/>
      <c r="AM140" s="108"/>
      <c r="AN140" s="108"/>
      <c r="AO140" s="108"/>
      <c r="AP140" s="108"/>
      <c r="AQ140" s="108"/>
      <c r="AR140" s="108"/>
      <c r="AS140" s="108"/>
      <c r="AT140" s="108"/>
      <c r="AU140" s="108"/>
      <c r="AV140" s="108"/>
      <c r="AW140" s="108"/>
      <c r="AX140" s="108"/>
      <c r="AY140" s="108"/>
      <c r="AZ140" s="108"/>
      <c r="BA140" s="108"/>
      <c r="BB140" s="108"/>
      <c r="BC140" s="108"/>
      <c r="BD140" s="108"/>
      <c r="BE140" s="108"/>
      <c r="BF140" s="108"/>
      <c r="BG140" s="108"/>
      <c r="BH140" s="108"/>
      <c r="BI140" s="108"/>
      <c r="BJ140" s="108"/>
      <c r="BK140" s="108"/>
      <c r="BL140" s="108"/>
      <c r="BM140" s="108"/>
      <c r="BN140" s="108"/>
      <c r="BO140" s="108"/>
      <c r="BP140" s="108"/>
      <c r="BQ140" s="108"/>
      <c r="BR140" s="108"/>
      <c r="BS140" s="108"/>
      <c r="BT140" s="108"/>
      <c r="BU140" s="108"/>
      <c r="BV140" s="108"/>
      <c r="BW140" s="108"/>
      <c r="BX140" s="108"/>
      <c r="BY140" s="108"/>
      <c r="BZ140" s="108"/>
      <c r="CA140" s="108"/>
      <c r="CB140" s="108"/>
      <c r="CC140" s="108"/>
      <c r="CD140" s="108"/>
      <c r="CE140" s="108"/>
      <c r="CF140" s="108"/>
      <c r="CG140" s="108"/>
      <c r="CH140" s="108"/>
      <c r="CI140" s="108"/>
      <c r="CJ140" s="108"/>
      <c r="CK140" s="108"/>
      <c r="CL140" s="108"/>
      <c r="CM140" s="108"/>
      <c r="CN140" s="108"/>
      <c r="CO140" s="108"/>
      <c r="CP140" s="108"/>
      <c r="CQ140" s="108"/>
      <c r="CR140" s="108"/>
      <c r="CS140" s="108"/>
      <c r="CT140" s="108"/>
      <c r="CU140" s="108"/>
      <c r="CV140" s="108"/>
      <c r="CW140" s="108"/>
      <c r="CX140" s="108"/>
      <c r="CY140" s="108"/>
      <c r="CZ140" s="108"/>
      <c r="DA140" s="108"/>
      <c r="DB140" s="108"/>
      <c r="DC140" s="108"/>
      <c r="DD140" s="108"/>
      <c r="DE140" s="108"/>
      <c r="DF140" s="108"/>
      <c r="DG140" s="108"/>
      <c r="DH140" s="108"/>
      <c r="DI140" s="108"/>
      <c r="DJ140" s="108"/>
      <c r="DK140" s="108"/>
      <c r="DL140" s="108"/>
      <c r="DM140" s="108"/>
      <c r="DN140" s="108"/>
      <c r="DO140" s="108"/>
      <c r="DP140" s="108"/>
      <c r="DQ140" s="108"/>
      <c r="DR140" s="108"/>
      <c r="DS140" s="108"/>
      <c r="DT140" s="108"/>
      <c r="DU140" s="108"/>
      <c r="DV140" s="108"/>
      <c r="DW140" s="108"/>
      <c r="DX140" s="108"/>
      <c r="DY140" s="108"/>
      <c r="DZ140" s="108"/>
      <c r="EA140" s="108"/>
      <c r="EB140" s="108"/>
      <c r="EC140" s="108"/>
      <c r="ED140" s="108"/>
      <c r="EE140" s="108"/>
      <c r="EF140" s="108"/>
      <c r="EG140" s="108"/>
      <c r="EH140" s="108"/>
      <c r="EI140" s="108"/>
      <c r="EJ140" s="108"/>
      <c r="EK140" s="108"/>
      <c r="EL140" s="108"/>
      <c r="EM140" s="108"/>
      <c r="EN140" s="108"/>
      <c r="EO140" s="108"/>
      <c r="EP140" s="108"/>
      <c r="EQ140" s="108"/>
      <c r="ER140" s="108"/>
      <c r="ES140" s="108"/>
      <c r="ET140" s="108"/>
      <c r="EU140" s="108"/>
      <c r="EV140" s="108"/>
      <c r="EW140" s="108"/>
      <c r="EX140" s="108"/>
      <c r="EY140" s="108"/>
      <c r="EZ140" s="108"/>
      <c r="FA140" s="108"/>
      <c r="FB140" s="108"/>
      <c r="FC140" s="108"/>
      <c r="FD140" s="108"/>
      <c r="FE140" s="108"/>
      <c r="FF140" s="108"/>
      <c r="FG140" s="108"/>
      <c r="FH140" s="108"/>
      <c r="FI140" s="108"/>
      <c r="FJ140" s="108"/>
      <c r="FK140" s="108"/>
      <c r="FL140" s="108"/>
      <c r="FM140" s="108"/>
      <c r="FN140" s="108"/>
      <c r="FO140" s="108"/>
      <c r="FP140" s="108"/>
      <c r="FQ140" s="108"/>
      <c r="FR140" s="108"/>
    </row>
    <row r="141" spans="1:174" ht="26.25" customHeight="1">
      <c r="A141" s="161"/>
      <c r="B141" s="108"/>
      <c r="C141" s="108"/>
      <c r="D141" s="108"/>
      <c r="E141" s="108"/>
      <c r="F141" s="108"/>
      <c r="G141" s="108"/>
      <c r="H141" s="108"/>
      <c r="I141" s="108"/>
      <c r="J141" s="108"/>
      <c r="K141" s="108"/>
      <c r="L141" s="108"/>
      <c r="M141" s="108"/>
      <c r="N141" s="108"/>
      <c r="O141" s="108"/>
      <c r="P141" s="108"/>
      <c r="Q141" s="108"/>
      <c r="R141" s="108"/>
      <c r="S141" s="108"/>
      <c r="T141" s="108"/>
      <c r="U141" s="108"/>
      <c r="V141" s="108"/>
      <c r="W141" s="108"/>
      <c r="X141" s="108"/>
      <c r="Y141" s="108"/>
      <c r="Z141" s="108"/>
      <c r="AA141" s="108"/>
      <c r="AB141" s="108"/>
      <c r="AC141" s="108"/>
      <c r="AD141" s="108"/>
      <c r="AE141" s="108"/>
      <c r="AF141" s="108"/>
      <c r="AG141" s="108"/>
      <c r="AH141" s="108"/>
      <c r="AI141" s="108"/>
      <c r="AJ141" s="108"/>
      <c r="AK141" s="108"/>
      <c r="AL141" s="108"/>
      <c r="AM141" s="108"/>
      <c r="AN141" s="108"/>
      <c r="AO141" s="108"/>
      <c r="AP141" s="108"/>
      <c r="AQ141" s="108"/>
      <c r="AR141" s="108"/>
      <c r="AS141" s="108"/>
      <c r="AT141" s="108"/>
      <c r="AU141" s="108"/>
      <c r="AV141" s="108"/>
      <c r="AW141" s="108"/>
      <c r="AX141" s="108"/>
      <c r="AY141" s="108"/>
      <c r="AZ141" s="108"/>
      <c r="BA141" s="108"/>
      <c r="BB141" s="108"/>
      <c r="BC141" s="108"/>
      <c r="BD141" s="108"/>
      <c r="BE141" s="108"/>
      <c r="BF141" s="108"/>
      <c r="BG141" s="108"/>
      <c r="BH141" s="108"/>
      <c r="BI141" s="108"/>
      <c r="BJ141" s="108"/>
      <c r="BK141" s="108"/>
      <c r="BL141" s="108"/>
      <c r="BM141" s="108"/>
      <c r="BN141" s="108"/>
      <c r="BO141" s="108"/>
      <c r="BP141" s="108"/>
      <c r="BQ141" s="108"/>
      <c r="BR141" s="108"/>
      <c r="BS141" s="108"/>
      <c r="BT141" s="108"/>
      <c r="BU141" s="108"/>
      <c r="BV141" s="108"/>
      <c r="BW141" s="108"/>
      <c r="BX141" s="108"/>
      <c r="BY141" s="108"/>
      <c r="BZ141" s="108"/>
      <c r="CA141" s="108"/>
      <c r="CB141" s="108"/>
      <c r="CC141" s="108"/>
      <c r="CD141" s="108"/>
      <c r="CE141" s="108"/>
      <c r="CF141" s="108"/>
      <c r="CG141" s="108"/>
      <c r="CH141" s="108"/>
      <c r="CI141" s="108"/>
      <c r="CJ141" s="108"/>
      <c r="CK141" s="108"/>
      <c r="CL141" s="108"/>
      <c r="CM141" s="108"/>
      <c r="CN141" s="108"/>
      <c r="CO141" s="108"/>
      <c r="CP141" s="108"/>
      <c r="CQ141" s="108"/>
      <c r="CR141" s="108"/>
      <c r="CS141" s="108"/>
      <c r="CT141" s="108"/>
      <c r="CU141" s="108"/>
      <c r="CV141" s="108"/>
      <c r="CW141" s="108"/>
      <c r="CX141" s="108"/>
      <c r="CY141" s="108"/>
      <c r="CZ141" s="108"/>
      <c r="DA141" s="108"/>
      <c r="DB141" s="108"/>
      <c r="DC141" s="108"/>
      <c r="DD141" s="108"/>
      <c r="DE141" s="108"/>
      <c r="DF141" s="108"/>
      <c r="DG141" s="108"/>
      <c r="DH141" s="108"/>
      <c r="DI141" s="108"/>
      <c r="DJ141" s="108"/>
      <c r="DK141" s="108"/>
      <c r="DL141" s="108"/>
      <c r="DM141" s="108"/>
      <c r="DN141" s="108"/>
      <c r="DO141" s="108"/>
      <c r="DP141" s="108"/>
      <c r="DQ141" s="108"/>
      <c r="DR141" s="108"/>
      <c r="DS141" s="108"/>
      <c r="DT141" s="108"/>
      <c r="DU141" s="108"/>
      <c r="DV141" s="108"/>
      <c r="DW141" s="108"/>
      <c r="DX141" s="108"/>
      <c r="DY141" s="108"/>
      <c r="DZ141" s="108"/>
      <c r="EA141" s="108"/>
      <c r="EB141" s="108"/>
      <c r="EC141" s="108"/>
      <c r="ED141" s="108"/>
      <c r="EE141" s="108"/>
      <c r="EF141" s="108"/>
      <c r="EG141" s="108"/>
      <c r="EH141" s="108"/>
      <c r="EI141" s="108"/>
      <c r="EJ141" s="108"/>
      <c r="EK141" s="108"/>
      <c r="EL141" s="108"/>
      <c r="EM141" s="108"/>
      <c r="EN141" s="108"/>
      <c r="EO141" s="108"/>
      <c r="EP141" s="108"/>
      <c r="EQ141" s="108"/>
      <c r="ER141" s="108"/>
      <c r="ES141" s="108"/>
      <c r="ET141" s="108"/>
      <c r="EU141" s="108"/>
      <c r="EV141" s="108"/>
      <c r="EW141" s="108"/>
      <c r="EX141" s="108"/>
      <c r="EY141" s="108"/>
      <c r="EZ141" s="108"/>
      <c r="FA141" s="108"/>
      <c r="FB141" s="108"/>
      <c r="FC141" s="108"/>
      <c r="FD141" s="108"/>
      <c r="FE141" s="108"/>
      <c r="FF141" s="108"/>
      <c r="FG141" s="108"/>
      <c r="FH141" s="108"/>
      <c r="FI141" s="108"/>
      <c r="FJ141" s="108"/>
      <c r="FK141" s="108"/>
      <c r="FL141" s="108"/>
      <c r="FM141" s="108"/>
      <c r="FN141" s="108"/>
      <c r="FO141" s="108"/>
      <c r="FP141" s="108"/>
      <c r="FQ141" s="108"/>
      <c r="FR141" s="108"/>
    </row>
    <row r="142" spans="1:174" ht="26.25" customHeight="1">
      <c r="A142" s="161"/>
      <c r="B142" s="108"/>
      <c r="C142" s="108"/>
      <c r="D142" s="108"/>
      <c r="E142" s="108"/>
      <c r="F142" s="108"/>
      <c r="G142" s="108"/>
      <c r="H142" s="108"/>
      <c r="I142" s="108"/>
      <c r="J142" s="108"/>
      <c r="K142" s="108"/>
      <c r="L142" s="108"/>
      <c r="M142" s="108"/>
      <c r="N142" s="108"/>
      <c r="O142" s="108"/>
      <c r="P142" s="108"/>
      <c r="Q142" s="108"/>
      <c r="R142" s="108"/>
      <c r="S142" s="108"/>
      <c r="T142" s="108"/>
      <c r="U142" s="108"/>
      <c r="V142" s="108"/>
      <c r="W142" s="108"/>
      <c r="X142" s="108"/>
      <c r="Y142" s="108"/>
      <c r="Z142" s="108"/>
      <c r="AA142" s="108"/>
      <c r="AB142" s="108"/>
      <c r="AC142" s="108"/>
      <c r="AD142" s="108"/>
      <c r="AE142" s="108"/>
      <c r="AF142" s="108"/>
      <c r="AG142" s="108"/>
      <c r="AH142" s="108"/>
      <c r="AI142" s="108"/>
      <c r="AJ142" s="108"/>
      <c r="AK142" s="108"/>
      <c r="AL142" s="108"/>
      <c r="AM142" s="108"/>
      <c r="AN142" s="108"/>
      <c r="AO142" s="108"/>
      <c r="AP142" s="108"/>
      <c r="AQ142" s="108"/>
      <c r="AR142" s="108"/>
      <c r="AS142" s="108"/>
      <c r="AT142" s="108"/>
      <c r="AU142" s="108"/>
      <c r="AV142" s="108"/>
      <c r="AW142" s="108"/>
      <c r="AX142" s="108"/>
      <c r="AY142" s="108"/>
      <c r="AZ142" s="108"/>
      <c r="BA142" s="108"/>
      <c r="BB142" s="108"/>
      <c r="BC142" s="108"/>
      <c r="BD142" s="108"/>
      <c r="BE142" s="108"/>
      <c r="BF142" s="108"/>
      <c r="BG142" s="108"/>
      <c r="BH142" s="108"/>
      <c r="BI142" s="108"/>
      <c r="BJ142" s="108"/>
      <c r="BK142" s="108"/>
      <c r="BL142" s="108"/>
      <c r="BM142" s="108"/>
      <c r="BN142" s="108"/>
      <c r="BO142" s="108"/>
      <c r="BP142" s="108"/>
      <c r="BQ142" s="108"/>
      <c r="BR142" s="108"/>
      <c r="BS142" s="108"/>
      <c r="BT142" s="108"/>
      <c r="BU142" s="108"/>
      <c r="BV142" s="108"/>
      <c r="BW142" s="108"/>
      <c r="BX142" s="108"/>
      <c r="BY142" s="108"/>
      <c r="BZ142" s="108"/>
      <c r="CA142" s="108"/>
      <c r="CB142" s="108"/>
      <c r="CC142" s="108"/>
      <c r="CD142" s="108"/>
      <c r="CE142" s="108"/>
      <c r="CF142" s="108"/>
      <c r="CG142" s="108"/>
      <c r="CH142" s="108"/>
      <c r="CI142" s="108"/>
      <c r="CJ142" s="108"/>
      <c r="CK142" s="108"/>
      <c r="CL142" s="108"/>
      <c r="CM142" s="108"/>
      <c r="CN142" s="108"/>
      <c r="CO142" s="108"/>
      <c r="CP142" s="108"/>
      <c r="CQ142" s="108"/>
      <c r="CR142" s="108"/>
      <c r="CS142" s="108"/>
      <c r="CT142" s="108"/>
      <c r="CU142" s="108"/>
      <c r="CV142" s="108"/>
      <c r="CW142" s="108"/>
      <c r="CX142" s="108"/>
      <c r="CY142" s="108"/>
      <c r="CZ142" s="108"/>
      <c r="DA142" s="108"/>
      <c r="DB142" s="108"/>
      <c r="DC142" s="108"/>
      <c r="DD142" s="108"/>
      <c r="DE142" s="108"/>
      <c r="DF142" s="108"/>
      <c r="DG142" s="108"/>
      <c r="DH142" s="108"/>
      <c r="DI142" s="108"/>
      <c r="DJ142" s="108"/>
      <c r="DK142" s="108"/>
      <c r="DL142" s="108"/>
      <c r="DM142" s="108"/>
      <c r="DN142" s="108"/>
      <c r="DO142" s="108"/>
      <c r="DP142" s="108"/>
      <c r="DQ142" s="108"/>
      <c r="DR142" s="108"/>
      <c r="DS142" s="108"/>
      <c r="DT142" s="108"/>
      <c r="DU142" s="108"/>
      <c r="DV142" s="108"/>
      <c r="DW142" s="108"/>
      <c r="DX142" s="108"/>
      <c r="DY142" s="108"/>
      <c r="DZ142" s="108"/>
      <c r="EA142" s="108"/>
      <c r="EB142" s="108"/>
      <c r="EC142" s="108"/>
      <c r="ED142" s="108"/>
      <c r="EE142" s="108"/>
      <c r="EF142" s="108"/>
      <c r="EG142" s="108"/>
      <c r="EH142" s="108"/>
      <c r="EI142" s="108"/>
      <c r="EJ142" s="108"/>
      <c r="EK142" s="108"/>
      <c r="EL142" s="108"/>
      <c r="EM142" s="108"/>
      <c r="EN142" s="108"/>
      <c r="EO142" s="108"/>
      <c r="EP142" s="108"/>
      <c r="EQ142" s="108"/>
      <c r="ER142" s="108"/>
      <c r="ES142" s="108"/>
      <c r="ET142" s="108"/>
      <c r="EU142" s="108"/>
      <c r="EV142" s="108"/>
      <c r="EW142" s="108"/>
      <c r="EX142" s="108"/>
      <c r="EY142" s="108"/>
      <c r="EZ142" s="108"/>
      <c r="FA142" s="108"/>
      <c r="FB142" s="108"/>
      <c r="FC142" s="108"/>
      <c r="FD142" s="108"/>
      <c r="FE142" s="108"/>
      <c r="FF142" s="108"/>
      <c r="FG142" s="108"/>
      <c r="FH142" s="108"/>
      <c r="FI142" s="108"/>
      <c r="FJ142" s="108"/>
      <c r="FK142" s="108"/>
      <c r="FL142" s="108"/>
      <c r="FM142" s="108"/>
      <c r="FN142" s="108"/>
      <c r="FO142" s="108"/>
      <c r="FP142" s="108"/>
      <c r="FQ142" s="108"/>
      <c r="FR142" s="108"/>
    </row>
    <row r="143" spans="1:174" ht="26.25" customHeight="1">
      <c r="A143" s="161"/>
      <c r="B143" s="108"/>
      <c r="C143" s="108"/>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108"/>
      <c r="AC143" s="108"/>
      <c r="AD143" s="108"/>
      <c r="AE143" s="108"/>
      <c r="AF143" s="108"/>
      <c r="AG143" s="108"/>
      <c r="AH143" s="108"/>
      <c r="AI143" s="108"/>
      <c r="AJ143" s="108"/>
      <c r="AK143" s="108"/>
      <c r="AL143" s="108"/>
      <c r="AM143" s="108"/>
      <c r="AN143" s="108"/>
      <c r="AO143" s="108"/>
      <c r="AP143" s="108"/>
      <c r="AQ143" s="108"/>
      <c r="AR143" s="108"/>
      <c r="AS143" s="108"/>
      <c r="AT143" s="108"/>
      <c r="AU143" s="108"/>
      <c r="AV143" s="108"/>
      <c r="AW143" s="108"/>
      <c r="AX143" s="108"/>
      <c r="AY143" s="108"/>
      <c r="AZ143" s="108"/>
      <c r="BA143" s="108"/>
      <c r="BB143" s="108"/>
      <c r="BC143" s="108"/>
      <c r="BD143" s="108"/>
      <c r="BE143" s="108"/>
      <c r="BF143" s="108"/>
      <c r="BG143" s="108"/>
      <c r="BH143" s="108"/>
      <c r="BI143" s="108"/>
      <c r="BJ143" s="108"/>
      <c r="BK143" s="108"/>
      <c r="BL143" s="108"/>
      <c r="BM143" s="108"/>
      <c r="BN143" s="108"/>
      <c r="BO143" s="108"/>
      <c r="BP143" s="108"/>
      <c r="BQ143" s="108"/>
      <c r="BR143" s="108"/>
      <c r="BS143" s="108"/>
      <c r="BT143" s="108"/>
      <c r="BU143" s="108"/>
      <c r="BV143" s="108"/>
      <c r="BW143" s="108"/>
      <c r="BX143" s="108"/>
      <c r="BY143" s="108"/>
      <c r="BZ143" s="108"/>
      <c r="CA143" s="108"/>
      <c r="CB143" s="108"/>
      <c r="CC143" s="108"/>
      <c r="CD143" s="108"/>
      <c r="CE143" s="108"/>
      <c r="CF143" s="108"/>
      <c r="CG143" s="108"/>
      <c r="CH143" s="108"/>
      <c r="CI143" s="108"/>
      <c r="CJ143" s="108"/>
      <c r="CK143" s="108"/>
      <c r="CL143" s="108"/>
      <c r="CM143" s="108"/>
      <c r="CN143" s="108"/>
      <c r="CO143" s="108"/>
      <c r="CP143" s="108"/>
      <c r="CQ143" s="108"/>
      <c r="CR143" s="108"/>
      <c r="CS143" s="108"/>
      <c r="CT143" s="108"/>
      <c r="CU143" s="108"/>
      <c r="CV143" s="108"/>
      <c r="CW143" s="108"/>
      <c r="CX143" s="108"/>
      <c r="CY143" s="108"/>
      <c r="CZ143" s="108"/>
      <c r="DA143" s="108"/>
      <c r="DB143" s="108"/>
      <c r="DC143" s="108"/>
      <c r="DD143" s="108"/>
      <c r="DE143" s="108"/>
      <c r="DF143" s="108"/>
      <c r="DG143" s="108"/>
      <c r="DH143" s="108"/>
      <c r="DI143" s="108"/>
      <c r="DJ143" s="108"/>
      <c r="DK143" s="108"/>
      <c r="DL143" s="108"/>
      <c r="DM143" s="108"/>
      <c r="DN143" s="108"/>
      <c r="DO143" s="108"/>
      <c r="DP143" s="108"/>
      <c r="DQ143" s="108"/>
      <c r="DR143" s="108"/>
      <c r="DS143" s="108"/>
      <c r="DT143" s="108"/>
      <c r="DU143" s="108"/>
      <c r="DV143" s="108"/>
      <c r="DW143" s="108"/>
      <c r="DX143" s="108"/>
      <c r="DY143" s="108"/>
      <c r="DZ143" s="108"/>
      <c r="EA143" s="108"/>
      <c r="EB143" s="108"/>
      <c r="EC143" s="108"/>
      <c r="ED143" s="108"/>
      <c r="EE143" s="108"/>
      <c r="EF143" s="108"/>
      <c r="EG143" s="108"/>
      <c r="EH143" s="108"/>
      <c r="EI143" s="108"/>
      <c r="EJ143" s="108"/>
      <c r="EK143" s="108"/>
      <c r="EL143" s="108"/>
      <c r="EM143" s="108"/>
      <c r="EN143" s="108"/>
      <c r="EO143" s="108"/>
      <c r="EP143" s="108"/>
      <c r="EQ143" s="108"/>
      <c r="ER143" s="108"/>
      <c r="ES143" s="108"/>
      <c r="ET143" s="108"/>
      <c r="EU143" s="108"/>
      <c r="EV143" s="108"/>
      <c r="EW143" s="108"/>
      <c r="EX143" s="108"/>
      <c r="EY143" s="108"/>
      <c r="EZ143" s="108"/>
      <c r="FA143" s="108"/>
      <c r="FB143" s="108"/>
      <c r="FC143" s="108"/>
      <c r="FD143" s="108"/>
      <c r="FE143" s="108"/>
      <c r="FF143" s="108"/>
      <c r="FG143" s="108"/>
      <c r="FH143" s="108"/>
      <c r="FI143" s="108"/>
      <c r="FJ143" s="108"/>
      <c r="FK143" s="108"/>
      <c r="FL143" s="108"/>
      <c r="FM143" s="108"/>
      <c r="FN143" s="108"/>
      <c r="FO143" s="108"/>
      <c r="FP143" s="108"/>
      <c r="FQ143" s="108"/>
      <c r="FR143" s="108"/>
    </row>
    <row r="144" spans="1:174" ht="26.25" customHeight="1">
      <c r="A144" s="161"/>
      <c r="B144" s="108"/>
      <c r="C144" s="108"/>
      <c r="D144" s="108"/>
      <c r="E144" s="108"/>
      <c r="F144" s="108"/>
      <c r="G144" s="108"/>
      <c r="H144" s="108"/>
      <c r="I144" s="108"/>
      <c r="J144" s="108"/>
      <c r="K144" s="108"/>
      <c r="L144" s="108"/>
      <c r="M144" s="108"/>
      <c r="N144" s="108"/>
      <c r="O144" s="108"/>
      <c r="P144" s="108"/>
      <c r="Q144" s="108"/>
      <c r="R144" s="108"/>
      <c r="S144" s="108"/>
      <c r="T144" s="108"/>
      <c r="U144" s="108"/>
      <c r="V144" s="108"/>
      <c r="W144" s="108"/>
      <c r="X144" s="108"/>
      <c r="Y144" s="108"/>
      <c r="Z144" s="108"/>
      <c r="AA144" s="108"/>
      <c r="AB144" s="108"/>
      <c r="AC144" s="108"/>
      <c r="AD144" s="108"/>
      <c r="AE144" s="108"/>
      <c r="AF144" s="108"/>
      <c r="AG144" s="108"/>
      <c r="AH144" s="108"/>
      <c r="AI144" s="108"/>
      <c r="AJ144" s="108"/>
      <c r="AK144" s="108"/>
      <c r="AL144" s="108"/>
      <c r="AM144" s="108"/>
      <c r="AN144" s="108"/>
      <c r="AO144" s="108"/>
      <c r="AP144" s="108"/>
      <c r="AQ144" s="108"/>
      <c r="AR144" s="108"/>
      <c r="AS144" s="108"/>
      <c r="AT144" s="108"/>
      <c r="AU144" s="108"/>
      <c r="AV144" s="108"/>
      <c r="AW144" s="108"/>
      <c r="AX144" s="108"/>
      <c r="AY144" s="108"/>
      <c r="AZ144" s="108"/>
      <c r="BA144" s="108"/>
      <c r="BB144" s="108"/>
      <c r="BC144" s="108"/>
      <c r="BD144" s="108"/>
      <c r="BE144" s="108"/>
      <c r="BF144" s="108"/>
      <c r="BG144" s="108"/>
      <c r="BH144" s="108"/>
      <c r="BI144" s="108"/>
      <c r="BJ144" s="108"/>
      <c r="BK144" s="108"/>
      <c r="BL144" s="108"/>
      <c r="BM144" s="108"/>
      <c r="BN144" s="108"/>
      <c r="BO144" s="108"/>
      <c r="BP144" s="108"/>
      <c r="BQ144" s="108"/>
      <c r="BR144" s="108"/>
      <c r="BS144" s="108"/>
      <c r="BT144" s="108"/>
      <c r="BU144" s="108"/>
      <c r="BV144" s="108"/>
      <c r="BW144" s="108"/>
      <c r="BX144" s="108"/>
      <c r="BY144" s="108"/>
      <c r="BZ144" s="108"/>
      <c r="CA144" s="108"/>
      <c r="CB144" s="108"/>
      <c r="CC144" s="108"/>
      <c r="CD144" s="108"/>
      <c r="CE144" s="108"/>
      <c r="CF144" s="108"/>
      <c r="CG144" s="108"/>
      <c r="CH144" s="108"/>
      <c r="CI144" s="108"/>
      <c r="CJ144" s="108"/>
      <c r="CK144" s="108"/>
      <c r="CL144" s="108"/>
      <c r="CM144" s="108"/>
      <c r="CN144" s="108"/>
      <c r="CO144" s="108"/>
      <c r="CP144" s="108"/>
      <c r="CQ144" s="108"/>
      <c r="CR144" s="108"/>
      <c r="CS144" s="108"/>
      <c r="CT144" s="108"/>
      <c r="CU144" s="108"/>
      <c r="CV144" s="108"/>
      <c r="CW144" s="108"/>
      <c r="CX144" s="108"/>
      <c r="CY144" s="108"/>
      <c r="CZ144" s="108"/>
      <c r="DA144" s="108"/>
      <c r="DB144" s="108"/>
      <c r="DC144" s="108"/>
      <c r="DD144" s="108"/>
      <c r="DE144" s="108"/>
      <c r="DF144" s="108"/>
      <c r="DG144" s="108"/>
      <c r="DH144" s="108"/>
      <c r="DI144" s="108"/>
      <c r="DJ144" s="108"/>
      <c r="DK144" s="108"/>
      <c r="DL144" s="108"/>
      <c r="DM144" s="108"/>
      <c r="DN144" s="108"/>
      <c r="DO144" s="108"/>
      <c r="DP144" s="108"/>
      <c r="DQ144" s="108"/>
      <c r="DR144" s="108"/>
      <c r="DS144" s="108"/>
      <c r="DT144" s="108"/>
      <c r="DU144" s="108"/>
      <c r="DV144" s="108"/>
      <c r="DW144" s="108"/>
      <c r="DX144" s="108"/>
      <c r="DY144" s="108"/>
      <c r="DZ144" s="108"/>
      <c r="EA144" s="108"/>
      <c r="EB144" s="108"/>
      <c r="EC144" s="108"/>
      <c r="ED144" s="108"/>
      <c r="EE144" s="108"/>
      <c r="EF144" s="108"/>
      <c r="EG144" s="108"/>
      <c r="EH144" s="108"/>
      <c r="EI144" s="108"/>
      <c r="EJ144" s="108"/>
      <c r="EK144" s="108"/>
      <c r="EL144" s="108"/>
      <c r="EM144" s="108"/>
      <c r="EN144" s="108"/>
      <c r="EO144" s="108"/>
      <c r="EP144" s="108"/>
      <c r="EQ144" s="108"/>
      <c r="ER144" s="108"/>
      <c r="ES144" s="108"/>
      <c r="ET144" s="108"/>
      <c r="EU144" s="108"/>
      <c r="EV144" s="108"/>
      <c r="EW144" s="108"/>
      <c r="EX144" s="108"/>
      <c r="EY144" s="108"/>
      <c r="EZ144" s="108"/>
      <c r="FA144" s="108"/>
      <c r="FB144" s="108"/>
      <c r="FC144" s="108"/>
      <c r="FD144" s="108"/>
      <c r="FE144" s="108"/>
      <c r="FF144" s="108"/>
      <c r="FG144" s="108"/>
      <c r="FH144" s="108"/>
      <c r="FI144" s="108"/>
      <c r="FJ144" s="108"/>
      <c r="FK144" s="108"/>
      <c r="FL144" s="108"/>
      <c r="FM144" s="108"/>
      <c r="FN144" s="108"/>
      <c r="FO144" s="108"/>
      <c r="FP144" s="108"/>
      <c r="FQ144" s="108"/>
      <c r="FR144" s="108"/>
    </row>
    <row r="145" spans="1:174" ht="26.25" customHeight="1">
      <c r="A145" s="161"/>
      <c r="B145" s="108"/>
      <c r="C145" s="108"/>
      <c r="D145" s="108"/>
      <c r="E145" s="108"/>
      <c r="F145" s="108"/>
      <c r="G145" s="108"/>
      <c r="H145" s="108"/>
      <c r="I145" s="108"/>
      <c r="J145" s="108"/>
      <c r="K145" s="108"/>
      <c r="L145" s="108"/>
      <c r="M145" s="108"/>
      <c r="N145" s="108"/>
      <c r="O145" s="108"/>
      <c r="P145" s="108"/>
      <c r="Q145" s="108"/>
      <c r="R145" s="108"/>
      <c r="S145" s="108"/>
      <c r="T145" s="108"/>
      <c r="U145" s="108"/>
      <c r="V145" s="108"/>
      <c r="W145" s="108"/>
      <c r="X145" s="108"/>
      <c r="Y145" s="108"/>
      <c r="Z145" s="108"/>
      <c r="AA145" s="108"/>
      <c r="AB145" s="108"/>
      <c r="AC145" s="108"/>
      <c r="AD145" s="108"/>
      <c r="AE145" s="108"/>
      <c r="AF145" s="108"/>
      <c r="AG145" s="108"/>
      <c r="AH145" s="108"/>
      <c r="AI145" s="108"/>
      <c r="AJ145" s="108"/>
      <c r="AK145" s="108"/>
      <c r="AL145" s="108"/>
      <c r="AM145" s="108"/>
      <c r="AN145" s="108"/>
      <c r="AO145" s="108"/>
      <c r="AP145" s="108"/>
      <c r="AQ145" s="108"/>
      <c r="AR145" s="108"/>
      <c r="AS145" s="108"/>
      <c r="AT145" s="108"/>
      <c r="AU145" s="108"/>
      <c r="AV145" s="108"/>
      <c r="AW145" s="108"/>
      <c r="AX145" s="108"/>
      <c r="AY145" s="108"/>
      <c r="AZ145" s="108"/>
      <c r="BA145" s="108"/>
      <c r="BB145" s="108"/>
      <c r="BC145" s="108"/>
      <c r="BD145" s="108"/>
      <c r="BE145" s="108"/>
      <c r="BF145" s="108"/>
      <c r="BG145" s="108"/>
      <c r="BH145" s="108"/>
      <c r="BI145" s="108"/>
      <c r="BJ145" s="108"/>
      <c r="BK145" s="108"/>
      <c r="BL145" s="108"/>
      <c r="BM145" s="108"/>
      <c r="BN145" s="108"/>
      <c r="BO145" s="108"/>
      <c r="BP145" s="108"/>
      <c r="BQ145" s="108"/>
      <c r="BR145" s="108"/>
      <c r="BS145" s="108"/>
      <c r="BT145" s="108"/>
      <c r="BU145" s="108"/>
      <c r="BV145" s="108"/>
      <c r="BW145" s="108"/>
      <c r="BX145" s="108"/>
      <c r="BY145" s="108"/>
      <c r="BZ145" s="108"/>
      <c r="CA145" s="108"/>
      <c r="CB145" s="108"/>
      <c r="CC145" s="108"/>
      <c r="CD145" s="108"/>
      <c r="CE145" s="108"/>
      <c r="CF145" s="108"/>
      <c r="CG145" s="108"/>
      <c r="CH145" s="108"/>
      <c r="CI145" s="108"/>
      <c r="CJ145" s="108"/>
      <c r="CK145" s="108"/>
      <c r="CL145" s="108"/>
      <c r="CM145" s="108"/>
      <c r="CN145" s="108"/>
      <c r="CO145" s="108"/>
      <c r="CP145" s="108"/>
      <c r="CQ145" s="108"/>
      <c r="CR145" s="108"/>
      <c r="CS145" s="108"/>
      <c r="CT145" s="108"/>
      <c r="CU145" s="108"/>
      <c r="CV145" s="108"/>
      <c r="CW145" s="108"/>
      <c r="CX145" s="108"/>
      <c r="CY145" s="108"/>
      <c r="CZ145" s="108"/>
      <c r="DA145" s="108"/>
      <c r="DB145" s="108"/>
      <c r="DC145" s="108"/>
      <c r="DD145" s="108"/>
      <c r="DE145" s="108"/>
      <c r="DF145" s="108"/>
      <c r="DG145" s="108"/>
      <c r="DH145" s="108"/>
      <c r="DI145" s="108"/>
      <c r="DJ145" s="108"/>
      <c r="DK145" s="108"/>
      <c r="DL145" s="108"/>
      <c r="DM145" s="108"/>
      <c r="DN145" s="108"/>
      <c r="DO145" s="108"/>
      <c r="DP145" s="108"/>
      <c r="DQ145" s="108"/>
      <c r="DR145" s="108"/>
      <c r="DS145" s="108"/>
      <c r="DT145" s="108"/>
      <c r="DU145" s="108"/>
      <c r="DV145" s="108"/>
      <c r="DW145" s="108"/>
      <c r="DX145" s="108"/>
      <c r="DY145" s="108"/>
      <c r="DZ145" s="108"/>
      <c r="EA145" s="108"/>
      <c r="EB145" s="108"/>
      <c r="EC145" s="108"/>
      <c r="ED145" s="108"/>
      <c r="EE145" s="108"/>
      <c r="EF145" s="108"/>
      <c r="EG145" s="108"/>
      <c r="EH145" s="108"/>
      <c r="EI145" s="108"/>
      <c r="EJ145" s="108"/>
      <c r="EK145" s="108"/>
      <c r="EL145" s="108"/>
      <c r="EM145" s="108"/>
      <c r="EN145" s="108"/>
      <c r="EO145" s="108"/>
      <c r="EP145" s="108"/>
      <c r="EQ145" s="108"/>
      <c r="ER145" s="108"/>
      <c r="ES145" s="108"/>
      <c r="ET145" s="108"/>
      <c r="EU145" s="108"/>
      <c r="EV145" s="108"/>
      <c r="EW145" s="108"/>
      <c r="EX145" s="108"/>
      <c r="EY145" s="108"/>
      <c r="EZ145" s="108"/>
      <c r="FA145" s="108"/>
      <c r="FB145" s="108"/>
      <c r="FC145" s="108"/>
      <c r="FD145" s="108"/>
      <c r="FE145" s="108"/>
      <c r="FF145" s="108"/>
      <c r="FG145" s="108"/>
      <c r="FH145" s="108"/>
      <c r="FI145" s="108"/>
      <c r="FJ145" s="108"/>
      <c r="FK145" s="108"/>
      <c r="FL145" s="108"/>
      <c r="FM145" s="108"/>
      <c r="FN145" s="108"/>
      <c r="FO145" s="108"/>
      <c r="FP145" s="108"/>
      <c r="FQ145" s="108"/>
      <c r="FR145" s="108"/>
    </row>
    <row r="146" spans="1:174" ht="26.25" customHeight="1">
      <c r="A146" s="161"/>
      <c r="B146" s="108"/>
      <c r="C146" s="108"/>
      <c r="D146" s="108"/>
      <c r="E146" s="108"/>
      <c r="F146" s="108"/>
      <c r="G146" s="108"/>
      <c r="H146" s="108"/>
      <c r="I146" s="108"/>
      <c r="J146" s="108"/>
      <c r="K146" s="108"/>
      <c r="L146" s="108"/>
      <c r="M146" s="108"/>
      <c r="N146" s="108"/>
      <c r="O146" s="108"/>
      <c r="P146" s="108"/>
      <c r="Q146" s="108"/>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108"/>
      <c r="AM146" s="108"/>
      <c r="AN146" s="108"/>
      <c r="AO146" s="108"/>
      <c r="AP146" s="108"/>
      <c r="AQ146" s="108"/>
      <c r="AR146" s="108"/>
      <c r="AS146" s="108"/>
      <c r="AT146" s="108"/>
      <c r="AU146" s="108"/>
      <c r="AV146" s="108"/>
      <c r="AW146" s="108"/>
      <c r="AX146" s="108"/>
      <c r="AY146" s="108"/>
      <c r="AZ146" s="108"/>
      <c r="BA146" s="108"/>
      <c r="BB146" s="108"/>
      <c r="BC146" s="108"/>
      <c r="BD146" s="108"/>
      <c r="BE146" s="108"/>
      <c r="BF146" s="108"/>
      <c r="BG146" s="108"/>
      <c r="BH146" s="108"/>
      <c r="BI146" s="108"/>
      <c r="BJ146" s="108"/>
      <c r="BK146" s="108"/>
      <c r="BL146" s="108"/>
      <c r="BM146" s="108"/>
      <c r="BN146" s="108"/>
      <c r="BO146" s="108"/>
      <c r="BP146" s="108"/>
      <c r="BQ146" s="108"/>
      <c r="BR146" s="108"/>
      <c r="BS146" s="108"/>
      <c r="BT146" s="108"/>
      <c r="BU146" s="108"/>
      <c r="BV146" s="108"/>
      <c r="BW146" s="108"/>
      <c r="BX146" s="108"/>
      <c r="BY146" s="108"/>
      <c r="BZ146" s="108"/>
      <c r="CA146" s="108"/>
      <c r="CB146" s="108"/>
      <c r="CC146" s="108"/>
      <c r="CD146" s="108"/>
      <c r="CE146" s="108"/>
      <c r="CF146" s="108"/>
      <c r="CG146" s="108"/>
      <c r="CH146" s="108"/>
      <c r="CI146" s="108"/>
      <c r="CJ146" s="108"/>
      <c r="CK146" s="108"/>
      <c r="CL146" s="108"/>
      <c r="CM146" s="108"/>
      <c r="CN146" s="108"/>
      <c r="CO146" s="108"/>
      <c r="CP146" s="108"/>
      <c r="CQ146" s="108"/>
      <c r="CR146" s="108"/>
      <c r="CS146" s="108"/>
      <c r="CT146" s="108"/>
      <c r="CU146" s="108"/>
      <c r="CV146" s="108"/>
      <c r="CW146" s="108"/>
      <c r="CX146" s="108"/>
      <c r="CY146" s="108"/>
      <c r="CZ146" s="108"/>
      <c r="DA146" s="108"/>
      <c r="DB146" s="108"/>
      <c r="DC146" s="108"/>
      <c r="DD146" s="108"/>
      <c r="DE146" s="108"/>
      <c r="DF146" s="108"/>
      <c r="DG146" s="108"/>
      <c r="DH146" s="108"/>
      <c r="DI146" s="108"/>
      <c r="DJ146" s="108"/>
      <c r="DK146" s="108"/>
      <c r="DL146" s="108"/>
      <c r="DM146" s="108"/>
      <c r="DN146" s="108"/>
      <c r="DO146" s="108"/>
      <c r="DP146" s="108"/>
      <c r="DQ146" s="108"/>
      <c r="DR146" s="108"/>
      <c r="DS146" s="108"/>
      <c r="DT146" s="108"/>
      <c r="DU146" s="108"/>
      <c r="DV146" s="108"/>
      <c r="DW146" s="108"/>
      <c r="DX146" s="108"/>
      <c r="DY146" s="108"/>
      <c r="DZ146" s="108"/>
      <c r="EA146" s="108"/>
      <c r="EB146" s="108"/>
      <c r="EC146" s="108"/>
      <c r="ED146" s="108"/>
      <c r="EE146" s="108"/>
      <c r="EF146" s="108"/>
      <c r="EG146" s="108"/>
      <c r="EH146" s="108"/>
      <c r="EI146" s="108"/>
      <c r="EJ146" s="108"/>
      <c r="EK146" s="108"/>
      <c r="EL146" s="108"/>
      <c r="EM146" s="108"/>
      <c r="EN146" s="108"/>
      <c r="EO146" s="108"/>
      <c r="EP146" s="108"/>
      <c r="EQ146" s="108"/>
      <c r="ER146" s="108"/>
      <c r="ES146" s="108"/>
      <c r="ET146" s="108"/>
      <c r="EU146" s="108"/>
      <c r="EV146" s="108"/>
      <c r="EW146" s="108"/>
      <c r="EX146" s="108"/>
      <c r="EY146" s="108"/>
      <c r="EZ146" s="108"/>
      <c r="FA146" s="108"/>
      <c r="FB146" s="108"/>
      <c r="FC146" s="108"/>
      <c r="FD146" s="108"/>
      <c r="FE146" s="108"/>
      <c r="FF146" s="108"/>
      <c r="FG146" s="108"/>
      <c r="FH146" s="108"/>
      <c r="FI146" s="108"/>
      <c r="FJ146" s="108"/>
      <c r="FK146" s="108"/>
      <c r="FL146" s="108"/>
      <c r="FM146" s="108"/>
      <c r="FN146" s="108"/>
      <c r="FO146" s="108"/>
      <c r="FP146" s="108"/>
      <c r="FQ146" s="108"/>
      <c r="FR146" s="108"/>
    </row>
    <row r="147" spans="1:174" ht="26.25" customHeight="1">
      <c r="A147" s="161"/>
      <c r="B147" s="108"/>
      <c r="C147" s="108"/>
      <c r="D147" s="108"/>
      <c r="E147" s="108"/>
      <c r="F147" s="108"/>
      <c r="G147" s="108"/>
      <c r="H147" s="108"/>
      <c r="I147" s="108"/>
      <c r="J147" s="108"/>
      <c r="K147" s="108"/>
      <c r="L147" s="108"/>
      <c r="M147" s="108"/>
      <c r="N147" s="108"/>
      <c r="O147" s="108"/>
      <c r="P147" s="108"/>
      <c r="Q147" s="108"/>
      <c r="R147" s="108"/>
      <c r="S147" s="108"/>
      <c r="T147" s="108"/>
      <c r="U147" s="108"/>
      <c r="V147" s="108"/>
      <c r="W147" s="108"/>
      <c r="X147" s="108"/>
      <c r="Y147" s="108"/>
      <c r="Z147" s="108"/>
      <c r="AA147" s="108"/>
      <c r="AB147" s="108"/>
      <c r="AC147" s="108"/>
      <c r="AD147" s="108"/>
      <c r="AE147" s="108"/>
      <c r="AF147" s="108"/>
      <c r="AG147" s="108"/>
      <c r="AH147" s="108"/>
      <c r="AI147" s="108"/>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108"/>
      <c r="BE147" s="108"/>
      <c r="BF147" s="108"/>
      <c r="BG147" s="108"/>
      <c r="BH147" s="108"/>
      <c r="BI147" s="108"/>
      <c r="BJ147" s="108"/>
      <c r="BK147" s="108"/>
      <c r="BL147" s="108"/>
      <c r="BM147" s="108"/>
      <c r="BN147" s="108"/>
      <c r="BO147" s="108"/>
      <c r="BP147" s="108"/>
      <c r="BQ147" s="108"/>
      <c r="BR147" s="108"/>
      <c r="BS147" s="108"/>
      <c r="BT147" s="108"/>
      <c r="BU147" s="108"/>
      <c r="BV147" s="108"/>
      <c r="BW147" s="108"/>
      <c r="BX147" s="108"/>
      <c r="BY147" s="108"/>
      <c r="BZ147" s="108"/>
      <c r="CA147" s="108"/>
      <c r="CB147" s="108"/>
      <c r="CC147" s="108"/>
      <c r="CD147" s="108"/>
      <c r="CE147" s="108"/>
      <c r="CF147" s="108"/>
      <c r="CG147" s="108"/>
      <c r="CH147" s="108"/>
      <c r="CI147" s="108"/>
      <c r="CJ147" s="108"/>
      <c r="CK147" s="108"/>
      <c r="CL147" s="108"/>
      <c r="CM147" s="108"/>
      <c r="CN147" s="108"/>
      <c r="CO147" s="108"/>
      <c r="CP147" s="108"/>
      <c r="CQ147" s="108"/>
      <c r="CR147" s="108"/>
      <c r="CS147" s="108"/>
      <c r="CT147" s="108"/>
      <c r="CU147" s="108"/>
      <c r="CV147" s="108"/>
      <c r="CW147" s="108"/>
      <c r="CX147" s="108"/>
      <c r="CY147" s="108"/>
      <c r="CZ147" s="108"/>
      <c r="DA147" s="108"/>
      <c r="DB147" s="108"/>
      <c r="DC147" s="108"/>
      <c r="DD147" s="108"/>
      <c r="DE147" s="108"/>
      <c r="DF147" s="108"/>
      <c r="DG147" s="108"/>
      <c r="DH147" s="108"/>
      <c r="DI147" s="108"/>
      <c r="DJ147" s="108"/>
      <c r="DK147" s="108"/>
      <c r="DL147" s="108"/>
      <c r="DM147" s="108"/>
      <c r="DN147" s="108"/>
      <c r="DO147" s="108"/>
      <c r="DP147" s="108"/>
      <c r="DQ147" s="108"/>
      <c r="DR147" s="108"/>
      <c r="DS147" s="108"/>
      <c r="DT147" s="108"/>
      <c r="DU147" s="108"/>
      <c r="DV147" s="108"/>
      <c r="DW147" s="108"/>
      <c r="DX147" s="108"/>
      <c r="DY147" s="108"/>
      <c r="DZ147" s="108"/>
      <c r="EA147" s="108"/>
      <c r="EB147" s="108"/>
      <c r="EC147" s="108"/>
      <c r="ED147" s="108"/>
      <c r="EE147" s="108"/>
      <c r="EF147" s="108"/>
      <c r="EG147" s="108"/>
      <c r="EH147" s="108"/>
      <c r="EI147" s="108"/>
      <c r="EJ147" s="108"/>
      <c r="EK147" s="108"/>
      <c r="EL147" s="108"/>
      <c r="EM147" s="108"/>
      <c r="EN147" s="108"/>
      <c r="EO147" s="108"/>
      <c r="EP147" s="108"/>
      <c r="EQ147" s="108"/>
      <c r="ER147" s="108"/>
      <c r="ES147" s="108"/>
      <c r="ET147" s="108"/>
      <c r="EU147" s="108"/>
      <c r="EV147" s="108"/>
      <c r="EW147" s="108"/>
      <c r="EX147" s="108"/>
      <c r="EY147" s="108"/>
      <c r="EZ147" s="108"/>
      <c r="FA147" s="108"/>
      <c r="FB147" s="108"/>
      <c r="FC147" s="108"/>
      <c r="FD147" s="108"/>
      <c r="FE147" s="108"/>
      <c r="FF147" s="108"/>
      <c r="FG147" s="108"/>
      <c r="FH147" s="108"/>
      <c r="FI147" s="108"/>
      <c r="FJ147" s="108"/>
      <c r="FK147" s="108"/>
      <c r="FL147" s="108"/>
      <c r="FM147" s="108"/>
      <c r="FN147" s="108"/>
      <c r="FO147" s="108"/>
      <c r="FP147" s="108"/>
      <c r="FQ147" s="108"/>
      <c r="FR147" s="108"/>
    </row>
    <row r="148" spans="1:174" ht="26.25" customHeight="1">
      <c r="A148" s="161"/>
      <c r="B148" s="108"/>
      <c r="C148" s="108"/>
      <c r="D148" s="108"/>
      <c r="E148" s="108"/>
      <c r="F148" s="108"/>
      <c r="G148" s="108"/>
      <c r="H148" s="108"/>
      <c r="I148" s="108"/>
      <c r="J148" s="108"/>
      <c r="K148" s="108"/>
      <c r="L148" s="108"/>
      <c r="M148" s="108"/>
      <c r="N148" s="108"/>
      <c r="O148" s="108"/>
      <c r="P148" s="108"/>
      <c r="Q148" s="108"/>
      <c r="R148" s="108"/>
      <c r="S148" s="108"/>
      <c r="T148" s="108"/>
      <c r="U148" s="108"/>
      <c r="V148" s="108"/>
      <c r="W148" s="108"/>
      <c r="X148" s="108"/>
      <c r="Y148" s="108"/>
      <c r="Z148" s="108"/>
      <c r="AA148" s="108"/>
      <c r="AB148" s="108"/>
      <c r="AC148" s="108"/>
      <c r="AD148" s="108"/>
      <c r="AE148" s="108"/>
      <c r="AF148" s="108"/>
      <c r="AG148" s="108"/>
      <c r="AH148" s="108"/>
      <c r="AI148" s="108"/>
      <c r="AJ148" s="108"/>
      <c r="AK148" s="108"/>
      <c r="AL148" s="108"/>
      <c r="AM148" s="108"/>
      <c r="AN148" s="108"/>
      <c r="AO148" s="108"/>
      <c r="AP148" s="108"/>
      <c r="AQ148" s="108"/>
      <c r="AR148" s="108"/>
      <c r="AS148" s="108"/>
      <c r="AT148" s="108"/>
      <c r="AU148" s="108"/>
      <c r="AV148" s="108"/>
      <c r="AW148" s="108"/>
      <c r="AX148" s="108"/>
      <c r="AY148" s="108"/>
      <c r="AZ148" s="108"/>
      <c r="BA148" s="108"/>
      <c r="BB148" s="108"/>
      <c r="BC148" s="108"/>
      <c r="BD148" s="108"/>
      <c r="BE148" s="108"/>
      <c r="BF148" s="108"/>
      <c r="BG148" s="108"/>
      <c r="BH148" s="108"/>
      <c r="BI148" s="108"/>
      <c r="BJ148" s="108"/>
      <c r="BK148" s="108"/>
      <c r="BL148" s="108"/>
      <c r="BM148" s="108"/>
      <c r="BN148" s="108"/>
      <c r="BO148" s="108"/>
      <c r="BP148" s="108"/>
      <c r="BQ148" s="108"/>
      <c r="BR148" s="108"/>
      <c r="BS148" s="108"/>
      <c r="BT148" s="108"/>
      <c r="BU148" s="108"/>
      <c r="BV148" s="108"/>
      <c r="BW148" s="108"/>
      <c r="BX148" s="108"/>
      <c r="BY148" s="108"/>
      <c r="BZ148" s="108"/>
      <c r="CA148" s="108"/>
      <c r="CB148" s="108"/>
      <c r="CC148" s="108"/>
      <c r="CD148" s="108"/>
      <c r="CE148" s="108"/>
      <c r="CF148" s="108"/>
      <c r="CG148" s="108"/>
      <c r="CH148" s="108"/>
      <c r="CI148" s="108"/>
      <c r="CJ148" s="108"/>
      <c r="CK148" s="108"/>
      <c r="CL148" s="108"/>
      <c r="CM148" s="108"/>
      <c r="CN148" s="108"/>
      <c r="CO148" s="108"/>
      <c r="CP148" s="108"/>
      <c r="CQ148" s="108"/>
      <c r="CR148" s="108"/>
      <c r="CS148" s="108"/>
      <c r="CT148" s="108"/>
      <c r="CU148" s="108"/>
      <c r="CV148" s="108"/>
      <c r="CW148" s="108"/>
      <c r="CX148" s="108"/>
      <c r="CY148" s="108"/>
      <c r="CZ148" s="108"/>
      <c r="DA148" s="108"/>
      <c r="DB148" s="108"/>
      <c r="DC148" s="108"/>
      <c r="DD148" s="108"/>
      <c r="DE148" s="108"/>
      <c r="DF148" s="108"/>
      <c r="DG148" s="108"/>
      <c r="DH148" s="108"/>
      <c r="DI148" s="108"/>
      <c r="DJ148" s="108"/>
      <c r="DK148" s="108"/>
      <c r="DL148" s="108"/>
      <c r="DM148" s="108"/>
      <c r="DN148" s="108"/>
      <c r="DO148" s="108"/>
      <c r="DP148" s="108"/>
      <c r="DQ148" s="108"/>
      <c r="DR148" s="108"/>
      <c r="DS148" s="108"/>
      <c r="DT148" s="108"/>
      <c r="DU148" s="108"/>
      <c r="DV148" s="108"/>
      <c r="DW148" s="108"/>
      <c r="DX148" s="108"/>
      <c r="DY148" s="108"/>
      <c r="DZ148" s="108"/>
      <c r="EA148" s="108"/>
      <c r="EB148" s="108"/>
      <c r="EC148" s="108"/>
      <c r="ED148" s="108"/>
      <c r="EE148" s="108"/>
      <c r="EF148" s="108"/>
      <c r="EG148" s="108"/>
      <c r="EH148" s="108"/>
      <c r="EI148" s="108"/>
      <c r="EJ148" s="108"/>
      <c r="EK148" s="108"/>
      <c r="EL148" s="108"/>
      <c r="EM148" s="108"/>
      <c r="EN148" s="108"/>
      <c r="EO148" s="108"/>
      <c r="EP148" s="108"/>
      <c r="EQ148" s="108"/>
      <c r="ER148" s="108"/>
      <c r="ES148" s="108"/>
      <c r="ET148" s="108"/>
      <c r="EU148" s="108"/>
      <c r="EV148" s="108"/>
      <c r="EW148" s="108"/>
      <c r="EX148" s="108"/>
      <c r="EY148" s="108"/>
      <c r="EZ148" s="108"/>
      <c r="FA148" s="108"/>
      <c r="FB148" s="108"/>
      <c r="FC148" s="108"/>
      <c r="FD148" s="108"/>
      <c r="FE148" s="108"/>
      <c r="FF148" s="108"/>
      <c r="FG148" s="108"/>
      <c r="FH148" s="108"/>
      <c r="FI148" s="108"/>
      <c r="FJ148" s="108"/>
      <c r="FK148" s="108"/>
      <c r="FL148" s="108"/>
      <c r="FM148" s="108"/>
      <c r="FN148" s="108"/>
      <c r="FO148" s="108"/>
      <c r="FP148" s="108"/>
      <c r="FQ148" s="108"/>
      <c r="FR148" s="108"/>
    </row>
    <row r="149" spans="1:174" ht="26.25" customHeight="1">
      <c r="A149" s="161"/>
      <c r="B149" s="108"/>
      <c r="C149" s="108"/>
      <c r="D149" s="108"/>
      <c r="E149" s="108"/>
      <c r="F149" s="108"/>
      <c r="G149" s="108"/>
      <c r="H149" s="108"/>
      <c r="I149" s="108"/>
      <c r="J149" s="108"/>
      <c r="K149" s="108"/>
      <c r="L149" s="108"/>
      <c r="M149" s="108"/>
      <c r="N149" s="108"/>
      <c r="O149" s="108"/>
      <c r="P149" s="108"/>
      <c r="Q149" s="108"/>
      <c r="R149" s="108"/>
      <c r="S149" s="108"/>
      <c r="T149" s="108"/>
      <c r="U149" s="108"/>
      <c r="V149" s="108"/>
      <c r="W149" s="108"/>
      <c r="X149" s="108"/>
      <c r="Y149" s="108"/>
      <c r="Z149" s="108"/>
      <c r="AA149" s="108"/>
      <c r="AB149" s="108"/>
      <c r="AC149" s="108"/>
      <c r="AD149" s="108"/>
      <c r="AE149" s="108"/>
      <c r="AF149" s="108"/>
      <c r="AG149" s="108"/>
      <c r="AH149" s="108"/>
      <c r="AI149" s="108"/>
      <c r="AJ149" s="108"/>
      <c r="AK149" s="108"/>
      <c r="AL149" s="108"/>
      <c r="AM149" s="108"/>
      <c r="AN149" s="108"/>
      <c r="AO149" s="108"/>
      <c r="AP149" s="108"/>
      <c r="AQ149" s="108"/>
      <c r="AR149" s="108"/>
      <c r="AS149" s="108"/>
      <c r="AT149" s="108"/>
      <c r="AU149" s="108"/>
      <c r="AV149" s="108"/>
      <c r="AW149" s="108"/>
      <c r="AX149" s="108"/>
      <c r="AY149" s="108"/>
      <c r="AZ149" s="108"/>
      <c r="BA149" s="108"/>
      <c r="BB149" s="108"/>
      <c r="BC149" s="108"/>
      <c r="BD149" s="108"/>
      <c r="BE149" s="108"/>
      <c r="BF149" s="108"/>
      <c r="BG149" s="108"/>
      <c r="BH149" s="108"/>
      <c r="BI149" s="108"/>
      <c r="BJ149" s="108"/>
      <c r="BK149" s="108"/>
      <c r="BL149" s="108"/>
      <c r="BM149" s="108"/>
      <c r="BN149" s="108"/>
      <c r="BO149" s="108"/>
      <c r="BP149" s="108"/>
      <c r="BQ149" s="108"/>
      <c r="BR149" s="108"/>
      <c r="BS149" s="108"/>
      <c r="BT149" s="108"/>
      <c r="BU149" s="108"/>
      <c r="BV149" s="108"/>
      <c r="BW149" s="108"/>
      <c r="BX149" s="108"/>
      <c r="BY149" s="108"/>
      <c r="BZ149" s="108"/>
      <c r="CA149" s="108"/>
      <c r="CB149" s="108"/>
      <c r="CC149" s="108"/>
      <c r="CD149" s="108"/>
      <c r="CE149" s="108"/>
      <c r="CF149" s="108"/>
      <c r="CG149" s="108"/>
      <c r="CH149" s="108"/>
      <c r="CI149" s="108"/>
      <c r="CJ149" s="108"/>
      <c r="CK149" s="108"/>
      <c r="CL149" s="108"/>
      <c r="CM149" s="108"/>
      <c r="CN149" s="108"/>
      <c r="CO149" s="108"/>
      <c r="CP149" s="108"/>
      <c r="CQ149" s="108"/>
      <c r="CR149" s="108"/>
      <c r="CS149" s="108"/>
      <c r="CT149" s="108"/>
      <c r="CU149" s="108"/>
      <c r="CV149" s="108"/>
      <c r="CW149" s="108"/>
      <c r="CX149" s="108"/>
      <c r="CY149" s="108"/>
      <c r="CZ149" s="108"/>
      <c r="DA149" s="108"/>
      <c r="DB149" s="108"/>
      <c r="DC149" s="108"/>
      <c r="DD149" s="108"/>
      <c r="DE149" s="108"/>
      <c r="DF149" s="108"/>
      <c r="DG149" s="108"/>
      <c r="DH149" s="108"/>
      <c r="DI149" s="108"/>
      <c r="DJ149" s="108"/>
      <c r="DK149" s="108"/>
      <c r="DL149" s="108"/>
      <c r="DM149" s="108"/>
      <c r="DN149" s="108"/>
      <c r="DO149" s="108"/>
      <c r="DP149" s="108"/>
      <c r="DQ149" s="108"/>
      <c r="DR149" s="108"/>
      <c r="DS149" s="108"/>
      <c r="DT149" s="108"/>
      <c r="DU149" s="108"/>
      <c r="DV149" s="108"/>
      <c r="DW149" s="108"/>
      <c r="DX149" s="108"/>
      <c r="DY149" s="108"/>
      <c r="DZ149" s="108"/>
      <c r="EA149" s="108"/>
      <c r="EB149" s="108"/>
      <c r="EC149" s="108"/>
      <c r="ED149" s="108"/>
      <c r="EE149" s="108"/>
      <c r="EF149" s="108"/>
      <c r="EG149" s="108"/>
      <c r="EH149" s="108"/>
      <c r="EI149" s="108"/>
      <c r="EJ149" s="108"/>
      <c r="EK149" s="108"/>
      <c r="EL149" s="108"/>
      <c r="EM149" s="108"/>
      <c r="EN149" s="108"/>
      <c r="EO149" s="108"/>
      <c r="EP149" s="108"/>
      <c r="EQ149" s="108"/>
      <c r="ER149" s="108"/>
      <c r="ES149" s="108"/>
      <c r="ET149" s="108"/>
      <c r="EU149" s="108"/>
      <c r="EV149" s="108"/>
      <c r="EW149" s="108"/>
      <c r="EX149" s="108"/>
      <c r="EY149" s="108"/>
      <c r="EZ149" s="108"/>
      <c r="FA149" s="108"/>
      <c r="FB149" s="108"/>
      <c r="FC149" s="108"/>
      <c r="FD149" s="108"/>
      <c r="FE149" s="108"/>
      <c r="FF149" s="108"/>
      <c r="FG149" s="108"/>
      <c r="FH149" s="108"/>
      <c r="FI149" s="108"/>
      <c r="FJ149" s="108"/>
      <c r="FK149" s="108"/>
      <c r="FL149" s="108"/>
      <c r="FM149" s="108"/>
      <c r="FN149" s="108"/>
      <c r="FO149" s="108"/>
      <c r="FP149" s="108"/>
      <c r="FQ149" s="108"/>
      <c r="FR149" s="108"/>
    </row>
    <row r="150" spans="1:174" ht="26.25" customHeight="1">
      <c r="A150" s="161"/>
      <c r="B150" s="108"/>
      <c r="C150" s="108"/>
      <c r="D150" s="108"/>
      <c r="E150" s="108"/>
      <c r="F150" s="108"/>
      <c r="G150" s="108"/>
      <c r="H150" s="108"/>
      <c r="I150" s="108"/>
      <c r="J150" s="108"/>
      <c r="K150" s="108"/>
      <c r="L150" s="108"/>
      <c r="M150" s="108"/>
      <c r="N150" s="108"/>
      <c r="O150" s="108"/>
      <c r="P150" s="108"/>
      <c r="Q150" s="108"/>
      <c r="R150" s="108"/>
      <c r="S150" s="108"/>
      <c r="T150" s="108"/>
      <c r="U150" s="108"/>
      <c r="V150" s="108"/>
      <c r="W150" s="108"/>
      <c r="X150" s="108"/>
      <c r="Y150" s="108"/>
      <c r="Z150" s="108"/>
      <c r="AA150" s="108"/>
      <c r="AB150" s="108"/>
      <c r="AC150" s="108"/>
      <c r="AD150" s="108"/>
      <c r="AE150" s="108"/>
      <c r="AF150" s="108"/>
      <c r="AG150" s="108"/>
      <c r="AH150" s="108"/>
      <c r="AI150" s="108"/>
      <c r="AJ150" s="108"/>
      <c r="AK150" s="108"/>
      <c r="AL150" s="108"/>
      <c r="AM150" s="108"/>
      <c r="AN150" s="108"/>
      <c r="AO150" s="108"/>
      <c r="AP150" s="108"/>
      <c r="AQ150" s="108"/>
      <c r="AR150" s="108"/>
      <c r="AS150" s="108"/>
      <c r="AT150" s="108"/>
      <c r="AU150" s="108"/>
      <c r="AV150" s="108"/>
      <c r="AW150" s="108"/>
      <c r="AX150" s="108"/>
      <c r="AY150" s="108"/>
      <c r="AZ150" s="108"/>
      <c r="BA150" s="108"/>
      <c r="BB150" s="108"/>
      <c r="BC150" s="108"/>
      <c r="BD150" s="108"/>
      <c r="BE150" s="108"/>
      <c r="BF150" s="108"/>
      <c r="BG150" s="108"/>
      <c r="BH150" s="108"/>
      <c r="BI150" s="108"/>
      <c r="BJ150" s="108"/>
      <c r="BK150" s="108"/>
      <c r="BL150" s="108"/>
      <c r="BM150" s="108"/>
      <c r="BN150" s="108"/>
      <c r="BO150" s="108"/>
      <c r="BP150" s="108"/>
      <c r="BQ150" s="108"/>
      <c r="BR150" s="108"/>
      <c r="BS150" s="108"/>
      <c r="BT150" s="108"/>
      <c r="BU150" s="108"/>
      <c r="BV150" s="108"/>
      <c r="BW150" s="108"/>
      <c r="BX150" s="108"/>
      <c r="BY150" s="108"/>
      <c r="BZ150" s="108"/>
      <c r="CA150" s="108"/>
      <c r="CB150" s="108"/>
      <c r="CC150" s="108"/>
      <c r="CD150" s="108"/>
      <c r="CE150" s="108"/>
      <c r="CF150" s="108"/>
      <c r="CG150" s="108"/>
      <c r="CH150" s="108"/>
      <c r="CI150" s="108"/>
      <c r="CJ150" s="108"/>
      <c r="CK150" s="108"/>
      <c r="CL150" s="108"/>
      <c r="CM150" s="108"/>
      <c r="CN150" s="108"/>
      <c r="CO150" s="108"/>
      <c r="CP150" s="108"/>
      <c r="CQ150" s="108"/>
      <c r="CR150" s="108"/>
      <c r="CS150" s="108"/>
      <c r="CT150" s="108"/>
      <c r="CU150" s="108"/>
      <c r="CV150" s="108"/>
      <c r="CW150" s="108"/>
      <c r="CX150" s="108"/>
      <c r="CY150" s="108"/>
      <c r="CZ150" s="108"/>
      <c r="DA150" s="108"/>
      <c r="DB150" s="108"/>
      <c r="DC150" s="108"/>
      <c r="DD150" s="108"/>
      <c r="DE150" s="108"/>
      <c r="DF150" s="108"/>
      <c r="DG150" s="108"/>
      <c r="DH150" s="108"/>
      <c r="DI150" s="108"/>
      <c r="DJ150" s="108"/>
      <c r="DK150" s="108"/>
      <c r="DL150" s="108"/>
      <c r="DM150" s="108"/>
      <c r="DN150" s="108"/>
      <c r="DO150" s="108"/>
      <c r="DP150" s="108"/>
      <c r="DQ150" s="108"/>
      <c r="DR150" s="108"/>
      <c r="DS150" s="108"/>
      <c r="DT150" s="108"/>
      <c r="DU150" s="108"/>
      <c r="DV150" s="108"/>
      <c r="DW150" s="108"/>
      <c r="DX150" s="108"/>
      <c r="DY150" s="108"/>
      <c r="DZ150" s="108"/>
      <c r="EA150" s="108"/>
      <c r="EB150" s="108"/>
      <c r="EC150" s="108"/>
      <c r="ED150" s="108"/>
      <c r="EE150" s="108"/>
      <c r="EF150" s="108"/>
      <c r="EG150" s="108"/>
      <c r="EH150" s="108"/>
      <c r="EI150" s="108"/>
      <c r="EJ150" s="108"/>
      <c r="EK150" s="108"/>
      <c r="EL150" s="108"/>
      <c r="EM150" s="108"/>
      <c r="EN150" s="108"/>
      <c r="EO150" s="108"/>
      <c r="EP150" s="108"/>
      <c r="EQ150" s="108"/>
      <c r="ER150" s="108"/>
      <c r="ES150" s="108"/>
      <c r="ET150" s="108"/>
      <c r="EU150" s="108"/>
      <c r="EV150" s="108"/>
      <c r="EW150" s="108"/>
      <c r="EX150" s="108"/>
      <c r="EY150" s="108"/>
      <c r="EZ150" s="108"/>
      <c r="FA150" s="108"/>
      <c r="FB150" s="108"/>
      <c r="FC150" s="108"/>
      <c r="FD150" s="108"/>
      <c r="FE150" s="108"/>
      <c r="FF150" s="108"/>
      <c r="FG150" s="108"/>
      <c r="FH150" s="108"/>
      <c r="FI150" s="108"/>
      <c r="FJ150" s="108"/>
      <c r="FK150" s="108"/>
      <c r="FL150" s="108"/>
      <c r="FM150" s="108"/>
      <c r="FN150" s="108"/>
      <c r="FO150" s="108"/>
      <c r="FP150" s="108"/>
      <c r="FQ150" s="108"/>
      <c r="FR150" s="108"/>
    </row>
    <row r="151" spans="1:174" ht="26.25" customHeight="1">
      <c r="A151" s="161"/>
      <c r="B151" s="108"/>
      <c r="C151" s="108"/>
      <c r="D151" s="108"/>
      <c r="E151" s="108"/>
      <c r="F151" s="108"/>
      <c r="G151" s="108"/>
      <c r="H151" s="108"/>
      <c r="I151" s="108"/>
      <c r="J151" s="108"/>
      <c r="K151" s="108"/>
      <c r="L151" s="108"/>
      <c r="M151" s="108"/>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108"/>
      <c r="AM151" s="108"/>
      <c r="AN151" s="108"/>
      <c r="AO151" s="108"/>
      <c r="AP151" s="108"/>
      <c r="AQ151" s="108"/>
      <c r="AR151" s="108"/>
      <c r="AS151" s="108"/>
      <c r="AT151" s="108"/>
      <c r="AU151" s="108"/>
      <c r="AV151" s="108"/>
      <c r="AW151" s="108"/>
      <c r="AX151" s="108"/>
      <c r="AY151" s="108"/>
      <c r="AZ151" s="108"/>
      <c r="BA151" s="108"/>
      <c r="BB151" s="108"/>
      <c r="BC151" s="108"/>
      <c r="BD151" s="108"/>
      <c r="BE151" s="108"/>
      <c r="BF151" s="108"/>
      <c r="BG151" s="108"/>
      <c r="BH151" s="108"/>
      <c r="BI151" s="108"/>
      <c r="BJ151" s="108"/>
      <c r="BK151" s="108"/>
      <c r="BL151" s="108"/>
      <c r="BM151" s="108"/>
      <c r="BN151" s="108"/>
      <c r="BO151" s="108"/>
      <c r="BP151" s="108"/>
      <c r="BQ151" s="108"/>
      <c r="BR151" s="108"/>
      <c r="BS151" s="108"/>
      <c r="BT151" s="108"/>
      <c r="BU151" s="108"/>
      <c r="BV151" s="108"/>
      <c r="BW151" s="108"/>
      <c r="BX151" s="108"/>
      <c r="BY151" s="108"/>
      <c r="BZ151" s="108"/>
      <c r="CA151" s="108"/>
      <c r="CB151" s="108"/>
      <c r="CC151" s="108"/>
      <c r="CD151" s="108"/>
      <c r="CE151" s="108"/>
      <c r="CF151" s="108"/>
      <c r="CG151" s="108"/>
      <c r="CH151" s="108"/>
      <c r="CI151" s="108"/>
      <c r="CJ151" s="108"/>
      <c r="CK151" s="108"/>
      <c r="CL151" s="108"/>
      <c r="CM151" s="108"/>
      <c r="CN151" s="108"/>
      <c r="CO151" s="108"/>
      <c r="CP151" s="108"/>
      <c r="CQ151" s="108"/>
      <c r="CR151" s="108"/>
      <c r="CS151" s="108"/>
      <c r="CT151" s="108"/>
      <c r="CU151" s="108"/>
      <c r="CV151" s="108"/>
      <c r="CW151" s="108"/>
      <c r="CX151" s="108"/>
      <c r="CY151" s="108"/>
      <c r="CZ151" s="108"/>
      <c r="DA151" s="108"/>
      <c r="DB151" s="108"/>
      <c r="DC151" s="108"/>
      <c r="DD151" s="108"/>
      <c r="DE151" s="108"/>
      <c r="DF151" s="108"/>
      <c r="DG151" s="108"/>
      <c r="DH151" s="108"/>
      <c r="DI151" s="108"/>
      <c r="DJ151" s="108"/>
      <c r="DK151" s="108"/>
      <c r="DL151" s="108"/>
      <c r="DM151" s="108"/>
      <c r="DN151" s="108"/>
      <c r="DO151" s="108"/>
      <c r="DP151" s="108"/>
      <c r="DQ151" s="108"/>
      <c r="DR151" s="108"/>
      <c r="DS151" s="108"/>
      <c r="DT151" s="108"/>
      <c r="DU151" s="108"/>
      <c r="DV151" s="108"/>
      <c r="DW151" s="108"/>
      <c r="DX151" s="108"/>
      <c r="DY151" s="108"/>
      <c r="DZ151" s="108"/>
      <c r="EA151" s="108"/>
      <c r="EB151" s="108"/>
      <c r="EC151" s="108"/>
      <c r="ED151" s="108"/>
      <c r="EE151" s="108"/>
      <c r="EF151" s="108"/>
      <c r="EG151" s="108"/>
      <c r="EH151" s="108"/>
      <c r="EI151" s="108"/>
      <c r="EJ151" s="108"/>
      <c r="EK151" s="108"/>
      <c r="EL151" s="108"/>
      <c r="EM151" s="108"/>
      <c r="EN151" s="108"/>
      <c r="EO151" s="108"/>
      <c r="EP151" s="108"/>
      <c r="EQ151" s="108"/>
      <c r="ER151" s="108"/>
      <c r="ES151" s="108"/>
      <c r="ET151" s="108"/>
      <c r="EU151" s="108"/>
      <c r="EV151" s="108"/>
      <c r="EW151" s="108"/>
      <c r="EX151" s="108"/>
      <c r="EY151" s="108"/>
      <c r="EZ151" s="108"/>
      <c r="FA151" s="108"/>
      <c r="FB151" s="108"/>
      <c r="FC151" s="108"/>
      <c r="FD151" s="108"/>
      <c r="FE151" s="108"/>
      <c r="FF151" s="108"/>
      <c r="FG151" s="108"/>
      <c r="FH151" s="108"/>
      <c r="FI151" s="108"/>
      <c r="FJ151" s="108"/>
      <c r="FK151" s="108"/>
      <c r="FL151" s="108"/>
      <c r="FM151" s="108"/>
      <c r="FN151" s="108"/>
      <c r="FO151" s="108"/>
      <c r="FP151" s="108"/>
      <c r="FQ151" s="108"/>
      <c r="FR151" s="108"/>
    </row>
    <row r="152" spans="1:174" ht="26.25" customHeight="1">
      <c r="A152" s="161"/>
      <c r="B152" s="108"/>
      <c r="C152" s="108"/>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108"/>
      <c r="AW152" s="108"/>
      <c r="AX152" s="108"/>
      <c r="AY152" s="108"/>
      <c r="AZ152" s="108"/>
      <c r="BA152" s="108"/>
      <c r="BB152" s="108"/>
      <c r="BC152" s="108"/>
      <c r="BD152" s="108"/>
      <c r="BE152" s="108"/>
      <c r="BF152" s="108"/>
      <c r="BG152" s="108"/>
      <c r="BH152" s="108"/>
      <c r="BI152" s="108"/>
      <c r="BJ152" s="108"/>
      <c r="BK152" s="108"/>
      <c r="BL152" s="108"/>
      <c r="BM152" s="108"/>
      <c r="BN152" s="108"/>
      <c r="BO152" s="108"/>
      <c r="BP152" s="108"/>
      <c r="BQ152" s="108"/>
      <c r="BR152" s="108"/>
      <c r="BS152" s="108"/>
      <c r="BT152" s="108"/>
      <c r="BU152" s="108"/>
      <c r="BV152" s="108"/>
      <c r="BW152" s="108"/>
      <c r="BX152" s="108"/>
      <c r="BY152" s="108"/>
      <c r="BZ152" s="108"/>
      <c r="CA152" s="108"/>
      <c r="CB152" s="108"/>
      <c r="CC152" s="108"/>
      <c r="CD152" s="108"/>
      <c r="CE152" s="108"/>
      <c r="CF152" s="108"/>
      <c r="CG152" s="108"/>
      <c r="CH152" s="108"/>
      <c r="CI152" s="108"/>
      <c r="CJ152" s="108"/>
      <c r="CK152" s="108"/>
      <c r="CL152" s="108"/>
      <c r="CM152" s="108"/>
      <c r="CN152" s="108"/>
      <c r="CO152" s="108"/>
      <c r="CP152" s="108"/>
      <c r="CQ152" s="108"/>
      <c r="CR152" s="108"/>
      <c r="CS152" s="108"/>
      <c r="CT152" s="108"/>
      <c r="CU152" s="108"/>
      <c r="CV152" s="108"/>
      <c r="CW152" s="108"/>
      <c r="CX152" s="108"/>
      <c r="CY152" s="108"/>
      <c r="CZ152" s="108"/>
      <c r="DA152" s="108"/>
      <c r="DB152" s="108"/>
      <c r="DC152" s="108"/>
      <c r="DD152" s="108"/>
      <c r="DE152" s="108"/>
      <c r="DF152" s="108"/>
      <c r="DG152" s="108"/>
      <c r="DH152" s="108"/>
      <c r="DI152" s="108"/>
      <c r="DJ152" s="108"/>
      <c r="DK152" s="108"/>
      <c r="DL152" s="108"/>
      <c r="DM152" s="108"/>
      <c r="DN152" s="108"/>
      <c r="DO152" s="108"/>
      <c r="DP152" s="108"/>
      <c r="DQ152" s="108"/>
      <c r="DR152" s="108"/>
      <c r="DS152" s="108"/>
      <c r="DT152" s="108"/>
      <c r="DU152" s="108"/>
      <c r="DV152" s="108"/>
      <c r="DW152" s="108"/>
      <c r="DX152" s="108"/>
      <c r="DY152" s="108"/>
      <c r="DZ152" s="108"/>
      <c r="EA152" s="108"/>
      <c r="EB152" s="108"/>
      <c r="EC152" s="108"/>
      <c r="ED152" s="108"/>
      <c r="EE152" s="108"/>
      <c r="EF152" s="108"/>
      <c r="EG152" s="108"/>
      <c r="EH152" s="108"/>
      <c r="EI152" s="108"/>
      <c r="EJ152" s="108"/>
      <c r="EK152" s="108"/>
      <c r="EL152" s="108"/>
      <c r="EM152" s="108"/>
      <c r="EN152" s="108"/>
      <c r="EO152" s="108"/>
      <c r="EP152" s="108"/>
      <c r="EQ152" s="108"/>
      <c r="ER152" s="108"/>
      <c r="ES152" s="108"/>
      <c r="ET152" s="108"/>
      <c r="EU152" s="108"/>
      <c r="EV152" s="108"/>
      <c r="EW152" s="108"/>
      <c r="EX152" s="108"/>
      <c r="EY152" s="108"/>
      <c r="EZ152" s="108"/>
      <c r="FA152" s="108"/>
      <c r="FB152" s="108"/>
      <c r="FC152" s="108"/>
      <c r="FD152" s="108"/>
      <c r="FE152" s="108"/>
      <c r="FF152" s="108"/>
      <c r="FG152" s="108"/>
      <c r="FH152" s="108"/>
      <c r="FI152" s="108"/>
      <c r="FJ152" s="108"/>
      <c r="FK152" s="108"/>
      <c r="FL152" s="108"/>
      <c r="FM152" s="108"/>
      <c r="FN152" s="108"/>
      <c r="FO152" s="108"/>
      <c r="FP152" s="108"/>
      <c r="FQ152" s="108"/>
      <c r="FR152" s="108"/>
    </row>
    <row r="153" spans="1:174" ht="26.25" customHeight="1">
      <c r="A153" s="161"/>
      <c r="B153" s="108"/>
      <c r="C153" s="108"/>
      <c r="D153" s="108"/>
      <c r="E153" s="108"/>
      <c r="F153" s="108"/>
      <c r="G153" s="108"/>
      <c r="H153" s="108"/>
      <c r="I153" s="108"/>
      <c r="J153" s="108"/>
      <c r="K153" s="108"/>
      <c r="L153" s="108"/>
      <c r="M153" s="108"/>
      <c r="N153" s="108"/>
      <c r="O153" s="108"/>
      <c r="P153" s="108"/>
      <c r="Q153" s="108"/>
      <c r="R153" s="108"/>
      <c r="S153" s="108"/>
      <c r="T153" s="108"/>
      <c r="U153" s="108"/>
      <c r="V153" s="108"/>
      <c r="W153" s="108"/>
      <c r="X153" s="108"/>
      <c r="Y153" s="108"/>
      <c r="Z153" s="108"/>
      <c r="AA153" s="108"/>
      <c r="AB153" s="108"/>
      <c r="AC153" s="108"/>
      <c r="AD153" s="108"/>
      <c r="AE153" s="108"/>
      <c r="AF153" s="108"/>
      <c r="AG153" s="108"/>
      <c r="AH153" s="108"/>
      <c r="AI153" s="108"/>
      <c r="AJ153" s="108"/>
      <c r="AK153" s="108"/>
      <c r="AL153" s="108"/>
      <c r="AM153" s="108"/>
      <c r="AN153" s="108"/>
      <c r="AO153" s="108"/>
      <c r="AP153" s="108"/>
      <c r="AQ153" s="108"/>
      <c r="AR153" s="108"/>
      <c r="AS153" s="108"/>
      <c r="AT153" s="108"/>
      <c r="AU153" s="108"/>
      <c r="AV153" s="108"/>
      <c r="AW153" s="108"/>
      <c r="AX153" s="108"/>
      <c r="AY153" s="108"/>
      <c r="AZ153" s="108"/>
      <c r="BA153" s="108"/>
      <c r="BB153" s="108"/>
      <c r="BC153" s="108"/>
      <c r="BD153" s="108"/>
      <c r="BE153" s="108"/>
      <c r="BF153" s="108"/>
      <c r="BG153" s="108"/>
      <c r="BH153" s="108"/>
      <c r="BI153" s="108"/>
      <c r="BJ153" s="108"/>
      <c r="BK153" s="108"/>
      <c r="BL153" s="108"/>
      <c r="BM153" s="108"/>
      <c r="BN153" s="108"/>
      <c r="BO153" s="108"/>
      <c r="BP153" s="108"/>
      <c r="BQ153" s="108"/>
      <c r="BR153" s="108"/>
      <c r="BS153" s="108"/>
      <c r="BT153" s="108"/>
      <c r="BU153" s="108"/>
      <c r="BV153" s="108"/>
      <c r="BW153" s="108"/>
      <c r="BX153" s="108"/>
      <c r="BY153" s="108"/>
      <c r="BZ153" s="108"/>
      <c r="CA153" s="108"/>
      <c r="CB153" s="108"/>
      <c r="CC153" s="108"/>
      <c r="CD153" s="108"/>
      <c r="CE153" s="108"/>
      <c r="CF153" s="108"/>
      <c r="CG153" s="108"/>
      <c r="CH153" s="108"/>
      <c r="CI153" s="108"/>
      <c r="CJ153" s="108"/>
      <c r="CK153" s="108"/>
      <c r="CL153" s="108"/>
      <c r="CM153" s="108"/>
      <c r="CN153" s="108"/>
      <c r="CO153" s="108"/>
      <c r="CP153" s="108"/>
      <c r="CQ153" s="108"/>
      <c r="CR153" s="108"/>
      <c r="CS153" s="108"/>
      <c r="CT153" s="108"/>
      <c r="CU153" s="108"/>
      <c r="CV153" s="108"/>
      <c r="CW153" s="108"/>
      <c r="CX153" s="108"/>
      <c r="CY153" s="108"/>
      <c r="CZ153" s="108"/>
      <c r="DA153" s="108"/>
      <c r="DB153" s="108"/>
      <c r="DC153" s="108"/>
      <c r="DD153" s="108"/>
      <c r="DE153" s="108"/>
      <c r="DF153" s="108"/>
      <c r="DG153" s="108"/>
      <c r="DH153" s="108"/>
      <c r="DI153" s="108"/>
      <c r="DJ153" s="108"/>
      <c r="DK153" s="108"/>
      <c r="DL153" s="108"/>
      <c r="DM153" s="108"/>
      <c r="DN153" s="108"/>
      <c r="DO153" s="108"/>
      <c r="DP153" s="108"/>
      <c r="DQ153" s="108"/>
      <c r="DR153" s="108"/>
      <c r="DS153" s="108"/>
      <c r="DT153" s="108"/>
      <c r="DU153" s="108"/>
      <c r="DV153" s="108"/>
      <c r="DW153" s="108"/>
      <c r="DX153" s="108"/>
      <c r="DY153" s="108"/>
      <c r="DZ153" s="108"/>
      <c r="EA153" s="108"/>
      <c r="EB153" s="108"/>
      <c r="EC153" s="108"/>
      <c r="ED153" s="108"/>
      <c r="EE153" s="108"/>
      <c r="EF153" s="108"/>
      <c r="EG153" s="108"/>
      <c r="EH153" s="108"/>
      <c r="EI153" s="108"/>
      <c r="EJ153" s="108"/>
      <c r="EK153" s="108"/>
      <c r="EL153" s="108"/>
      <c r="EM153" s="108"/>
      <c r="EN153" s="108"/>
      <c r="EO153" s="108"/>
      <c r="EP153" s="108"/>
      <c r="EQ153" s="108"/>
      <c r="ER153" s="108"/>
      <c r="ES153" s="108"/>
      <c r="ET153" s="108"/>
      <c r="EU153" s="108"/>
      <c r="EV153" s="108"/>
      <c r="EW153" s="108"/>
      <c r="EX153" s="108"/>
      <c r="EY153" s="108"/>
      <c r="EZ153" s="108"/>
      <c r="FA153" s="108"/>
      <c r="FB153" s="108"/>
      <c r="FC153" s="108"/>
      <c r="FD153" s="108"/>
      <c r="FE153" s="108"/>
      <c r="FF153" s="108"/>
      <c r="FG153" s="108"/>
      <c r="FH153" s="108"/>
      <c r="FI153" s="108"/>
      <c r="FJ153" s="108"/>
      <c r="FK153" s="108"/>
      <c r="FL153" s="108"/>
      <c r="FM153" s="108"/>
      <c r="FN153" s="108"/>
      <c r="FO153" s="108"/>
      <c r="FP153" s="108"/>
      <c r="FQ153" s="108"/>
      <c r="FR153" s="108"/>
    </row>
    <row r="154" spans="1:174" ht="26.25" customHeight="1">
      <c r="A154" s="161"/>
      <c r="B154" s="108"/>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08"/>
      <c r="BR154" s="108"/>
      <c r="BS154" s="108"/>
      <c r="BT154" s="108"/>
      <c r="BU154" s="108"/>
      <c r="BV154" s="108"/>
      <c r="BW154" s="108"/>
      <c r="BX154" s="108"/>
      <c r="BY154" s="108"/>
      <c r="BZ154" s="108"/>
      <c r="CA154" s="108"/>
      <c r="CB154" s="108"/>
      <c r="CC154" s="108"/>
      <c r="CD154" s="108"/>
      <c r="CE154" s="108"/>
      <c r="CF154" s="108"/>
      <c r="CG154" s="108"/>
      <c r="CH154" s="108"/>
      <c r="CI154" s="108"/>
      <c r="CJ154" s="108"/>
      <c r="CK154" s="108"/>
      <c r="CL154" s="108"/>
      <c r="CM154" s="108"/>
      <c r="CN154" s="108"/>
      <c r="CO154" s="108"/>
      <c r="CP154" s="108"/>
      <c r="CQ154" s="108"/>
      <c r="CR154" s="108"/>
      <c r="CS154" s="108"/>
      <c r="CT154" s="108"/>
      <c r="CU154" s="108"/>
      <c r="CV154" s="108"/>
      <c r="CW154" s="108"/>
      <c r="CX154" s="108"/>
      <c r="CY154" s="108"/>
      <c r="CZ154" s="108"/>
      <c r="DA154" s="108"/>
      <c r="DB154" s="108"/>
      <c r="DC154" s="108"/>
      <c r="DD154" s="108"/>
      <c r="DE154" s="108"/>
      <c r="DF154" s="108"/>
      <c r="DG154" s="108"/>
      <c r="DH154" s="108"/>
      <c r="DI154" s="108"/>
      <c r="DJ154" s="108"/>
      <c r="DK154" s="108"/>
      <c r="DL154" s="108"/>
      <c r="DM154" s="108"/>
      <c r="DN154" s="108"/>
      <c r="DO154" s="108"/>
      <c r="DP154" s="108"/>
      <c r="DQ154" s="108"/>
      <c r="DR154" s="108"/>
      <c r="DS154" s="108"/>
      <c r="DT154" s="108"/>
      <c r="DU154" s="108"/>
      <c r="DV154" s="108"/>
      <c r="DW154" s="108"/>
      <c r="DX154" s="108"/>
      <c r="DY154" s="108"/>
      <c r="DZ154" s="108"/>
      <c r="EA154" s="108"/>
      <c r="EB154" s="108"/>
      <c r="EC154" s="108"/>
      <c r="ED154" s="108"/>
      <c r="EE154" s="108"/>
      <c r="EF154" s="108"/>
      <c r="EG154" s="108"/>
      <c r="EH154" s="108"/>
      <c r="EI154" s="108"/>
      <c r="EJ154" s="108"/>
      <c r="EK154" s="108"/>
      <c r="EL154" s="108"/>
      <c r="EM154" s="108"/>
      <c r="EN154" s="108"/>
      <c r="EO154" s="108"/>
      <c r="EP154" s="108"/>
      <c r="EQ154" s="108"/>
      <c r="ER154" s="108"/>
      <c r="ES154" s="108"/>
      <c r="ET154" s="108"/>
      <c r="EU154" s="108"/>
      <c r="EV154" s="108"/>
      <c r="EW154" s="108"/>
      <c r="EX154" s="108"/>
      <c r="EY154" s="108"/>
      <c r="EZ154" s="108"/>
      <c r="FA154" s="108"/>
      <c r="FB154" s="108"/>
      <c r="FC154" s="108"/>
      <c r="FD154" s="108"/>
      <c r="FE154" s="108"/>
      <c r="FF154" s="108"/>
      <c r="FG154" s="108"/>
      <c r="FH154" s="108"/>
      <c r="FI154" s="108"/>
      <c r="FJ154" s="108"/>
      <c r="FK154" s="108"/>
      <c r="FL154" s="108"/>
      <c r="FM154" s="108"/>
      <c r="FN154" s="108"/>
      <c r="FO154" s="108"/>
      <c r="FP154" s="108"/>
      <c r="FQ154" s="108"/>
      <c r="FR154" s="108"/>
    </row>
    <row r="155" spans="1:174" ht="26.25" customHeight="1">
      <c r="A155" s="161"/>
      <c r="B155" s="108"/>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108"/>
      <c r="AC155" s="108"/>
      <c r="AD155" s="108"/>
      <c r="AE155" s="108"/>
      <c r="AF155" s="108"/>
      <c r="AG155" s="108"/>
      <c r="AH155" s="108"/>
      <c r="AI155" s="108"/>
      <c r="AJ155" s="108"/>
      <c r="AK155" s="108"/>
      <c r="AL155" s="108"/>
      <c r="AM155" s="108"/>
      <c r="AN155" s="108"/>
      <c r="AO155" s="108"/>
      <c r="AP155" s="108"/>
      <c r="AQ155" s="108"/>
      <c r="AR155" s="108"/>
      <c r="AS155" s="108"/>
      <c r="AT155" s="108"/>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c r="BO155" s="108"/>
      <c r="BP155" s="108"/>
      <c r="BQ155" s="108"/>
      <c r="BR155" s="108"/>
      <c r="BS155" s="108"/>
      <c r="BT155" s="108"/>
      <c r="BU155" s="108"/>
      <c r="BV155" s="108"/>
      <c r="BW155" s="108"/>
      <c r="BX155" s="108"/>
      <c r="BY155" s="108"/>
      <c r="BZ155" s="108"/>
      <c r="CA155" s="108"/>
      <c r="CB155" s="108"/>
      <c r="CC155" s="108"/>
      <c r="CD155" s="108"/>
      <c r="CE155" s="108"/>
      <c r="CF155" s="108"/>
      <c r="CG155" s="108"/>
      <c r="CH155" s="108"/>
      <c r="CI155" s="108"/>
      <c r="CJ155" s="108"/>
      <c r="CK155" s="108"/>
      <c r="CL155" s="108"/>
      <c r="CM155" s="108"/>
      <c r="CN155" s="108"/>
      <c r="CO155" s="108"/>
      <c r="CP155" s="108"/>
      <c r="CQ155" s="108"/>
      <c r="CR155" s="108"/>
      <c r="CS155" s="108"/>
      <c r="CT155" s="108"/>
      <c r="CU155" s="108"/>
      <c r="CV155" s="108"/>
      <c r="CW155" s="108"/>
      <c r="CX155" s="108"/>
      <c r="CY155" s="108"/>
      <c r="CZ155" s="108"/>
      <c r="DA155" s="108"/>
      <c r="DB155" s="108"/>
      <c r="DC155" s="108"/>
      <c r="DD155" s="108"/>
      <c r="DE155" s="108"/>
      <c r="DF155" s="108"/>
      <c r="DG155" s="108"/>
      <c r="DH155" s="108"/>
      <c r="DI155" s="108"/>
      <c r="DJ155" s="108"/>
      <c r="DK155" s="108"/>
      <c r="DL155" s="108"/>
      <c r="DM155" s="108"/>
      <c r="DN155" s="108"/>
      <c r="DO155" s="108"/>
      <c r="DP155" s="108"/>
      <c r="DQ155" s="108"/>
      <c r="DR155" s="108"/>
      <c r="DS155" s="108"/>
      <c r="DT155" s="108"/>
      <c r="DU155" s="108"/>
      <c r="DV155" s="108"/>
      <c r="DW155" s="108"/>
      <c r="DX155" s="108"/>
      <c r="DY155" s="108"/>
      <c r="DZ155" s="108"/>
      <c r="EA155" s="108"/>
      <c r="EB155" s="108"/>
      <c r="EC155" s="108"/>
      <c r="ED155" s="108"/>
      <c r="EE155" s="108"/>
      <c r="EF155" s="108"/>
      <c r="EG155" s="108"/>
      <c r="EH155" s="108"/>
      <c r="EI155" s="108"/>
      <c r="EJ155" s="108"/>
      <c r="EK155" s="108"/>
      <c r="EL155" s="108"/>
      <c r="EM155" s="108"/>
      <c r="EN155" s="108"/>
      <c r="EO155" s="108"/>
      <c r="EP155" s="108"/>
      <c r="EQ155" s="108"/>
      <c r="ER155" s="108"/>
      <c r="ES155" s="108"/>
      <c r="ET155" s="108"/>
      <c r="EU155" s="108"/>
      <c r="EV155" s="108"/>
      <c r="EW155" s="108"/>
      <c r="EX155" s="108"/>
      <c r="EY155" s="108"/>
      <c r="EZ155" s="108"/>
      <c r="FA155" s="108"/>
      <c r="FB155" s="108"/>
      <c r="FC155" s="108"/>
      <c r="FD155" s="108"/>
      <c r="FE155" s="108"/>
      <c r="FF155" s="108"/>
      <c r="FG155" s="108"/>
      <c r="FH155" s="108"/>
      <c r="FI155" s="108"/>
      <c r="FJ155" s="108"/>
      <c r="FK155" s="108"/>
      <c r="FL155" s="108"/>
      <c r="FM155" s="108"/>
      <c r="FN155" s="108"/>
      <c r="FO155" s="108"/>
      <c r="FP155" s="108"/>
      <c r="FQ155" s="108"/>
      <c r="FR155" s="108"/>
    </row>
    <row r="156" spans="1:174" ht="26.25" customHeight="1">
      <c r="A156" s="161"/>
      <c r="B156" s="108"/>
      <c r="C156" s="108"/>
      <c r="D156" s="108"/>
      <c r="E156" s="108"/>
      <c r="F156" s="108"/>
      <c r="G156" s="108"/>
      <c r="H156" s="108"/>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108"/>
      <c r="AM156" s="108"/>
      <c r="AN156" s="108"/>
      <c r="AO156" s="108"/>
      <c r="AP156" s="108"/>
      <c r="AQ156" s="108"/>
      <c r="AR156" s="108"/>
      <c r="AS156" s="108"/>
      <c r="AT156" s="108"/>
      <c r="AU156" s="108"/>
      <c r="AV156" s="108"/>
      <c r="AW156" s="108"/>
      <c r="AX156" s="108"/>
      <c r="AY156" s="108"/>
      <c r="AZ156" s="108"/>
      <c r="BA156" s="108"/>
      <c r="BB156" s="108"/>
      <c r="BC156" s="108"/>
      <c r="BD156" s="108"/>
      <c r="BE156" s="108"/>
      <c r="BF156" s="108"/>
      <c r="BG156" s="108"/>
      <c r="BH156" s="108"/>
      <c r="BI156" s="108"/>
      <c r="BJ156" s="108"/>
      <c r="BK156" s="108"/>
      <c r="BL156" s="108"/>
      <c r="BM156" s="108"/>
      <c r="BN156" s="108"/>
      <c r="BO156" s="108"/>
      <c r="BP156" s="108"/>
      <c r="BQ156" s="108"/>
      <c r="BR156" s="108"/>
      <c r="BS156" s="108"/>
      <c r="BT156" s="108"/>
      <c r="BU156" s="108"/>
      <c r="BV156" s="108"/>
      <c r="BW156" s="108"/>
      <c r="BX156" s="108"/>
      <c r="BY156" s="108"/>
      <c r="BZ156" s="108"/>
      <c r="CA156" s="108"/>
      <c r="CB156" s="108"/>
      <c r="CC156" s="108"/>
      <c r="CD156" s="108"/>
      <c r="CE156" s="108"/>
      <c r="CF156" s="108"/>
      <c r="CG156" s="108"/>
      <c r="CH156" s="108"/>
      <c r="CI156" s="108"/>
      <c r="CJ156" s="108"/>
      <c r="CK156" s="108"/>
      <c r="CL156" s="108"/>
      <c r="CM156" s="108"/>
      <c r="CN156" s="108"/>
      <c r="CO156" s="108"/>
      <c r="CP156" s="108"/>
      <c r="CQ156" s="108"/>
      <c r="CR156" s="108"/>
      <c r="CS156" s="108"/>
      <c r="CT156" s="108"/>
      <c r="CU156" s="108"/>
      <c r="CV156" s="108"/>
      <c r="CW156" s="108"/>
      <c r="CX156" s="108"/>
      <c r="CY156" s="108"/>
      <c r="CZ156" s="108"/>
      <c r="DA156" s="108"/>
      <c r="DB156" s="108"/>
      <c r="DC156" s="108"/>
      <c r="DD156" s="108"/>
      <c r="DE156" s="108"/>
      <c r="DF156" s="108"/>
      <c r="DG156" s="108"/>
      <c r="DH156" s="108"/>
      <c r="DI156" s="108"/>
      <c r="DJ156" s="108"/>
      <c r="DK156" s="108"/>
      <c r="DL156" s="108"/>
      <c r="DM156" s="108"/>
      <c r="DN156" s="108"/>
      <c r="DO156" s="108"/>
      <c r="DP156" s="108"/>
      <c r="DQ156" s="108"/>
      <c r="DR156" s="108"/>
      <c r="DS156" s="108"/>
      <c r="DT156" s="108"/>
      <c r="DU156" s="108"/>
      <c r="DV156" s="108"/>
      <c r="DW156" s="108"/>
      <c r="DX156" s="108"/>
      <c r="DY156" s="108"/>
      <c r="DZ156" s="108"/>
      <c r="EA156" s="108"/>
      <c r="EB156" s="108"/>
      <c r="EC156" s="108"/>
      <c r="ED156" s="108"/>
      <c r="EE156" s="108"/>
      <c r="EF156" s="108"/>
      <c r="EG156" s="108"/>
      <c r="EH156" s="108"/>
      <c r="EI156" s="108"/>
      <c r="EJ156" s="108"/>
      <c r="EK156" s="108"/>
      <c r="EL156" s="108"/>
      <c r="EM156" s="108"/>
      <c r="EN156" s="108"/>
      <c r="EO156" s="108"/>
      <c r="EP156" s="108"/>
      <c r="EQ156" s="108"/>
      <c r="ER156" s="108"/>
      <c r="ES156" s="108"/>
      <c r="ET156" s="108"/>
      <c r="EU156" s="108"/>
      <c r="EV156" s="108"/>
      <c r="EW156" s="108"/>
      <c r="EX156" s="108"/>
      <c r="EY156" s="108"/>
      <c r="EZ156" s="108"/>
      <c r="FA156" s="108"/>
      <c r="FB156" s="108"/>
      <c r="FC156" s="108"/>
      <c r="FD156" s="108"/>
      <c r="FE156" s="108"/>
      <c r="FF156" s="108"/>
      <c r="FG156" s="108"/>
      <c r="FH156" s="108"/>
      <c r="FI156" s="108"/>
      <c r="FJ156" s="108"/>
      <c r="FK156" s="108"/>
      <c r="FL156" s="108"/>
      <c r="FM156" s="108"/>
      <c r="FN156" s="108"/>
      <c r="FO156" s="108"/>
      <c r="FP156" s="108"/>
      <c r="FQ156" s="108"/>
      <c r="FR156" s="108"/>
    </row>
    <row r="157" spans="1:174" ht="26.25" customHeight="1">
      <c r="A157" s="161"/>
      <c r="B157" s="108"/>
      <c r="C157" s="108"/>
      <c r="D157" s="108"/>
      <c r="E157" s="108"/>
      <c r="F157" s="108"/>
      <c r="G157" s="108"/>
      <c r="H157" s="108"/>
      <c r="I157" s="108"/>
      <c r="J157" s="108"/>
      <c r="K157" s="108"/>
      <c r="L157" s="108"/>
      <c r="M157" s="108"/>
      <c r="N157" s="108"/>
      <c r="O157" s="108"/>
      <c r="P157" s="108"/>
      <c r="Q157" s="108"/>
      <c r="R157" s="108"/>
      <c r="S157" s="108"/>
      <c r="T157" s="108"/>
      <c r="U157" s="108"/>
      <c r="V157" s="108"/>
      <c r="W157" s="108"/>
      <c r="X157" s="108"/>
      <c r="Y157" s="108"/>
      <c r="Z157" s="108"/>
      <c r="AA157" s="108"/>
      <c r="AB157" s="108"/>
      <c r="AC157" s="108"/>
      <c r="AD157" s="108"/>
      <c r="AE157" s="108"/>
      <c r="AF157" s="108"/>
      <c r="AG157" s="108"/>
      <c r="AH157" s="108"/>
      <c r="AI157" s="108"/>
      <c r="AJ157" s="108"/>
      <c r="AK157" s="108"/>
      <c r="AL157" s="108"/>
      <c r="AM157" s="108"/>
      <c r="AN157" s="108"/>
      <c r="AO157" s="108"/>
      <c r="AP157" s="108"/>
      <c r="AQ157" s="108"/>
      <c r="AR157" s="108"/>
      <c r="AS157" s="108"/>
      <c r="AT157" s="108"/>
      <c r="AU157" s="108"/>
      <c r="AV157" s="108"/>
      <c r="AW157" s="108"/>
      <c r="AX157" s="108"/>
      <c r="AY157" s="108"/>
      <c r="AZ157" s="108"/>
      <c r="BA157" s="108"/>
      <c r="BB157" s="108"/>
      <c r="BC157" s="108"/>
      <c r="BD157" s="108"/>
      <c r="BE157" s="108"/>
      <c r="BF157" s="108"/>
      <c r="BG157" s="108"/>
      <c r="BH157" s="108"/>
      <c r="BI157" s="108"/>
      <c r="BJ157" s="108"/>
      <c r="BK157" s="108"/>
      <c r="BL157" s="108"/>
      <c r="BM157" s="108"/>
      <c r="BN157" s="108"/>
      <c r="BO157" s="108"/>
      <c r="BP157" s="108"/>
      <c r="BQ157" s="108"/>
      <c r="BR157" s="108"/>
      <c r="BS157" s="108"/>
      <c r="BT157" s="108"/>
      <c r="BU157" s="108"/>
      <c r="BV157" s="108"/>
      <c r="BW157" s="108"/>
      <c r="BX157" s="108"/>
      <c r="BY157" s="108"/>
      <c r="BZ157" s="108"/>
      <c r="CA157" s="108"/>
      <c r="CB157" s="108"/>
      <c r="CC157" s="108"/>
      <c r="CD157" s="108"/>
      <c r="CE157" s="108"/>
      <c r="CF157" s="108"/>
      <c r="CG157" s="108"/>
      <c r="CH157" s="108"/>
      <c r="CI157" s="108"/>
      <c r="CJ157" s="108"/>
      <c r="CK157" s="108"/>
      <c r="CL157" s="108"/>
      <c r="CM157" s="108"/>
      <c r="CN157" s="108"/>
      <c r="CO157" s="108"/>
      <c r="CP157" s="108"/>
      <c r="CQ157" s="108"/>
      <c r="CR157" s="108"/>
      <c r="CS157" s="108"/>
      <c r="CT157" s="108"/>
      <c r="CU157" s="108"/>
      <c r="CV157" s="108"/>
      <c r="CW157" s="108"/>
      <c r="CX157" s="108"/>
      <c r="CY157" s="108"/>
      <c r="CZ157" s="108"/>
      <c r="DA157" s="108"/>
      <c r="DB157" s="108"/>
      <c r="DC157" s="108"/>
      <c r="DD157" s="108"/>
      <c r="DE157" s="108"/>
      <c r="DF157" s="108"/>
      <c r="DG157" s="108"/>
      <c r="DH157" s="108"/>
      <c r="DI157" s="108"/>
      <c r="DJ157" s="108"/>
      <c r="DK157" s="108"/>
      <c r="DL157" s="108"/>
      <c r="DM157" s="108"/>
      <c r="DN157" s="108"/>
      <c r="DO157" s="108"/>
      <c r="DP157" s="108"/>
      <c r="DQ157" s="108"/>
      <c r="DR157" s="108"/>
      <c r="DS157" s="108"/>
      <c r="DT157" s="108"/>
      <c r="DU157" s="108"/>
      <c r="DV157" s="108"/>
      <c r="DW157" s="108"/>
      <c r="DX157" s="108"/>
      <c r="DY157" s="108"/>
      <c r="DZ157" s="108"/>
      <c r="EA157" s="108"/>
      <c r="EB157" s="108"/>
      <c r="EC157" s="108"/>
      <c r="ED157" s="108"/>
      <c r="EE157" s="108"/>
      <c r="EF157" s="108"/>
      <c r="EG157" s="108"/>
      <c r="EH157" s="108"/>
      <c r="EI157" s="108"/>
      <c r="EJ157" s="108"/>
      <c r="EK157" s="108"/>
      <c r="EL157" s="108"/>
      <c r="EM157" s="108"/>
      <c r="EN157" s="108"/>
      <c r="EO157" s="108"/>
      <c r="EP157" s="108"/>
      <c r="EQ157" s="108"/>
      <c r="ER157" s="108"/>
      <c r="ES157" s="108"/>
      <c r="ET157" s="108"/>
      <c r="EU157" s="108"/>
      <c r="EV157" s="108"/>
      <c r="EW157" s="108"/>
      <c r="EX157" s="108"/>
      <c r="EY157" s="108"/>
      <c r="EZ157" s="108"/>
      <c r="FA157" s="108"/>
      <c r="FB157" s="108"/>
      <c r="FC157" s="108"/>
      <c r="FD157" s="108"/>
      <c r="FE157" s="108"/>
      <c r="FF157" s="108"/>
      <c r="FG157" s="108"/>
      <c r="FH157" s="108"/>
      <c r="FI157" s="108"/>
      <c r="FJ157" s="108"/>
      <c r="FK157" s="108"/>
      <c r="FL157" s="108"/>
      <c r="FM157" s="108"/>
      <c r="FN157" s="108"/>
      <c r="FO157" s="108"/>
      <c r="FP157" s="108"/>
      <c r="FQ157" s="108"/>
      <c r="FR157" s="108"/>
    </row>
    <row r="158" spans="1:174" ht="26.25" customHeight="1">
      <c r="A158" s="161"/>
      <c r="B158" s="108"/>
      <c r="C158" s="108"/>
      <c r="D158" s="108"/>
      <c r="E158" s="108"/>
      <c r="F158" s="108"/>
      <c r="G158" s="108"/>
      <c r="H158" s="108"/>
      <c r="I158" s="108"/>
      <c r="J158" s="108"/>
      <c r="K158" s="108"/>
      <c r="L158" s="108"/>
      <c r="M158" s="108"/>
      <c r="N158" s="108"/>
      <c r="O158" s="108"/>
      <c r="P158" s="108"/>
      <c r="Q158" s="108"/>
      <c r="R158" s="108"/>
      <c r="S158" s="108"/>
      <c r="T158" s="108"/>
      <c r="U158" s="108"/>
      <c r="V158" s="108"/>
      <c r="W158" s="108"/>
      <c r="X158" s="108"/>
      <c r="Y158" s="108"/>
      <c r="Z158" s="108"/>
      <c r="AA158" s="108"/>
      <c r="AB158" s="108"/>
      <c r="AC158" s="108"/>
      <c r="AD158" s="108"/>
      <c r="AE158" s="108"/>
      <c r="AF158" s="108"/>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c r="BA158" s="108"/>
      <c r="BB158" s="108"/>
      <c r="BC158" s="108"/>
      <c r="BD158" s="108"/>
      <c r="BE158" s="108"/>
      <c r="BF158" s="108"/>
      <c r="BG158" s="108"/>
      <c r="BH158" s="108"/>
      <c r="BI158" s="108"/>
      <c r="BJ158" s="108"/>
      <c r="BK158" s="108"/>
      <c r="BL158" s="108"/>
      <c r="BM158" s="108"/>
      <c r="BN158" s="108"/>
      <c r="BO158" s="108"/>
      <c r="BP158" s="108"/>
      <c r="BQ158" s="108"/>
      <c r="BR158" s="108"/>
      <c r="BS158" s="108"/>
      <c r="BT158" s="108"/>
      <c r="BU158" s="108"/>
      <c r="BV158" s="108"/>
      <c r="BW158" s="108"/>
      <c r="BX158" s="108"/>
      <c r="BY158" s="108"/>
      <c r="BZ158" s="108"/>
      <c r="CA158" s="108"/>
      <c r="CB158" s="108"/>
      <c r="CC158" s="108"/>
      <c r="CD158" s="108"/>
      <c r="CE158" s="108"/>
      <c r="CF158" s="108"/>
      <c r="CG158" s="108"/>
      <c r="CH158" s="108"/>
      <c r="CI158" s="108"/>
      <c r="CJ158" s="108"/>
      <c r="CK158" s="108"/>
      <c r="CL158" s="108"/>
      <c r="CM158" s="108"/>
      <c r="CN158" s="108"/>
      <c r="CO158" s="108"/>
      <c r="CP158" s="108"/>
      <c r="CQ158" s="108"/>
      <c r="CR158" s="108"/>
      <c r="CS158" s="108"/>
      <c r="CT158" s="108"/>
      <c r="CU158" s="108"/>
      <c r="CV158" s="108"/>
      <c r="CW158" s="108"/>
      <c r="CX158" s="108"/>
      <c r="CY158" s="108"/>
      <c r="CZ158" s="108"/>
      <c r="DA158" s="108"/>
      <c r="DB158" s="108"/>
      <c r="DC158" s="108"/>
      <c r="DD158" s="108"/>
      <c r="DE158" s="108"/>
      <c r="DF158" s="108"/>
      <c r="DG158" s="108"/>
      <c r="DH158" s="108"/>
      <c r="DI158" s="108"/>
      <c r="DJ158" s="108"/>
      <c r="DK158" s="108"/>
      <c r="DL158" s="108"/>
      <c r="DM158" s="108"/>
      <c r="DN158" s="108"/>
      <c r="DO158" s="108"/>
      <c r="DP158" s="108"/>
      <c r="DQ158" s="108"/>
      <c r="DR158" s="108"/>
      <c r="DS158" s="108"/>
      <c r="DT158" s="108"/>
      <c r="DU158" s="108"/>
      <c r="DV158" s="108"/>
      <c r="DW158" s="108"/>
      <c r="DX158" s="108"/>
      <c r="DY158" s="108"/>
      <c r="DZ158" s="108"/>
      <c r="EA158" s="108"/>
      <c r="EB158" s="108"/>
      <c r="EC158" s="108"/>
      <c r="ED158" s="108"/>
      <c r="EE158" s="108"/>
      <c r="EF158" s="108"/>
      <c r="EG158" s="108"/>
      <c r="EH158" s="108"/>
      <c r="EI158" s="108"/>
      <c r="EJ158" s="108"/>
      <c r="EK158" s="108"/>
      <c r="EL158" s="108"/>
      <c r="EM158" s="108"/>
      <c r="EN158" s="108"/>
      <c r="EO158" s="108"/>
      <c r="EP158" s="108"/>
      <c r="EQ158" s="108"/>
      <c r="ER158" s="108"/>
      <c r="ES158" s="108"/>
      <c r="ET158" s="108"/>
      <c r="EU158" s="108"/>
      <c r="EV158" s="108"/>
      <c r="EW158" s="108"/>
      <c r="EX158" s="108"/>
      <c r="EY158" s="108"/>
      <c r="EZ158" s="108"/>
      <c r="FA158" s="108"/>
      <c r="FB158" s="108"/>
      <c r="FC158" s="108"/>
      <c r="FD158" s="108"/>
      <c r="FE158" s="108"/>
      <c r="FF158" s="108"/>
      <c r="FG158" s="108"/>
      <c r="FH158" s="108"/>
      <c r="FI158" s="108"/>
      <c r="FJ158" s="108"/>
      <c r="FK158" s="108"/>
      <c r="FL158" s="108"/>
      <c r="FM158" s="108"/>
      <c r="FN158" s="108"/>
      <c r="FO158" s="108"/>
      <c r="FP158" s="108"/>
      <c r="FQ158" s="108"/>
      <c r="FR158" s="108"/>
    </row>
    <row r="159" spans="1:174" ht="26.25" customHeight="1">
      <c r="A159" s="161"/>
      <c r="B159" s="108"/>
      <c r="C159" s="108"/>
      <c r="D159" s="108"/>
      <c r="E159" s="108"/>
      <c r="F159" s="108"/>
      <c r="G159" s="108"/>
      <c r="H159" s="108"/>
      <c r="I159" s="108"/>
      <c r="J159" s="108"/>
      <c r="K159" s="108"/>
      <c r="L159" s="108"/>
      <c r="M159" s="108"/>
      <c r="N159" s="108"/>
      <c r="O159" s="108"/>
      <c r="P159" s="108"/>
      <c r="Q159" s="108"/>
      <c r="R159" s="108"/>
      <c r="S159" s="108"/>
      <c r="T159" s="108"/>
      <c r="U159" s="108"/>
      <c r="V159" s="108"/>
      <c r="W159" s="108"/>
      <c r="X159" s="108"/>
      <c r="Y159" s="108"/>
      <c r="Z159" s="108"/>
      <c r="AA159" s="108"/>
      <c r="AB159" s="108"/>
      <c r="AC159" s="108"/>
      <c r="AD159" s="108"/>
      <c r="AE159" s="108"/>
      <c r="AF159" s="108"/>
      <c r="AG159" s="108"/>
      <c r="AH159" s="108"/>
      <c r="AI159" s="108"/>
      <c r="AJ159" s="108"/>
      <c r="AK159" s="108"/>
      <c r="AL159" s="108"/>
      <c r="AM159" s="108"/>
      <c r="AN159" s="108"/>
      <c r="AO159" s="108"/>
      <c r="AP159" s="108"/>
      <c r="AQ159" s="108"/>
      <c r="AR159" s="108"/>
      <c r="AS159" s="108"/>
      <c r="AT159" s="108"/>
      <c r="AU159" s="108"/>
      <c r="AV159" s="108"/>
      <c r="AW159" s="108"/>
      <c r="AX159" s="108"/>
      <c r="AY159" s="108"/>
      <c r="AZ159" s="108"/>
      <c r="BA159" s="108"/>
      <c r="BB159" s="108"/>
      <c r="BC159" s="108"/>
      <c r="BD159" s="108"/>
      <c r="BE159" s="108"/>
      <c r="BF159" s="108"/>
      <c r="BG159" s="108"/>
      <c r="BH159" s="108"/>
      <c r="BI159" s="108"/>
      <c r="BJ159" s="108"/>
      <c r="BK159" s="108"/>
      <c r="BL159" s="108"/>
      <c r="BM159" s="108"/>
      <c r="BN159" s="108"/>
      <c r="BO159" s="108"/>
      <c r="BP159" s="108"/>
      <c r="BQ159" s="108"/>
      <c r="BR159" s="108"/>
      <c r="BS159" s="108"/>
      <c r="BT159" s="108"/>
      <c r="BU159" s="108"/>
      <c r="BV159" s="108"/>
      <c r="BW159" s="108"/>
      <c r="BX159" s="108"/>
      <c r="BY159" s="108"/>
      <c r="BZ159" s="108"/>
      <c r="CA159" s="108"/>
      <c r="CB159" s="108"/>
      <c r="CC159" s="108"/>
      <c r="CD159" s="108"/>
      <c r="CE159" s="108"/>
      <c r="CF159" s="108"/>
      <c r="CG159" s="108"/>
      <c r="CH159" s="108"/>
      <c r="CI159" s="108"/>
      <c r="CJ159" s="108"/>
      <c r="CK159" s="108"/>
      <c r="CL159" s="108"/>
      <c r="CM159" s="108"/>
      <c r="CN159" s="108"/>
      <c r="CO159" s="108"/>
      <c r="CP159" s="108"/>
      <c r="CQ159" s="108"/>
      <c r="CR159" s="108"/>
      <c r="CS159" s="108"/>
      <c r="CT159" s="108"/>
      <c r="CU159" s="108"/>
      <c r="CV159" s="108"/>
      <c r="CW159" s="108"/>
      <c r="CX159" s="108"/>
      <c r="CY159" s="108"/>
      <c r="CZ159" s="108"/>
      <c r="DA159" s="108"/>
      <c r="DB159" s="108"/>
      <c r="DC159" s="108"/>
      <c r="DD159" s="108"/>
      <c r="DE159" s="108"/>
      <c r="DF159" s="108"/>
      <c r="DG159" s="108"/>
      <c r="DH159" s="108"/>
      <c r="DI159" s="108"/>
      <c r="DJ159" s="108"/>
      <c r="DK159" s="108"/>
      <c r="DL159" s="108"/>
      <c r="DM159" s="108"/>
      <c r="DN159" s="108"/>
      <c r="DO159" s="108"/>
      <c r="DP159" s="108"/>
      <c r="DQ159" s="108"/>
      <c r="DR159" s="108"/>
      <c r="DS159" s="108"/>
      <c r="DT159" s="108"/>
      <c r="DU159" s="108"/>
      <c r="DV159" s="108"/>
      <c r="DW159" s="108"/>
      <c r="DX159" s="108"/>
      <c r="DY159" s="108"/>
      <c r="DZ159" s="108"/>
      <c r="EA159" s="108"/>
      <c r="EB159" s="108"/>
      <c r="EC159" s="108"/>
      <c r="ED159" s="108"/>
      <c r="EE159" s="108"/>
      <c r="EF159" s="108"/>
      <c r="EG159" s="108"/>
      <c r="EH159" s="108"/>
      <c r="EI159" s="108"/>
      <c r="EJ159" s="108"/>
      <c r="EK159" s="108"/>
      <c r="EL159" s="108"/>
      <c r="EM159" s="108"/>
      <c r="EN159" s="108"/>
      <c r="EO159" s="108"/>
      <c r="EP159" s="108"/>
      <c r="EQ159" s="108"/>
      <c r="ER159" s="108"/>
      <c r="ES159" s="108"/>
      <c r="ET159" s="108"/>
      <c r="EU159" s="108"/>
      <c r="EV159" s="108"/>
      <c r="EW159" s="108"/>
      <c r="EX159" s="108"/>
      <c r="EY159" s="108"/>
      <c r="EZ159" s="108"/>
      <c r="FA159" s="108"/>
      <c r="FB159" s="108"/>
      <c r="FC159" s="108"/>
      <c r="FD159" s="108"/>
      <c r="FE159" s="108"/>
      <c r="FF159" s="108"/>
      <c r="FG159" s="108"/>
      <c r="FH159" s="108"/>
      <c r="FI159" s="108"/>
      <c r="FJ159" s="108"/>
      <c r="FK159" s="108"/>
      <c r="FL159" s="108"/>
      <c r="FM159" s="108"/>
      <c r="FN159" s="108"/>
      <c r="FO159" s="108"/>
      <c r="FP159" s="108"/>
      <c r="FQ159" s="108"/>
      <c r="FR159" s="108"/>
    </row>
    <row r="160" spans="1:174" ht="26.25" customHeight="1">
      <c r="A160" s="161"/>
      <c r="B160" s="108"/>
      <c r="C160" s="108"/>
      <c r="D160" s="108"/>
      <c r="E160" s="108"/>
      <c r="F160" s="108"/>
      <c r="G160" s="108"/>
      <c r="H160" s="108"/>
      <c r="I160" s="108"/>
      <c r="J160" s="108"/>
      <c r="K160" s="108"/>
      <c r="L160" s="108"/>
      <c r="M160" s="108"/>
      <c r="N160" s="108"/>
      <c r="O160" s="108"/>
      <c r="P160" s="108"/>
      <c r="Q160" s="108"/>
      <c r="R160" s="108"/>
      <c r="S160" s="108"/>
      <c r="T160" s="108"/>
      <c r="U160" s="108"/>
      <c r="V160" s="108"/>
      <c r="W160" s="108"/>
      <c r="X160" s="108"/>
      <c r="Y160" s="108"/>
      <c r="Z160" s="108"/>
      <c r="AA160" s="108"/>
      <c r="AB160" s="108"/>
      <c r="AC160" s="108"/>
      <c r="AD160" s="108"/>
      <c r="AE160" s="108"/>
      <c r="AF160" s="108"/>
      <c r="AG160" s="108"/>
      <c r="AH160" s="108"/>
      <c r="AI160" s="108"/>
      <c r="AJ160" s="108"/>
      <c r="AK160" s="108"/>
      <c r="AL160" s="108"/>
      <c r="AM160" s="108"/>
      <c r="AN160" s="108"/>
      <c r="AO160" s="108"/>
      <c r="AP160" s="108"/>
      <c r="AQ160" s="108"/>
      <c r="AR160" s="108"/>
      <c r="AS160" s="108"/>
      <c r="AT160" s="108"/>
      <c r="AU160" s="108"/>
      <c r="AV160" s="108"/>
      <c r="AW160" s="108"/>
      <c r="AX160" s="108"/>
      <c r="AY160" s="108"/>
      <c r="AZ160" s="108"/>
      <c r="BA160" s="108"/>
      <c r="BB160" s="108"/>
      <c r="BC160" s="108"/>
      <c r="BD160" s="108"/>
      <c r="BE160" s="108"/>
      <c r="BF160" s="108"/>
      <c r="BG160" s="108"/>
      <c r="BH160" s="108"/>
      <c r="BI160" s="108"/>
      <c r="BJ160" s="108"/>
      <c r="BK160" s="108"/>
      <c r="BL160" s="108"/>
      <c r="BM160" s="108"/>
      <c r="BN160" s="108"/>
      <c r="BO160" s="108"/>
      <c r="BP160" s="108"/>
      <c r="BQ160" s="108"/>
      <c r="BR160" s="108"/>
      <c r="BS160" s="108"/>
      <c r="BT160" s="108"/>
      <c r="BU160" s="108"/>
      <c r="BV160" s="108"/>
      <c r="BW160" s="108"/>
      <c r="BX160" s="108"/>
      <c r="BY160" s="108"/>
      <c r="BZ160" s="108"/>
      <c r="CA160" s="108"/>
      <c r="CB160" s="108"/>
      <c r="CC160" s="108"/>
      <c r="CD160" s="108"/>
      <c r="CE160" s="108"/>
      <c r="CF160" s="108"/>
      <c r="CG160" s="108"/>
      <c r="CH160" s="108"/>
      <c r="CI160" s="108"/>
      <c r="CJ160" s="108"/>
      <c r="CK160" s="108"/>
      <c r="CL160" s="108"/>
      <c r="CM160" s="108"/>
      <c r="CN160" s="108"/>
      <c r="CO160" s="108"/>
      <c r="CP160" s="108"/>
      <c r="CQ160" s="108"/>
      <c r="CR160" s="108"/>
      <c r="CS160" s="108"/>
      <c r="CT160" s="108"/>
      <c r="CU160" s="108"/>
      <c r="CV160" s="108"/>
      <c r="CW160" s="108"/>
      <c r="CX160" s="108"/>
      <c r="CY160" s="108"/>
      <c r="CZ160" s="108"/>
      <c r="DA160" s="108"/>
      <c r="DB160" s="108"/>
      <c r="DC160" s="108"/>
      <c r="DD160" s="108"/>
      <c r="DE160" s="108"/>
      <c r="DF160" s="108"/>
      <c r="DG160" s="108"/>
      <c r="DH160" s="108"/>
      <c r="DI160" s="108"/>
      <c r="DJ160" s="108"/>
      <c r="DK160" s="108"/>
      <c r="DL160" s="108"/>
      <c r="DM160" s="108"/>
      <c r="DN160" s="108"/>
      <c r="DO160" s="108"/>
      <c r="DP160" s="108"/>
      <c r="DQ160" s="108"/>
      <c r="DR160" s="108"/>
      <c r="DS160" s="108"/>
      <c r="DT160" s="108"/>
      <c r="DU160" s="108"/>
      <c r="DV160" s="108"/>
      <c r="DW160" s="108"/>
      <c r="DX160" s="108"/>
      <c r="DY160" s="108"/>
      <c r="DZ160" s="108"/>
      <c r="EA160" s="108"/>
      <c r="EB160" s="108"/>
      <c r="EC160" s="108"/>
      <c r="ED160" s="108"/>
      <c r="EE160" s="108"/>
      <c r="EF160" s="108"/>
      <c r="EG160" s="108"/>
      <c r="EH160" s="108"/>
      <c r="EI160" s="108"/>
      <c r="EJ160" s="108"/>
      <c r="EK160" s="108"/>
      <c r="EL160" s="108"/>
      <c r="EM160" s="108"/>
      <c r="EN160" s="108"/>
      <c r="EO160" s="108"/>
      <c r="EP160" s="108"/>
      <c r="EQ160" s="108"/>
      <c r="ER160" s="108"/>
      <c r="ES160" s="108"/>
      <c r="ET160" s="108"/>
      <c r="EU160" s="108"/>
      <c r="EV160" s="108"/>
      <c r="EW160" s="108"/>
      <c r="EX160" s="108"/>
      <c r="EY160" s="108"/>
      <c r="EZ160" s="108"/>
      <c r="FA160" s="108"/>
      <c r="FB160" s="108"/>
      <c r="FC160" s="108"/>
      <c r="FD160" s="108"/>
      <c r="FE160" s="108"/>
      <c r="FF160" s="108"/>
      <c r="FG160" s="108"/>
      <c r="FH160" s="108"/>
      <c r="FI160" s="108"/>
      <c r="FJ160" s="108"/>
      <c r="FK160" s="108"/>
      <c r="FL160" s="108"/>
      <c r="FM160" s="108"/>
      <c r="FN160" s="108"/>
      <c r="FO160" s="108"/>
      <c r="FP160" s="108"/>
      <c r="FQ160" s="108"/>
      <c r="FR160" s="108"/>
    </row>
    <row r="161" spans="1:174" ht="26.25" customHeight="1">
      <c r="A161" s="161"/>
      <c r="B161" s="108"/>
      <c r="C161" s="108"/>
      <c r="D161" s="108"/>
      <c r="E161" s="108"/>
      <c r="F161" s="108"/>
      <c r="G161" s="108"/>
      <c r="H161" s="108"/>
      <c r="I161" s="108"/>
      <c r="J161" s="108"/>
      <c r="K161" s="108"/>
      <c r="L161" s="108"/>
      <c r="M161" s="108"/>
      <c r="N161" s="108"/>
      <c r="O161" s="108"/>
      <c r="P161" s="108"/>
      <c r="Q161" s="108"/>
      <c r="R161" s="108"/>
      <c r="S161" s="108"/>
      <c r="T161" s="108"/>
      <c r="U161" s="108"/>
      <c r="V161" s="108"/>
      <c r="W161" s="108"/>
      <c r="X161" s="108"/>
      <c r="Y161" s="108"/>
      <c r="Z161" s="108"/>
      <c r="AA161" s="108"/>
      <c r="AB161" s="108"/>
      <c r="AC161" s="108"/>
      <c r="AD161" s="108"/>
      <c r="AE161" s="108"/>
      <c r="AF161" s="108"/>
      <c r="AG161" s="108"/>
      <c r="AH161" s="108"/>
      <c r="AI161" s="108"/>
      <c r="AJ161" s="108"/>
      <c r="AK161" s="108"/>
      <c r="AL161" s="108"/>
      <c r="AM161" s="108"/>
      <c r="AN161" s="108"/>
      <c r="AO161" s="108"/>
      <c r="AP161" s="108"/>
      <c r="AQ161" s="108"/>
      <c r="AR161" s="108"/>
      <c r="AS161" s="108"/>
      <c r="AT161" s="108"/>
      <c r="AU161" s="108"/>
      <c r="AV161" s="108"/>
      <c r="AW161" s="108"/>
      <c r="AX161" s="108"/>
      <c r="AY161" s="108"/>
      <c r="AZ161" s="108"/>
      <c r="BA161" s="108"/>
      <c r="BB161" s="108"/>
      <c r="BC161" s="108"/>
      <c r="BD161" s="108"/>
      <c r="BE161" s="108"/>
      <c r="BF161" s="108"/>
      <c r="BG161" s="108"/>
      <c r="BH161" s="108"/>
      <c r="BI161" s="108"/>
      <c r="BJ161" s="108"/>
      <c r="BK161" s="108"/>
      <c r="BL161" s="108"/>
      <c r="BM161" s="108"/>
      <c r="BN161" s="108"/>
      <c r="BO161" s="108"/>
      <c r="BP161" s="108"/>
      <c r="BQ161" s="108"/>
      <c r="BR161" s="108"/>
      <c r="BS161" s="108"/>
      <c r="BT161" s="108"/>
      <c r="BU161" s="108"/>
      <c r="BV161" s="108"/>
      <c r="BW161" s="108"/>
      <c r="BX161" s="108"/>
      <c r="BY161" s="108"/>
      <c r="BZ161" s="108"/>
      <c r="CA161" s="108"/>
      <c r="CB161" s="108"/>
      <c r="CC161" s="108"/>
      <c r="CD161" s="108"/>
      <c r="CE161" s="108"/>
      <c r="CF161" s="108"/>
      <c r="CG161" s="108"/>
      <c r="CH161" s="108"/>
      <c r="CI161" s="108"/>
      <c r="CJ161" s="108"/>
      <c r="CK161" s="108"/>
      <c r="CL161" s="108"/>
      <c r="CM161" s="108"/>
      <c r="CN161" s="108"/>
      <c r="CO161" s="108"/>
      <c r="CP161" s="108"/>
      <c r="CQ161" s="108"/>
      <c r="CR161" s="108"/>
      <c r="CS161" s="108"/>
      <c r="CT161" s="108"/>
      <c r="CU161" s="108"/>
      <c r="CV161" s="108"/>
      <c r="CW161" s="108"/>
      <c r="CX161" s="108"/>
      <c r="CY161" s="108"/>
      <c r="CZ161" s="108"/>
      <c r="DA161" s="108"/>
      <c r="DB161" s="108"/>
      <c r="DC161" s="108"/>
      <c r="DD161" s="108"/>
      <c r="DE161" s="108"/>
      <c r="DF161" s="108"/>
      <c r="DG161" s="108"/>
      <c r="DH161" s="108"/>
      <c r="DI161" s="108"/>
      <c r="DJ161" s="108"/>
      <c r="DK161" s="108"/>
      <c r="DL161" s="108"/>
      <c r="DM161" s="108"/>
      <c r="DN161" s="108"/>
      <c r="DO161" s="108"/>
      <c r="DP161" s="108"/>
      <c r="DQ161" s="108"/>
      <c r="DR161" s="108"/>
      <c r="DS161" s="108"/>
      <c r="DT161" s="108"/>
      <c r="DU161" s="108"/>
      <c r="DV161" s="108"/>
      <c r="DW161" s="108"/>
      <c r="DX161" s="108"/>
      <c r="DY161" s="108"/>
      <c r="DZ161" s="108"/>
      <c r="EA161" s="108"/>
      <c r="EB161" s="108"/>
      <c r="EC161" s="108"/>
      <c r="ED161" s="108"/>
      <c r="EE161" s="108"/>
      <c r="EF161" s="108"/>
      <c r="EG161" s="108"/>
      <c r="EH161" s="108"/>
      <c r="EI161" s="108"/>
      <c r="EJ161" s="108"/>
      <c r="EK161" s="108"/>
      <c r="EL161" s="108"/>
      <c r="EM161" s="108"/>
      <c r="EN161" s="108"/>
      <c r="EO161" s="108"/>
      <c r="EP161" s="108"/>
      <c r="EQ161" s="108"/>
      <c r="ER161" s="108"/>
      <c r="ES161" s="108"/>
      <c r="ET161" s="108"/>
      <c r="EU161" s="108"/>
      <c r="EV161" s="108"/>
      <c r="EW161" s="108"/>
      <c r="EX161" s="108"/>
      <c r="EY161" s="108"/>
      <c r="EZ161" s="108"/>
      <c r="FA161" s="108"/>
      <c r="FB161" s="108"/>
      <c r="FC161" s="108"/>
      <c r="FD161" s="108"/>
      <c r="FE161" s="108"/>
      <c r="FF161" s="108"/>
      <c r="FG161" s="108"/>
      <c r="FH161" s="108"/>
      <c r="FI161" s="108"/>
      <c r="FJ161" s="108"/>
      <c r="FK161" s="108"/>
      <c r="FL161" s="108"/>
      <c r="FM161" s="108"/>
      <c r="FN161" s="108"/>
      <c r="FO161" s="108"/>
      <c r="FP161" s="108"/>
      <c r="FQ161" s="108"/>
      <c r="FR161" s="108"/>
    </row>
    <row r="162" spans="1:174" ht="26.25" customHeight="1">
      <c r="A162" s="161"/>
      <c r="B162" s="108"/>
      <c r="C162" s="108"/>
      <c r="D162" s="108"/>
      <c r="E162" s="108"/>
      <c r="F162" s="108"/>
      <c r="G162" s="108"/>
      <c r="H162" s="108"/>
      <c r="I162" s="108"/>
      <c r="J162" s="108"/>
      <c r="K162" s="108"/>
      <c r="L162" s="108"/>
      <c r="M162" s="108"/>
      <c r="N162" s="108"/>
      <c r="O162" s="108"/>
      <c r="P162" s="108"/>
      <c r="Q162" s="108"/>
      <c r="R162" s="108"/>
      <c r="S162" s="108"/>
      <c r="T162" s="108"/>
      <c r="U162" s="108"/>
      <c r="V162" s="108"/>
      <c r="W162" s="108"/>
      <c r="X162" s="108"/>
      <c r="Y162" s="108"/>
      <c r="Z162" s="108"/>
      <c r="AA162" s="108"/>
      <c r="AB162" s="108"/>
      <c r="AC162" s="108"/>
      <c r="AD162" s="108"/>
      <c r="AE162" s="108"/>
      <c r="AF162" s="108"/>
      <c r="AG162" s="108"/>
      <c r="AH162" s="108"/>
      <c r="AI162" s="108"/>
      <c r="AJ162" s="108"/>
      <c r="AK162" s="108"/>
      <c r="AL162" s="108"/>
      <c r="AM162" s="108"/>
      <c r="AN162" s="108"/>
      <c r="AO162" s="108"/>
      <c r="AP162" s="108"/>
      <c r="AQ162" s="108"/>
      <c r="AR162" s="108"/>
      <c r="AS162" s="108"/>
      <c r="AT162" s="108"/>
      <c r="AU162" s="108"/>
      <c r="AV162" s="108"/>
      <c r="AW162" s="108"/>
      <c r="AX162" s="108"/>
      <c r="AY162" s="108"/>
      <c r="AZ162" s="108"/>
      <c r="BA162" s="108"/>
      <c r="BB162" s="108"/>
      <c r="BC162" s="108"/>
      <c r="BD162" s="108"/>
      <c r="BE162" s="108"/>
      <c r="BF162" s="108"/>
      <c r="BG162" s="108"/>
      <c r="BH162" s="108"/>
      <c r="BI162" s="108"/>
      <c r="BJ162" s="108"/>
      <c r="BK162" s="108"/>
      <c r="BL162" s="108"/>
      <c r="BM162" s="108"/>
      <c r="BN162" s="108"/>
      <c r="BO162" s="108"/>
      <c r="BP162" s="108"/>
      <c r="BQ162" s="108"/>
      <c r="BR162" s="108"/>
      <c r="BS162" s="108"/>
      <c r="BT162" s="108"/>
      <c r="BU162" s="108"/>
      <c r="BV162" s="108"/>
      <c r="BW162" s="108"/>
      <c r="BX162" s="108"/>
      <c r="BY162" s="108"/>
      <c r="BZ162" s="108"/>
      <c r="CA162" s="108"/>
      <c r="CB162" s="108"/>
      <c r="CC162" s="108"/>
      <c r="CD162" s="108"/>
      <c r="CE162" s="108"/>
      <c r="CF162" s="108"/>
      <c r="CG162" s="108"/>
      <c r="CH162" s="108"/>
      <c r="CI162" s="108"/>
      <c r="CJ162" s="108"/>
      <c r="CK162" s="108"/>
      <c r="CL162" s="108"/>
      <c r="CM162" s="108"/>
      <c r="CN162" s="108"/>
      <c r="CO162" s="108"/>
      <c r="CP162" s="108"/>
      <c r="CQ162" s="108"/>
      <c r="CR162" s="108"/>
      <c r="CS162" s="108"/>
      <c r="CT162" s="108"/>
      <c r="CU162" s="108"/>
      <c r="CV162" s="108"/>
      <c r="CW162" s="108"/>
      <c r="CX162" s="108"/>
      <c r="CY162" s="108"/>
      <c r="CZ162" s="108"/>
      <c r="DA162" s="108"/>
      <c r="DB162" s="108"/>
      <c r="DC162" s="108"/>
      <c r="DD162" s="108"/>
      <c r="DE162" s="108"/>
      <c r="DF162" s="108"/>
      <c r="DG162" s="108"/>
      <c r="DH162" s="108"/>
      <c r="DI162" s="108"/>
      <c r="DJ162" s="108"/>
      <c r="DK162" s="108"/>
      <c r="DL162" s="108"/>
      <c r="DM162" s="108"/>
      <c r="DN162" s="108"/>
      <c r="DO162" s="108"/>
      <c r="DP162" s="108"/>
      <c r="DQ162" s="108"/>
      <c r="DR162" s="108"/>
      <c r="DS162" s="108"/>
      <c r="DT162" s="108"/>
      <c r="DU162" s="108"/>
      <c r="DV162" s="108"/>
      <c r="DW162" s="108"/>
      <c r="DX162" s="108"/>
      <c r="DY162" s="108"/>
      <c r="DZ162" s="108"/>
      <c r="EA162" s="108"/>
      <c r="EB162" s="108"/>
      <c r="EC162" s="108"/>
      <c r="ED162" s="108"/>
      <c r="EE162" s="108"/>
      <c r="EF162" s="108"/>
      <c r="EG162" s="108"/>
      <c r="EH162" s="108"/>
      <c r="EI162" s="108"/>
      <c r="EJ162" s="108"/>
      <c r="EK162" s="108"/>
      <c r="EL162" s="108"/>
      <c r="EM162" s="108"/>
      <c r="EN162" s="108"/>
      <c r="EO162" s="108"/>
      <c r="EP162" s="108"/>
      <c r="EQ162" s="108"/>
      <c r="ER162" s="108"/>
      <c r="ES162" s="108"/>
      <c r="ET162" s="108"/>
      <c r="EU162" s="108"/>
      <c r="EV162" s="108"/>
      <c r="EW162" s="108"/>
      <c r="EX162" s="108"/>
      <c r="EY162" s="108"/>
      <c r="EZ162" s="108"/>
      <c r="FA162" s="108"/>
      <c r="FB162" s="108"/>
      <c r="FC162" s="108"/>
      <c r="FD162" s="108"/>
      <c r="FE162" s="108"/>
      <c r="FF162" s="108"/>
      <c r="FG162" s="108"/>
      <c r="FH162" s="108"/>
      <c r="FI162" s="108"/>
      <c r="FJ162" s="108"/>
      <c r="FK162" s="108"/>
      <c r="FL162" s="108"/>
      <c r="FM162" s="108"/>
      <c r="FN162" s="108"/>
      <c r="FO162" s="108"/>
      <c r="FP162" s="108"/>
      <c r="FQ162" s="108"/>
      <c r="FR162" s="108"/>
    </row>
    <row r="163" spans="1:174" ht="26.25" customHeight="1">
      <c r="A163" s="161"/>
      <c r="B163" s="108"/>
      <c r="C163" s="108"/>
      <c r="D163" s="108"/>
      <c r="E163" s="108"/>
      <c r="F163" s="108"/>
      <c r="G163" s="108"/>
      <c r="H163" s="108"/>
      <c r="I163" s="108"/>
      <c r="J163" s="108"/>
      <c r="K163" s="108"/>
      <c r="L163" s="108"/>
      <c r="M163" s="108"/>
      <c r="N163" s="108"/>
      <c r="O163" s="108"/>
      <c r="P163" s="108"/>
      <c r="Q163" s="108"/>
      <c r="R163" s="108"/>
      <c r="S163" s="108"/>
      <c r="T163" s="108"/>
      <c r="U163" s="108"/>
      <c r="V163" s="108"/>
      <c r="W163" s="108"/>
      <c r="X163" s="108"/>
      <c r="Y163" s="108"/>
      <c r="Z163" s="108"/>
      <c r="AA163" s="108"/>
      <c r="AB163" s="108"/>
      <c r="AC163" s="108"/>
      <c r="AD163" s="108"/>
      <c r="AE163" s="108"/>
      <c r="AF163" s="108"/>
      <c r="AG163" s="108"/>
      <c r="AH163" s="108"/>
      <c r="AI163" s="108"/>
      <c r="AJ163" s="108"/>
      <c r="AK163" s="108"/>
      <c r="AL163" s="108"/>
      <c r="AM163" s="108"/>
      <c r="AN163" s="108"/>
      <c r="AO163" s="108"/>
      <c r="AP163" s="108"/>
      <c r="AQ163" s="108"/>
      <c r="AR163" s="108"/>
      <c r="AS163" s="108"/>
      <c r="AT163" s="108"/>
      <c r="AU163" s="108"/>
      <c r="AV163" s="108"/>
      <c r="AW163" s="108"/>
      <c r="AX163" s="108"/>
      <c r="AY163" s="108"/>
      <c r="AZ163" s="108"/>
      <c r="BA163" s="108"/>
      <c r="BB163" s="108"/>
      <c r="BC163" s="108"/>
      <c r="BD163" s="108"/>
      <c r="BE163" s="108"/>
      <c r="BF163" s="108"/>
      <c r="BG163" s="108"/>
      <c r="BH163" s="108"/>
      <c r="BI163" s="108"/>
      <c r="BJ163" s="108"/>
      <c r="BK163" s="108"/>
      <c r="BL163" s="108"/>
      <c r="BM163" s="108"/>
      <c r="BN163" s="108"/>
      <c r="BO163" s="108"/>
      <c r="BP163" s="108"/>
      <c r="BQ163" s="108"/>
      <c r="BR163" s="108"/>
      <c r="BS163" s="108"/>
      <c r="BT163" s="108"/>
      <c r="BU163" s="108"/>
      <c r="BV163" s="108"/>
      <c r="BW163" s="108"/>
      <c r="BX163" s="108"/>
      <c r="BY163" s="108"/>
      <c r="BZ163" s="108"/>
      <c r="CA163" s="108"/>
      <c r="CB163" s="108"/>
      <c r="CC163" s="108"/>
      <c r="CD163" s="108"/>
      <c r="CE163" s="108"/>
      <c r="CF163" s="108"/>
      <c r="CG163" s="108"/>
      <c r="CH163" s="108"/>
      <c r="CI163" s="108"/>
      <c r="CJ163" s="108"/>
      <c r="CK163" s="108"/>
      <c r="CL163" s="108"/>
      <c r="CM163" s="108"/>
      <c r="CN163" s="108"/>
      <c r="CO163" s="108"/>
      <c r="CP163" s="108"/>
      <c r="CQ163" s="108"/>
      <c r="CR163" s="108"/>
      <c r="CS163" s="108"/>
      <c r="CT163" s="108"/>
      <c r="CU163" s="108"/>
      <c r="CV163" s="108"/>
      <c r="CW163" s="108"/>
      <c r="CX163" s="108"/>
      <c r="CY163" s="108"/>
      <c r="CZ163" s="108"/>
      <c r="DA163" s="108"/>
      <c r="DB163" s="108"/>
      <c r="DC163" s="108"/>
      <c r="DD163" s="108"/>
      <c r="DE163" s="108"/>
      <c r="DF163" s="108"/>
      <c r="DG163" s="108"/>
      <c r="DH163" s="108"/>
      <c r="DI163" s="108"/>
      <c r="DJ163" s="108"/>
      <c r="DK163" s="108"/>
      <c r="DL163" s="108"/>
      <c r="DM163" s="108"/>
      <c r="DN163" s="108"/>
      <c r="DO163" s="108"/>
      <c r="DP163" s="108"/>
      <c r="DQ163" s="108"/>
      <c r="DR163" s="108"/>
      <c r="DS163" s="108"/>
      <c r="DT163" s="108"/>
      <c r="DU163" s="108"/>
      <c r="DV163" s="108"/>
      <c r="DW163" s="108"/>
      <c r="DX163" s="108"/>
      <c r="DY163" s="108"/>
      <c r="DZ163" s="108"/>
      <c r="EA163" s="108"/>
      <c r="EB163" s="108"/>
      <c r="EC163" s="108"/>
      <c r="ED163" s="108"/>
      <c r="EE163" s="108"/>
      <c r="EF163" s="108"/>
      <c r="EG163" s="108"/>
      <c r="EH163" s="108"/>
      <c r="EI163" s="108"/>
      <c r="EJ163" s="108"/>
      <c r="EK163" s="108"/>
      <c r="EL163" s="108"/>
      <c r="EM163" s="108"/>
      <c r="EN163" s="108"/>
      <c r="EO163" s="108"/>
      <c r="EP163" s="108"/>
      <c r="EQ163" s="108"/>
      <c r="ER163" s="108"/>
      <c r="ES163" s="108"/>
      <c r="ET163" s="108"/>
      <c r="EU163" s="108"/>
      <c r="EV163" s="108"/>
      <c r="EW163" s="108"/>
      <c r="EX163" s="108"/>
      <c r="EY163" s="108"/>
      <c r="EZ163" s="108"/>
      <c r="FA163" s="108"/>
      <c r="FB163" s="108"/>
      <c r="FC163" s="108"/>
      <c r="FD163" s="108"/>
      <c r="FE163" s="108"/>
      <c r="FF163" s="108"/>
      <c r="FG163" s="108"/>
      <c r="FH163" s="108"/>
      <c r="FI163" s="108"/>
      <c r="FJ163" s="108"/>
      <c r="FK163" s="108"/>
      <c r="FL163" s="108"/>
      <c r="FM163" s="108"/>
      <c r="FN163" s="108"/>
      <c r="FO163" s="108"/>
      <c r="FP163" s="108"/>
      <c r="FQ163" s="108"/>
      <c r="FR163" s="108"/>
    </row>
    <row r="164" spans="1:174" ht="26.25" customHeight="1">
      <c r="A164" s="161"/>
      <c r="B164" s="108"/>
      <c r="C164" s="108"/>
      <c r="D164" s="108"/>
      <c r="E164" s="108"/>
      <c r="F164" s="108"/>
      <c r="G164" s="108"/>
      <c r="H164" s="108"/>
      <c r="I164" s="108"/>
      <c r="J164" s="108"/>
      <c r="K164" s="108"/>
      <c r="L164" s="108"/>
      <c r="M164" s="108"/>
      <c r="N164" s="108"/>
      <c r="O164" s="108"/>
      <c r="P164" s="108"/>
      <c r="Q164" s="108"/>
      <c r="R164" s="108"/>
      <c r="S164" s="108"/>
      <c r="T164" s="108"/>
      <c r="U164" s="108"/>
      <c r="V164" s="108"/>
      <c r="W164" s="108"/>
      <c r="X164" s="108"/>
      <c r="Y164" s="108"/>
      <c r="Z164" s="108"/>
      <c r="AA164" s="108"/>
      <c r="AB164" s="108"/>
      <c r="AC164" s="108"/>
      <c r="AD164" s="108"/>
      <c r="AE164" s="108"/>
      <c r="AF164" s="108"/>
      <c r="AG164" s="108"/>
      <c r="AH164" s="108"/>
      <c r="AI164" s="108"/>
      <c r="AJ164" s="108"/>
      <c r="AK164" s="108"/>
      <c r="AL164" s="108"/>
      <c r="AM164" s="108"/>
      <c r="AN164" s="108"/>
      <c r="AO164" s="108"/>
      <c r="AP164" s="108"/>
      <c r="AQ164" s="108"/>
      <c r="AR164" s="108"/>
      <c r="AS164" s="108"/>
      <c r="AT164" s="108"/>
      <c r="AU164" s="108"/>
      <c r="AV164" s="108"/>
      <c r="AW164" s="108"/>
      <c r="AX164" s="108"/>
      <c r="AY164" s="108"/>
      <c r="AZ164" s="108"/>
      <c r="BA164" s="108"/>
      <c r="BB164" s="108"/>
      <c r="BC164" s="108"/>
      <c r="BD164" s="108"/>
      <c r="BE164" s="108"/>
      <c r="BF164" s="108"/>
      <c r="BG164" s="108"/>
      <c r="BH164" s="108"/>
      <c r="BI164" s="108"/>
      <c r="BJ164" s="108"/>
      <c r="BK164" s="108"/>
      <c r="BL164" s="108"/>
      <c r="BM164" s="108"/>
      <c r="BN164" s="108"/>
      <c r="BO164" s="108"/>
      <c r="BP164" s="108"/>
      <c r="BQ164" s="108"/>
      <c r="BR164" s="108"/>
      <c r="BS164" s="108"/>
      <c r="BT164" s="108"/>
      <c r="BU164" s="108"/>
      <c r="BV164" s="108"/>
      <c r="BW164" s="108"/>
      <c r="BX164" s="108"/>
      <c r="BY164" s="108"/>
      <c r="BZ164" s="108"/>
      <c r="CA164" s="108"/>
      <c r="CB164" s="108"/>
      <c r="CC164" s="108"/>
      <c r="CD164" s="108"/>
      <c r="CE164" s="108"/>
      <c r="CF164" s="108"/>
      <c r="CG164" s="108"/>
      <c r="CH164" s="108"/>
      <c r="CI164" s="108"/>
      <c r="CJ164" s="108"/>
      <c r="CK164" s="108"/>
      <c r="CL164" s="108"/>
      <c r="CM164" s="108"/>
      <c r="CN164" s="108"/>
      <c r="CO164" s="108"/>
      <c r="CP164" s="108"/>
      <c r="CQ164" s="108"/>
      <c r="CR164" s="108"/>
      <c r="CS164" s="108"/>
      <c r="CT164" s="108"/>
      <c r="CU164" s="108"/>
      <c r="CV164" s="108"/>
      <c r="CW164" s="108"/>
      <c r="CX164" s="108"/>
      <c r="CY164" s="108"/>
      <c r="CZ164" s="108"/>
      <c r="DA164" s="108"/>
      <c r="DB164" s="108"/>
      <c r="DC164" s="108"/>
      <c r="DD164" s="108"/>
      <c r="DE164" s="108"/>
      <c r="DF164" s="108"/>
      <c r="DG164" s="108"/>
      <c r="DH164" s="108"/>
      <c r="DI164" s="108"/>
      <c r="DJ164" s="108"/>
      <c r="DK164" s="108"/>
      <c r="DL164" s="108"/>
      <c r="DM164" s="108"/>
      <c r="DN164" s="108"/>
      <c r="DO164" s="108"/>
      <c r="DP164" s="108"/>
      <c r="DQ164" s="108"/>
      <c r="DR164" s="108"/>
      <c r="DS164" s="108"/>
      <c r="DT164" s="108"/>
      <c r="DU164" s="108"/>
      <c r="DV164" s="108"/>
      <c r="DW164" s="108"/>
      <c r="DX164" s="108"/>
      <c r="DY164" s="108"/>
      <c r="DZ164" s="108"/>
      <c r="EA164" s="108"/>
      <c r="EB164" s="108"/>
      <c r="EC164" s="108"/>
      <c r="ED164" s="108"/>
      <c r="EE164" s="108"/>
      <c r="EF164" s="108"/>
      <c r="EG164" s="108"/>
      <c r="EH164" s="108"/>
      <c r="EI164" s="108"/>
      <c r="EJ164" s="108"/>
      <c r="EK164" s="108"/>
      <c r="EL164" s="108"/>
      <c r="EM164" s="108"/>
      <c r="EN164" s="108"/>
      <c r="EO164" s="108"/>
      <c r="EP164" s="108"/>
      <c r="EQ164" s="108"/>
      <c r="ER164" s="108"/>
      <c r="ES164" s="108"/>
      <c r="ET164" s="108"/>
      <c r="EU164" s="108"/>
      <c r="EV164" s="108"/>
      <c r="EW164" s="108"/>
      <c r="EX164" s="108"/>
      <c r="EY164" s="108"/>
      <c r="EZ164" s="108"/>
      <c r="FA164" s="108"/>
      <c r="FB164" s="108"/>
      <c r="FC164" s="108"/>
      <c r="FD164" s="108"/>
      <c r="FE164" s="108"/>
      <c r="FF164" s="108"/>
      <c r="FG164" s="108"/>
      <c r="FH164" s="108"/>
      <c r="FI164" s="108"/>
      <c r="FJ164" s="108"/>
      <c r="FK164" s="108"/>
      <c r="FL164" s="108"/>
      <c r="FM164" s="108"/>
      <c r="FN164" s="108"/>
      <c r="FO164" s="108"/>
      <c r="FP164" s="108"/>
      <c r="FQ164" s="108"/>
      <c r="FR164" s="108"/>
    </row>
    <row r="165" spans="1:174" ht="26.25" customHeight="1">
      <c r="A165" s="161"/>
      <c r="B165" s="108"/>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108"/>
      <c r="AE165" s="108"/>
      <c r="AF165" s="108"/>
      <c r="AG165" s="108"/>
      <c r="AH165" s="108"/>
      <c r="AI165" s="108"/>
      <c r="AJ165" s="108"/>
      <c r="AK165" s="108"/>
      <c r="AL165" s="108"/>
      <c r="AM165" s="108"/>
      <c r="AN165" s="108"/>
      <c r="AO165" s="108"/>
      <c r="AP165" s="108"/>
      <c r="AQ165" s="108"/>
      <c r="AR165" s="108"/>
      <c r="AS165" s="108"/>
      <c r="AT165" s="108"/>
      <c r="AU165" s="108"/>
      <c r="AV165" s="108"/>
      <c r="AW165" s="108"/>
      <c r="AX165" s="108"/>
      <c r="AY165" s="108"/>
      <c r="AZ165" s="108"/>
      <c r="BA165" s="108"/>
      <c r="BB165" s="108"/>
      <c r="BC165" s="108"/>
      <c r="BD165" s="108"/>
      <c r="BE165" s="108"/>
      <c r="BF165" s="108"/>
      <c r="BG165" s="108"/>
      <c r="BH165" s="108"/>
      <c r="BI165" s="108"/>
      <c r="BJ165" s="108"/>
      <c r="BK165" s="108"/>
      <c r="BL165" s="108"/>
      <c r="BM165" s="108"/>
      <c r="BN165" s="108"/>
      <c r="BO165" s="108"/>
      <c r="BP165" s="108"/>
      <c r="BQ165" s="108"/>
      <c r="BR165" s="108"/>
      <c r="BS165" s="108"/>
      <c r="BT165" s="108"/>
      <c r="BU165" s="108"/>
      <c r="BV165" s="108"/>
      <c r="BW165" s="108"/>
      <c r="BX165" s="108"/>
      <c r="BY165" s="108"/>
      <c r="BZ165" s="108"/>
      <c r="CA165" s="108"/>
      <c r="CB165" s="108"/>
      <c r="CC165" s="108"/>
      <c r="CD165" s="108"/>
      <c r="CE165" s="108"/>
      <c r="CF165" s="108"/>
      <c r="CG165" s="108"/>
      <c r="CH165" s="108"/>
      <c r="CI165" s="108"/>
      <c r="CJ165" s="108"/>
      <c r="CK165" s="108"/>
      <c r="CL165" s="108"/>
      <c r="CM165" s="108"/>
      <c r="CN165" s="108"/>
      <c r="CO165" s="108"/>
      <c r="CP165" s="108"/>
      <c r="CQ165" s="108"/>
      <c r="CR165" s="108"/>
      <c r="CS165" s="108"/>
      <c r="CT165" s="108"/>
      <c r="CU165" s="108"/>
      <c r="CV165" s="108"/>
      <c r="CW165" s="108"/>
      <c r="CX165" s="108"/>
      <c r="CY165" s="108"/>
      <c r="CZ165" s="108"/>
      <c r="DA165" s="108"/>
      <c r="DB165" s="108"/>
      <c r="DC165" s="108"/>
      <c r="DD165" s="108"/>
      <c r="DE165" s="108"/>
      <c r="DF165" s="108"/>
      <c r="DG165" s="108"/>
      <c r="DH165" s="108"/>
      <c r="DI165" s="108"/>
      <c r="DJ165" s="108"/>
      <c r="DK165" s="108"/>
      <c r="DL165" s="108"/>
      <c r="DM165" s="108"/>
      <c r="DN165" s="108"/>
      <c r="DO165" s="108"/>
      <c r="DP165" s="108"/>
      <c r="DQ165" s="108"/>
      <c r="DR165" s="108"/>
      <c r="DS165" s="108"/>
      <c r="DT165" s="108"/>
      <c r="DU165" s="108"/>
      <c r="DV165" s="108"/>
      <c r="DW165" s="108"/>
      <c r="DX165" s="108"/>
      <c r="DY165" s="108"/>
      <c r="DZ165" s="108"/>
      <c r="EA165" s="108"/>
      <c r="EB165" s="108"/>
      <c r="EC165" s="108"/>
      <c r="ED165" s="108"/>
      <c r="EE165" s="108"/>
      <c r="EF165" s="108"/>
      <c r="EG165" s="108"/>
      <c r="EH165" s="108"/>
      <c r="EI165" s="108"/>
      <c r="EJ165" s="108"/>
      <c r="EK165" s="108"/>
      <c r="EL165" s="108"/>
      <c r="EM165" s="108"/>
      <c r="EN165" s="108"/>
      <c r="EO165" s="108"/>
      <c r="EP165" s="108"/>
      <c r="EQ165" s="108"/>
      <c r="ER165" s="108"/>
      <c r="ES165" s="108"/>
      <c r="ET165" s="108"/>
      <c r="EU165" s="108"/>
      <c r="EV165" s="108"/>
      <c r="EW165" s="108"/>
      <c r="EX165" s="108"/>
      <c r="EY165" s="108"/>
      <c r="EZ165" s="108"/>
      <c r="FA165" s="108"/>
      <c r="FB165" s="108"/>
      <c r="FC165" s="108"/>
      <c r="FD165" s="108"/>
      <c r="FE165" s="108"/>
      <c r="FF165" s="108"/>
      <c r="FG165" s="108"/>
      <c r="FH165" s="108"/>
      <c r="FI165" s="108"/>
      <c r="FJ165" s="108"/>
      <c r="FK165" s="108"/>
      <c r="FL165" s="108"/>
      <c r="FM165" s="108"/>
      <c r="FN165" s="108"/>
      <c r="FO165" s="108"/>
      <c r="FP165" s="108"/>
      <c r="FQ165" s="108"/>
      <c r="FR165" s="108"/>
    </row>
    <row r="166" spans="1:174" ht="26.25" customHeight="1">
      <c r="A166" s="161"/>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108"/>
      <c r="AW166" s="108"/>
      <c r="AX166" s="108"/>
      <c r="AY166" s="108"/>
      <c r="AZ166" s="108"/>
      <c r="BA166" s="108"/>
      <c r="BB166" s="108"/>
      <c r="BC166" s="108"/>
      <c r="BD166" s="108"/>
      <c r="BE166" s="108"/>
      <c r="BF166" s="108"/>
      <c r="BG166" s="108"/>
      <c r="BH166" s="108"/>
      <c r="BI166" s="108"/>
      <c r="BJ166" s="108"/>
      <c r="BK166" s="108"/>
      <c r="BL166" s="108"/>
      <c r="BM166" s="108"/>
      <c r="BN166" s="108"/>
      <c r="BO166" s="108"/>
      <c r="BP166" s="108"/>
      <c r="BQ166" s="108"/>
      <c r="BR166" s="108"/>
      <c r="BS166" s="108"/>
      <c r="BT166" s="108"/>
      <c r="BU166" s="108"/>
      <c r="BV166" s="108"/>
      <c r="BW166" s="108"/>
      <c r="BX166" s="108"/>
      <c r="BY166" s="108"/>
      <c r="BZ166" s="108"/>
      <c r="CA166" s="108"/>
      <c r="CB166" s="108"/>
      <c r="CC166" s="108"/>
      <c r="CD166" s="108"/>
      <c r="CE166" s="108"/>
      <c r="CF166" s="108"/>
      <c r="CG166" s="108"/>
      <c r="CH166" s="108"/>
      <c r="CI166" s="108"/>
      <c r="CJ166" s="108"/>
      <c r="CK166" s="108"/>
      <c r="CL166" s="108"/>
      <c r="CM166" s="108"/>
      <c r="CN166" s="108"/>
      <c r="CO166" s="108"/>
      <c r="CP166" s="108"/>
      <c r="CQ166" s="108"/>
      <c r="CR166" s="108"/>
      <c r="CS166" s="108"/>
      <c r="CT166" s="108"/>
      <c r="CU166" s="108"/>
      <c r="CV166" s="108"/>
      <c r="CW166" s="108"/>
      <c r="CX166" s="108"/>
      <c r="CY166" s="108"/>
      <c r="CZ166" s="108"/>
      <c r="DA166" s="108"/>
      <c r="DB166" s="108"/>
      <c r="DC166" s="108"/>
      <c r="DD166" s="108"/>
      <c r="DE166" s="108"/>
      <c r="DF166" s="108"/>
      <c r="DG166" s="108"/>
      <c r="DH166" s="108"/>
      <c r="DI166" s="108"/>
      <c r="DJ166" s="108"/>
      <c r="DK166" s="108"/>
      <c r="DL166" s="108"/>
      <c r="DM166" s="108"/>
      <c r="DN166" s="108"/>
      <c r="DO166" s="108"/>
      <c r="DP166" s="108"/>
      <c r="DQ166" s="108"/>
      <c r="DR166" s="108"/>
      <c r="DS166" s="108"/>
      <c r="DT166" s="108"/>
      <c r="DU166" s="108"/>
      <c r="DV166" s="108"/>
      <c r="DW166" s="108"/>
      <c r="DX166" s="108"/>
      <c r="DY166" s="108"/>
      <c r="DZ166" s="108"/>
      <c r="EA166" s="108"/>
      <c r="EB166" s="108"/>
      <c r="EC166" s="108"/>
      <c r="ED166" s="108"/>
      <c r="EE166" s="108"/>
      <c r="EF166" s="108"/>
      <c r="EG166" s="108"/>
      <c r="EH166" s="108"/>
      <c r="EI166" s="108"/>
      <c r="EJ166" s="108"/>
      <c r="EK166" s="108"/>
      <c r="EL166" s="108"/>
      <c r="EM166" s="108"/>
      <c r="EN166" s="108"/>
      <c r="EO166" s="108"/>
      <c r="EP166" s="108"/>
      <c r="EQ166" s="108"/>
      <c r="ER166" s="108"/>
      <c r="ES166" s="108"/>
      <c r="ET166" s="108"/>
      <c r="EU166" s="108"/>
      <c r="EV166" s="108"/>
      <c r="EW166" s="108"/>
      <c r="EX166" s="108"/>
      <c r="EY166" s="108"/>
      <c r="EZ166" s="108"/>
      <c r="FA166" s="108"/>
      <c r="FB166" s="108"/>
      <c r="FC166" s="108"/>
      <c r="FD166" s="108"/>
      <c r="FE166" s="108"/>
      <c r="FF166" s="108"/>
      <c r="FG166" s="108"/>
      <c r="FH166" s="108"/>
      <c r="FI166" s="108"/>
      <c r="FJ166" s="108"/>
      <c r="FK166" s="108"/>
      <c r="FL166" s="108"/>
      <c r="FM166" s="108"/>
      <c r="FN166" s="108"/>
      <c r="FO166" s="108"/>
      <c r="FP166" s="108"/>
      <c r="FQ166" s="108"/>
      <c r="FR166" s="108"/>
    </row>
    <row r="167" spans="1:174" ht="26.25" customHeight="1">
      <c r="A167" s="161"/>
      <c r="B167" s="108"/>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108"/>
      <c r="AT167" s="108"/>
      <c r="AU167" s="108"/>
      <c r="AV167" s="108"/>
      <c r="AW167" s="108"/>
      <c r="AX167" s="108"/>
      <c r="AY167" s="108"/>
      <c r="AZ167" s="108"/>
      <c r="BA167" s="108"/>
      <c r="BB167" s="108"/>
      <c r="BC167" s="108"/>
      <c r="BD167" s="108"/>
      <c r="BE167" s="108"/>
      <c r="BF167" s="108"/>
      <c r="BG167" s="108"/>
      <c r="BH167" s="108"/>
      <c r="BI167" s="108"/>
      <c r="BJ167" s="108"/>
      <c r="BK167" s="108"/>
      <c r="BL167" s="108"/>
      <c r="BM167" s="108"/>
      <c r="BN167" s="108"/>
      <c r="BO167" s="108"/>
      <c r="BP167" s="108"/>
      <c r="BQ167" s="108"/>
      <c r="BR167" s="108"/>
      <c r="BS167" s="108"/>
      <c r="BT167" s="108"/>
      <c r="BU167" s="108"/>
      <c r="BV167" s="108"/>
      <c r="BW167" s="108"/>
      <c r="BX167" s="108"/>
      <c r="BY167" s="108"/>
      <c r="BZ167" s="108"/>
      <c r="CA167" s="108"/>
      <c r="CB167" s="108"/>
      <c r="CC167" s="108"/>
      <c r="CD167" s="108"/>
      <c r="CE167" s="108"/>
      <c r="CF167" s="108"/>
      <c r="CG167" s="108"/>
      <c r="CH167" s="108"/>
      <c r="CI167" s="108"/>
      <c r="CJ167" s="108"/>
      <c r="CK167" s="108"/>
      <c r="CL167" s="108"/>
      <c r="CM167" s="108"/>
      <c r="CN167" s="108"/>
      <c r="CO167" s="108"/>
      <c r="CP167" s="108"/>
      <c r="CQ167" s="108"/>
      <c r="CR167" s="108"/>
      <c r="CS167" s="108"/>
      <c r="CT167" s="108"/>
      <c r="CU167" s="108"/>
      <c r="CV167" s="108"/>
      <c r="CW167" s="108"/>
      <c r="CX167" s="108"/>
      <c r="CY167" s="108"/>
      <c r="CZ167" s="108"/>
      <c r="DA167" s="108"/>
      <c r="DB167" s="108"/>
      <c r="DC167" s="108"/>
      <c r="DD167" s="108"/>
      <c r="DE167" s="108"/>
      <c r="DF167" s="108"/>
      <c r="DG167" s="108"/>
      <c r="DH167" s="108"/>
      <c r="DI167" s="108"/>
      <c r="DJ167" s="108"/>
      <c r="DK167" s="108"/>
      <c r="DL167" s="108"/>
      <c r="DM167" s="108"/>
      <c r="DN167" s="108"/>
      <c r="DO167" s="108"/>
      <c r="DP167" s="108"/>
      <c r="DQ167" s="108"/>
      <c r="DR167" s="108"/>
      <c r="DS167" s="108"/>
      <c r="DT167" s="108"/>
      <c r="DU167" s="108"/>
      <c r="DV167" s="108"/>
      <c r="DW167" s="108"/>
      <c r="DX167" s="108"/>
      <c r="DY167" s="108"/>
      <c r="DZ167" s="108"/>
      <c r="EA167" s="108"/>
      <c r="EB167" s="108"/>
      <c r="EC167" s="108"/>
      <c r="ED167" s="108"/>
      <c r="EE167" s="108"/>
      <c r="EF167" s="108"/>
      <c r="EG167" s="108"/>
      <c r="EH167" s="108"/>
      <c r="EI167" s="108"/>
      <c r="EJ167" s="108"/>
      <c r="EK167" s="108"/>
      <c r="EL167" s="108"/>
      <c r="EM167" s="108"/>
      <c r="EN167" s="108"/>
      <c r="EO167" s="108"/>
      <c r="EP167" s="108"/>
      <c r="EQ167" s="108"/>
      <c r="ER167" s="108"/>
      <c r="ES167" s="108"/>
      <c r="ET167" s="108"/>
      <c r="EU167" s="108"/>
      <c r="EV167" s="108"/>
      <c r="EW167" s="108"/>
      <c r="EX167" s="108"/>
      <c r="EY167" s="108"/>
      <c r="EZ167" s="108"/>
      <c r="FA167" s="108"/>
      <c r="FB167" s="108"/>
      <c r="FC167" s="108"/>
      <c r="FD167" s="108"/>
      <c r="FE167" s="108"/>
      <c r="FF167" s="108"/>
      <c r="FG167" s="108"/>
      <c r="FH167" s="108"/>
      <c r="FI167" s="108"/>
      <c r="FJ167" s="108"/>
      <c r="FK167" s="108"/>
      <c r="FL167" s="108"/>
      <c r="FM167" s="108"/>
      <c r="FN167" s="108"/>
      <c r="FO167" s="108"/>
      <c r="FP167" s="108"/>
      <c r="FQ167" s="108"/>
      <c r="FR167" s="108"/>
    </row>
  </sheetData>
  <hyperlinks>
    <hyperlink ref="J35" r:id="rId1" xr:uid="{00000000-0004-0000-0000-000000000000}"/>
    <hyperlink ref="J36" r:id="rId2" xr:uid="{00000000-0004-0000-0000-000001000000}"/>
    <hyperlink ref="J37" r:id="rId3" xr:uid="{00000000-0004-0000-0000-000002000000}"/>
    <hyperlink ref="J38" r:id="rId4" xr:uid="{00000000-0004-0000-0000-000003000000}"/>
    <hyperlink ref="J39" r:id="rId5" xr:uid="{00000000-0004-0000-0000-000004000000}"/>
    <hyperlink ref="J40" r:id="rId6" xr:uid="{00000000-0004-0000-0000-000005000000}"/>
    <hyperlink ref="J41" r:id="rId7" xr:uid="{00000000-0004-0000-0000-000006000000}"/>
    <hyperlink ref="J47" r:id="rId8" xr:uid="{00000000-0004-0000-0000-000007000000}"/>
    <hyperlink ref="J48" r:id="rId9" xr:uid="{00000000-0004-0000-0000-000008000000}"/>
    <hyperlink ref="J49" r:id="rId10" xr:uid="{00000000-0004-0000-0000-000009000000}"/>
    <hyperlink ref="J50" r:id="rId11" xr:uid="{00000000-0004-0000-0000-00000A000000}"/>
    <hyperlink ref="J51" r:id="rId12" xr:uid="{00000000-0004-0000-0000-00000B000000}"/>
    <hyperlink ref="J52" r:id="rId13" xr:uid="{00000000-0004-0000-0000-00000C000000}"/>
    <hyperlink ref="J56" r:id="rId14" xr:uid="{00000000-0004-0000-0000-00000D000000}"/>
    <hyperlink ref="J57" r:id="rId15" xr:uid="{00000000-0004-0000-0000-00000E000000}"/>
    <hyperlink ref="J66" r:id="rId16" xr:uid="{00000000-0004-0000-0000-00000F000000}"/>
    <hyperlink ref="J67" r:id="rId17" xr:uid="{00000000-0004-0000-0000-00001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54"/>
  <sheetViews>
    <sheetView workbookViewId="0">
      <selection activeCell="D13" sqref="D13"/>
    </sheetView>
  </sheetViews>
  <sheetFormatPr defaultColWidth="12.5703125" defaultRowHeight="15.75" customHeight="1"/>
  <cols>
    <col min="1" max="1" width="16.140625" customWidth="1"/>
    <col min="4" max="4" width="23.85546875" customWidth="1"/>
    <col min="5" max="5" width="18" customWidth="1"/>
    <col min="10" max="10" width="24.5703125" customWidth="1"/>
    <col min="18" max="18" width="27.140625" customWidth="1"/>
  </cols>
  <sheetData>
    <row r="1" spans="1:28" ht="24" customHeight="1">
      <c r="A1" s="174" t="s">
        <v>2</v>
      </c>
      <c r="B1" s="172"/>
      <c r="C1" s="172"/>
      <c r="D1" s="172"/>
      <c r="E1" s="172"/>
      <c r="F1" s="172"/>
      <c r="G1" s="172"/>
      <c r="H1" s="172"/>
      <c r="I1" s="172"/>
      <c r="J1" s="172"/>
      <c r="K1" s="173"/>
      <c r="L1" s="3"/>
      <c r="M1" s="3"/>
      <c r="N1" s="3"/>
      <c r="O1" s="3"/>
      <c r="P1" s="3"/>
      <c r="Q1" s="3"/>
      <c r="R1" s="3"/>
      <c r="S1" s="3"/>
      <c r="T1" s="3"/>
      <c r="U1" s="3"/>
      <c r="V1" s="3"/>
      <c r="W1" s="3"/>
      <c r="X1" s="3"/>
      <c r="Y1" s="3"/>
      <c r="Z1" s="3"/>
      <c r="AA1" s="3"/>
      <c r="AB1" s="3"/>
    </row>
    <row r="2" spans="1:28" ht="13.5">
      <c r="A2" s="162" t="s">
        <v>5</v>
      </c>
      <c r="B2" s="162" t="s">
        <v>22</v>
      </c>
      <c r="C2" s="162" t="s">
        <v>23</v>
      </c>
      <c r="D2" s="162" t="s">
        <v>25</v>
      </c>
      <c r="E2" s="162" t="s">
        <v>7</v>
      </c>
      <c r="F2" s="162" t="s">
        <v>9</v>
      </c>
      <c r="G2" s="162" t="s">
        <v>28</v>
      </c>
      <c r="H2" s="162" t="s">
        <v>30</v>
      </c>
      <c r="I2" s="162" t="s">
        <v>20</v>
      </c>
      <c r="J2" s="162" t="s">
        <v>32</v>
      </c>
      <c r="K2" s="162" t="s">
        <v>34</v>
      </c>
      <c r="L2" s="162" t="s">
        <v>37</v>
      </c>
      <c r="M2" s="162" t="s">
        <v>38</v>
      </c>
      <c r="N2" s="162" t="s">
        <v>41</v>
      </c>
      <c r="O2" s="162" t="s">
        <v>42</v>
      </c>
      <c r="P2" s="162" t="s">
        <v>44</v>
      </c>
      <c r="Q2" s="162" t="s">
        <v>47</v>
      </c>
      <c r="R2" s="162" t="s">
        <v>31</v>
      </c>
      <c r="S2" s="162" t="s">
        <v>29</v>
      </c>
      <c r="T2" s="162" t="s">
        <v>49</v>
      </c>
      <c r="U2" s="162" t="s">
        <v>33</v>
      </c>
      <c r="V2" s="162" t="s">
        <v>36</v>
      </c>
      <c r="W2" s="162" t="s">
        <v>40</v>
      </c>
      <c r="X2" s="162" t="s">
        <v>43</v>
      </c>
      <c r="Y2" s="162" t="s">
        <v>46</v>
      </c>
      <c r="Z2" s="162" t="s">
        <v>48</v>
      </c>
      <c r="AA2" s="162" t="s">
        <v>50</v>
      </c>
      <c r="AB2" s="162" t="s">
        <v>52</v>
      </c>
    </row>
    <row r="3" spans="1:28" ht="13.5">
      <c r="A3" s="11" t="s">
        <v>54</v>
      </c>
      <c r="B3" s="11" t="s">
        <v>57</v>
      </c>
      <c r="C3" s="11" t="s">
        <v>58</v>
      </c>
      <c r="D3" s="11" t="str">
        <f>VLOOKUP(B3,'Table S2.1 LCA database'!$A$4:$D$68,4,FALSE)</f>
        <v>Bonatsos et al., 2020</v>
      </c>
      <c r="E3" s="11" t="s">
        <v>86</v>
      </c>
      <c r="F3" s="11" t="s">
        <v>87</v>
      </c>
      <c r="G3" s="11" t="s">
        <v>88</v>
      </c>
      <c r="H3" s="11" t="s">
        <v>89</v>
      </c>
      <c r="I3" s="11" t="s">
        <v>90</v>
      </c>
      <c r="J3" s="11" t="s">
        <v>91</v>
      </c>
      <c r="K3" s="11" t="s">
        <v>92</v>
      </c>
      <c r="L3" s="11" t="s">
        <v>93</v>
      </c>
      <c r="M3" s="11" t="s">
        <v>94</v>
      </c>
      <c r="N3" s="11" t="s">
        <v>95</v>
      </c>
      <c r="O3" s="11" t="s">
        <v>96</v>
      </c>
      <c r="P3" s="11" t="s">
        <v>98</v>
      </c>
      <c r="Q3" s="11" t="s">
        <v>99</v>
      </c>
      <c r="R3" s="11" t="s">
        <v>100</v>
      </c>
      <c r="S3" s="11" t="s">
        <v>101</v>
      </c>
      <c r="T3" s="11" t="s">
        <v>101</v>
      </c>
      <c r="U3" s="11" t="s">
        <v>102</v>
      </c>
      <c r="V3" s="11" t="s">
        <v>103</v>
      </c>
      <c r="W3" s="11" t="s">
        <v>105</v>
      </c>
      <c r="X3" s="11" t="s">
        <v>106</v>
      </c>
      <c r="Y3" s="11" t="s">
        <v>107</v>
      </c>
      <c r="Z3" s="11" t="s">
        <v>108</v>
      </c>
      <c r="AA3" s="11" t="s">
        <v>109</v>
      </c>
      <c r="AB3" s="11" t="s">
        <v>110</v>
      </c>
    </row>
    <row r="4" spans="1:28" ht="13.5">
      <c r="A4" s="11" t="s">
        <v>54</v>
      </c>
      <c r="B4" s="11" t="s">
        <v>57</v>
      </c>
      <c r="C4" s="11" t="s">
        <v>111</v>
      </c>
      <c r="D4" s="11" t="str">
        <f>VLOOKUP(B4,'Table S2.1 LCA database'!$A$4:$D$68,4,FALSE)</f>
        <v>Bonatsos et al., 2020</v>
      </c>
      <c r="E4" s="11" t="s">
        <v>86</v>
      </c>
      <c r="F4" s="11" t="s">
        <v>87</v>
      </c>
      <c r="G4" s="11" t="s">
        <v>88</v>
      </c>
      <c r="H4" s="11" t="s">
        <v>89</v>
      </c>
      <c r="I4" s="11" t="s">
        <v>90</v>
      </c>
      <c r="J4" s="11" t="s">
        <v>91</v>
      </c>
      <c r="K4" s="11" t="s">
        <v>92</v>
      </c>
      <c r="L4" s="11" t="s">
        <v>93</v>
      </c>
      <c r="M4" s="11" t="s">
        <v>94</v>
      </c>
      <c r="N4" s="11" t="s">
        <v>115</v>
      </c>
      <c r="O4" s="11" t="s">
        <v>96</v>
      </c>
      <c r="P4" s="11" t="s">
        <v>98</v>
      </c>
      <c r="Q4" s="11" t="s">
        <v>99</v>
      </c>
      <c r="R4" s="11" t="s">
        <v>100</v>
      </c>
      <c r="S4" s="11" t="s">
        <v>101</v>
      </c>
      <c r="T4" s="11" t="s">
        <v>101</v>
      </c>
      <c r="U4" s="11" t="s">
        <v>102</v>
      </c>
      <c r="V4" s="11" t="s">
        <v>103</v>
      </c>
      <c r="W4" s="11" t="s">
        <v>105</v>
      </c>
      <c r="X4" s="11" t="s">
        <v>106</v>
      </c>
      <c r="Y4" s="11" t="s">
        <v>107</v>
      </c>
      <c r="Z4" s="11" t="s">
        <v>108</v>
      </c>
      <c r="AA4" s="11" t="s">
        <v>109</v>
      </c>
      <c r="AB4" s="11" t="s">
        <v>110</v>
      </c>
    </row>
    <row r="5" spans="1:28" ht="13.5">
      <c r="A5" s="11" t="s">
        <v>54</v>
      </c>
      <c r="B5" s="11" t="s">
        <v>117</v>
      </c>
      <c r="C5" s="11" t="s">
        <v>117</v>
      </c>
      <c r="D5" s="11" t="str">
        <f>VLOOKUP(B5,'Table S2.1 LCA database'!$A$4:$D$68,4,FALSE)</f>
        <v>Bartek et al., 2021</v>
      </c>
      <c r="E5" s="11" t="s">
        <v>121</v>
      </c>
      <c r="F5" s="11" t="s">
        <v>122</v>
      </c>
      <c r="G5" s="11" t="s">
        <v>88</v>
      </c>
      <c r="H5" s="11" t="s">
        <v>123</v>
      </c>
      <c r="I5" s="11" t="s">
        <v>125</v>
      </c>
      <c r="J5" s="11" t="s">
        <v>127</v>
      </c>
      <c r="K5" s="11" t="s">
        <v>129</v>
      </c>
      <c r="L5" s="11" t="s">
        <v>132</v>
      </c>
      <c r="M5" s="11" t="s">
        <v>94</v>
      </c>
      <c r="N5" s="11" t="s">
        <v>134</v>
      </c>
      <c r="O5" s="11" t="s">
        <v>136</v>
      </c>
      <c r="P5" s="11" t="s">
        <v>138</v>
      </c>
      <c r="Q5" s="11" t="s">
        <v>139</v>
      </c>
      <c r="R5" s="11" t="s">
        <v>140</v>
      </c>
      <c r="S5" s="11" t="s">
        <v>141</v>
      </c>
      <c r="T5" s="11" t="s">
        <v>141</v>
      </c>
      <c r="U5" s="11" t="s">
        <v>144</v>
      </c>
      <c r="V5" s="11" t="s">
        <v>145</v>
      </c>
      <c r="W5" s="11" t="s">
        <v>146</v>
      </c>
      <c r="X5" s="11" t="s">
        <v>148</v>
      </c>
      <c r="Y5" s="11" t="s">
        <v>150</v>
      </c>
      <c r="Z5" s="11"/>
      <c r="AA5" s="11"/>
      <c r="AB5" s="11"/>
    </row>
    <row r="6" spans="1:28" ht="13.5">
      <c r="A6" s="11" t="s">
        <v>54</v>
      </c>
      <c r="B6" s="11" t="s">
        <v>154</v>
      </c>
      <c r="C6" s="11" t="s">
        <v>155</v>
      </c>
      <c r="D6" s="11" t="str">
        <f>VLOOKUP(B6,'Table S2.1 LCA database'!$A$4:$D$68,4,FALSE)</f>
        <v>Lu Y et al., 2021</v>
      </c>
      <c r="E6" s="11" t="s">
        <v>86</v>
      </c>
      <c r="F6" s="11" t="s">
        <v>157</v>
      </c>
      <c r="G6" s="11" t="s">
        <v>88</v>
      </c>
      <c r="H6" s="11" t="s">
        <v>89</v>
      </c>
      <c r="I6" s="11" t="s">
        <v>125</v>
      </c>
      <c r="J6" s="11" t="s">
        <v>158</v>
      </c>
      <c r="K6" s="11" t="s">
        <v>92</v>
      </c>
      <c r="L6" s="11" t="s">
        <v>132</v>
      </c>
      <c r="M6" s="11" t="s">
        <v>94</v>
      </c>
      <c r="N6" s="11" t="s">
        <v>115</v>
      </c>
      <c r="O6" s="11" t="s">
        <v>159</v>
      </c>
      <c r="P6" s="11" t="s">
        <v>160</v>
      </c>
      <c r="Q6" s="11" t="s">
        <v>161</v>
      </c>
      <c r="R6" s="11" t="s">
        <v>162</v>
      </c>
      <c r="S6" s="11" t="s">
        <v>163</v>
      </c>
      <c r="T6" s="11" t="s">
        <v>163</v>
      </c>
      <c r="U6" s="11" t="s">
        <v>164</v>
      </c>
      <c r="V6" s="11" t="s">
        <v>165</v>
      </c>
      <c r="W6" s="11" t="s">
        <v>166</v>
      </c>
      <c r="X6" s="11" t="s">
        <v>167</v>
      </c>
      <c r="Y6" s="11" t="s">
        <v>168</v>
      </c>
      <c r="Z6" s="11" t="s">
        <v>169</v>
      </c>
      <c r="AA6" s="11"/>
      <c r="AB6" s="11"/>
    </row>
    <row r="7" spans="1:28" ht="13.5">
      <c r="A7" s="11" t="s">
        <v>54</v>
      </c>
      <c r="B7" s="11" t="s">
        <v>154</v>
      </c>
      <c r="C7" s="11" t="s">
        <v>171</v>
      </c>
      <c r="D7" s="11" t="str">
        <f>VLOOKUP(B7,'Table S2.1 LCA database'!$A$4:$D$68,4,FALSE)</f>
        <v>Lu Y et al., 2021</v>
      </c>
      <c r="E7" s="11" t="s">
        <v>86</v>
      </c>
      <c r="F7" s="11" t="s">
        <v>157</v>
      </c>
      <c r="G7" s="11" t="s">
        <v>175</v>
      </c>
      <c r="H7" s="11" t="s">
        <v>123</v>
      </c>
      <c r="I7" s="11" t="s">
        <v>125</v>
      </c>
      <c r="J7" s="11" t="s">
        <v>158</v>
      </c>
      <c r="K7" s="11" t="s">
        <v>129</v>
      </c>
      <c r="L7" s="11" t="s">
        <v>94</v>
      </c>
      <c r="M7" s="11" t="s">
        <v>94</v>
      </c>
      <c r="N7" s="11" t="s">
        <v>179</v>
      </c>
      <c r="O7" s="11" t="s">
        <v>180</v>
      </c>
      <c r="P7" s="11" t="s">
        <v>180</v>
      </c>
      <c r="Q7" s="11" t="s">
        <v>180</v>
      </c>
      <c r="R7" s="11" t="s">
        <v>181</v>
      </c>
      <c r="S7" s="11" t="s">
        <v>182</v>
      </c>
      <c r="T7" s="11" t="s">
        <v>182</v>
      </c>
      <c r="U7" s="11" t="s">
        <v>183</v>
      </c>
      <c r="V7" s="11" t="s">
        <v>184</v>
      </c>
      <c r="W7" s="11" t="s">
        <v>185</v>
      </c>
      <c r="X7" s="11" t="s">
        <v>106</v>
      </c>
      <c r="Y7" s="11" t="s">
        <v>167</v>
      </c>
      <c r="Z7" s="11" t="s">
        <v>186</v>
      </c>
      <c r="AA7" s="11"/>
      <c r="AB7" s="11"/>
    </row>
    <row r="8" spans="1:28" ht="17.25" customHeight="1">
      <c r="A8" s="11" t="s">
        <v>54</v>
      </c>
      <c r="B8" s="11" t="s">
        <v>154</v>
      </c>
      <c r="C8" s="11" t="s">
        <v>188</v>
      </c>
      <c r="D8" s="11" t="str">
        <f>VLOOKUP(B8,'Table S2.1 LCA database'!$A$4:$D$68,4,FALSE)</f>
        <v>Lu Y et al., 2021</v>
      </c>
      <c r="E8" s="11" t="s">
        <v>121</v>
      </c>
      <c r="F8" s="11" t="s">
        <v>122</v>
      </c>
      <c r="G8" s="11" t="s">
        <v>88</v>
      </c>
      <c r="H8" s="11" t="s">
        <v>89</v>
      </c>
      <c r="I8" s="11" t="s">
        <v>125</v>
      </c>
      <c r="J8" s="11" t="s">
        <v>201</v>
      </c>
      <c r="K8" s="11" t="s">
        <v>92</v>
      </c>
      <c r="L8" s="11" t="s">
        <v>132</v>
      </c>
      <c r="M8" s="11" t="s">
        <v>94</v>
      </c>
      <c r="N8" s="11" t="s">
        <v>115</v>
      </c>
      <c r="O8" s="11" t="s">
        <v>159</v>
      </c>
      <c r="P8" s="11" t="s">
        <v>206</v>
      </c>
      <c r="Q8" s="11" t="s">
        <v>160</v>
      </c>
      <c r="R8" s="11" t="s">
        <v>208</v>
      </c>
      <c r="S8" s="11" t="s">
        <v>211</v>
      </c>
      <c r="T8" s="11" t="s">
        <v>212</v>
      </c>
      <c r="U8" s="11" t="s">
        <v>184</v>
      </c>
      <c r="V8" s="11" t="s">
        <v>213</v>
      </c>
      <c r="W8" s="11" t="s">
        <v>214</v>
      </c>
      <c r="X8" s="11" t="s">
        <v>215</v>
      </c>
      <c r="Y8" s="11"/>
      <c r="Z8" s="11"/>
      <c r="AA8" s="11"/>
      <c r="AB8" s="11"/>
    </row>
    <row r="9" spans="1:28" ht="13.5">
      <c r="A9" s="11" t="s">
        <v>54</v>
      </c>
      <c r="B9" s="11" t="s">
        <v>221</v>
      </c>
      <c r="C9" s="11" t="s">
        <v>221</v>
      </c>
      <c r="D9" s="11" t="str">
        <f>VLOOKUP(B9,'Table S2.1 LCA database'!$A$4:$D$68,4,FALSE)</f>
        <v>Masri et al., 2019</v>
      </c>
      <c r="E9" s="11" t="s">
        <v>86</v>
      </c>
      <c r="F9" s="11" t="s">
        <v>87</v>
      </c>
      <c r="G9" s="11" t="s">
        <v>88</v>
      </c>
      <c r="H9" s="11" t="s">
        <v>240</v>
      </c>
      <c r="I9" s="11" t="s">
        <v>90</v>
      </c>
      <c r="J9" s="11" t="s">
        <v>243</v>
      </c>
      <c r="K9" s="11" t="s">
        <v>92</v>
      </c>
      <c r="L9" s="11" t="s">
        <v>93</v>
      </c>
      <c r="M9" s="11" t="s">
        <v>247</v>
      </c>
      <c r="N9" s="11" t="s">
        <v>248</v>
      </c>
      <c r="O9" s="11" t="s">
        <v>249</v>
      </c>
      <c r="P9" s="11" t="s">
        <v>250</v>
      </c>
      <c r="Q9" s="11" t="s">
        <v>252</v>
      </c>
      <c r="R9" s="11" t="s">
        <v>208</v>
      </c>
      <c r="S9" s="11" t="s">
        <v>253</v>
      </c>
      <c r="T9" s="11" t="s">
        <v>253</v>
      </c>
      <c r="U9" s="11" t="s">
        <v>257</v>
      </c>
      <c r="V9" s="45" t="s">
        <v>260</v>
      </c>
      <c r="W9" s="11" t="s">
        <v>266</v>
      </c>
      <c r="X9" s="11" t="s">
        <v>148</v>
      </c>
      <c r="Y9" s="11" t="s">
        <v>271</v>
      </c>
      <c r="Z9" s="11"/>
      <c r="AA9" s="11"/>
      <c r="AB9" s="11"/>
    </row>
    <row r="10" spans="1:28" ht="13.5">
      <c r="A10" s="11" t="s">
        <v>54</v>
      </c>
      <c r="B10" s="11" t="s">
        <v>278</v>
      </c>
      <c r="C10" s="11" t="s">
        <v>278</v>
      </c>
      <c r="D10" s="11" t="str">
        <f>VLOOKUP(B10,'Table S2.1 LCA database'!$A$4:$D$68,4,FALSE)</f>
        <v>Dutra et al., 2024</v>
      </c>
      <c r="E10" s="11" t="s">
        <v>121</v>
      </c>
      <c r="F10" s="11" t="s">
        <v>122</v>
      </c>
      <c r="G10" s="11" t="s">
        <v>88</v>
      </c>
      <c r="H10" s="11" t="s">
        <v>180</v>
      </c>
      <c r="I10" s="11" t="s">
        <v>125</v>
      </c>
      <c r="J10" s="11" t="s">
        <v>290</v>
      </c>
      <c r="K10" s="11" t="s">
        <v>92</v>
      </c>
      <c r="L10" s="11" t="s">
        <v>93</v>
      </c>
      <c r="M10" s="11" t="s">
        <v>94</v>
      </c>
      <c r="N10" s="11" t="s">
        <v>115</v>
      </c>
      <c r="O10" s="11" t="s">
        <v>296</v>
      </c>
      <c r="P10" s="11" t="s">
        <v>298</v>
      </c>
      <c r="Q10" s="11" t="s">
        <v>300</v>
      </c>
      <c r="R10" s="11" t="s">
        <v>302</v>
      </c>
      <c r="S10" s="11" t="s">
        <v>304</v>
      </c>
      <c r="T10" s="11" t="s">
        <v>306</v>
      </c>
      <c r="U10" s="11" t="s">
        <v>183</v>
      </c>
      <c r="V10" s="45" t="s">
        <v>309</v>
      </c>
      <c r="W10" s="11" t="s">
        <v>311</v>
      </c>
      <c r="X10" s="11" t="s">
        <v>313</v>
      </c>
      <c r="Y10" s="11" t="s">
        <v>315</v>
      </c>
      <c r="Z10" s="11" t="s">
        <v>110</v>
      </c>
      <c r="AA10" s="11"/>
      <c r="AB10" s="11"/>
    </row>
    <row r="11" spans="1:28" ht="13.5">
      <c r="A11" s="11" t="s">
        <v>54</v>
      </c>
      <c r="B11" s="11" t="s">
        <v>321</v>
      </c>
      <c r="C11" s="11" t="s">
        <v>323</v>
      </c>
      <c r="D11" s="11" t="str">
        <f>VLOOKUP(B11,'Table S2.1 LCA database'!$A$4:$D$68,4,FALSE)</f>
        <v>Deprá et al., 2020</v>
      </c>
      <c r="E11" s="11" t="s">
        <v>121</v>
      </c>
      <c r="F11" s="11" t="s">
        <v>122</v>
      </c>
      <c r="G11" s="11" t="s">
        <v>88</v>
      </c>
      <c r="H11" s="11" t="s">
        <v>180</v>
      </c>
      <c r="I11" s="11" t="s">
        <v>125</v>
      </c>
      <c r="J11" s="11" t="s">
        <v>127</v>
      </c>
      <c r="K11" s="11" t="s">
        <v>92</v>
      </c>
      <c r="L11" s="11" t="s">
        <v>93</v>
      </c>
      <c r="M11" s="11" t="s">
        <v>94</v>
      </c>
      <c r="N11" s="11" t="s">
        <v>115</v>
      </c>
      <c r="O11" s="11" t="s">
        <v>355</v>
      </c>
      <c r="P11" s="11" t="s">
        <v>357</v>
      </c>
      <c r="Q11" s="11" t="s">
        <v>359</v>
      </c>
      <c r="R11" s="11" t="s">
        <v>302</v>
      </c>
      <c r="S11" s="11" t="s">
        <v>362</v>
      </c>
      <c r="T11" s="11" t="s">
        <v>362</v>
      </c>
      <c r="U11" s="11" t="s">
        <v>366</v>
      </c>
      <c r="V11" s="11" t="s">
        <v>368</v>
      </c>
      <c r="W11" s="11" t="s">
        <v>370</v>
      </c>
      <c r="X11" s="11" t="s">
        <v>315</v>
      </c>
      <c r="Y11" s="11" t="s">
        <v>110</v>
      </c>
      <c r="Z11" s="11"/>
      <c r="AA11" s="11"/>
      <c r="AB11" s="11"/>
    </row>
    <row r="12" spans="1:28" ht="13.5">
      <c r="A12" s="11" t="s">
        <v>54</v>
      </c>
      <c r="B12" s="11" t="s">
        <v>321</v>
      </c>
      <c r="C12" s="11" t="s">
        <v>378</v>
      </c>
      <c r="D12" s="11" t="str">
        <f>VLOOKUP(B12,'Table S2.1 LCA database'!$A$4:$D$68,4,FALSE)</f>
        <v>Deprá et al., 2020</v>
      </c>
      <c r="E12" s="11" t="s">
        <v>121</v>
      </c>
      <c r="F12" s="11" t="s">
        <v>122</v>
      </c>
      <c r="G12" s="11" t="s">
        <v>88</v>
      </c>
      <c r="H12" s="11" t="s">
        <v>180</v>
      </c>
      <c r="I12" s="11" t="s">
        <v>125</v>
      </c>
      <c r="J12" s="11" t="s">
        <v>391</v>
      </c>
      <c r="K12" s="11" t="s">
        <v>92</v>
      </c>
      <c r="L12" s="11" t="s">
        <v>93</v>
      </c>
      <c r="M12" s="11" t="s">
        <v>94</v>
      </c>
      <c r="N12" s="11" t="s">
        <v>115</v>
      </c>
      <c r="O12" s="11" t="s">
        <v>355</v>
      </c>
      <c r="P12" s="11" t="s">
        <v>357</v>
      </c>
      <c r="Q12" s="45" t="s">
        <v>359</v>
      </c>
      <c r="R12" s="11" t="s">
        <v>302</v>
      </c>
      <c r="S12" s="11" t="s">
        <v>362</v>
      </c>
      <c r="T12" s="11" t="s">
        <v>362</v>
      </c>
      <c r="U12" s="11" t="s">
        <v>366</v>
      </c>
      <c r="V12" s="11" t="s">
        <v>368</v>
      </c>
      <c r="W12" s="11" t="s">
        <v>370</v>
      </c>
      <c r="X12" s="11" t="s">
        <v>315</v>
      </c>
      <c r="Y12" s="11" t="s">
        <v>110</v>
      </c>
      <c r="Z12" s="11"/>
      <c r="AA12" s="11"/>
      <c r="AB12" s="11"/>
    </row>
    <row r="13" spans="1:28" ht="13.5">
      <c r="A13" s="11" t="s">
        <v>54</v>
      </c>
      <c r="B13" s="11" t="s">
        <v>321</v>
      </c>
      <c r="C13" s="11" t="s">
        <v>421</v>
      </c>
      <c r="D13" s="11" t="str">
        <f>VLOOKUP(B13,'Table S2.1 LCA database'!$A$4:$D$68,4,FALSE)</f>
        <v>Deprá et al., 2020</v>
      </c>
      <c r="E13" s="11" t="s">
        <v>121</v>
      </c>
      <c r="F13" s="11" t="s">
        <v>122</v>
      </c>
      <c r="G13" s="11" t="s">
        <v>175</v>
      </c>
      <c r="H13" s="11" t="s">
        <v>180</v>
      </c>
      <c r="I13" s="11" t="s">
        <v>125</v>
      </c>
      <c r="J13" s="11" t="s">
        <v>433</v>
      </c>
      <c r="K13" s="11" t="s">
        <v>129</v>
      </c>
      <c r="L13" s="11" t="s">
        <v>247</v>
      </c>
      <c r="M13" s="11" t="s">
        <v>93</v>
      </c>
      <c r="N13" s="11" t="s">
        <v>179</v>
      </c>
      <c r="O13" s="11" t="s">
        <v>357</v>
      </c>
      <c r="P13" s="11" t="s">
        <v>355</v>
      </c>
      <c r="Q13" s="11" t="s">
        <v>437</v>
      </c>
      <c r="R13" s="11" t="s">
        <v>302</v>
      </c>
      <c r="S13" s="11" t="s">
        <v>362</v>
      </c>
      <c r="T13" s="11" t="s">
        <v>362</v>
      </c>
      <c r="U13" s="11" t="s">
        <v>366</v>
      </c>
      <c r="V13" s="11" t="s">
        <v>368</v>
      </c>
      <c r="W13" s="11" t="s">
        <v>370</v>
      </c>
      <c r="X13" s="11" t="s">
        <v>315</v>
      </c>
      <c r="Y13" s="11" t="s">
        <v>110</v>
      </c>
      <c r="Z13" s="11"/>
      <c r="AA13" s="11"/>
      <c r="AB13" s="11"/>
    </row>
    <row r="14" spans="1:28" ht="13.5">
      <c r="A14" s="11" t="s">
        <v>54</v>
      </c>
      <c r="B14" s="11" t="s">
        <v>451</v>
      </c>
      <c r="C14" s="11" t="s">
        <v>451</v>
      </c>
      <c r="D14" s="11" t="str">
        <f>VLOOKUP(B14,'Table S2.1 LCA database'!$A$4:$D$68,4,FALSE)</f>
        <v>Abelleira et al., 2024</v>
      </c>
      <c r="E14" s="11" t="s">
        <v>86</v>
      </c>
      <c r="F14" s="11" t="s">
        <v>87</v>
      </c>
      <c r="G14" s="11" t="s">
        <v>88</v>
      </c>
      <c r="H14" s="11" t="s">
        <v>123</v>
      </c>
      <c r="I14" s="11" t="s">
        <v>90</v>
      </c>
      <c r="J14" s="11" t="s">
        <v>462</v>
      </c>
      <c r="K14" s="11" t="s">
        <v>129</v>
      </c>
      <c r="L14" s="11" t="s">
        <v>94</v>
      </c>
      <c r="M14" s="11" t="s">
        <v>94</v>
      </c>
      <c r="N14" s="11" t="s">
        <v>134</v>
      </c>
      <c r="O14" s="11" t="s">
        <v>471</v>
      </c>
      <c r="P14" s="11" t="s">
        <v>473</v>
      </c>
      <c r="Q14" s="11" t="s">
        <v>475</v>
      </c>
      <c r="R14" s="11" t="s">
        <v>181</v>
      </c>
      <c r="S14" s="11" t="s">
        <v>478</v>
      </c>
      <c r="T14" s="11" t="s">
        <v>478</v>
      </c>
      <c r="U14" s="11" t="s">
        <v>184</v>
      </c>
      <c r="V14" s="11" t="s">
        <v>481</v>
      </c>
      <c r="W14" s="11" t="s">
        <v>482</v>
      </c>
      <c r="X14" s="11" t="s">
        <v>266</v>
      </c>
      <c r="Y14" s="11" t="s">
        <v>485</v>
      </c>
      <c r="Z14" s="11" t="s">
        <v>109</v>
      </c>
      <c r="AA14" s="45" t="s">
        <v>110</v>
      </c>
      <c r="AB14" s="11"/>
    </row>
    <row r="15" spans="1:28" ht="13.5">
      <c r="A15" s="11" t="s">
        <v>54</v>
      </c>
      <c r="B15" s="11" t="s">
        <v>490</v>
      </c>
      <c r="C15" s="11" t="s">
        <v>492</v>
      </c>
      <c r="D15" s="11" t="str">
        <f>VLOOKUP(B15,'Table S2.1 LCA database'!$A$4:$D$68,4,FALSE)</f>
        <v>Davis D et al., 2021</v>
      </c>
      <c r="E15" s="11" t="s">
        <v>121</v>
      </c>
      <c r="F15" s="11" t="s">
        <v>122</v>
      </c>
      <c r="G15" s="11" t="s">
        <v>88</v>
      </c>
      <c r="H15" s="11" t="s">
        <v>94</v>
      </c>
      <c r="I15" s="11" t="s">
        <v>125</v>
      </c>
      <c r="J15" s="11" t="s">
        <v>502</v>
      </c>
      <c r="K15" s="11" t="s">
        <v>92</v>
      </c>
      <c r="L15" s="11" t="s">
        <v>94</v>
      </c>
      <c r="M15" s="11" t="s">
        <v>94</v>
      </c>
      <c r="N15" s="11" t="s">
        <v>95</v>
      </c>
      <c r="O15" s="11" t="s">
        <v>504</v>
      </c>
      <c r="P15" s="11" t="s">
        <v>505</v>
      </c>
      <c r="Q15" s="11" t="s">
        <v>507</v>
      </c>
      <c r="R15" s="11" t="s">
        <v>509</v>
      </c>
      <c r="S15" s="11" t="s">
        <v>511</v>
      </c>
      <c r="T15" s="11" t="s">
        <v>511</v>
      </c>
      <c r="U15" s="11" t="s">
        <v>512</v>
      </c>
      <c r="V15" s="11" t="s">
        <v>503</v>
      </c>
      <c r="W15" s="11" t="s">
        <v>514</v>
      </c>
      <c r="X15" s="11" t="s">
        <v>110</v>
      </c>
      <c r="Y15" s="11"/>
      <c r="Z15" s="11"/>
      <c r="AA15" s="11"/>
      <c r="AB15" s="11"/>
    </row>
    <row r="16" spans="1:28" ht="13.5">
      <c r="A16" s="11" t="s">
        <v>54</v>
      </c>
      <c r="B16" s="11" t="s">
        <v>490</v>
      </c>
      <c r="C16" s="11" t="s">
        <v>517</v>
      </c>
      <c r="D16" s="11" t="str">
        <f>VLOOKUP(B16,'Table S2.1 LCA database'!$A$4:$D$68,4,FALSE)</f>
        <v>Davis D et al., 2021</v>
      </c>
      <c r="E16" s="11" t="s">
        <v>121</v>
      </c>
      <c r="F16" s="11" t="s">
        <v>122</v>
      </c>
      <c r="G16" s="11" t="s">
        <v>88</v>
      </c>
      <c r="H16" s="11" t="s">
        <v>94</v>
      </c>
      <c r="I16" s="11" t="s">
        <v>125</v>
      </c>
      <c r="J16" s="11" t="s">
        <v>502</v>
      </c>
      <c r="K16" s="11" t="s">
        <v>92</v>
      </c>
      <c r="L16" s="11" t="s">
        <v>94</v>
      </c>
      <c r="M16" s="11" t="s">
        <v>94</v>
      </c>
      <c r="N16" s="11" t="s">
        <v>95</v>
      </c>
      <c r="O16" s="11" t="s">
        <v>504</v>
      </c>
      <c r="P16" s="11" t="s">
        <v>505</v>
      </c>
      <c r="Q16" s="11" t="s">
        <v>521</v>
      </c>
      <c r="R16" s="11" t="s">
        <v>509</v>
      </c>
      <c r="S16" s="11" t="s">
        <v>522</v>
      </c>
      <c r="T16" s="11" t="s">
        <v>522</v>
      </c>
      <c r="U16" s="11" t="s">
        <v>512</v>
      </c>
      <c r="V16" s="11" t="s">
        <v>503</v>
      </c>
      <c r="W16" s="11" t="s">
        <v>514</v>
      </c>
      <c r="X16" s="11" t="s">
        <v>523</v>
      </c>
      <c r="Y16" s="11"/>
      <c r="Z16" s="11"/>
      <c r="AA16" s="11"/>
      <c r="AB16" s="11"/>
    </row>
    <row r="17" spans="1:28" ht="13.5">
      <c r="A17" s="11" t="s">
        <v>54</v>
      </c>
      <c r="B17" s="11" t="s">
        <v>524</v>
      </c>
      <c r="C17" s="11" t="s">
        <v>525</v>
      </c>
      <c r="D17" s="11" t="str">
        <f>VLOOKUP(B17,'Table S2.1 LCA database'!$A$4:$D$68,4,FALSE)</f>
        <v>Smetana S et al., 2017</v>
      </c>
      <c r="E17" s="11" t="s">
        <v>86</v>
      </c>
      <c r="F17" s="11" t="s">
        <v>157</v>
      </c>
      <c r="G17" s="11" t="s">
        <v>88</v>
      </c>
      <c r="H17" s="11" t="s">
        <v>94</v>
      </c>
      <c r="I17" s="11" t="s">
        <v>125</v>
      </c>
      <c r="J17" s="11" t="s">
        <v>531</v>
      </c>
      <c r="K17" s="11" t="s">
        <v>92</v>
      </c>
      <c r="L17" s="11" t="s">
        <v>93</v>
      </c>
      <c r="M17" s="11" t="s">
        <v>94</v>
      </c>
      <c r="N17" s="11" t="s">
        <v>95</v>
      </c>
      <c r="O17" s="11" t="s">
        <v>533</v>
      </c>
      <c r="P17" s="11" t="s">
        <v>535</v>
      </c>
      <c r="Q17" s="11" t="s">
        <v>536</v>
      </c>
      <c r="R17" s="11" t="s">
        <v>538</v>
      </c>
      <c r="S17" s="11" t="s">
        <v>539</v>
      </c>
      <c r="T17" s="11" t="s">
        <v>539</v>
      </c>
      <c r="U17" s="11" t="s">
        <v>541</v>
      </c>
      <c r="V17" s="11" t="s">
        <v>542</v>
      </c>
      <c r="W17" s="11" t="s">
        <v>543</v>
      </c>
      <c r="X17" s="11" t="s">
        <v>544</v>
      </c>
      <c r="Y17" s="11"/>
      <c r="Z17" s="11"/>
      <c r="AA17" s="11"/>
      <c r="AB17" s="11"/>
    </row>
    <row r="18" spans="1:28" ht="13.5">
      <c r="A18" s="11" t="s">
        <v>54</v>
      </c>
      <c r="B18" s="11" t="s">
        <v>524</v>
      </c>
      <c r="C18" s="11" t="s">
        <v>547</v>
      </c>
      <c r="D18" s="11" t="str">
        <f>VLOOKUP(B18,'Table S2.1 LCA database'!$A$4:$D$68,4,FALSE)</f>
        <v>Smetana S et al., 2017</v>
      </c>
      <c r="E18" s="11" t="s">
        <v>86</v>
      </c>
      <c r="F18" s="11" t="s">
        <v>157</v>
      </c>
      <c r="G18" s="11" t="s">
        <v>175</v>
      </c>
      <c r="H18" s="11" t="s">
        <v>94</v>
      </c>
      <c r="I18" s="11" t="s">
        <v>125</v>
      </c>
      <c r="J18" s="11" t="s">
        <v>531</v>
      </c>
      <c r="K18" s="11" t="s">
        <v>129</v>
      </c>
      <c r="L18" s="11" t="s">
        <v>94</v>
      </c>
      <c r="M18" s="11" t="s">
        <v>93</v>
      </c>
      <c r="N18" s="11" t="s">
        <v>179</v>
      </c>
      <c r="O18" s="11" t="s">
        <v>533</v>
      </c>
      <c r="P18" s="11" t="s">
        <v>554</v>
      </c>
      <c r="Q18" s="11" t="s">
        <v>555</v>
      </c>
      <c r="R18" s="11" t="s">
        <v>538</v>
      </c>
      <c r="S18" s="11" t="s">
        <v>556</v>
      </c>
      <c r="T18" s="11" t="s">
        <v>556</v>
      </c>
      <c r="U18" s="11" t="s">
        <v>183</v>
      </c>
      <c r="V18" s="11" t="s">
        <v>542</v>
      </c>
      <c r="W18" s="11" t="s">
        <v>543</v>
      </c>
      <c r="X18" s="11" t="s">
        <v>544</v>
      </c>
      <c r="Y18" s="11" t="s">
        <v>109</v>
      </c>
      <c r="Z18" s="11"/>
      <c r="AA18" s="11"/>
      <c r="AB18" s="11"/>
    </row>
    <row r="19" spans="1:28" ht="13.5">
      <c r="A19" s="11" t="s">
        <v>54</v>
      </c>
      <c r="B19" s="11" t="s">
        <v>524</v>
      </c>
      <c r="C19" s="11" t="s">
        <v>557</v>
      </c>
      <c r="D19" s="11" t="str">
        <f>VLOOKUP(B19,'Table S2.1 LCA database'!$A$4:$D$68,4,FALSE)</f>
        <v>Smetana S et al., 2017</v>
      </c>
      <c r="E19" s="11" t="s">
        <v>86</v>
      </c>
      <c r="F19" s="11" t="s">
        <v>157</v>
      </c>
      <c r="G19" s="11" t="s">
        <v>175</v>
      </c>
      <c r="H19" s="11" t="s">
        <v>94</v>
      </c>
      <c r="I19" s="11" t="s">
        <v>125</v>
      </c>
      <c r="J19" s="11" t="s">
        <v>531</v>
      </c>
      <c r="K19" s="11" t="s">
        <v>129</v>
      </c>
      <c r="L19" s="11" t="s">
        <v>94</v>
      </c>
      <c r="M19" s="11" t="s">
        <v>93</v>
      </c>
      <c r="N19" s="11" t="s">
        <v>179</v>
      </c>
      <c r="O19" s="11" t="s">
        <v>533</v>
      </c>
      <c r="P19" s="11" t="s">
        <v>554</v>
      </c>
      <c r="Q19" s="45" t="s">
        <v>555</v>
      </c>
      <c r="R19" s="11" t="s">
        <v>538</v>
      </c>
      <c r="S19" s="11" t="s">
        <v>565</v>
      </c>
      <c r="T19" s="11" t="s">
        <v>565</v>
      </c>
      <c r="U19" s="11" t="s">
        <v>183</v>
      </c>
      <c r="V19" s="11" t="s">
        <v>542</v>
      </c>
      <c r="W19" s="11" t="s">
        <v>543</v>
      </c>
      <c r="X19" s="11" t="s">
        <v>544</v>
      </c>
      <c r="Y19" s="11"/>
      <c r="Z19" s="11"/>
      <c r="AA19" s="11"/>
      <c r="AB19" s="11"/>
    </row>
    <row r="20" spans="1:28" ht="13.5">
      <c r="A20" s="11" t="s">
        <v>54</v>
      </c>
      <c r="B20" s="11" t="s">
        <v>568</v>
      </c>
      <c r="C20" s="11" t="s">
        <v>568</v>
      </c>
      <c r="D20" s="11" t="str">
        <f>VLOOKUP(B20,'Table S2.1 LCA database'!$A$4:$D$68,4,FALSE)</f>
        <v>Sigtryggsson C et al., 2025</v>
      </c>
      <c r="E20" s="11" t="s">
        <v>86</v>
      </c>
      <c r="F20" s="11" t="s">
        <v>87</v>
      </c>
      <c r="G20" s="11" t="s">
        <v>88</v>
      </c>
      <c r="H20" s="11" t="s">
        <v>569</v>
      </c>
      <c r="I20" s="11" t="s">
        <v>90</v>
      </c>
      <c r="J20" s="11" t="s">
        <v>570</v>
      </c>
      <c r="K20" s="11" t="s">
        <v>129</v>
      </c>
      <c r="L20" s="11" t="s">
        <v>94</v>
      </c>
      <c r="M20" s="11" t="s">
        <v>94</v>
      </c>
      <c r="N20" s="11" t="s">
        <v>571</v>
      </c>
      <c r="O20" s="11" t="s">
        <v>572</v>
      </c>
      <c r="P20" s="175" t="s">
        <v>573</v>
      </c>
      <c r="Q20" s="176"/>
      <c r="R20" s="11" t="s">
        <v>181</v>
      </c>
      <c r="S20" s="11" t="s">
        <v>577</v>
      </c>
      <c r="T20" s="11" t="s">
        <v>577</v>
      </c>
      <c r="U20" s="11" t="s">
        <v>576</v>
      </c>
      <c r="V20" s="11" t="s">
        <v>578</v>
      </c>
      <c r="W20" s="11" t="s">
        <v>579</v>
      </c>
      <c r="X20" s="11" t="s">
        <v>580</v>
      </c>
      <c r="Y20" s="11" t="s">
        <v>109</v>
      </c>
      <c r="Z20" s="11" t="s">
        <v>110</v>
      </c>
      <c r="AA20" s="11"/>
      <c r="AB20" s="11"/>
    </row>
    <row r="21" spans="1:28" ht="13.5">
      <c r="A21" s="11" t="s">
        <v>54</v>
      </c>
      <c r="B21" s="11" t="s">
        <v>583</v>
      </c>
      <c r="C21" s="11" t="s">
        <v>583</v>
      </c>
      <c r="D21" s="11" t="str">
        <f>VLOOKUP(B21,'Table S2.1 LCA database'!$A$4:$D$68,4,FALSE)</f>
        <v>Zhang et al., 2022</v>
      </c>
      <c r="E21" s="11" t="s">
        <v>86</v>
      </c>
      <c r="F21" s="11" t="s">
        <v>157</v>
      </c>
      <c r="G21" s="11" t="s">
        <v>175</v>
      </c>
      <c r="H21" s="11" t="s">
        <v>123</v>
      </c>
      <c r="I21" s="11" t="s">
        <v>125</v>
      </c>
      <c r="J21" s="11" t="s">
        <v>531</v>
      </c>
      <c r="K21" s="11" t="s">
        <v>129</v>
      </c>
      <c r="L21" s="11" t="s">
        <v>94</v>
      </c>
      <c r="M21" s="11" t="s">
        <v>94</v>
      </c>
      <c r="N21" s="11" t="s">
        <v>179</v>
      </c>
      <c r="O21" s="11" t="s">
        <v>593</v>
      </c>
      <c r="P21" s="11" t="s">
        <v>595</v>
      </c>
      <c r="Q21" s="11" t="s">
        <v>596</v>
      </c>
      <c r="R21" s="11" t="s">
        <v>181</v>
      </c>
      <c r="S21" s="11" t="s">
        <v>598</v>
      </c>
      <c r="T21" s="11" t="s">
        <v>598</v>
      </c>
      <c r="U21" s="11" t="s">
        <v>183</v>
      </c>
      <c r="V21" s="11" t="s">
        <v>601</v>
      </c>
      <c r="W21" s="11" t="s">
        <v>106</v>
      </c>
      <c r="X21" s="11" t="s">
        <v>602</v>
      </c>
      <c r="Y21" s="11" t="s">
        <v>109</v>
      </c>
      <c r="Z21" s="11"/>
      <c r="AA21" s="11"/>
      <c r="AB21" s="11"/>
    </row>
    <row r="22" spans="1:28" ht="13.5">
      <c r="A22" s="11" t="s">
        <v>54</v>
      </c>
      <c r="B22" s="11" t="s">
        <v>606</v>
      </c>
      <c r="C22" s="11" t="s">
        <v>608</v>
      </c>
      <c r="D22" s="11" t="str">
        <f>VLOOKUP(B22,'Table S2.1 LCA database'!$A$4:$D$68,4,FALSE)</f>
        <v>Togarcheti et al., 2021</v>
      </c>
      <c r="E22" s="11" t="s">
        <v>121</v>
      </c>
      <c r="F22" s="11" t="s">
        <v>122</v>
      </c>
      <c r="G22" s="11" t="s">
        <v>175</v>
      </c>
      <c r="H22" s="11" t="s">
        <v>123</v>
      </c>
      <c r="I22" s="11" t="s">
        <v>125</v>
      </c>
      <c r="J22" s="11" t="s">
        <v>621</v>
      </c>
      <c r="K22" s="11" t="s">
        <v>129</v>
      </c>
      <c r="L22" s="11" t="s">
        <v>94</v>
      </c>
      <c r="M22" s="11" t="s">
        <v>94</v>
      </c>
      <c r="N22" s="11" t="s">
        <v>179</v>
      </c>
      <c r="O22" s="11" t="s">
        <v>593</v>
      </c>
      <c r="P22" s="11" t="s">
        <v>625</v>
      </c>
      <c r="Q22" s="11" t="s">
        <v>359</v>
      </c>
      <c r="R22" s="11" t="s">
        <v>626</v>
      </c>
      <c r="S22" s="11" t="s">
        <v>628</v>
      </c>
      <c r="T22" s="11" t="s">
        <v>628</v>
      </c>
      <c r="U22" s="11" t="s">
        <v>183</v>
      </c>
      <c r="V22" s="11" t="s">
        <v>184</v>
      </c>
      <c r="W22" s="11" t="s">
        <v>631</v>
      </c>
      <c r="X22" s="11" t="s">
        <v>632</v>
      </c>
      <c r="Y22" s="11" t="s">
        <v>633</v>
      </c>
      <c r="Z22" s="11"/>
      <c r="AA22" s="11"/>
      <c r="AB22" s="11"/>
    </row>
    <row r="23" spans="1:28" ht="15" customHeight="1">
      <c r="A23" s="11" t="s">
        <v>54</v>
      </c>
      <c r="B23" s="11" t="s">
        <v>606</v>
      </c>
      <c r="C23" s="11" t="s">
        <v>639</v>
      </c>
      <c r="D23" s="11" t="str">
        <f>VLOOKUP(B23,'Table S2.1 LCA database'!$A$4:$D$68,4,FALSE)</f>
        <v>Togarcheti et al., 2021</v>
      </c>
      <c r="E23" s="11" t="s">
        <v>121</v>
      </c>
      <c r="F23" s="11" t="s">
        <v>122</v>
      </c>
      <c r="G23" s="11" t="s">
        <v>88</v>
      </c>
      <c r="H23" s="11" t="s">
        <v>123</v>
      </c>
      <c r="I23" s="11" t="s">
        <v>125</v>
      </c>
      <c r="J23" s="11" t="s">
        <v>644</v>
      </c>
      <c r="K23" s="11" t="s">
        <v>92</v>
      </c>
      <c r="L23" s="11" t="s">
        <v>94</v>
      </c>
      <c r="M23" s="11" t="s">
        <v>94</v>
      </c>
      <c r="N23" s="11" t="s">
        <v>115</v>
      </c>
      <c r="O23" s="11" t="s">
        <v>593</v>
      </c>
      <c r="P23" s="11" t="s">
        <v>625</v>
      </c>
      <c r="Q23" s="11" t="s">
        <v>645</v>
      </c>
      <c r="R23" s="11" t="s">
        <v>626</v>
      </c>
      <c r="S23" s="11" t="s">
        <v>628</v>
      </c>
      <c r="T23" s="11" t="s">
        <v>628</v>
      </c>
      <c r="U23" s="11" t="s">
        <v>183</v>
      </c>
      <c r="V23" s="11" t="s">
        <v>184</v>
      </c>
      <c r="W23" s="11" t="s">
        <v>631</v>
      </c>
      <c r="X23" s="11" t="s">
        <v>632</v>
      </c>
      <c r="Y23" s="11" t="s">
        <v>633</v>
      </c>
      <c r="Z23" s="11"/>
      <c r="AA23" s="11"/>
      <c r="AB23" s="11"/>
    </row>
    <row r="24" spans="1:28" ht="13.5">
      <c r="A24" s="11" t="s">
        <v>54</v>
      </c>
      <c r="B24" s="11" t="s">
        <v>650</v>
      </c>
      <c r="C24" s="11" t="s">
        <v>651</v>
      </c>
      <c r="D24" s="11" t="str">
        <f>VLOOKUP(B24,'Table S2.1 LCA database'!$A$4:$D$68,4,FALSE)</f>
        <v>McKuin et al., 2021</v>
      </c>
      <c r="E24" s="11" t="s">
        <v>121</v>
      </c>
      <c r="F24" s="11" t="s">
        <v>122</v>
      </c>
      <c r="G24" s="11" t="s">
        <v>88</v>
      </c>
      <c r="H24" s="11" t="s">
        <v>180</v>
      </c>
      <c r="I24" s="11" t="s">
        <v>125</v>
      </c>
      <c r="J24" s="11" t="s">
        <v>201</v>
      </c>
      <c r="K24" s="11" t="s">
        <v>92</v>
      </c>
      <c r="L24" s="11" t="s">
        <v>93</v>
      </c>
      <c r="M24" s="11" t="s">
        <v>94</v>
      </c>
      <c r="N24" s="11" t="s">
        <v>95</v>
      </c>
      <c r="O24" s="11" t="s">
        <v>658</v>
      </c>
      <c r="P24" s="11" t="s">
        <v>659</v>
      </c>
      <c r="Q24" s="11" t="s">
        <v>661</v>
      </c>
      <c r="R24" s="11" t="s">
        <v>662</v>
      </c>
      <c r="S24" s="11" t="s">
        <v>664</v>
      </c>
      <c r="T24" s="11" t="s">
        <v>664</v>
      </c>
      <c r="U24" s="11" t="s">
        <v>184</v>
      </c>
      <c r="V24" s="11" t="s">
        <v>601</v>
      </c>
      <c r="W24" s="11" t="s">
        <v>669</v>
      </c>
      <c r="X24" s="11" t="s">
        <v>670</v>
      </c>
      <c r="Y24" s="11" t="s">
        <v>671</v>
      </c>
      <c r="Z24" s="11"/>
      <c r="AA24" s="11"/>
      <c r="AB24" s="11"/>
    </row>
    <row r="25" spans="1:28" ht="13.5">
      <c r="A25" s="11" t="s">
        <v>54</v>
      </c>
      <c r="B25" s="11" t="s">
        <v>650</v>
      </c>
      <c r="C25" s="11" t="s">
        <v>673</v>
      </c>
      <c r="D25" s="11" t="str">
        <f>VLOOKUP(B25,'Table S2.1 LCA database'!$A$4:$D$68,4,FALSE)</f>
        <v>McKuin et al., 2021</v>
      </c>
      <c r="E25" s="11" t="s">
        <v>121</v>
      </c>
      <c r="F25" s="11" t="s">
        <v>122</v>
      </c>
      <c r="G25" s="11" t="s">
        <v>88</v>
      </c>
      <c r="H25" s="11" t="s">
        <v>180</v>
      </c>
      <c r="I25" s="11" t="s">
        <v>125</v>
      </c>
      <c r="J25" s="11" t="s">
        <v>201</v>
      </c>
      <c r="K25" s="11" t="s">
        <v>92</v>
      </c>
      <c r="L25" s="11" t="s">
        <v>93</v>
      </c>
      <c r="M25" s="11" t="s">
        <v>94</v>
      </c>
      <c r="N25" s="11" t="s">
        <v>95</v>
      </c>
      <c r="O25" s="11" t="s">
        <v>658</v>
      </c>
      <c r="P25" s="11" t="s">
        <v>659</v>
      </c>
      <c r="Q25" s="11" t="s">
        <v>684</v>
      </c>
      <c r="R25" s="11" t="s">
        <v>181</v>
      </c>
      <c r="S25" s="11" t="s">
        <v>685</v>
      </c>
      <c r="T25" s="11" t="s">
        <v>685</v>
      </c>
      <c r="U25" s="11" t="s">
        <v>184</v>
      </c>
      <c r="V25" s="11" t="s">
        <v>601</v>
      </c>
      <c r="W25" s="11" t="s">
        <v>106</v>
      </c>
      <c r="X25" s="11" t="s">
        <v>670</v>
      </c>
      <c r="Y25" s="11" t="s">
        <v>671</v>
      </c>
      <c r="Z25" s="11"/>
      <c r="AA25" s="11"/>
      <c r="AB25" s="11"/>
    </row>
    <row r="26" spans="1:28" ht="13.5">
      <c r="A26" s="11" t="s">
        <v>689</v>
      </c>
      <c r="B26" s="11" t="s">
        <v>691</v>
      </c>
      <c r="C26" s="11" t="s">
        <v>692</v>
      </c>
      <c r="D26" s="11" t="str">
        <f>VLOOKUP(B26,'Table S2.1 LCA database'!$A$4:$D$68,4,FALSE)</f>
        <v>Järviö et al., 2021</v>
      </c>
      <c r="E26" s="11" t="s">
        <v>703</v>
      </c>
      <c r="F26" s="11" t="s">
        <v>705</v>
      </c>
      <c r="G26" s="11" t="s">
        <v>88</v>
      </c>
      <c r="H26" s="11" t="s">
        <v>123</v>
      </c>
      <c r="I26" s="11" t="s">
        <v>113</v>
      </c>
      <c r="J26" s="11" t="s">
        <v>711</v>
      </c>
      <c r="K26" s="11" t="s">
        <v>92</v>
      </c>
      <c r="L26" s="11" t="s">
        <v>94</v>
      </c>
      <c r="M26" s="11" t="s">
        <v>93</v>
      </c>
      <c r="N26" s="11" t="s">
        <v>115</v>
      </c>
      <c r="O26" s="11" t="s">
        <v>714</v>
      </c>
      <c r="P26" s="11" t="s">
        <v>715</v>
      </c>
      <c r="Q26" s="11" t="s">
        <v>716</v>
      </c>
      <c r="R26" s="11" t="s">
        <v>717</v>
      </c>
      <c r="S26" s="11" t="s">
        <v>718</v>
      </c>
      <c r="T26" s="11" t="s">
        <v>718</v>
      </c>
      <c r="U26" s="11" t="s">
        <v>719</v>
      </c>
      <c r="V26" s="11" t="s">
        <v>721</v>
      </c>
      <c r="W26" s="11" t="s">
        <v>722</v>
      </c>
      <c r="X26" s="11" t="s">
        <v>368</v>
      </c>
      <c r="Y26" s="11"/>
      <c r="Z26" s="11"/>
      <c r="AA26" s="11"/>
      <c r="AB26" s="11"/>
    </row>
    <row r="27" spans="1:28" ht="13.5">
      <c r="A27" s="11" t="s">
        <v>689</v>
      </c>
      <c r="B27" s="11" t="s">
        <v>691</v>
      </c>
      <c r="C27" s="11" t="s">
        <v>724</v>
      </c>
      <c r="D27" s="11" t="str">
        <f>VLOOKUP(B27,'Table S2.1 LCA database'!$A$4:$D$68,4,FALSE)</f>
        <v>Järviö et al., 2021</v>
      </c>
      <c r="E27" s="11" t="s">
        <v>703</v>
      </c>
      <c r="F27" s="11" t="s">
        <v>705</v>
      </c>
      <c r="G27" s="11" t="s">
        <v>88</v>
      </c>
      <c r="H27" s="11" t="s">
        <v>123</v>
      </c>
      <c r="I27" s="11" t="s">
        <v>113</v>
      </c>
      <c r="J27" s="11" t="s">
        <v>711</v>
      </c>
      <c r="K27" s="11" t="s">
        <v>92</v>
      </c>
      <c r="L27" s="11" t="s">
        <v>94</v>
      </c>
      <c r="M27" s="11" t="s">
        <v>93</v>
      </c>
      <c r="N27" s="11" t="s">
        <v>115</v>
      </c>
      <c r="O27" s="11" t="s">
        <v>714</v>
      </c>
      <c r="P27" s="11" t="s">
        <v>715</v>
      </c>
      <c r="Q27" s="11" t="s">
        <v>716</v>
      </c>
      <c r="R27" s="11" t="s">
        <v>717</v>
      </c>
      <c r="S27" s="11" t="s">
        <v>718</v>
      </c>
      <c r="T27" s="11" t="s">
        <v>718</v>
      </c>
      <c r="U27" s="11" t="s">
        <v>719</v>
      </c>
      <c r="V27" s="11" t="s">
        <v>721</v>
      </c>
      <c r="W27" s="11" t="s">
        <v>722</v>
      </c>
      <c r="X27" s="11" t="s">
        <v>368</v>
      </c>
      <c r="Y27" s="11"/>
      <c r="Z27" s="11"/>
      <c r="AA27" s="11"/>
      <c r="AB27" s="11"/>
    </row>
    <row r="28" spans="1:28" ht="13.5">
      <c r="A28" s="11" t="s">
        <v>689</v>
      </c>
      <c r="B28" s="11" t="s">
        <v>691</v>
      </c>
      <c r="C28" s="11" t="s">
        <v>734</v>
      </c>
      <c r="D28" s="11" t="str">
        <f>VLOOKUP(B28,'Table S2.1 LCA database'!$A$4:$D$68,4,FALSE)</f>
        <v>Järviö et al., 2021</v>
      </c>
      <c r="E28" s="11" t="s">
        <v>703</v>
      </c>
      <c r="F28" s="11" t="s">
        <v>705</v>
      </c>
      <c r="G28" s="11" t="s">
        <v>88</v>
      </c>
      <c r="H28" s="11" t="s">
        <v>123</v>
      </c>
      <c r="I28" s="11" t="s">
        <v>113</v>
      </c>
      <c r="J28" s="11" t="s">
        <v>711</v>
      </c>
      <c r="K28" s="11" t="s">
        <v>92</v>
      </c>
      <c r="L28" s="11" t="s">
        <v>94</v>
      </c>
      <c r="M28" s="11" t="s">
        <v>93</v>
      </c>
      <c r="N28" s="11" t="s">
        <v>115</v>
      </c>
      <c r="O28" s="11" t="s">
        <v>714</v>
      </c>
      <c r="P28" s="11" t="s">
        <v>715</v>
      </c>
      <c r="Q28" s="11" t="s">
        <v>716</v>
      </c>
      <c r="R28" s="11" t="s">
        <v>717</v>
      </c>
      <c r="S28" s="11" t="s">
        <v>718</v>
      </c>
      <c r="T28" s="11" t="s">
        <v>718</v>
      </c>
      <c r="U28" s="11" t="s">
        <v>719</v>
      </c>
      <c r="V28" s="11" t="s">
        <v>721</v>
      </c>
      <c r="W28" s="11" t="s">
        <v>722</v>
      </c>
      <c r="X28" s="11" t="s">
        <v>368</v>
      </c>
      <c r="Y28" s="11"/>
      <c r="Z28" s="11"/>
      <c r="AA28" s="45"/>
      <c r="AB28" s="11"/>
    </row>
    <row r="29" spans="1:28" ht="13.5">
      <c r="A29" s="11" t="s">
        <v>689</v>
      </c>
      <c r="B29" s="11" t="s">
        <v>691</v>
      </c>
      <c r="C29" s="11" t="s">
        <v>742</v>
      </c>
      <c r="D29" s="11" t="str">
        <f>VLOOKUP(B29,'Table S2.1 LCA database'!$A$4:$D$68,4,FALSE)</f>
        <v>Järviö et al., 2021</v>
      </c>
      <c r="E29" s="11" t="s">
        <v>703</v>
      </c>
      <c r="F29" s="11" t="s">
        <v>705</v>
      </c>
      <c r="G29" s="11" t="s">
        <v>88</v>
      </c>
      <c r="H29" s="11" t="s">
        <v>123</v>
      </c>
      <c r="I29" s="11" t="s">
        <v>113</v>
      </c>
      <c r="J29" s="11" t="s">
        <v>711</v>
      </c>
      <c r="K29" s="11" t="s">
        <v>92</v>
      </c>
      <c r="L29" s="11" t="s">
        <v>94</v>
      </c>
      <c r="M29" s="11" t="s">
        <v>93</v>
      </c>
      <c r="N29" s="11" t="s">
        <v>115</v>
      </c>
      <c r="O29" s="11" t="s">
        <v>714</v>
      </c>
      <c r="P29" s="11" t="s">
        <v>715</v>
      </c>
      <c r="Q29" s="11" t="s">
        <v>716</v>
      </c>
      <c r="R29" s="11" t="s">
        <v>717</v>
      </c>
      <c r="S29" s="11" t="s">
        <v>718</v>
      </c>
      <c r="T29" s="11" t="s">
        <v>718</v>
      </c>
      <c r="U29" s="11" t="s">
        <v>719</v>
      </c>
      <c r="V29" s="11" t="s">
        <v>721</v>
      </c>
      <c r="W29" s="11" t="s">
        <v>722</v>
      </c>
      <c r="X29" s="11" t="s">
        <v>368</v>
      </c>
      <c r="Y29" s="11"/>
      <c r="Z29" s="11"/>
      <c r="AA29" s="11"/>
      <c r="AB29" s="11"/>
    </row>
    <row r="30" spans="1:28" ht="13.5">
      <c r="A30" s="11" t="s">
        <v>689</v>
      </c>
      <c r="B30" s="11" t="s">
        <v>749</v>
      </c>
      <c r="C30" s="11" t="s">
        <v>749</v>
      </c>
      <c r="D30" s="11" t="str">
        <f>VLOOKUP(B30,'Table S2.1 LCA database'!$A$4:$D$68,4,FALSE)</f>
        <v>Trinidad et al., 2023</v>
      </c>
      <c r="E30" s="11" t="s">
        <v>753</v>
      </c>
      <c r="F30" s="11" t="s">
        <v>754</v>
      </c>
      <c r="G30" s="11" t="s">
        <v>88</v>
      </c>
      <c r="H30" s="11" t="s">
        <v>123</v>
      </c>
      <c r="I30" s="11" t="s">
        <v>755</v>
      </c>
      <c r="J30" s="11" t="s">
        <v>756</v>
      </c>
      <c r="K30" s="11" t="s">
        <v>92</v>
      </c>
      <c r="L30" s="11" t="s">
        <v>94</v>
      </c>
      <c r="M30" s="11" t="s">
        <v>94</v>
      </c>
      <c r="N30" s="11" t="s">
        <v>758</v>
      </c>
      <c r="O30" s="11" t="s">
        <v>759</v>
      </c>
      <c r="P30" s="11" t="s">
        <v>762</v>
      </c>
      <c r="Q30" s="11" t="s">
        <v>763</v>
      </c>
      <c r="R30" s="11" t="s">
        <v>765</v>
      </c>
      <c r="S30" s="11" t="s">
        <v>766</v>
      </c>
      <c r="T30" s="11" t="s">
        <v>766</v>
      </c>
      <c r="U30" s="11" t="s">
        <v>266</v>
      </c>
      <c r="V30" s="45" t="s">
        <v>767</v>
      </c>
      <c r="W30" s="11" t="s">
        <v>768</v>
      </c>
      <c r="X30" s="11" t="s">
        <v>770</v>
      </c>
      <c r="Y30" s="11"/>
      <c r="Z30" s="11"/>
      <c r="AA30" s="11"/>
      <c r="AB30" s="11"/>
    </row>
    <row r="31" spans="1:28" ht="13.5">
      <c r="A31" s="11" t="s">
        <v>689</v>
      </c>
      <c r="B31" s="11" t="s">
        <v>773</v>
      </c>
      <c r="C31" s="11" t="s">
        <v>774</v>
      </c>
      <c r="D31" s="11" t="str">
        <f>VLOOKUP(B31,'Table S2.1 LCA database'!$A$4:$D$68,4,FALSE)</f>
        <v>Catalán et al., 2020</v>
      </c>
      <c r="E31" s="11" t="s">
        <v>753</v>
      </c>
      <c r="F31" s="11" t="s">
        <v>777</v>
      </c>
      <c r="G31" s="11" t="s">
        <v>88</v>
      </c>
      <c r="H31" s="11" t="s">
        <v>123</v>
      </c>
      <c r="I31" s="11" t="s">
        <v>113</v>
      </c>
      <c r="J31" s="11" t="s">
        <v>711</v>
      </c>
      <c r="K31" s="11" t="s">
        <v>129</v>
      </c>
      <c r="L31" s="11" t="s">
        <v>94</v>
      </c>
      <c r="M31" s="11" t="s">
        <v>94</v>
      </c>
      <c r="N31" s="11" t="s">
        <v>778</v>
      </c>
      <c r="O31" s="11" t="s">
        <v>779</v>
      </c>
      <c r="P31" s="11" t="s">
        <v>780</v>
      </c>
      <c r="Q31" s="11" t="s">
        <v>781</v>
      </c>
      <c r="R31" s="11" t="s">
        <v>717</v>
      </c>
      <c r="S31" s="11" t="s">
        <v>783</v>
      </c>
      <c r="T31" s="11" t="s">
        <v>783</v>
      </c>
      <c r="U31" s="11" t="s">
        <v>784</v>
      </c>
      <c r="V31" s="45" t="s">
        <v>785</v>
      </c>
      <c r="W31" s="11" t="s">
        <v>721</v>
      </c>
      <c r="X31" s="11" t="s">
        <v>786</v>
      </c>
      <c r="Y31" s="11"/>
      <c r="Z31" s="11"/>
      <c r="AA31" s="11"/>
      <c r="AB31" s="11"/>
    </row>
    <row r="32" spans="1:28" ht="13.5">
      <c r="A32" s="11" t="s">
        <v>689</v>
      </c>
      <c r="B32" s="11" t="s">
        <v>773</v>
      </c>
      <c r="C32" s="11" t="s">
        <v>787</v>
      </c>
      <c r="D32" s="11" t="str">
        <f>VLOOKUP(B32,'Table S2.1 LCA database'!$A$4:$D$68,4,FALSE)</f>
        <v>Catalán et al., 2020</v>
      </c>
      <c r="E32" s="11" t="s">
        <v>753</v>
      </c>
      <c r="F32" s="11" t="s">
        <v>777</v>
      </c>
      <c r="G32" s="11" t="s">
        <v>791</v>
      </c>
      <c r="H32" s="11" t="s">
        <v>123</v>
      </c>
      <c r="I32" s="11" t="s">
        <v>113</v>
      </c>
      <c r="J32" s="11" t="s">
        <v>711</v>
      </c>
      <c r="K32" s="11" t="s">
        <v>129</v>
      </c>
      <c r="L32" s="11" t="s">
        <v>94</v>
      </c>
      <c r="M32" s="11" t="s">
        <v>94</v>
      </c>
      <c r="N32" s="11" t="s">
        <v>793</v>
      </c>
      <c r="O32" s="11" t="s">
        <v>779</v>
      </c>
      <c r="P32" s="11" t="s">
        <v>780</v>
      </c>
      <c r="Q32" s="11" t="s">
        <v>794</v>
      </c>
      <c r="R32" s="11" t="s">
        <v>795</v>
      </c>
      <c r="S32" s="11" t="s">
        <v>797</v>
      </c>
      <c r="T32" s="11" t="s">
        <v>797</v>
      </c>
      <c r="U32" s="11" t="s">
        <v>800</v>
      </c>
      <c r="V32" s="11" t="s">
        <v>801</v>
      </c>
      <c r="W32" s="11" t="s">
        <v>784</v>
      </c>
      <c r="X32" s="11" t="s">
        <v>785</v>
      </c>
      <c r="Y32" s="11" t="s">
        <v>721</v>
      </c>
      <c r="Z32" s="175" t="s">
        <v>786</v>
      </c>
      <c r="AA32" s="176"/>
      <c r="AB32" s="11"/>
    </row>
    <row r="33" spans="1:28" ht="13.5">
      <c r="A33" s="11" t="s">
        <v>689</v>
      </c>
      <c r="B33" s="11" t="s">
        <v>809</v>
      </c>
      <c r="C33" s="11" t="s">
        <v>811</v>
      </c>
      <c r="D33" s="11" t="str">
        <f>VLOOKUP(B33,'Table S2.1 LCA database'!$A$4:$D$68,4,FALSE)</f>
        <v>Çimenlik et al., 2021</v>
      </c>
      <c r="E33" s="11" t="s">
        <v>753</v>
      </c>
      <c r="F33" s="11" t="s">
        <v>777</v>
      </c>
      <c r="G33" s="11" t="s">
        <v>88</v>
      </c>
      <c r="H33" s="11" t="s">
        <v>123</v>
      </c>
      <c r="I33" s="11" t="s">
        <v>113</v>
      </c>
      <c r="J33" s="11" t="s">
        <v>180</v>
      </c>
      <c r="K33" s="11" t="s">
        <v>92</v>
      </c>
      <c r="L33" s="11" t="s">
        <v>93</v>
      </c>
      <c r="M33" s="11" t="s">
        <v>93</v>
      </c>
      <c r="N33" s="11" t="s">
        <v>820</v>
      </c>
      <c r="O33" s="11" t="s">
        <v>821</v>
      </c>
      <c r="P33" s="11" t="s">
        <v>823</v>
      </c>
      <c r="Q33" s="11" t="s">
        <v>824</v>
      </c>
      <c r="R33" s="11" t="s">
        <v>825</v>
      </c>
      <c r="S33" s="11" t="s">
        <v>826</v>
      </c>
      <c r="T33" s="11" t="s">
        <v>826</v>
      </c>
      <c r="U33" s="11" t="s">
        <v>506</v>
      </c>
      <c r="V33" s="11" t="s">
        <v>266</v>
      </c>
      <c r="W33" s="11" t="s">
        <v>721</v>
      </c>
      <c r="X33" s="11" t="s">
        <v>830</v>
      </c>
      <c r="Y33" s="11" t="s">
        <v>832</v>
      </c>
      <c r="Z33" s="11" t="s">
        <v>834</v>
      </c>
      <c r="AA33" s="45" t="s">
        <v>770</v>
      </c>
      <c r="AB33" s="11"/>
    </row>
    <row r="34" spans="1:28" ht="13.5">
      <c r="A34" s="11" t="s">
        <v>689</v>
      </c>
      <c r="B34" s="11" t="s">
        <v>809</v>
      </c>
      <c r="C34" s="11" t="s">
        <v>838</v>
      </c>
      <c r="D34" s="11" t="str">
        <f>VLOOKUP(B34,'Table S2.1 LCA database'!$A$4:$D$68,4,FALSE)</f>
        <v>Çimenlik et al., 2021</v>
      </c>
      <c r="E34" s="11" t="s">
        <v>753</v>
      </c>
      <c r="F34" s="11" t="s">
        <v>777</v>
      </c>
      <c r="G34" s="11" t="s">
        <v>791</v>
      </c>
      <c r="H34" s="11" t="s">
        <v>123</v>
      </c>
      <c r="I34" s="11" t="s">
        <v>113</v>
      </c>
      <c r="J34" s="11" t="s">
        <v>180</v>
      </c>
      <c r="K34" s="11" t="s">
        <v>92</v>
      </c>
      <c r="L34" s="11" t="s">
        <v>93</v>
      </c>
      <c r="M34" s="11" t="s">
        <v>93</v>
      </c>
      <c r="N34" s="11" t="s">
        <v>820</v>
      </c>
      <c r="O34" s="11" t="s">
        <v>821</v>
      </c>
      <c r="P34" s="11" t="s">
        <v>823</v>
      </c>
      <c r="Q34" s="11" t="s">
        <v>824</v>
      </c>
      <c r="R34" s="11" t="s">
        <v>795</v>
      </c>
      <c r="S34" s="11" t="s">
        <v>849</v>
      </c>
      <c r="T34" s="11" t="s">
        <v>849</v>
      </c>
      <c r="U34" s="11" t="s">
        <v>850</v>
      </c>
      <c r="V34" s="11" t="s">
        <v>266</v>
      </c>
      <c r="W34" s="11" t="s">
        <v>721</v>
      </c>
      <c r="X34" s="11" t="s">
        <v>834</v>
      </c>
      <c r="Y34" s="11" t="s">
        <v>770</v>
      </c>
      <c r="Z34" s="11"/>
      <c r="AA34" s="11"/>
      <c r="AB34" s="11"/>
    </row>
    <row r="35" spans="1:28" ht="13.5">
      <c r="A35" s="11" t="s">
        <v>689</v>
      </c>
      <c r="B35" s="11" t="s">
        <v>853</v>
      </c>
      <c r="C35" s="11" t="s">
        <v>853</v>
      </c>
      <c r="D35" s="11" t="str">
        <f>VLOOKUP(B35,'Table S2.1 LCA database'!$A$4:$D$68,4,FALSE)</f>
        <v>Feijoo et al., 2017</v>
      </c>
      <c r="E35" s="11" t="s">
        <v>753</v>
      </c>
      <c r="F35" s="11" t="s">
        <v>777</v>
      </c>
      <c r="G35" s="11" t="s">
        <v>88</v>
      </c>
      <c r="H35" s="11" t="s">
        <v>123</v>
      </c>
      <c r="I35" s="11" t="s">
        <v>90</v>
      </c>
      <c r="J35" s="11" t="s">
        <v>857</v>
      </c>
      <c r="K35" s="11" t="s">
        <v>129</v>
      </c>
      <c r="L35" s="11" t="s">
        <v>93</v>
      </c>
      <c r="M35" s="11" t="s">
        <v>93</v>
      </c>
      <c r="N35" s="11" t="s">
        <v>858</v>
      </c>
      <c r="O35" s="11" t="s">
        <v>859</v>
      </c>
      <c r="P35" s="11" t="s">
        <v>860</v>
      </c>
      <c r="Q35" s="11" t="s">
        <v>861</v>
      </c>
      <c r="R35" s="11" t="s">
        <v>862</v>
      </c>
      <c r="S35" s="11" t="s">
        <v>863</v>
      </c>
      <c r="T35" s="11" t="s">
        <v>863</v>
      </c>
      <c r="U35" s="11" t="s">
        <v>865</v>
      </c>
      <c r="V35" s="11" t="s">
        <v>868</v>
      </c>
      <c r="W35" s="11" t="s">
        <v>266</v>
      </c>
      <c r="X35" s="11" t="s">
        <v>870</v>
      </c>
      <c r="Y35" s="11" t="s">
        <v>871</v>
      </c>
      <c r="Z35" s="11" t="s">
        <v>872</v>
      </c>
      <c r="AA35" s="11" t="s">
        <v>873</v>
      </c>
      <c r="AB35" s="11" t="s">
        <v>874</v>
      </c>
    </row>
    <row r="36" spans="1:28" ht="13.5">
      <c r="A36" s="11" t="s">
        <v>689</v>
      </c>
      <c r="B36" s="11" t="s">
        <v>875</v>
      </c>
      <c r="C36" s="11" t="s">
        <v>875</v>
      </c>
      <c r="D36" s="11" t="str">
        <f>VLOOKUP(B36,'Table S2.1 LCA database'!$A$4:$D$68,4,FALSE)</f>
        <v>de Lima et al., 2022</v>
      </c>
      <c r="E36" s="11" t="s">
        <v>753</v>
      </c>
      <c r="F36" s="11" t="s">
        <v>777</v>
      </c>
      <c r="G36" s="11" t="s">
        <v>88</v>
      </c>
      <c r="H36" s="11" t="s">
        <v>89</v>
      </c>
      <c r="I36" s="11" t="s">
        <v>113</v>
      </c>
      <c r="J36" s="11" t="s">
        <v>711</v>
      </c>
      <c r="K36" s="11" t="s">
        <v>129</v>
      </c>
      <c r="L36" s="11" t="s">
        <v>93</v>
      </c>
      <c r="M36" s="11" t="s">
        <v>94</v>
      </c>
      <c r="N36" s="11" t="s">
        <v>876</v>
      </c>
      <c r="O36" s="11" t="s">
        <v>877</v>
      </c>
      <c r="P36" s="11" t="s">
        <v>878</v>
      </c>
      <c r="Q36" s="11" t="s">
        <v>879</v>
      </c>
      <c r="R36" s="11" t="s">
        <v>880</v>
      </c>
      <c r="S36" s="11" t="s">
        <v>881</v>
      </c>
      <c r="T36" s="11" t="s">
        <v>881</v>
      </c>
      <c r="U36" s="11" t="s">
        <v>881</v>
      </c>
      <c r="V36" s="11"/>
      <c r="W36" s="11"/>
      <c r="X36" s="11"/>
      <c r="Y36" s="11"/>
      <c r="Z36" s="11"/>
      <c r="AA36" s="11"/>
      <c r="AB36" s="11"/>
    </row>
    <row r="37" spans="1:28" ht="13.5">
      <c r="A37" s="11" t="s">
        <v>689</v>
      </c>
      <c r="B37" s="11" t="s">
        <v>887</v>
      </c>
      <c r="C37" s="11" t="s">
        <v>888</v>
      </c>
      <c r="D37" s="11" t="str">
        <f>VLOOKUP(B37,'Table S2.1 LCA database'!$A$4:$D$68,4,FALSE)</f>
        <v>Behm et al., 2022</v>
      </c>
      <c r="E37" s="11" t="s">
        <v>703</v>
      </c>
      <c r="F37" s="11" t="s">
        <v>889</v>
      </c>
      <c r="G37" s="11" t="s">
        <v>88</v>
      </c>
      <c r="H37" s="11" t="s">
        <v>89</v>
      </c>
      <c r="I37" s="11" t="s">
        <v>113</v>
      </c>
      <c r="J37" s="11" t="s">
        <v>711</v>
      </c>
      <c r="K37" s="11" t="s">
        <v>92</v>
      </c>
      <c r="L37" s="11" t="s">
        <v>94</v>
      </c>
      <c r="M37" s="11" t="s">
        <v>93</v>
      </c>
      <c r="N37" s="11" t="s">
        <v>115</v>
      </c>
      <c r="O37" s="11" t="s">
        <v>893</v>
      </c>
      <c r="P37" s="11" t="s">
        <v>894</v>
      </c>
      <c r="Q37" s="11" t="s">
        <v>895</v>
      </c>
      <c r="R37" s="11" t="s">
        <v>717</v>
      </c>
      <c r="S37" s="11" t="s">
        <v>897</v>
      </c>
      <c r="T37" s="11" t="s">
        <v>897</v>
      </c>
      <c r="U37" s="11" t="s">
        <v>899</v>
      </c>
      <c r="V37" s="11" t="s">
        <v>900</v>
      </c>
      <c r="W37" s="11" t="s">
        <v>721</v>
      </c>
      <c r="X37" s="11" t="s">
        <v>722</v>
      </c>
      <c r="Y37" s="11" t="s">
        <v>368</v>
      </c>
      <c r="Z37" s="11"/>
      <c r="AA37" s="11"/>
      <c r="AB37" s="11"/>
    </row>
    <row r="38" spans="1:28" ht="13.5">
      <c r="A38" s="11" t="s">
        <v>689</v>
      </c>
      <c r="B38" s="11" t="s">
        <v>887</v>
      </c>
      <c r="C38" s="11" t="s">
        <v>902</v>
      </c>
      <c r="D38" s="11" t="str">
        <f>VLOOKUP(B38,'Table S2.1 LCA database'!$A$4:$D$68,4,FALSE)</f>
        <v>Behm et al., 2022</v>
      </c>
      <c r="E38" s="11" t="s">
        <v>703</v>
      </c>
      <c r="F38" s="11" t="s">
        <v>889</v>
      </c>
      <c r="G38" s="11" t="s">
        <v>88</v>
      </c>
      <c r="H38" s="11" t="s">
        <v>89</v>
      </c>
      <c r="I38" s="11" t="s">
        <v>113</v>
      </c>
      <c r="J38" s="11" t="s">
        <v>711</v>
      </c>
      <c r="K38" s="11" t="s">
        <v>92</v>
      </c>
      <c r="L38" s="11" t="s">
        <v>94</v>
      </c>
      <c r="M38" s="11" t="s">
        <v>93</v>
      </c>
      <c r="N38" s="11" t="s">
        <v>95</v>
      </c>
      <c r="O38" s="11" t="s">
        <v>893</v>
      </c>
      <c r="P38" s="11" t="s">
        <v>894</v>
      </c>
      <c r="Q38" s="11" t="s">
        <v>895</v>
      </c>
      <c r="R38" s="11" t="s">
        <v>717</v>
      </c>
      <c r="S38" s="11" t="s">
        <v>897</v>
      </c>
      <c r="T38" s="11" t="s">
        <v>897</v>
      </c>
      <c r="U38" s="11" t="s">
        <v>899</v>
      </c>
      <c r="V38" s="11" t="s">
        <v>900</v>
      </c>
      <c r="W38" s="11" t="s">
        <v>721</v>
      </c>
      <c r="X38" s="11" t="s">
        <v>722</v>
      </c>
      <c r="Y38" s="11" t="s">
        <v>368</v>
      </c>
      <c r="Z38" s="11"/>
      <c r="AA38" s="11"/>
      <c r="AB38" s="11"/>
    </row>
    <row r="39" spans="1:28" ht="13.5">
      <c r="A39" s="11" t="s">
        <v>689</v>
      </c>
      <c r="B39" s="11" t="s">
        <v>887</v>
      </c>
      <c r="C39" s="11" t="s">
        <v>912</v>
      </c>
      <c r="D39" s="11" t="str">
        <f>VLOOKUP(B39,'Table S2.1 LCA database'!$A$4:$D$68,4,FALSE)</f>
        <v>Behm et al., 2022</v>
      </c>
      <c r="E39" s="11" t="s">
        <v>703</v>
      </c>
      <c r="F39" s="11" t="s">
        <v>889</v>
      </c>
      <c r="G39" s="11" t="s">
        <v>88</v>
      </c>
      <c r="H39" s="11" t="s">
        <v>89</v>
      </c>
      <c r="I39" s="11" t="s">
        <v>113</v>
      </c>
      <c r="J39" s="11" t="s">
        <v>711</v>
      </c>
      <c r="K39" s="11" t="s">
        <v>92</v>
      </c>
      <c r="L39" s="11" t="s">
        <v>94</v>
      </c>
      <c r="M39" s="11" t="s">
        <v>93</v>
      </c>
      <c r="N39" s="11" t="s">
        <v>115</v>
      </c>
      <c r="O39" s="11" t="s">
        <v>914</v>
      </c>
      <c r="P39" s="11" t="s">
        <v>915</v>
      </c>
      <c r="Q39" s="11" t="s">
        <v>916</v>
      </c>
      <c r="R39" s="11" t="s">
        <v>717</v>
      </c>
      <c r="S39" s="11" t="s">
        <v>897</v>
      </c>
      <c r="T39" s="11" t="s">
        <v>897</v>
      </c>
      <c r="U39" s="11" t="s">
        <v>899</v>
      </c>
      <c r="V39" s="11" t="s">
        <v>900</v>
      </c>
      <c r="W39" s="11" t="s">
        <v>721</v>
      </c>
      <c r="X39" s="11" t="s">
        <v>722</v>
      </c>
      <c r="Y39" s="11" t="s">
        <v>368</v>
      </c>
      <c r="Z39" s="11"/>
      <c r="AA39" s="11"/>
      <c r="AB39" s="11"/>
    </row>
    <row r="40" spans="1:28" ht="13.5">
      <c r="A40" s="11" t="s">
        <v>689</v>
      </c>
      <c r="B40" s="11" t="s">
        <v>887</v>
      </c>
      <c r="C40" s="11" t="s">
        <v>917</v>
      </c>
      <c r="D40" s="11" t="str">
        <f>VLOOKUP(B40,'Table S2.1 LCA database'!$A$4:$D$68,4,FALSE)</f>
        <v>Behm et al., 2022</v>
      </c>
      <c r="E40" s="11" t="s">
        <v>703</v>
      </c>
      <c r="F40" s="11" t="s">
        <v>889</v>
      </c>
      <c r="G40" s="11" t="s">
        <v>88</v>
      </c>
      <c r="H40" s="11" t="s">
        <v>89</v>
      </c>
      <c r="I40" s="11" t="s">
        <v>113</v>
      </c>
      <c r="J40" s="11" t="s">
        <v>711</v>
      </c>
      <c r="K40" s="11" t="s">
        <v>92</v>
      </c>
      <c r="L40" s="11" t="s">
        <v>94</v>
      </c>
      <c r="M40" s="11" t="s">
        <v>93</v>
      </c>
      <c r="N40" s="11" t="s">
        <v>115</v>
      </c>
      <c r="O40" s="11" t="s">
        <v>893</v>
      </c>
      <c r="P40" s="11" t="s">
        <v>894</v>
      </c>
      <c r="Q40" s="11" t="s">
        <v>895</v>
      </c>
      <c r="R40" s="11" t="s">
        <v>919</v>
      </c>
      <c r="S40" s="11" t="s">
        <v>920</v>
      </c>
      <c r="T40" s="11" t="s">
        <v>920</v>
      </c>
      <c r="U40" s="11" t="s">
        <v>899</v>
      </c>
      <c r="V40" s="11" t="s">
        <v>900</v>
      </c>
      <c r="W40" s="11" t="s">
        <v>721</v>
      </c>
      <c r="X40" s="11" t="s">
        <v>722</v>
      </c>
      <c r="Y40" s="11" t="s">
        <v>768</v>
      </c>
      <c r="Z40" s="11" t="s">
        <v>834</v>
      </c>
      <c r="AA40" s="11" t="s">
        <v>368</v>
      </c>
      <c r="AB40" s="11"/>
    </row>
    <row r="41" spans="1:28" ht="13.5">
      <c r="A41" s="11" t="s">
        <v>689</v>
      </c>
      <c r="B41" s="11" t="s">
        <v>923</v>
      </c>
      <c r="C41" s="11" t="s">
        <v>924</v>
      </c>
      <c r="D41" s="11" t="str">
        <f>VLOOKUP(B41,'Table S2.1 LCA database'!$A$4:$D$68,4,FALSE)</f>
        <v>Perfect Day, 2021</v>
      </c>
      <c r="E41" s="11" t="s">
        <v>703</v>
      </c>
      <c r="F41" s="11" t="s">
        <v>889</v>
      </c>
      <c r="G41" s="11" t="s">
        <v>88</v>
      </c>
      <c r="H41" s="11" t="s">
        <v>180</v>
      </c>
      <c r="I41" s="11" t="s">
        <v>113</v>
      </c>
      <c r="J41" s="11" t="s">
        <v>711</v>
      </c>
      <c r="K41" s="11" t="s">
        <v>92</v>
      </c>
      <c r="L41" s="11" t="s">
        <v>94</v>
      </c>
      <c r="M41" s="11" t="s">
        <v>93</v>
      </c>
      <c r="N41" s="11" t="s">
        <v>115</v>
      </c>
      <c r="O41" s="11" t="s">
        <v>926</v>
      </c>
      <c r="P41" s="11" t="s">
        <v>927</v>
      </c>
      <c r="Q41" s="11" t="s">
        <v>928</v>
      </c>
      <c r="R41" s="11" t="s">
        <v>717</v>
      </c>
      <c r="S41" s="11" t="s">
        <v>929</v>
      </c>
      <c r="T41" s="11" t="s">
        <v>929</v>
      </c>
      <c r="U41" s="11" t="s">
        <v>930</v>
      </c>
      <c r="V41" s="11" t="s">
        <v>931</v>
      </c>
      <c r="W41" s="11" t="s">
        <v>932</v>
      </c>
      <c r="X41" s="11" t="s">
        <v>933</v>
      </c>
      <c r="Y41" s="11" t="s">
        <v>368</v>
      </c>
      <c r="Z41" s="11"/>
      <c r="AA41" s="11"/>
      <c r="AB41" s="11"/>
    </row>
    <row r="42" spans="1:28" ht="13.5">
      <c r="A42" s="11" t="s">
        <v>689</v>
      </c>
      <c r="B42" s="11" t="s">
        <v>923</v>
      </c>
      <c r="C42" s="11" t="s">
        <v>934</v>
      </c>
      <c r="D42" s="11" t="str">
        <f>VLOOKUP(B42,'Table S2.1 LCA database'!$A$4:$D$68,4,FALSE)</f>
        <v>Perfect Day, 2021</v>
      </c>
      <c r="E42" s="11" t="s">
        <v>703</v>
      </c>
      <c r="F42" s="11" t="s">
        <v>889</v>
      </c>
      <c r="G42" s="11" t="s">
        <v>88</v>
      </c>
      <c r="H42" s="11" t="s">
        <v>180</v>
      </c>
      <c r="I42" s="11" t="s">
        <v>113</v>
      </c>
      <c r="J42" s="11" t="s">
        <v>711</v>
      </c>
      <c r="K42" s="11" t="s">
        <v>92</v>
      </c>
      <c r="L42" s="11" t="s">
        <v>94</v>
      </c>
      <c r="M42" s="11" t="s">
        <v>93</v>
      </c>
      <c r="N42" s="11" t="s">
        <v>115</v>
      </c>
      <c r="O42" s="11" t="s">
        <v>926</v>
      </c>
      <c r="P42" s="11" t="s">
        <v>927</v>
      </c>
      <c r="Q42" s="11" t="s">
        <v>928</v>
      </c>
      <c r="R42" s="11" t="s">
        <v>717</v>
      </c>
      <c r="S42" s="11" t="s">
        <v>929</v>
      </c>
      <c r="T42" s="11" t="s">
        <v>929</v>
      </c>
      <c r="U42" s="11" t="s">
        <v>930</v>
      </c>
      <c r="V42" s="11" t="s">
        <v>931</v>
      </c>
      <c r="W42" s="11" t="s">
        <v>932</v>
      </c>
      <c r="X42" s="11" t="s">
        <v>933</v>
      </c>
      <c r="Y42" s="11" t="s">
        <v>368</v>
      </c>
      <c r="Z42" s="11"/>
      <c r="AA42" s="11"/>
      <c r="AB42" s="11"/>
    </row>
    <row r="43" spans="1:28" ht="13.5">
      <c r="A43" s="11" t="s">
        <v>689</v>
      </c>
      <c r="B43" s="11" t="s">
        <v>939</v>
      </c>
      <c r="C43" s="11" t="s">
        <v>939</v>
      </c>
      <c r="D43" s="11" t="str">
        <f>VLOOKUP(B43,'Table S2.1 LCA database'!$A$4:$D$68,4,FALSE)</f>
        <v>Hamelin and Cellier, 2024 (Verley formerly Bon Vivant v.2)</v>
      </c>
      <c r="E43" s="11" t="s">
        <v>703</v>
      </c>
      <c r="F43" s="11" t="s">
        <v>889</v>
      </c>
      <c r="G43" s="11" t="s">
        <v>88</v>
      </c>
      <c r="H43" s="11" t="s">
        <v>94</v>
      </c>
      <c r="I43" s="11" t="s">
        <v>180</v>
      </c>
      <c r="J43" s="11" t="s">
        <v>941</v>
      </c>
      <c r="K43" s="11" t="s">
        <v>92</v>
      </c>
      <c r="L43" s="11" t="s">
        <v>93</v>
      </c>
      <c r="M43" s="11" t="s">
        <v>93</v>
      </c>
      <c r="N43" s="11" t="s">
        <v>95</v>
      </c>
      <c r="O43" s="11" t="s">
        <v>943</v>
      </c>
      <c r="P43" s="11" t="s">
        <v>945</v>
      </c>
      <c r="Q43" s="11" t="s">
        <v>947</v>
      </c>
      <c r="R43" s="11" t="s">
        <v>717</v>
      </c>
      <c r="S43" s="11" t="s">
        <v>950</v>
      </c>
      <c r="T43" s="11" t="s">
        <v>950</v>
      </c>
      <c r="U43" s="11" t="s">
        <v>953</v>
      </c>
      <c r="V43" s="11" t="s">
        <v>954</v>
      </c>
      <c r="W43" s="11" t="s">
        <v>955</v>
      </c>
      <c r="X43" s="11" t="s">
        <v>631</v>
      </c>
      <c r="Y43" s="11"/>
      <c r="Z43" s="11"/>
      <c r="AA43" s="11"/>
      <c r="AB43" s="11"/>
    </row>
    <row r="44" spans="1:28" ht="13.5">
      <c r="A44" s="11" t="s">
        <v>689</v>
      </c>
      <c r="B44" s="11" t="s">
        <v>958</v>
      </c>
      <c r="C44" s="11" t="s">
        <v>958</v>
      </c>
      <c r="D44" s="11" t="str">
        <f>VLOOKUP(B44,'Table S2.1 LCA database'!$A$4:$D$68,4,FALSE)</f>
        <v>Hamelin and Cellier, 20224 (Verley formerly Bon Vivant v.1)</v>
      </c>
      <c r="E44" s="11" t="s">
        <v>703</v>
      </c>
      <c r="F44" s="11" t="s">
        <v>889</v>
      </c>
      <c r="G44" s="11" t="s">
        <v>88</v>
      </c>
      <c r="H44" s="11" t="s">
        <v>94</v>
      </c>
      <c r="I44" s="11" t="s">
        <v>180</v>
      </c>
      <c r="J44" s="11" t="s">
        <v>941</v>
      </c>
      <c r="K44" s="11" t="s">
        <v>92</v>
      </c>
      <c r="L44" s="11" t="s">
        <v>93</v>
      </c>
      <c r="M44" s="11" t="s">
        <v>93</v>
      </c>
      <c r="N44" s="11" t="s">
        <v>95</v>
      </c>
      <c r="O44" s="11" t="s">
        <v>945</v>
      </c>
      <c r="P44" s="11" t="s">
        <v>970</v>
      </c>
      <c r="Q44" s="11" t="s">
        <v>971</v>
      </c>
      <c r="R44" s="11" t="s">
        <v>717</v>
      </c>
      <c r="S44" s="11" t="s">
        <v>950</v>
      </c>
      <c r="T44" s="11" t="s">
        <v>950</v>
      </c>
      <c r="U44" s="11" t="s">
        <v>953</v>
      </c>
      <c r="V44" s="11" t="s">
        <v>954</v>
      </c>
      <c r="W44" s="11" t="s">
        <v>955</v>
      </c>
      <c r="X44" s="11" t="s">
        <v>631</v>
      </c>
      <c r="Y44" s="11"/>
      <c r="Z44" s="11"/>
      <c r="AA44" s="11"/>
      <c r="AB44" s="11"/>
    </row>
    <row r="45" spans="1:28" ht="13.5">
      <c r="A45" s="11" t="s">
        <v>689</v>
      </c>
      <c r="B45" s="11" t="s">
        <v>978</v>
      </c>
      <c r="C45" s="11" t="s">
        <v>979</v>
      </c>
      <c r="D45" s="11" t="str">
        <f>VLOOKUP(B45,'Table S2.1 LCA database'!$A$4:$D$68,4,FALSE)</f>
        <v>Leino et al., 2025</v>
      </c>
      <c r="E45" s="11" t="s">
        <v>703</v>
      </c>
      <c r="F45" s="11" t="s">
        <v>705</v>
      </c>
      <c r="G45" s="11" t="s">
        <v>88</v>
      </c>
      <c r="H45" s="11" t="s">
        <v>123</v>
      </c>
      <c r="I45" s="11" t="s">
        <v>113</v>
      </c>
      <c r="J45" s="11" t="s">
        <v>711</v>
      </c>
      <c r="K45" s="11" t="s">
        <v>129</v>
      </c>
      <c r="L45" s="11" t="s">
        <v>94</v>
      </c>
      <c r="M45" s="11" t="s">
        <v>990</v>
      </c>
      <c r="N45" s="11" t="s">
        <v>571</v>
      </c>
      <c r="O45" s="11" t="s">
        <v>992</v>
      </c>
      <c r="P45" s="11" t="s">
        <v>994</v>
      </c>
      <c r="Q45" s="11" t="s">
        <v>996</v>
      </c>
      <c r="R45" s="11" t="s">
        <v>717</v>
      </c>
      <c r="S45" s="11" t="s">
        <v>718</v>
      </c>
      <c r="T45" s="11" t="s">
        <v>718</v>
      </c>
      <c r="U45" s="11" t="s">
        <v>719</v>
      </c>
      <c r="V45" s="11" t="s">
        <v>721</v>
      </c>
      <c r="W45" s="11" t="s">
        <v>722</v>
      </c>
      <c r="X45" s="11" t="s">
        <v>368</v>
      </c>
      <c r="Y45" s="11"/>
      <c r="Z45" s="11"/>
      <c r="AA45" s="11"/>
      <c r="AB45" s="11"/>
    </row>
    <row r="46" spans="1:28" ht="13.5">
      <c r="A46" s="11" t="s">
        <v>689</v>
      </c>
      <c r="B46" s="11" t="s">
        <v>978</v>
      </c>
      <c r="C46" s="11" t="s">
        <v>1002</v>
      </c>
      <c r="D46" s="11" t="str">
        <f>VLOOKUP(B46,'Table S2.1 LCA database'!$A$4:$D$68,4,FALSE)</f>
        <v>Leino et al., 2025</v>
      </c>
      <c r="E46" s="11" t="s">
        <v>703</v>
      </c>
      <c r="F46" s="11" t="s">
        <v>705</v>
      </c>
      <c r="G46" s="11" t="s">
        <v>88</v>
      </c>
      <c r="H46" s="11" t="s">
        <v>123</v>
      </c>
      <c r="I46" s="11" t="s">
        <v>113</v>
      </c>
      <c r="J46" s="11" t="s">
        <v>711</v>
      </c>
      <c r="K46" s="11" t="s">
        <v>129</v>
      </c>
      <c r="L46" s="11" t="s">
        <v>94</v>
      </c>
      <c r="M46" s="11" t="s">
        <v>990</v>
      </c>
      <c r="N46" s="11" t="s">
        <v>571</v>
      </c>
      <c r="O46" s="11" t="s">
        <v>992</v>
      </c>
      <c r="P46" s="11" t="s">
        <v>994</v>
      </c>
      <c r="Q46" s="11" t="s">
        <v>996</v>
      </c>
      <c r="R46" s="11" t="s">
        <v>717</v>
      </c>
      <c r="S46" s="11" t="s">
        <v>718</v>
      </c>
      <c r="T46" s="11" t="s">
        <v>718</v>
      </c>
      <c r="U46" s="11" t="s">
        <v>719</v>
      </c>
      <c r="V46" s="45" t="s">
        <v>721</v>
      </c>
      <c r="W46" s="11" t="s">
        <v>722</v>
      </c>
      <c r="X46" s="11" t="s">
        <v>368</v>
      </c>
      <c r="Y46" s="11"/>
      <c r="Z46" s="11"/>
      <c r="AA46" s="11"/>
      <c r="AB46" s="11"/>
    </row>
    <row r="47" spans="1:28" ht="13.5">
      <c r="A47" s="11" t="s">
        <v>689</v>
      </c>
      <c r="B47" s="11" t="s">
        <v>978</v>
      </c>
      <c r="C47" s="11" t="s">
        <v>1004</v>
      </c>
      <c r="D47" s="11" t="str">
        <f>VLOOKUP(B47,'Table S2.1 LCA database'!$A$4:$D$68,4,FALSE)</f>
        <v>Leino et al., 2025</v>
      </c>
      <c r="E47" s="11" t="s">
        <v>703</v>
      </c>
      <c r="F47" s="11" t="s">
        <v>705</v>
      </c>
      <c r="G47" s="11" t="s">
        <v>88</v>
      </c>
      <c r="H47" s="11" t="s">
        <v>123</v>
      </c>
      <c r="I47" s="11" t="s">
        <v>113</v>
      </c>
      <c r="J47" s="11" t="s">
        <v>711</v>
      </c>
      <c r="K47" s="11" t="s">
        <v>129</v>
      </c>
      <c r="L47" s="11" t="s">
        <v>94</v>
      </c>
      <c r="M47" s="11" t="s">
        <v>990</v>
      </c>
      <c r="N47" s="11" t="s">
        <v>858</v>
      </c>
      <c r="O47" s="11" t="s">
        <v>992</v>
      </c>
      <c r="P47" s="11" t="s">
        <v>994</v>
      </c>
      <c r="Q47" s="45" t="s">
        <v>996</v>
      </c>
      <c r="R47" s="11" t="s">
        <v>717</v>
      </c>
      <c r="S47" s="11" t="s">
        <v>718</v>
      </c>
      <c r="T47" s="11" t="s">
        <v>718</v>
      </c>
      <c r="U47" s="11" t="s">
        <v>719</v>
      </c>
      <c r="V47" s="45" t="s">
        <v>721</v>
      </c>
      <c r="W47" s="11" t="s">
        <v>722</v>
      </c>
      <c r="X47" s="11" t="s">
        <v>368</v>
      </c>
      <c r="Y47" s="11"/>
      <c r="Z47" s="11"/>
      <c r="AA47" s="11"/>
      <c r="AB47" s="11"/>
    </row>
    <row r="48" spans="1:28" ht="13.5">
      <c r="A48" s="11" t="s">
        <v>689</v>
      </c>
      <c r="B48" s="11" t="s">
        <v>978</v>
      </c>
      <c r="C48" s="11" t="s">
        <v>1008</v>
      </c>
      <c r="D48" s="11" t="str">
        <f>VLOOKUP(B48,'Table S2.1 LCA database'!$A$4:$D$68,4,FALSE)</f>
        <v>Leino et al., 2025</v>
      </c>
      <c r="E48" s="11" t="s">
        <v>703</v>
      </c>
      <c r="F48" s="11" t="s">
        <v>705</v>
      </c>
      <c r="G48" s="11" t="s">
        <v>88</v>
      </c>
      <c r="H48" s="11" t="s">
        <v>123</v>
      </c>
      <c r="I48" s="11" t="s">
        <v>113</v>
      </c>
      <c r="J48" s="11" t="s">
        <v>711</v>
      </c>
      <c r="K48" s="11" t="s">
        <v>129</v>
      </c>
      <c r="L48" s="11" t="s">
        <v>94</v>
      </c>
      <c r="M48" s="11" t="s">
        <v>990</v>
      </c>
      <c r="N48" s="11" t="s">
        <v>858</v>
      </c>
      <c r="O48" s="11" t="s">
        <v>992</v>
      </c>
      <c r="P48" s="11" t="s">
        <v>994</v>
      </c>
      <c r="Q48" s="11" t="s">
        <v>996</v>
      </c>
      <c r="R48" s="11" t="s">
        <v>717</v>
      </c>
      <c r="S48" s="11" t="s">
        <v>718</v>
      </c>
      <c r="T48" s="11" t="s">
        <v>718</v>
      </c>
      <c r="U48" s="11" t="s">
        <v>719</v>
      </c>
      <c r="V48" s="11" t="s">
        <v>721</v>
      </c>
      <c r="W48" s="11" t="s">
        <v>722</v>
      </c>
      <c r="X48" s="11" t="s">
        <v>368</v>
      </c>
      <c r="Y48" s="11"/>
      <c r="Z48" s="11"/>
      <c r="AA48" s="11"/>
      <c r="AB48" s="11"/>
    </row>
    <row r="49" spans="1:28" ht="13.5">
      <c r="A49" s="11" t="s">
        <v>689</v>
      </c>
      <c r="B49" s="11" t="s">
        <v>1022</v>
      </c>
      <c r="C49" s="11" t="s">
        <v>1023</v>
      </c>
      <c r="D49" s="11" t="str">
        <f>VLOOKUP(B49,'Table S2.1 LCA database'!$A$4:$D$68,4,FALSE)</f>
        <v>Plant A GmbH 2023 (for Paleo)</v>
      </c>
      <c r="E49" s="11" t="s">
        <v>703</v>
      </c>
      <c r="F49" s="11" t="s">
        <v>1032</v>
      </c>
      <c r="G49" s="11" t="s">
        <v>88</v>
      </c>
      <c r="H49" s="11" t="s">
        <v>94</v>
      </c>
      <c r="I49" s="11" t="s">
        <v>90</v>
      </c>
      <c r="J49" s="11" t="s">
        <v>180</v>
      </c>
      <c r="K49" s="11" t="s">
        <v>92</v>
      </c>
      <c r="L49" s="11" t="s">
        <v>94</v>
      </c>
      <c r="M49" s="11" t="s">
        <v>132</v>
      </c>
      <c r="N49" s="11" t="s">
        <v>758</v>
      </c>
      <c r="O49" s="11" t="s">
        <v>1034</v>
      </c>
      <c r="P49" s="11" t="s">
        <v>1035</v>
      </c>
      <c r="Q49" s="11" t="s">
        <v>1036</v>
      </c>
      <c r="R49" s="11" t="s">
        <v>717</v>
      </c>
      <c r="S49" s="11" t="s">
        <v>1037</v>
      </c>
      <c r="T49" s="11" t="s">
        <v>1037</v>
      </c>
      <c r="U49" s="11" t="s">
        <v>785</v>
      </c>
      <c r="V49" s="11" t="s">
        <v>721</v>
      </c>
      <c r="W49" s="11" t="s">
        <v>1039</v>
      </c>
      <c r="X49" s="11" t="s">
        <v>503</v>
      </c>
      <c r="Y49" s="11"/>
      <c r="Z49" s="11"/>
      <c r="AA49" s="11"/>
      <c r="AB49" s="11"/>
    </row>
    <row r="50" spans="1:28" ht="13.5">
      <c r="A50" s="11" t="s">
        <v>689</v>
      </c>
      <c r="B50" s="11" t="s">
        <v>1022</v>
      </c>
      <c r="C50" s="11" t="s">
        <v>1042</v>
      </c>
      <c r="D50" s="11" t="str">
        <f>VLOOKUP(B50,'Table S2.1 LCA database'!$A$4:$D$68,4,FALSE)</f>
        <v>Plant A GmbH 2023 (for Paleo)</v>
      </c>
      <c r="E50" s="11" t="s">
        <v>703</v>
      </c>
      <c r="F50" s="11" t="s">
        <v>1032</v>
      </c>
      <c r="G50" s="11" t="s">
        <v>88</v>
      </c>
      <c r="H50" s="11" t="s">
        <v>94</v>
      </c>
      <c r="I50" s="11" t="s">
        <v>90</v>
      </c>
      <c r="J50" s="11" t="s">
        <v>180</v>
      </c>
      <c r="K50" s="11" t="s">
        <v>92</v>
      </c>
      <c r="L50" s="11" t="s">
        <v>94</v>
      </c>
      <c r="M50" s="11" t="s">
        <v>132</v>
      </c>
      <c r="N50" s="11" t="s">
        <v>758</v>
      </c>
      <c r="O50" s="11" t="s">
        <v>1035</v>
      </c>
      <c r="P50" s="11" t="s">
        <v>1049</v>
      </c>
      <c r="Q50" s="11" t="s">
        <v>1051</v>
      </c>
      <c r="R50" s="11" t="s">
        <v>717</v>
      </c>
      <c r="S50" s="11" t="s">
        <v>1052</v>
      </c>
      <c r="T50" s="11" t="s">
        <v>1052</v>
      </c>
      <c r="U50" s="11" t="s">
        <v>785</v>
      </c>
      <c r="V50" s="11" t="s">
        <v>721</v>
      </c>
      <c r="W50" s="11" t="s">
        <v>1039</v>
      </c>
      <c r="X50" s="11" t="s">
        <v>1054</v>
      </c>
      <c r="Y50" s="11"/>
      <c r="Z50" s="11"/>
      <c r="AA50" s="45"/>
      <c r="AB50" s="11"/>
    </row>
    <row r="51" spans="1:28" ht="13.5">
      <c r="A51" s="11" t="s">
        <v>689</v>
      </c>
      <c r="B51" s="11" t="s">
        <v>1022</v>
      </c>
      <c r="C51" s="11" t="s">
        <v>1055</v>
      </c>
      <c r="D51" s="11" t="str">
        <f>VLOOKUP(B51,'Table S2.1 LCA database'!$A$4:$D$68,4,FALSE)</f>
        <v>Plant A GmbH 2023 (for Paleo)</v>
      </c>
      <c r="E51" s="11" t="s">
        <v>703</v>
      </c>
      <c r="F51" s="11" t="s">
        <v>1032</v>
      </c>
      <c r="G51" s="11" t="s">
        <v>88</v>
      </c>
      <c r="H51" s="11" t="s">
        <v>94</v>
      </c>
      <c r="I51" s="11" t="s">
        <v>90</v>
      </c>
      <c r="J51" s="11" t="s">
        <v>180</v>
      </c>
      <c r="K51" s="11" t="s">
        <v>92</v>
      </c>
      <c r="L51" s="11" t="s">
        <v>94</v>
      </c>
      <c r="M51" s="11" t="s">
        <v>132</v>
      </c>
      <c r="N51" s="11" t="s">
        <v>758</v>
      </c>
      <c r="O51" s="11" t="s">
        <v>1034</v>
      </c>
      <c r="P51" s="11" t="s">
        <v>1035</v>
      </c>
      <c r="Q51" s="11" t="s">
        <v>1049</v>
      </c>
      <c r="R51" s="11" t="s">
        <v>717</v>
      </c>
      <c r="S51" s="11" t="s">
        <v>1037</v>
      </c>
      <c r="T51" s="11" t="s">
        <v>1037</v>
      </c>
      <c r="U51" s="11" t="s">
        <v>785</v>
      </c>
      <c r="V51" s="11" t="s">
        <v>721</v>
      </c>
      <c r="W51" s="11" t="s">
        <v>1039</v>
      </c>
      <c r="X51" s="11" t="s">
        <v>503</v>
      </c>
      <c r="Y51" s="11"/>
      <c r="Z51" s="11"/>
      <c r="AA51" s="11"/>
      <c r="AB51" s="11"/>
    </row>
    <row r="52" spans="1:28" ht="13.5">
      <c r="A52" s="11" t="s">
        <v>689</v>
      </c>
      <c r="B52" s="11" t="s">
        <v>1022</v>
      </c>
      <c r="C52" s="11" t="s">
        <v>1057</v>
      </c>
      <c r="D52" s="11" t="str">
        <f>VLOOKUP(B52,'Table S2.1 LCA database'!$A$4:$D$68,4,FALSE)</f>
        <v>Plant A GmbH 2023 (for Paleo)</v>
      </c>
      <c r="E52" s="11" t="s">
        <v>703</v>
      </c>
      <c r="F52" s="11" t="s">
        <v>1032</v>
      </c>
      <c r="G52" s="11" t="s">
        <v>88</v>
      </c>
      <c r="H52" s="11" t="s">
        <v>94</v>
      </c>
      <c r="I52" s="11" t="s">
        <v>90</v>
      </c>
      <c r="J52" s="11" t="s">
        <v>180</v>
      </c>
      <c r="K52" s="11" t="s">
        <v>92</v>
      </c>
      <c r="L52" s="11" t="s">
        <v>94</v>
      </c>
      <c r="M52" s="11" t="s">
        <v>132</v>
      </c>
      <c r="N52" s="11" t="s">
        <v>758</v>
      </c>
      <c r="O52" s="11" t="s">
        <v>1035</v>
      </c>
      <c r="P52" s="11" t="s">
        <v>1049</v>
      </c>
      <c r="Q52" s="11" t="s">
        <v>1051</v>
      </c>
      <c r="R52" s="11" t="s">
        <v>717</v>
      </c>
      <c r="S52" s="11" t="s">
        <v>1052</v>
      </c>
      <c r="T52" s="11" t="s">
        <v>1052</v>
      </c>
      <c r="U52" s="11" t="s">
        <v>785</v>
      </c>
      <c r="V52" s="11" t="s">
        <v>721</v>
      </c>
      <c r="W52" s="11" t="s">
        <v>1039</v>
      </c>
      <c r="X52" s="11" t="s">
        <v>1054</v>
      </c>
      <c r="Y52" s="11"/>
      <c r="Z52" s="11"/>
      <c r="AA52" s="11"/>
      <c r="AB52" s="11"/>
    </row>
    <row r="53" spans="1:28" ht="13.5">
      <c r="A53" s="11" t="s">
        <v>689</v>
      </c>
      <c r="B53" s="11" t="s">
        <v>1070</v>
      </c>
      <c r="C53" s="11" t="s">
        <v>1071</v>
      </c>
      <c r="D53" s="11" t="str">
        <f>VLOOKUP(B53,'Table S2.1 LCA database'!$A$4:$D$68,4,FALSE)</f>
        <v>Bhandari et al., 2021</v>
      </c>
      <c r="E53" s="11" t="s">
        <v>703</v>
      </c>
      <c r="F53" s="11" t="s">
        <v>1076</v>
      </c>
      <c r="G53" s="11" t="s">
        <v>88</v>
      </c>
      <c r="H53" s="11" t="s">
        <v>94</v>
      </c>
      <c r="I53" s="11" t="s">
        <v>180</v>
      </c>
      <c r="J53" s="11" t="s">
        <v>180</v>
      </c>
      <c r="K53" s="11" t="s">
        <v>92</v>
      </c>
      <c r="L53" s="11" t="s">
        <v>94</v>
      </c>
      <c r="M53" s="11" t="s">
        <v>94</v>
      </c>
      <c r="N53" s="11" t="s">
        <v>95</v>
      </c>
      <c r="O53" s="11" t="s">
        <v>1084</v>
      </c>
      <c r="P53" s="11" t="s">
        <v>1085</v>
      </c>
      <c r="Q53" s="11" t="s">
        <v>1086</v>
      </c>
      <c r="R53" s="11" t="s">
        <v>1087</v>
      </c>
      <c r="S53" s="11" t="s">
        <v>94</v>
      </c>
      <c r="T53" s="11" t="s">
        <v>94</v>
      </c>
      <c r="U53" s="175" t="s">
        <v>94</v>
      </c>
      <c r="V53" s="176"/>
      <c r="W53" s="11"/>
      <c r="X53" s="11"/>
      <c r="Y53" s="11"/>
      <c r="Z53" s="11"/>
      <c r="AA53" s="11"/>
      <c r="AB53" s="11"/>
    </row>
    <row r="54" spans="1:28" ht="13.5">
      <c r="A54" s="11" t="s">
        <v>689</v>
      </c>
      <c r="B54" s="11" t="s">
        <v>1070</v>
      </c>
      <c r="C54" s="11" t="s">
        <v>1090</v>
      </c>
      <c r="D54" s="11" t="str">
        <f>VLOOKUP(B54,'Table S2.1 LCA database'!$A$4:$D$68,4,FALSE)</f>
        <v>Bhandari et al., 2021</v>
      </c>
      <c r="E54" s="11" t="s">
        <v>703</v>
      </c>
      <c r="F54" s="11" t="s">
        <v>1076</v>
      </c>
      <c r="G54" s="11" t="s">
        <v>88</v>
      </c>
      <c r="H54" s="11" t="s">
        <v>94</v>
      </c>
      <c r="I54" s="11" t="s">
        <v>180</v>
      </c>
      <c r="J54" s="11" t="s">
        <v>180</v>
      </c>
      <c r="K54" s="11" t="s">
        <v>92</v>
      </c>
      <c r="L54" s="11" t="s">
        <v>94</v>
      </c>
      <c r="M54" s="11" t="s">
        <v>94</v>
      </c>
      <c r="N54" s="11" t="s">
        <v>95</v>
      </c>
      <c r="O54" s="11" t="s">
        <v>1084</v>
      </c>
      <c r="P54" s="11" t="s">
        <v>1085</v>
      </c>
      <c r="Q54" s="11" t="s">
        <v>1086</v>
      </c>
      <c r="R54" s="11" t="s">
        <v>1087</v>
      </c>
      <c r="S54" s="11" t="s">
        <v>94</v>
      </c>
      <c r="T54" s="11" t="s">
        <v>94</v>
      </c>
      <c r="U54" s="175" t="s">
        <v>94</v>
      </c>
      <c r="V54" s="176"/>
      <c r="W54" s="11"/>
      <c r="X54" s="11"/>
      <c r="Y54" s="11"/>
      <c r="Z54" s="11"/>
      <c r="AA54" s="11"/>
      <c r="AB54" s="11"/>
    </row>
  </sheetData>
  <autoFilter ref="A2:AB54" xr:uid="{00000000-0009-0000-0000-000001000000}">
    <sortState xmlns:xlrd2="http://schemas.microsoft.com/office/spreadsheetml/2017/richdata2" ref="A2:AB54">
      <sortCondition ref="B2:B54"/>
      <sortCondition ref="A2:A54"/>
      <sortCondition ref="D2:D54"/>
      <sortCondition ref="I2:I54"/>
      <sortCondition ref="E2:E54"/>
      <sortCondition ref="C2:C54"/>
    </sortState>
  </autoFilter>
  <mergeCells count="5">
    <mergeCell ref="A1:K1"/>
    <mergeCell ref="P20:Q20"/>
    <mergeCell ref="Z32:AA32"/>
    <mergeCell ref="U53:V53"/>
    <mergeCell ref="U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999"/>
  <sheetViews>
    <sheetView workbookViewId="0">
      <selection sqref="A1:U1"/>
    </sheetView>
  </sheetViews>
  <sheetFormatPr defaultColWidth="12.5703125" defaultRowHeight="15.75" customHeight="1"/>
  <cols>
    <col min="1" max="1" width="16.7109375" customWidth="1"/>
    <col min="2" max="2" width="10.42578125" customWidth="1"/>
    <col min="5" max="5" width="8.5703125" customWidth="1"/>
    <col min="6" max="6" width="47.7109375" customWidth="1"/>
    <col min="12" max="12" width="24.85546875" customWidth="1"/>
    <col min="13" max="13" width="6.42578125" hidden="1" customWidth="1"/>
    <col min="14" max="15" width="26.140625" customWidth="1"/>
    <col min="16" max="16" width="23.42578125" customWidth="1"/>
    <col min="17" max="17" width="25.42578125" customWidth="1"/>
    <col min="18" max="18" width="16.5703125" customWidth="1"/>
    <col min="19" max="19" width="18" customWidth="1"/>
  </cols>
  <sheetData>
    <row r="1" spans="1:21" ht="36" customHeight="1">
      <c r="A1" s="171" t="s">
        <v>3</v>
      </c>
      <c r="B1" s="172"/>
      <c r="C1" s="172"/>
      <c r="D1" s="172"/>
      <c r="E1" s="172"/>
      <c r="F1" s="172"/>
      <c r="G1" s="172"/>
      <c r="H1" s="172"/>
      <c r="I1" s="172"/>
      <c r="J1" s="172"/>
      <c r="K1" s="172"/>
      <c r="L1" s="172"/>
      <c r="M1" s="172"/>
      <c r="N1" s="172"/>
      <c r="O1" s="172"/>
      <c r="P1" s="172"/>
      <c r="Q1" s="172"/>
      <c r="R1" s="172"/>
      <c r="S1" s="172"/>
      <c r="T1" s="172"/>
      <c r="U1" s="173"/>
    </row>
    <row r="2" spans="1:21" ht="27">
      <c r="A2" s="1" t="s">
        <v>5</v>
      </c>
      <c r="B2" s="2" t="s">
        <v>7</v>
      </c>
      <c r="C2" s="2" t="s">
        <v>9</v>
      </c>
      <c r="D2" s="4" t="s">
        <v>11</v>
      </c>
      <c r="E2" s="1" t="s">
        <v>13</v>
      </c>
      <c r="F2" s="1" t="s">
        <v>15</v>
      </c>
      <c r="G2" s="4" t="s">
        <v>16</v>
      </c>
      <c r="H2" s="4" t="s">
        <v>17</v>
      </c>
      <c r="I2" s="4" t="s">
        <v>19</v>
      </c>
      <c r="J2" s="4" t="s">
        <v>20</v>
      </c>
      <c r="K2" s="4" t="s">
        <v>24</v>
      </c>
      <c r="L2" s="1" t="s">
        <v>26</v>
      </c>
      <c r="M2" s="1" t="s">
        <v>29</v>
      </c>
      <c r="N2" s="1" t="s">
        <v>31</v>
      </c>
      <c r="O2" s="1" t="s">
        <v>33</v>
      </c>
      <c r="P2" s="1" t="s">
        <v>36</v>
      </c>
      <c r="Q2" s="1" t="s">
        <v>40</v>
      </c>
      <c r="R2" s="1" t="s">
        <v>43</v>
      </c>
      <c r="S2" s="1" t="s">
        <v>46</v>
      </c>
      <c r="T2" s="8" t="s">
        <v>48</v>
      </c>
      <c r="U2" s="8" t="s">
        <v>50</v>
      </c>
    </row>
    <row r="3" spans="1:21" ht="15.75" customHeight="1">
      <c r="A3" s="10" t="s">
        <v>53</v>
      </c>
      <c r="B3" s="13" t="s">
        <v>56</v>
      </c>
      <c r="C3" s="13" t="s">
        <v>60</v>
      </c>
      <c r="D3" s="13" t="s">
        <v>61</v>
      </c>
      <c r="E3" s="13">
        <v>1259</v>
      </c>
      <c r="F3" s="13" t="s">
        <v>63</v>
      </c>
      <c r="G3" s="16" t="s">
        <v>65</v>
      </c>
      <c r="H3" s="23" t="s">
        <v>69</v>
      </c>
      <c r="I3" s="25">
        <v>46029</v>
      </c>
      <c r="J3" s="11" t="s">
        <v>113</v>
      </c>
      <c r="K3" s="13" t="s">
        <v>114</v>
      </c>
      <c r="L3" s="13" t="s">
        <v>115</v>
      </c>
      <c r="M3" s="30" t="e">
        <f t="shared" ref="M3:M38" ca="1" si="0">_xludf.TEXTJOIN(", ", TRUE, O3:U3)</f>
        <v>#NAME?</v>
      </c>
      <c r="N3" s="13" t="s">
        <v>120</v>
      </c>
      <c r="O3" s="13" t="s">
        <v>124</v>
      </c>
      <c r="P3" s="13" t="s">
        <v>126</v>
      </c>
      <c r="Q3" s="13" t="s">
        <v>128</v>
      </c>
      <c r="R3" s="13" t="s">
        <v>131</v>
      </c>
      <c r="S3" s="13" t="s">
        <v>133</v>
      </c>
      <c r="T3" s="13" t="s">
        <v>135</v>
      </c>
      <c r="U3" s="13" t="s">
        <v>137</v>
      </c>
    </row>
    <row r="4" spans="1:21" ht="15.75" customHeight="1">
      <c r="A4" s="10" t="s">
        <v>53</v>
      </c>
      <c r="B4" s="13" t="s">
        <v>56</v>
      </c>
      <c r="C4" s="13" t="s">
        <v>60</v>
      </c>
      <c r="D4" s="13" t="s">
        <v>143</v>
      </c>
      <c r="E4" s="13">
        <v>1186</v>
      </c>
      <c r="F4" s="13" t="s">
        <v>147</v>
      </c>
      <c r="G4" s="16" t="s">
        <v>149</v>
      </c>
      <c r="H4" s="23" t="s">
        <v>152</v>
      </c>
      <c r="I4" s="25">
        <v>45692</v>
      </c>
      <c r="J4" s="11" t="s">
        <v>113</v>
      </c>
      <c r="K4" s="16" t="s">
        <v>170</v>
      </c>
      <c r="L4" s="13" t="s">
        <v>115</v>
      </c>
      <c r="M4" s="30" t="e">
        <f t="shared" ca="1" si="0"/>
        <v>#NAME?</v>
      </c>
      <c r="N4" s="13" t="s">
        <v>172</v>
      </c>
      <c r="O4" s="13" t="s">
        <v>124</v>
      </c>
      <c r="P4" s="13" t="s">
        <v>173</v>
      </c>
      <c r="Q4" s="13" t="s">
        <v>106</v>
      </c>
      <c r="R4" s="13" t="s">
        <v>133</v>
      </c>
      <c r="S4" s="13" t="s">
        <v>135</v>
      </c>
      <c r="T4" s="13" t="s">
        <v>174</v>
      </c>
      <c r="U4" s="13"/>
    </row>
    <row r="5" spans="1:21" ht="15.75" customHeight="1">
      <c r="A5" s="10" t="s">
        <v>53</v>
      </c>
      <c r="B5" s="13" t="s">
        <v>56</v>
      </c>
      <c r="C5" s="13" t="s">
        <v>60</v>
      </c>
      <c r="D5" s="13" t="s">
        <v>143</v>
      </c>
      <c r="E5" s="13">
        <v>1162</v>
      </c>
      <c r="F5" s="13" t="s">
        <v>176</v>
      </c>
      <c r="G5" s="13" t="s">
        <v>177</v>
      </c>
      <c r="H5" s="23" t="s">
        <v>178</v>
      </c>
      <c r="I5" s="25">
        <v>45326</v>
      </c>
      <c r="J5" s="11" t="s">
        <v>113</v>
      </c>
      <c r="K5" s="16" t="s">
        <v>199</v>
      </c>
      <c r="L5" s="13" t="s">
        <v>115</v>
      </c>
      <c r="M5" s="30" t="e">
        <f t="shared" ca="1" si="0"/>
        <v>#NAME?</v>
      </c>
      <c r="N5" s="13" t="s">
        <v>172</v>
      </c>
      <c r="O5" s="13" t="s">
        <v>124</v>
      </c>
      <c r="P5" s="13" t="s">
        <v>173</v>
      </c>
      <c r="Q5" s="13" t="s">
        <v>106</v>
      </c>
      <c r="R5" s="13" t="s">
        <v>133</v>
      </c>
      <c r="S5" s="13" t="s">
        <v>135</v>
      </c>
      <c r="T5" s="13" t="s">
        <v>174</v>
      </c>
      <c r="U5" s="13"/>
    </row>
    <row r="6" spans="1:21" ht="15.75" customHeight="1">
      <c r="A6" s="10" t="s">
        <v>53</v>
      </c>
      <c r="B6" s="13" t="s">
        <v>56</v>
      </c>
      <c r="C6" s="13" t="s">
        <v>60</v>
      </c>
      <c r="D6" s="13" t="s">
        <v>216</v>
      </c>
      <c r="E6" s="13">
        <v>1115</v>
      </c>
      <c r="F6" s="13" t="s">
        <v>218</v>
      </c>
      <c r="G6" s="16" t="s">
        <v>65</v>
      </c>
      <c r="H6" s="23" t="s">
        <v>220</v>
      </c>
      <c r="I6" s="25">
        <v>45187</v>
      </c>
      <c r="J6" s="11" t="s">
        <v>113</v>
      </c>
      <c r="K6" s="16" t="s">
        <v>255</v>
      </c>
      <c r="L6" s="13" t="s">
        <v>115</v>
      </c>
      <c r="M6" s="30" t="e">
        <f t="shared" ca="1" si="0"/>
        <v>#NAME?</v>
      </c>
      <c r="N6" s="13" t="s">
        <v>120</v>
      </c>
      <c r="O6" s="13" t="s">
        <v>265</v>
      </c>
      <c r="P6" s="13" t="s">
        <v>268</v>
      </c>
      <c r="Q6" s="13" t="s">
        <v>128</v>
      </c>
      <c r="R6" s="13" t="s">
        <v>272</v>
      </c>
      <c r="S6" s="13" t="s">
        <v>274</v>
      </c>
      <c r="T6" s="13" t="s">
        <v>133</v>
      </c>
      <c r="U6" s="13" t="s">
        <v>276</v>
      </c>
    </row>
    <row r="7" spans="1:21" ht="15.75" customHeight="1">
      <c r="A7" s="10" t="s">
        <v>53</v>
      </c>
      <c r="B7" s="13" t="s">
        <v>56</v>
      </c>
      <c r="C7" s="13" t="s">
        <v>60</v>
      </c>
      <c r="D7" s="13" t="s">
        <v>279</v>
      </c>
      <c r="E7" s="13">
        <v>963</v>
      </c>
      <c r="F7" s="13" t="s">
        <v>282</v>
      </c>
      <c r="G7" s="16" t="s">
        <v>65</v>
      </c>
      <c r="H7" s="23" t="s">
        <v>283</v>
      </c>
      <c r="I7" s="25">
        <v>44488</v>
      </c>
      <c r="J7" s="11" t="s">
        <v>113</v>
      </c>
      <c r="K7" s="16" t="s">
        <v>324</v>
      </c>
      <c r="L7" s="13" t="s">
        <v>115</v>
      </c>
      <c r="M7" s="30" t="e">
        <f t="shared" ca="1" si="0"/>
        <v>#NAME?</v>
      </c>
      <c r="N7" s="13" t="s">
        <v>120</v>
      </c>
      <c r="O7" s="13" t="s">
        <v>265</v>
      </c>
      <c r="P7" s="13" t="s">
        <v>335</v>
      </c>
      <c r="Q7" s="13" t="s">
        <v>128</v>
      </c>
      <c r="R7" s="13" t="s">
        <v>272</v>
      </c>
      <c r="S7" s="13" t="s">
        <v>339</v>
      </c>
      <c r="T7" s="13" t="s">
        <v>133</v>
      </c>
      <c r="U7" s="13" t="s">
        <v>135</v>
      </c>
    </row>
    <row r="8" spans="1:21" ht="15.75" customHeight="1">
      <c r="A8" s="10" t="s">
        <v>53</v>
      </c>
      <c r="B8" s="13" t="s">
        <v>56</v>
      </c>
      <c r="C8" s="13" t="s">
        <v>60</v>
      </c>
      <c r="D8" s="13" t="s">
        <v>216</v>
      </c>
      <c r="E8" s="13">
        <v>958</v>
      </c>
      <c r="F8" s="13" t="s">
        <v>348</v>
      </c>
      <c r="G8" s="13" t="s">
        <v>177</v>
      </c>
      <c r="H8" s="23" t="s">
        <v>351</v>
      </c>
      <c r="I8" s="25">
        <v>44281</v>
      </c>
      <c r="J8" s="11" t="s">
        <v>113</v>
      </c>
      <c r="K8" s="16" t="s">
        <v>255</v>
      </c>
      <c r="L8" s="13" t="s">
        <v>115</v>
      </c>
      <c r="M8" s="30" t="e">
        <f t="shared" ca="1" si="0"/>
        <v>#NAME?</v>
      </c>
      <c r="N8" s="13" t="s">
        <v>120</v>
      </c>
      <c r="O8" s="13" t="s">
        <v>265</v>
      </c>
      <c r="P8" s="13" t="s">
        <v>268</v>
      </c>
      <c r="Q8" s="13" t="s">
        <v>128</v>
      </c>
      <c r="R8" s="13" t="s">
        <v>272</v>
      </c>
      <c r="S8" s="13" t="s">
        <v>274</v>
      </c>
      <c r="T8" s="13" t="s">
        <v>133</v>
      </c>
      <c r="U8" s="13" t="s">
        <v>276</v>
      </c>
    </row>
    <row r="9" spans="1:21" ht="15.75" customHeight="1">
      <c r="A9" s="10" t="s">
        <v>53</v>
      </c>
      <c r="B9" s="13" t="s">
        <v>56</v>
      </c>
      <c r="C9" s="13" t="s">
        <v>60</v>
      </c>
      <c r="D9" s="16" t="s">
        <v>410</v>
      </c>
      <c r="E9" s="13">
        <v>730</v>
      </c>
      <c r="F9" s="13" t="s">
        <v>413</v>
      </c>
      <c r="G9" s="16" t="s">
        <v>65</v>
      </c>
      <c r="H9" s="23" t="s">
        <v>417</v>
      </c>
      <c r="I9" s="25">
        <v>43189</v>
      </c>
      <c r="J9" s="13" t="s">
        <v>113</v>
      </c>
      <c r="K9" s="13" t="s">
        <v>445</v>
      </c>
      <c r="L9" s="13" t="s">
        <v>115</v>
      </c>
      <c r="M9" s="30" t="e">
        <f t="shared" ca="1" si="0"/>
        <v>#NAME?</v>
      </c>
      <c r="N9" s="13" t="s">
        <v>172</v>
      </c>
      <c r="O9" s="13" t="s">
        <v>265</v>
      </c>
      <c r="P9" s="13" t="s">
        <v>452</v>
      </c>
      <c r="Q9" s="13" t="s">
        <v>106</v>
      </c>
      <c r="R9" s="13" t="s">
        <v>133</v>
      </c>
      <c r="S9" s="13" t="s">
        <v>135</v>
      </c>
      <c r="T9" s="13" t="s">
        <v>453</v>
      </c>
      <c r="U9" s="13"/>
    </row>
    <row r="10" spans="1:21" ht="15.75" customHeight="1">
      <c r="A10" s="10" t="s">
        <v>53</v>
      </c>
      <c r="B10" s="13" t="s">
        <v>56</v>
      </c>
      <c r="C10" s="13" t="s">
        <v>60</v>
      </c>
      <c r="D10" s="13" t="s">
        <v>460</v>
      </c>
      <c r="E10" s="13">
        <v>326</v>
      </c>
      <c r="F10" s="13" t="s">
        <v>461</v>
      </c>
      <c r="G10" s="16" t="s">
        <v>65</v>
      </c>
      <c r="H10" s="23" t="s">
        <v>465</v>
      </c>
      <c r="I10" s="25">
        <v>40475</v>
      </c>
      <c r="J10" s="13" t="s">
        <v>113</v>
      </c>
      <c r="K10" s="13" t="s">
        <v>499</v>
      </c>
      <c r="L10" s="13" t="s">
        <v>115</v>
      </c>
      <c r="M10" s="30" t="e">
        <f t="shared" ca="1" si="0"/>
        <v>#NAME?</v>
      </c>
      <c r="N10" s="13" t="s">
        <v>172</v>
      </c>
      <c r="O10" s="13" t="s">
        <v>265</v>
      </c>
      <c r="P10" s="13" t="s">
        <v>503</v>
      </c>
      <c r="Q10" s="13" t="s">
        <v>106</v>
      </c>
      <c r="R10" s="13" t="s">
        <v>506</v>
      </c>
      <c r="S10" s="13" t="s">
        <v>133</v>
      </c>
      <c r="T10" s="13" t="s">
        <v>510</v>
      </c>
      <c r="U10" s="13" t="s">
        <v>453</v>
      </c>
    </row>
    <row r="11" spans="1:21" ht="15.75" customHeight="1">
      <c r="A11" s="10" t="s">
        <v>53</v>
      </c>
      <c r="B11" s="13" t="s">
        <v>513</v>
      </c>
      <c r="C11" s="13" t="s">
        <v>60</v>
      </c>
      <c r="D11" s="13" t="s">
        <v>515</v>
      </c>
      <c r="E11" s="13">
        <v>1236</v>
      </c>
      <c r="F11" s="13" t="s">
        <v>516</v>
      </c>
      <c r="G11" s="16" t="s">
        <v>65</v>
      </c>
      <c r="H11" s="23" t="s">
        <v>519</v>
      </c>
      <c r="I11" s="25">
        <v>45818</v>
      </c>
      <c r="J11" s="13" t="s">
        <v>125</v>
      </c>
      <c r="K11" s="13" t="s">
        <v>530</v>
      </c>
      <c r="L11" s="13" t="s">
        <v>115</v>
      </c>
      <c r="M11" s="30" t="e">
        <f t="shared" ca="1" si="0"/>
        <v>#NAME?</v>
      </c>
      <c r="N11" s="13" t="s">
        <v>532</v>
      </c>
      <c r="O11" s="13" t="s">
        <v>534</v>
      </c>
      <c r="P11" s="13" t="s">
        <v>184</v>
      </c>
      <c r="Q11" s="13" t="s">
        <v>537</v>
      </c>
      <c r="R11" s="13" t="s">
        <v>133</v>
      </c>
      <c r="S11" s="13" t="s">
        <v>135</v>
      </c>
      <c r="T11" s="13" t="s">
        <v>540</v>
      </c>
      <c r="U11" s="13"/>
    </row>
    <row r="12" spans="1:21" ht="15.75" customHeight="1">
      <c r="A12" s="10" t="s">
        <v>53</v>
      </c>
      <c r="B12" s="13" t="s">
        <v>513</v>
      </c>
      <c r="C12" s="13" t="s">
        <v>60</v>
      </c>
      <c r="D12" s="13" t="s">
        <v>545</v>
      </c>
      <c r="E12" s="13">
        <v>1217</v>
      </c>
      <c r="F12" s="13" t="s">
        <v>546</v>
      </c>
      <c r="G12" s="13" t="s">
        <v>177</v>
      </c>
      <c r="H12" s="23" t="s">
        <v>549</v>
      </c>
      <c r="I12" s="25">
        <v>45784</v>
      </c>
      <c r="J12" s="13" t="s">
        <v>125</v>
      </c>
      <c r="K12" s="13" t="s">
        <v>559</v>
      </c>
      <c r="L12" s="13" t="s">
        <v>115</v>
      </c>
      <c r="M12" s="30" t="e">
        <f t="shared" ca="1" si="0"/>
        <v>#NAME?</v>
      </c>
      <c r="N12" s="13" t="s">
        <v>560</v>
      </c>
      <c r="O12" s="13" t="s">
        <v>534</v>
      </c>
      <c r="P12" s="13" t="s">
        <v>561</v>
      </c>
      <c r="Q12" s="13" t="s">
        <v>562</v>
      </c>
      <c r="R12" s="13" t="s">
        <v>563</v>
      </c>
      <c r="S12" s="13" t="s">
        <v>564</v>
      </c>
      <c r="T12" s="13" t="s">
        <v>174</v>
      </c>
      <c r="U12" s="13"/>
    </row>
    <row r="13" spans="1:21" ht="15.75" customHeight="1">
      <c r="A13" s="10" t="s">
        <v>53</v>
      </c>
      <c r="B13" s="13" t="s">
        <v>513</v>
      </c>
      <c r="C13" s="13" t="s">
        <v>60</v>
      </c>
      <c r="D13" s="13" t="s">
        <v>143</v>
      </c>
      <c r="E13" s="13">
        <v>1185</v>
      </c>
      <c r="F13" s="13" t="s">
        <v>566</v>
      </c>
      <c r="G13" s="16" t="s">
        <v>149</v>
      </c>
      <c r="H13" s="23" t="s">
        <v>567</v>
      </c>
      <c r="I13" s="25">
        <v>45730</v>
      </c>
      <c r="J13" s="13" t="s">
        <v>125</v>
      </c>
      <c r="K13" s="16" t="s">
        <v>574</v>
      </c>
      <c r="L13" s="13" t="s">
        <v>115</v>
      </c>
      <c r="M13" s="30" t="e">
        <f t="shared" ca="1" si="0"/>
        <v>#NAME?</v>
      </c>
      <c r="N13" s="13" t="s">
        <v>575</v>
      </c>
      <c r="O13" s="13" t="s">
        <v>576</v>
      </c>
      <c r="P13" s="13" t="s">
        <v>184</v>
      </c>
      <c r="Q13" s="13" t="s">
        <v>133</v>
      </c>
      <c r="R13" s="13" t="s">
        <v>135</v>
      </c>
      <c r="S13" s="13" t="s">
        <v>174</v>
      </c>
      <c r="T13" s="13"/>
      <c r="U13" s="13"/>
    </row>
    <row r="14" spans="1:21" ht="15.75" customHeight="1">
      <c r="A14" s="10" t="s">
        <v>53</v>
      </c>
      <c r="B14" s="13" t="s">
        <v>513</v>
      </c>
      <c r="C14" s="13" t="s">
        <v>60</v>
      </c>
      <c r="D14" s="13" t="s">
        <v>143</v>
      </c>
      <c r="E14" s="13">
        <v>1156</v>
      </c>
      <c r="F14" s="13" t="s">
        <v>566</v>
      </c>
      <c r="G14" s="13" t="s">
        <v>177</v>
      </c>
      <c r="H14" s="23" t="s">
        <v>582</v>
      </c>
      <c r="I14" s="25">
        <v>45326</v>
      </c>
      <c r="J14" s="13" t="s">
        <v>125</v>
      </c>
      <c r="K14" s="16" t="s">
        <v>574</v>
      </c>
      <c r="L14" s="13" t="s">
        <v>115</v>
      </c>
      <c r="M14" s="30" t="e">
        <f t="shared" ca="1" si="0"/>
        <v>#NAME?</v>
      </c>
      <c r="N14" s="13" t="s">
        <v>575</v>
      </c>
      <c r="O14" s="13" t="s">
        <v>576</v>
      </c>
      <c r="P14" s="13" t="s">
        <v>624</v>
      </c>
      <c r="Q14" s="13" t="s">
        <v>184</v>
      </c>
      <c r="R14" s="13" t="s">
        <v>133</v>
      </c>
      <c r="S14" s="13" t="s">
        <v>135</v>
      </c>
      <c r="T14" s="13" t="s">
        <v>174</v>
      </c>
      <c r="U14" s="13"/>
    </row>
    <row r="15" spans="1:21" ht="15.75" customHeight="1">
      <c r="A15" s="10" t="s">
        <v>53</v>
      </c>
      <c r="B15" s="13" t="s">
        <v>513</v>
      </c>
      <c r="C15" s="13" t="s">
        <v>60</v>
      </c>
      <c r="D15" s="16" t="s">
        <v>630</v>
      </c>
      <c r="E15" s="13">
        <v>1128</v>
      </c>
      <c r="F15" s="16" t="s">
        <v>634</v>
      </c>
      <c r="G15" s="13" t="s">
        <v>177</v>
      </c>
      <c r="H15" s="23" t="s">
        <v>636</v>
      </c>
      <c r="I15" s="25">
        <v>45273</v>
      </c>
      <c r="J15" s="13" t="s">
        <v>125</v>
      </c>
      <c r="K15" s="16" t="s">
        <v>654</v>
      </c>
      <c r="L15" s="13" t="s">
        <v>115</v>
      </c>
      <c r="M15" s="30" t="e">
        <f t="shared" ca="1" si="0"/>
        <v>#NAME?</v>
      </c>
      <c r="N15" s="13" t="s">
        <v>532</v>
      </c>
      <c r="O15" s="13" t="s">
        <v>534</v>
      </c>
      <c r="P15" s="13" t="s">
        <v>655</v>
      </c>
      <c r="Q15" s="13" t="s">
        <v>656</v>
      </c>
      <c r="R15" s="13" t="s">
        <v>135</v>
      </c>
      <c r="S15" s="13" t="s">
        <v>657</v>
      </c>
      <c r="T15" s="13"/>
      <c r="U15" s="13"/>
    </row>
    <row r="16" spans="1:21" ht="15.75" customHeight="1">
      <c r="A16" s="10" t="s">
        <v>53</v>
      </c>
      <c r="B16" s="13" t="s">
        <v>513</v>
      </c>
      <c r="C16" s="13" t="s">
        <v>60</v>
      </c>
      <c r="D16" s="16" t="s">
        <v>61</v>
      </c>
      <c r="E16" s="13">
        <v>1008</v>
      </c>
      <c r="F16" s="13" t="s">
        <v>660</v>
      </c>
      <c r="G16" s="16" t="s">
        <v>65</v>
      </c>
      <c r="H16" s="23" t="s">
        <v>665</v>
      </c>
      <c r="I16" s="25">
        <v>44617</v>
      </c>
      <c r="J16" s="13" t="s">
        <v>125</v>
      </c>
      <c r="K16" s="16" t="s">
        <v>690</v>
      </c>
      <c r="L16" s="13" t="s">
        <v>115</v>
      </c>
      <c r="M16" s="30" t="e">
        <f t="shared" ca="1" si="0"/>
        <v>#NAME?</v>
      </c>
      <c r="N16" s="13" t="s">
        <v>532</v>
      </c>
      <c r="O16" s="13" t="s">
        <v>534</v>
      </c>
      <c r="P16" s="13" t="s">
        <v>655</v>
      </c>
      <c r="Q16" s="13" t="s">
        <v>656</v>
      </c>
      <c r="R16" s="13" t="s">
        <v>135</v>
      </c>
      <c r="S16" s="13" t="s">
        <v>657</v>
      </c>
      <c r="T16" s="13"/>
      <c r="U16" s="13"/>
    </row>
    <row r="17" spans="1:21" ht="15.75" customHeight="1">
      <c r="A17" s="10" t="s">
        <v>53</v>
      </c>
      <c r="B17" s="13" t="s">
        <v>513</v>
      </c>
      <c r="C17" s="13" t="s">
        <v>60</v>
      </c>
      <c r="D17" s="13" t="s">
        <v>702</v>
      </c>
      <c r="E17" s="13">
        <v>934</v>
      </c>
      <c r="F17" s="13" t="s">
        <v>707</v>
      </c>
      <c r="G17" s="16" t="s">
        <v>65</v>
      </c>
      <c r="H17" s="23" t="s">
        <v>710</v>
      </c>
      <c r="I17" s="25">
        <v>44397</v>
      </c>
      <c r="J17" s="13" t="s">
        <v>125</v>
      </c>
      <c r="K17" s="13" t="s">
        <v>731</v>
      </c>
      <c r="L17" s="13" t="s">
        <v>180</v>
      </c>
      <c r="M17" s="30" t="e">
        <f t="shared" ca="1" si="0"/>
        <v>#NAME?</v>
      </c>
      <c r="N17" s="13" t="s">
        <v>532</v>
      </c>
      <c r="O17" s="13" t="s">
        <v>534</v>
      </c>
      <c r="P17" s="13" t="s">
        <v>184</v>
      </c>
      <c r="Q17" s="13" t="s">
        <v>732</v>
      </c>
      <c r="R17" s="13" t="s">
        <v>133</v>
      </c>
      <c r="S17" s="13" t="s">
        <v>135</v>
      </c>
      <c r="T17" s="13" t="s">
        <v>453</v>
      </c>
      <c r="U17" s="13"/>
    </row>
    <row r="18" spans="1:21" ht="15.75" customHeight="1">
      <c r="A18" s="10" t="s">
        <v>53</v>
      </c>
      <c r="B18" s="13" t="s">
        <v>513</v>
      </c>
      <c r="C18" s="13" t="s">
        <v>60</v>
      </c>
      <c r="D18" s="13" t="s">
        <v>216</v>
      </c>
      <c r="E18" s="13">
        <v>933</v>
      </c>
      <c r="F18" s="13" t="s">
        <v>735</v>
      </c>
      <c r="G18" s="16" t="s">
        <v>65</v>
      </c>
      <c r="H18" s="23" t="s">
        <v>736</v>
      </c>
      <c r="I18" s="25">
        <v>44148</v>
      </c>
      <c r="J18" s="13" t="s">
        <v>125</v>
      </c>
      <c r="K18" s="13" t="s">
        <v>744</v>
      </c>
      <c r="L18" s="13" t="s">
        <v>115</v>
      </c>
      <c r="M18" s="30" t="e">
        <f t="shared" ca="1" si="0"/>
        <v>#NAME?</v>
      </c>
      <c r="N18" s="13" t="s">
        <v>532</v>
      </c>
      <c r="O18" s="13" t="s">
        <v>534</v>
      </c>
      <c r="P18" s="13" t="s">
        <v>184</v>
      </c>
      <c r="Q18" s="13" t="s">
        <v>133</v>
      </c>
      <c r="R18" s="13" t="s">
        <v>135</v>
      </c>
      <c r="S18" s="13" t="s">
        <v>453</v>
      </c>
      <c r="T18" s="13"/>
      <c r="U18" s="13"/>
    </row>
    <row r="19" spans="1:21" ht="15.75" customHeight="1">
      <c r="A19" s="10" t="s">
        <v>53</v>
      </c>
      <c r="B19" s="13" t="s">
        <v>513</v>
      </c>
      <c r="C19" s="13" t="s">
        <v>60</v>
      </c>
      <c r="D19" s="16" t="s">
        <v>745</v>
      </c>
      <c r="E19" s="13">
        <v>913</v>
      </c>
      <c r="F19" s="13" t="s">
        <v>746</v>
      </c>
      <c r="G19" s="16" t="s">
        <v>65</v>
      </c>
      <c r="H19" s="23" t="s">
        <v>748</v>
      </c>
      <c r="I19" s="25">
        <v>44145</v>
      </c>
      <c r="J19" s="13" t="s">
        <v>125</v>
      </c>
      <c r="K19" s="13" t="s">
        <v>771</v>
      </c>
      <c r="L19" s="13" t="s">
        <v>115</v>
      </c>
      <c r="M19" s="30" t="e">
        <f t="shared" ca="1" si="0"/>
        <v>#NAME?</v>
      </c>
      <c r="N19" s="13" t="s">
        <v>532</v>
      </c>
      <c r="O19" s="13" t="s">
        <v>534</v>
      </c>
      <c r="P19" s="13" t="s">
        <v>184</v>
      </c>
      <c r="Q19" s="13" t="s">
        <v>133</v>
      </c>
      <c r="R19" s="13" t="s">
        <v>135</v>
      </c>
      <c r="S19" s="13" t="s">
        <v>453</v>
      </c>
      <c r="T19" s="13"/>
      <c r="U19" s="13"/>
    </row>
    <row r="20" spans="1:21" ht="15.75" customHeight="1">
      <c r="A20" s="10" t="s">
        <v>53</v>
      </c>
      <c r="B20" s="13" t="s">
        <v>513</v>
      </c>
      <c r="C20" s="13" t="s">
        <v>60</v>
      </c>
      <c r="D20" s="13" t="s">
        <v>279</v>
      </c>
      <c r="E20" s="13">
        <v>862</v>
      </c>
      <c r="F20" s="13" t="s">
        <v>775</v>
      </c>
      <c r="G20" s="16" t="s">
        <v>65</v>
      </c>
      <c r="H20" s="23" t="s">
        <v>776</v>
      </c>
      <c r="I20" s="25">
        <v>43997</v>
      </c>
      <c r="J20" s="13" t="s">
        <v>125</v>
      </c>
      <c r="K20" s="16" t="s">
        <v>789</v>
      </c>
      <c r="L20" s="13" t="s">
        <v>115</v>
      </c>
      <c r="M20" s="30" t="e">
        <f t="shared" ca="1" si="0"/>
        <v>#NAME?</v>
      </c>
      <c r="N20" s="13" t="s">
        <v>532</v>
      </c>
      <c r="O20" s="13" t="s">
        <v>534</v>
      </c>
      <c r="P20" s="13" t="s">
        <v>184</v>
      </c>
      <c r="Q20" s="13" t="s">
        <v>339</v>
      </c>
      <c r="R20" s="13" t="s">
        <v>135</v>
      </c>
      <c r="S20" s="13" t="s">
        <v>792</v>
      </c>
      <c r="T20" s="13"/>
      <c r="U20" s="13"/>
    </row>
    <row r="21" spans="1:21" ht="15.75" customHeight="1">
      <c r="A21" s="10" t="s">
        <v>53</v>
      </c>
      <c r="B21" s="13" t="s">
        <v>513</v>
      </c>
      <c r="C21" s="13" t="s">
        <v>60</v>
      </c>
      <c r="D21" s="13" t="s">
        <v>216</v>
      </c>
      <c r="E21" s="13">
        <v>860</v>
      </c>
      <c r="F21" s="13" t="s">
        <v>735</v>
      </c>
      <c r="G21" s="13" t="s">
        <v>177</v>
      </c>
      <c r="H21" s="23" t="s">
        <v>799</v>
      </c>
      <c r="I21" s="25">
        <v>43711</v>
      </c>
      <c r="J21" s="13" t="s">
        <v>125</v>
      </c>
      <c r="K21" s="13" t="s">
        <v>744</v>
      </c>
      <c r="L21" s="13" t="s">
        <v>115</v>
      </c>
      <c r="M21" s="30" t="e">
        <f t="shared" ca="1" si="0"/>
        <v>#NAME?</v>
      </c>
      <c r="N21" s="13" t="s">
        <v>532</v>
      </c>
      <c r="O21" s="13" t="s">
        <v>534</v>
      </c>
      <c r="P21" s="13" t="s">
        <v>184</v>
      </c>
      <c r="Q21" s="13" t="s">
        <v>133</v>
      </c>
      <c r="R21" s="13" t="s">
        <v>135</v>
      </c>
      <c r="S21" s="13" t="s">
        <v>453</v>
      </c>
      <c r="T21" s="13"/>
      <c r="U21" s="13"/>
    </row>
    <row r="22" spans="1:21" ht="15.75" customHeight="1">
      <c r="A22" s="10" t="s">
        <v>53</v>
      </c>
      <c r="B22" s="13" t="s">
        <v>513</v>
      </c>
      <c r="C22" s="13" t="s">
        <v>60</v>
      </c>
      <c r="D22" s="13" t="s">
        <v>842</v>
      </c>
      <c r="E22" s="13">
        <v>844</v>
      </c>
      <c r="F22" s="13" t="s">
        <v>844</v>
      </c>
      <c r="G22" s="16" t="s">
        <v>65</v>
      </c>
      <c r="H22" s="23" t="s">
        <v>846</v>
      </c>
      <c r="I22" s="25">
        <v>43756</v>
      </c>
      <c r="J22" s="13" t="s">
        <v>125</v>
      </c>
      <c r="K22" s="13" t="s">
        <v>855</v>
      </c>
      <c r="L22" s="13" t="s">
        <v>115</v>
      </c>
      <c r="M22" s="30" t="e">
        <f t="shared" ca="1" si="0"/>
        <v>#NAME?</v>
      </c>
      <c r="N22" s="13" t="s">
        <v>532</v>
      </c>
      <c r="O22" s="13" t="s">
        <v>856</v>
      </c>
      <c r="P22" s="13" t="s">
        <v>534</v>
      </c>
      <c r="Q22" s="13" t="s">
        <v>184</v>
      </c>
      <c r="R22" s="13" t="s">
        <v>133</v>
      </c>
      <c r="S22" s="13" t="s">
        <v>135</v>
      </c>
      <c r="T22" s="13" t="s">
        <v>453</v>
      </c>
      <c r="U22" s="13"/>
    </row>
    <row r="23" spans="1:21" ht="15.75" customHeight="1">
      <c r="A23" s="10" t="s">
        <v>53</v>
      </c>
      <c r="B23" s="13" t="s">
        <v>513</v>
      </c>
      <c r="C23" s="13" t="s">
        <v>60</v>
      </c>
      <c r="D23" s="13" t="s">
        <v>842</v>
      </c>
      <c r="E23" s="16">
        <v>843</v>
      </c>
      <c r="F23" s="16" t="s">
        <v>864</v>
      </c>
      <c r="G23" s="16" t="s">
        <v>65</v>
      </c>
      <c r="H23" s="73" t="s">
        <v>866</v>
      </c>
      <c r="I23" s="25">
        <v>43756</v>
      </c>
      <c r="J23" s="13" t="s">
        <v>125</v>
      </c>
      <c r="K23" s="16" t="s">
        <v>886</v>
      </c>
      <c r="L23" s="13" t="s">
        <v>115</v>
      </c>
      <c r="M23" s="30" t="e">
        <f t="shared" ca="1" si="0"/>
        <v>#NAME?</v>
      </c>
      <c r="N23" s="13" t="s">
        <v>532</v>
      </c>
      <c r="O23" s="13" t="s">
        <v>856</v>
      </c>
      <c r="P23" s="13" t="s">
        <v>534</v>
      </c>
      <c r="Q23" s="13" t="s">
        <v>184</v>
      </c>
      <c r="R23" s="13" t="s">
        <v>133</v>
      </c>
      <c r="S23" s="13" t="s">
        <v>135</v>
      </c>
      <c r="T23" s="13" t="s">
        <v>453</v>
      </c>
      <c r="U23" s="13"/>
    </row>
    <row r="24" spans="1:21" ht="15.75" customHeight="1">
      <c r="A24" s="10" t="s">
        <v>53</v>
      </c>
      <c r="B24" s="13" t="s">
        <v>513</v>
      </c>
      <c r="C24" s="13" t="s">
        <v>60</v>
      </c>
      <c r="D24" s="16" t="s">
        <v>890</v>
      </c>
      <c r="E24" s="16">
        <v>836</v>
      </c>
      <c r="F24" s="16" t="s">
        <v>891</v>
      </c>
      <c r="G24" s="16" t="s">
        <v>65</v>
      </c>
      <c r="H24" s="23" t="s">
        <v>892</v>
      </c>
      <c r="I24" s="25">
        <v>43711</v>
      </c>
      <c r="J24" s="13" t="s">
        <v>125</v>
      </c>
      <c r="K24" s="16" t="s">
        <v>903</v>
      </c>
      <c r="L24" s="13" t="s">
        <v>115</v>
      </c>
      <c r="M24" s="30" t="e">
        <f t="shared" ca="1" si="0"/>
        <v>#NAME?</v>
      </c>
      <c r="N24" s="13" t="s">
        <v>575</v>
      </c>
      <c r="O24" s="16" t="s">
        <v>576</v>
      </c>
      <c r="P24" s="13" t="s">
        <v>184</v>
      </c>
      <c r="Q24" s="13" t="s">
        <v>906</v>
      </c>
      <c r="R24" s="13" t="s">
        <v>908</v>
      </c>
      <c r="S24" s="13" t="s">
        <v>909</v>
      </c>
      <c r="T24" s="13" t="s">
        <v>910</v>
      </c>
      <c r="U24" s="13" t="s">
        <v>911</v>
      </c>
    </row>
    <row r="25" spans="1:21" ht="15.75" customHeight="1">
      <c r="A25" s="10" t="s">
        <v>53</v>
      </c>
      <c r="B25" s="13" t="s">
        <v>513</v>
      </c>
      <c r="C25" s="13" t="s">
        <v>60</v>
      </c>
      <c r="D25" s="16" t="s">
        <v>842</v>
      </c>
      <c r="E25" s="16">
        <v>777</v>
      </c>
      <c r="F25" s="16" t="s">
        <v>844</v>
      </c>
      <c r="G25" s="16" t="s">
        <v>65</v>
      </c>
      <c r="H25" s="23" t="s">
        <v>913</v>
      </c>
      <c r="I25" s="25">
        <v>43399</v>
      </c>
      <c r="J25" s="13" t="s">
        <v>125</v>
      </c>
      <c r="K25" s="16" t="s">
        <v>855</v>
      </c>
      <c r="L25" s="13" t="s">
        <v>115</v>
      </c>
      <c r="M25" s="30" t="e">
        <f t="shared" ca="1" si="0"/>
        <v>#NAME?</v>
      </c>
      <c r="N25" s="13" t="s">
        <v>532</v>
      </c>
      <c r="O25" s="13" t="s">
        <v>856</v>
      </c>
      <c r="P25" s="13" t="s">
        <v>534</v>
      </c>
      <c r="Q25" s="13" t="s">
        <v>184</v>
      </c>
      <c r="R25" s="13" t="s">
        <v>133</v>
      </c>
      <c r="S25" s="13" t="s">
        <v>135</v>
      </c>
      <c r="T25" s="13" t="s">
        <v>453</v>
      </c>
      <c r="U25" s="13"/>
    </row>
    <row r="26" spans="1:21" ht="15.75" customHeight="1">
      <c r="A26" s="10" t="s">
        <v>53</v>
      </c>
      <c r="B26" s="13" t="s">
        <v>513</v>
      </c>
      <c r="C26" s="13" t="s">
        <v>60</v>
      </c>
      <c r="D26" s="16" t="s">
        <v>842</v>
      </c>
      <c r="E26" s="16">
        <v>776</v>
      </c>
      <c r="F26" s="16" t="s">
        <v>864</v>
      </c>
      <c r="G26" s="16" t="s">
        <v>65</v>
      </c>
      <c r="H26" s="23" t="s">
        <v>921</v>
      </c>
      <c r="I26" s="25">
        <v>43399</v>
      </c>
      <c r="J26" s="13" t="s">
        <v>125</v>
      </c>
      <c r="K26" s="16" t="s">
        <v>855</v>
      </c>
      <c r="L26" s="13" t="s">
        <v>115</v>
      </c>
      <c r="M26" s="30" t="e">
        <f t="shared" ca="1" si="0"/>
        <v>#NAME?</v>
      </c>
      <c r="N26" s="13" t="s">
        <v>532</v>
      </c>
      <c r="O26" s="13" t="s">
        <v>856</v>
      </c>
      <c r="P26" s="13" t="s">
        <v>534</v>
      </c>
      <c r="Q26" s="13" t="s">
        <v>184</v>
      </c>
      <c r="R26" s="13" t="s">
        <v>133</v>
      </c>
      <c r="S26" s="13" t="s">
        <v>135</v>
      </c>
      <c r="T26" s="13" t="s">
        <v>453</v>
      </c>
      <c r="U26" s="13"/>
    </row>
    <row r="27" spans="1:21" ht="15.75" customHeight="1">
      <c r="A27" s="10" t="s">
        <v>53</v>
      </c>
      <c r="B27" s="13" t="s">
        <v>513</v>
      </c>
      <c r="C27" s="13" t="s">
        <v>935</v>
      </c>
      <c r="D27" s="13" t="s">
        <v>936</v>
      </c>
      <c r="E27" s="13">
        <v>754</v>
      </c>
      <c r="F27" s="13" t="s">
        <v>937</v>
      </c>
      <c r="G27" s="16" t="s">
        <v>65</v>
      </c>
      <c r="H27" s="23" t="s">
        <v>938</v>
      </c>
      <c r="I27" s="25">
        <v>43304</v>
      </c>
      <c r="J27" s="13" t="s">
        <v>125</v>
      </c>
      <c r="K27" s="13" t="s">
        <v>940</v>
      </c>
      <c r="L27" s="13" t="s">
        <v>942</v>
      </c>
      <c r="M27" s="30" t="e">
        <f t="shared" ca="1" si="0"/>
        <v>#NAME?</v>
      </c>
      <c r="N27" s="13" t="s">
        <v>944</v>
      </c>
      <c r="O27" s="13" t="s">
        <v>946</v>
      </c>
      <c r="P27" s="13" t="s">
        <v>948</v>
      </c>
      <c r="Q27" s="13" t="s">
        <v>949</v>
      </c>
      <c r="R27" s="13" t="s">
        <v>951</v>
      </c>
      <c r="S27" s="13" t="s">
        <v>952</v>
      </c>
      <c r="T27" s="13" t="s">
        <v>133</v>
      </c>
      <c r="U27" s="13" t="s">
        <v>135</v>
      </c>
    </row>
    <row r="28" spans="1:21" ht="15.75" customHeight="1">
      <c r="A28" s="10" t="s">
        <v>53</v>
      </c>
      <c r="B28" s="13" t="s">
        <v>513</v>
      </c>
      <c r="C28" s="13" t="s">
        <v>60</v>
      </c>
      <c r="D28" s="16" t="s">
        <v>410</v>
      </c>
      <c r="E28" s="13">
        <v>732</v>
      </c>
      <c r="F28" s="13" t="s">
        <v>959</v>
      </c>
      <c r="G28" s="16" t="s">
        <v>65</v>
      </c>
      <c r="H28" s="23" t="s">
        <v>961</v>
      </c>
      <c r="I28" s="25">
        <v>43196</v>
      </c>
      <c r="J28" s="13" t="s">
        <v>125</v>
      </c>
      <c r="K28" s="13" t="s">
        <v>984</v>
      </c>
      <c r="L28" s="13" t="s">
        <v>115</v>
      </c>
      <c r="M28" s="30" t="e">
        <f t="shared" ca="1" si="0"/>
        <v>#NAME?</v>
      </c>
      <c r="N28" s="13" t="s">
        <v>532</v>
      </c>
      <c r="O28" s="13" t="s">
        <v>534</v>
      </c>
      <c r="P28" s="13" t="s">
        <v>184</v>
      </c>
      <c r="Q28" s="13" t="s">
        <v>133</v>
      </c>
      <c r="R28" s="13" t="s">
        <v>988</v>
      </c>
      <c r="S28" s="13" t="s">
        <v>135</v>
      </c>
      <c r="T28" s="13" t="s">
        <v>453</v>
      </c>
      <c r="U28" s="13"/>
    </row>
    <row r="29" spans="1:21" ht="15.75" customHeight="1">
      <c r="A29" s="10" t="s">
        <v>53</v>
      </c>
      <c r="B29" s="13" t="s">
        <v>513</v>
      </c>
      <c r="C29" s="13" t="s">
        <v>60</v>
      </c>
      <c r="D29" s="16" t="s">
        <v>410</v>
      </c>
      <c r="E29" s="13">
        <v>731</v>
      </c>
      <c r="F29" s="13" t="s">
        <v>959</v>
      </c>
      <c r="G29" s="16" t="s">
        <v>65</v>
      </c>
      <c r="H29" s="23" t="s">
        <v>1001</v>
      </c>
      <c r="I29" s="25">
        <v>43196</v>
      </c>
      <c r="J29" s="13" t="s">
        <v>125</v>
      </c>
      <c r="K29" s="13" t="s">
        <v>984</v>
      </c>
      <c r="L29" s="13" t="s">
        <v>115</v>
      </c>
      <c r="M29" s="30" t="e">
        <f t="shared" ca="1" si="0"/>
        <v>#NAME?</v>
      </c>
      <c r="N29" s="13" t="s">
        <v>532</v>
      </c>
      <c r="O29" s="13" t="s">
        <v>534</v>
      </c>
      <c r="P29" s="13" t="s">
        <v>184</v>
      </c>
      <c r="Q29" s="13" t="s">
        <v>133</v>
      </c>
      <c r="R29" s="13" t="s">
        <v>988</v>
      </c>
      <c r="S29" s="13" t="s">
        <v>135</v>
      </c>
      <c r="T29" s="13" t="s">
        <v>1005</v>
      </c>
      <c r="U29" s="13" t="s">
        <v>368</v>
      </c>
    </row>
    <row r="30" spans="1:21" ht="15.75" customHeight="1">
      <c r="A30" s="10" t="s">
        <v>53</v>
      </c>
      <c r="B30" s="13" t="s">
        <v>513</v>
      </c>
      <c r="C30" s="13" t="s">
        <v>60</v>
      </c>
      <c r="D30" s="16" t="s">
        <v>745</v>
      </c>
      <c r="E30" s="13">
        <v>677</v>
      </c>
      <c r="F30" s="13" t="s">
        <v>959</v>
      </c>
      <c r="G30" s="16" t="s">
        <v>65</v>
      </c>
      <c r="H30" s="23" t="s">
        <v>1006</v>
      </c>
      <c r="I30" s="25">
        <v>42857</v>
      </c>
      <c r="J30" s="13" t="s">
        <v>125</v>
      </c>
      <c r="K30" s="13" t="s">
        <v>1017</v>
      </c>
      <c r="L30" s="13" t="s">
        <v>115</v>
      </c>
      <c r="M30" s="30" t="e">
        <f t="shared" ca="1" si="0"/>
        <v>#NAME?</v>
      </c>
      <c r="N30" s="13" t="s">
        <v>532</v>
      </c>
      <c r="O30" s="13" t="s">
        <v>534</v>
      </c>
      <c r="P30" s="13" t="s">
        <v>184</v>
      </c>
      <c r="Q30" s="13" t="s">
        <v>339</v>
      </c>
      <c r="R30" s="13" t="s">
        <v>135</v>
      </c>
      <c r="S30" s="13" t="s">
        <v>792</v>
      </c>
      <c r="T30" s="13"/>
      <c r="U30" s="13"/>
    </row>
    <row r="31" spans="1:21" ht="15.75" customHeight="1">
      <c r="A31" s="10" t="s">
        <v>53</v>
      </c>
      <c r="B31" s="13" t="s">
        <v>513</v>
      </c>
      <c r="C31" s="13" t="s">
        <v>935</v>
      </c>
      <c r="D31" s="13" t="s">
        <v>1025</v>
      </c>
      <c r="E31" s="13">
        <v>673</v>
      </c>
      <c r="F31" s="13" t="s">
        <v>1026</v>
      </c>
      <c r="G31" s="16" t="s">
        <v>65</v>
      </c>
      <c r="H31" s="23" t="s">
        <v>1028</v>
      </c>
      <c r="I31" s="25">
        <v>42821</v>
      </c>
      <c r="J31" s="13" t="s">
        <v>125</v>
      </c>
      <c r="K31" s="13" t="s">
        <v>1044</v>
      </c>
      <c r="L31" s="13" t="s">
        <v>115</v>
      </c>
      <c r="M31" s="30" t="e">
        <f t="shared" ca="1" si="0"/>
        <v>#NAME?</v>
      </c>
      <c r="N31" s="13" t="s">
        <v>944</v>
      </c>
      <c r="O31" s="13" t="s">
        <v>948</v>
      </c>
      <c r="P31" s="13" t="s">
        <v>1045</v>
      </c>
      <c r="Q31" s="13" t="s">
        <v>1046</v>
      </c>
      <c r="R31" s="13" t="s">
        <v>952</v>
      </c>
      <c r="S31" s="13" t="s">
        <v>133</v>
      </c>
      <c r="T31" s="13" t="s">
        <v>135</v>
      </c>
      <c r="U31" s="13" t="s">
        <v>1047</v>
      </c>
    </row>
    <row r="32" spans="1:21" ht="15.75" customHeight="1">
      <c r="A32" s="10" t="s">
        <v>53</v>
      </c>
      <c r="B32" s="13" t="s">
        <v>513</v>
      </c>
      <c r="C32" s="13" t="s">
        <v>935</v>
      </c>
      <c r="D32" s="16" t="s">
        <v>1048</v>
      </c>
      <c r="E32" s="13">
        <v>527</v>
      </c>
      <c r="F32" s="13" t="s">
        <v>1050</v>
      </c>
      <c r="G32" s="16" t="s">
        <v>65</v>
      </c>
      <c r="H32" s="23" t="s">
        <v>1053</v>
      </c>
      <c r="I32" s="25">
        <v>42041</v>
      </c>
      <c r="J32" s="13" t="s">
        <v>125</v>
      </c>
      <c r="K32" s="13" t="s">
        <v>1056</v>
      </c>
      <c r="L32" s="13" t="s">
        <v>942</v>
      </c>
      <c r="M32" s="30" t="e">
        <f t="shared" ca="1" si="0"/>
        <v>#NAME?</v>
      </c>
      <c r="N32" s="13" t="s">
        <v>944</v>
      </c>
      <c r="O32" s="13" t="s">
        <v>948</v>
      </c>
      <c r="P32" s="13" t="s">
        <v>1045</v>
      </c>
      <c r="Q32" s="13" t="s">
        <v>1046</v>
      </c>
      <c r="R32" s="13" t="s">
        <v>952</v>
      </c>
      <c r="S32" s="13" t="s">
        <v>133</v>
      </c>
      <c r="T32" s="13" t="s">
        <v>135</v>
      </c>
      <c r="U32" s="13" t="s">
        <v>453</v>
      </c>
    </row>
    <row r="33" spans="1:21" ht="15.75" customHeight="1">
      <c r="A33" s="10" t="s">
        <v>53</v>
      </c>
      <c r="B33" s="13" t="s">
        <v>513</v>
      </c>
      <c r="C33" s="13" t="s">
        <v>935</v>
      </c>
      <c r="D33" s="16" t="s">
        <v>1048</v>
      </c>
      <c r="E33" s="13">
        <v>469</v>
      </c>
      <c r="F33" s="13" t="s">
        <v>1060</v>
      </c>
      <c r="G33" s="16" t="s">
        <v>65</v>
      </c>
      <c r="H33" s="23" t="s">
        <v>1063</v>
      </c>
      <c r="I33" s="25">
        <v>41432</v>
      </c>
      <c r="J33" s="13" t="s">
        <v>125</v>
      </c>
      <c r="K33" s="13" t="s">
        <v>1074</v>
      </c>
      <c r="L33" s="13" t="s">
        <v>942</v>
      </c>
      <c r="M33" s="30" t="e">
        <f t="shared" ca="1" si="0"/>
        <v>#NAME?</v>
      </c>
      <c r="N33" s="13" t="s">
        <v>575</v>
      </c>
      <c r="O33" s="13" t="s">
        <v>946</v>
      </c>
      <c r="P33" s="13" t="s">
        <v>856</v>
      </c>
      <c r="Q33" s="13" t="s">
        <v>1078</v>
      </c>
      <c r="R33" s="13" t="s">
        <v>1005</v>
      </c>
      <c r="S33" s="13" t="s">
        <v>631</v>
      </c>
      <c r="T33" s="13"/>
      <c r="U33" s="13"/>
    </row>
    <row r="34" spans="1:21" ht="15.75" customHeight="1">
      <c r="A34" s="10" t="s">
        <v>53</v>
      </c>
      <c r="B34" s="13" t="s">
        <v>513</v>
      </c>
      <c r="C34" s="13" t="s">
        <v>935</v>
      </c>
      <c r="D34" s="16" t="s">
        <v>1048</v>
      </c>
      <c r="E34" s="13">
        <v>384</v>
      </c>
      <c r="F34" s="13" t="s">
        <v>1088</v>
      </c>
      <c r="G34" s="16" t="s">
        <v>65</v>
      </c>
      <c r="H34" s="93" t="s">
        <v>1089</v>
      </c>
      <c r="I34" s="25">
        <v>41073</v>
      </c>
      <c r="J34" s="13" t="s">
        <v>125</v>
      </c>
      <c r="K34" s="13" t="s">
        <v>1102</v>
      </c>
      <c r="L34" s="13" t="s">
        <v>942</v>
      </c>
      <c r="M34" s="30" t="e">
        <f t="shared" ca="1" si="0"/>
        <v>#NAME?</v>
      </c>
      <c r="N34" s="13" t="s">
        <v>1105</v>
      </c>
      <c r="O34" s="13" t="s">
        <v>856</v>
      </c>
      <c r="P34" s="13" t="s">
        <v>503</v>
      </c>
      <c r="Q34" s="13" t="s">
        <v>1107</v>
      </c>
      <c r="R34" s="13" t="s">
        <v>1108</v>
      </c>
      <c r="S34" s="13" t="s">
        <v>1109</v>
      </c>
      <c r="T34" s="13" t="s">
        <v>453</v>
      </c>
      <c r="U34" s="13"/>
    </row>
    <row r="35" spans="1:21" ht="15.75" customHeight="1">
      <c r="A35" s="10" t="s">
        <v>53</v>
      </c>
      <c r="B35" s="13" t="s">
        <v>513</v>
      </c>
      <c r="C35" s="13" t="s">
        <v>935</v>
      </c>
      <c r="D35" s="16" t="s">
        <v>1048</v>
      </c>
      <c r="E35" s="13">
        <v>331</v>
      </c>
      <c r="F35" s="13" t="s">
        <v>1088</v>
      </c>
      <c r="G35" s="13" t="s">
        <v>177</v>
      </c>
      <c r="H35" s="23" t="s">
        <v>1111</v>
      </c>
      <c r="I35" s="25">
        <v>40330</v>
      </c>
      <c r="J35" s="13" t="s">
        <v>125</v>
      </c>
      <c r="K35" s="13" t="s">
        <v>1102</v>
      </c>
      <c r="L35" s="13" t="s">
        <v>942</v>
      </c>
      <c r="M35" s="30" t="e">
        <f t="shared" ca="1" si="0"/>
        <v>#NAME?</v>
      </c>
      <c r="N35" s="13" t="s">
        <v>1105</v>
      </c>
      <c r="O35" s="13" t="s">
        <v>1121</v>
      </c>
      <c r="P35" s="13" t="s">
        <v>268</v>
      </c>
      <c r="Q35" s="13" t="s">
        <v>1124</v>
      </c>
      <c r="R35" s="13" t="s">
        <v>1108</v>
      </c>
      <c r="S35" s="13" t="s">
        <v>1109</v>
      </c>
      <c r="T35" s="13" t="s">
        <v>453</v>
      </c>
      <c r="U35" s="13"/>
    </row>
    <row r="36" spans="1:21" ht="15.75" customHeight="1">
      <c r="A36" s="10" t="s">
        <v>53</v>
      </c>
      <c r="B36" s="13" t="s">
        <v>513</v>
      </c>
      <c r="C36" s="13" t="s">
        <v>60</v>
      </c>
      <c r="D36" s="13" t="s">
        <v>1128</v>
      </c>
      <c r="E36" s="13">
        <v>319</v>
      </c>
      <c r="F36" s="13" t="s">
        <v>1131</v>
      </c>
      <c r="G36" s="16" t="s">
        <v>65</v>
      </c>
      <c r="H36" s="23" t="s">
        <v>1132</v>
      </c>
      <c r="I36" s="25">
        <v>40394</v>
      </c>
      <c r="J36" s="13" t="s">
        <v>125</v>
      </c>
      <c r="K36" s="13" t="s">
        <v>1146</v>
      </c>
      <c r="L36" s="13" t="s">
        <v>115</v>
      </c>
      <c r="M36" s="30" t="e">
        <f t="shared" ca="1" si="0"/>
        <v>#NAME?</v>
      </c>
      <c r="N36" s="13" t="s">
        <v>1147</v>
      </c>
      <c r="O36" s="13" t="s">
        <v>541</v>
      </c>
      <c r="P36" s="13" t="s">
        <v>265</v>
      </c>
      <c r="Q36" s="13" t="s">
        <v>503</v>
      </c>
      <c r="R36" s="13" t="s">
        <v>1150</v>
      </c>
      <c r="S36" s="13" t="s">
        <v>106</v>
      </c>
      <c r="T36" s="13" t="s">
        <v>1151</v>
      </c>
      <c r="U36" s="13" t="s">
        <v>1152</v>
      </c>
    </row>
    <row r="37" spans="1:21" ht="15.75" customHeight="1">
      <c r="A37" s="10" t="s">
        <v>53</v>
      </c>
      <c r="B37" s="13" t="s">
        <v>513</v>
      </c>
      <c r="C37" s="13" t="s">
        <v>60</v>
      </c>
      <c r="D37" s="13" t="s">
        <v>1153</v>
      </c>
      <c r="E37" s="13">
        <v>137</v>
      </c>
      <c r="F37" s="13" t="s">
        <v>1154</v>
      </c>
      <c r="G37" s="16" t="s">
        <v>65</v>
      </c>
      <c r="H37" s="23" t="s">
        <v>1155</v>
      </c>
      <c r="I37" s="25">
        <v>38029</v>
      </c>
      <c r="J37" s="13" t="s">
        <v>125</v>
      </c>
      <c r="K37" s="13" t="s">
        <v>984</v>
      </c>
      <c r="L37" s="13" t="s">
        <v>115</v>
      </c>
      <c r="M37" s="30" t="e">
        <f t="shared" ca="1" si="0"/>
        <v>#NAME?</v>
      </c>
      <c r="N37" s="13" t="s">
        <v>1147</v>
      </c>
      <c r="O37" s="13" t="s">
        <v>1162</v>
      </c>
      <c r="P37" s="13" t="s">
        <v>503</v>
      </c>
      <c r="Q37" s="13" t="s">
        <v>1164</v>
      </c>
      <c r="R37" s="13" t="s">
        <v>106</v>
      </c>
      <c r="S37" s="13" t="s">
        <v>1165</v>
      </c>
      <c r="T37" s="13" t="s">
        <v>453</v>
      </c>
      <c r="U37" s="13"/>
    </row>
    <row r="38" spans="1:21" ht="15.75" customHeight="1">
      <c r="A38" s="10" t="s">
        <v>53</v>
      </c>
      <c r="B38" s="13" t="s">
        <v>1166</v>
      </c>
      <c r="C38" s="13" t="s">
        <v>60</v>
      </c>
      <c r="D38" s="13" t="s">
        <v>1167</v>
      </c>
      <c r="E38" s="13">
        <v>355</v>
      </c>
      <c r="F38" s="13" t="s">
        <v>1168</v>
      </c>
      <c r="G38" s="16" t="s">
        <v>65</v>
      </c>
      <c r="H38" s="23" t="s">
        <v>1170</v>
      </c>
      <c r="I38" s="25">
        <v>40609</v>
      </c>
      <c r="J38" s="13" t="s">
        <v>90</v>
      </c>
      <c r="K38" s="13" t="s">
        <v>1175</v>
      </c>
      <c r="L38" s="13" t="s">
        <v>115</v>
      </c>
      <c r="M38" s="30" t="e">
        <f t="shared" ca="1" si="0"/>
        <v>#NAME?</v>
      </c>
      <c r="N38" s="13" t="s">
        <v>172</v>
      </c>
      <c r="O38" s="13" t="s">
        <v>1121</v>
      </c>
      <c r="P38" s="13" t="s">
        <v>503</v>
      </c>
      <c r="Q38" s="13" t="s">
        <v>1176</v>
      </c>
      <c r="R38" s="13" t="s">
        <v>1108</v>
      </c>
      <c r="S38" s="13" t="s">
        <v>1109</v>
      </c>
      <c r="T38" s="13" t="s">
        <v>453</v>
      </c>
      <c r="U38" s="13"/>
    </row>
    <row r="39" spans="1:21" ht="15.75" customHeight="1">
      <c r="A39" s="10" t="s">
        <v>1179</v>
      </c>
      <c r="B39" s="30" t="s">
        <v>1180</v>
      </c>
      <c r="C39" s="30" t="s">
        <v>1181</v>
      </c>
      <c r="D39" s="30" t="s">
        <v>1182</v>
      </c>
      <c r="E39" s="103">
        <v>1284</v>
      </c>
      <c r="F39" s="30" t="s">
        <v>1185</v>
      </c>
      <c r="G39" s="104" t="s">
        <v>65</v>
      </c>
      <c r="H39" s="105" t="s">
        <v>1186</v>
      </c>
      <c r="I39" s="106">
        <v>46106</v>
      </c>
      <c r="J39" s="13" t="s">
        <v>90</v>
      </c>
      <c r="K39" s="11" t="s">
        <v>1195</v>
      </c>
      <c r="L39" s="30" t="s">
        <v>180</v>
      </c>
      <c r="M39" s="30"/>
      <c r="N39" s="30" t="s">
        <v>1196</v>
      </c>
      <c r="O39" s="30" t="s">
        <v>1197</v>
      </c>
      <c r="P39" s="30" t="s">
        <v>768</v>
      </c>
      <c r="Q39" s="30" t="s">
        <v>1199</v>
      </c>
      <c r="R39" s="30" t="s">
        <v>1201</v>
      </c>
      <c r="S39" s="30" t="s">
        <v>1202</v>
      </c>
      <c r="T39" s="30" t="s">
        <v>503</v>
      </c>
      <c r="U39" s="30"/>
    </row>
    <row r="40" spans="1:21" ht="15.75" customHeight="1">
      <c r="A40" s="10" t="s">
        <v>1179</v>
      </c>
      <c r="B40" s="30" t="s">
        <v>1180</v>
      </c>
      <c r="C40" s="30" t="s">
        <v>1203</v>
      </c>
      <c r="D40" s="30" t="s">
        <v>1205</v>
      </c>
      <c r="E40" s="103">
        <v>1247</v>
      </c>
      <c r="F40" s="30" t="s">
        <v>1206</v>
      </c>
      <c r="G40" s="104" t="s">
        <v>65</v>
      </c>
      <c r="H40" s="105" t="s">
        <v>1215</v>
      </c>
      <c r="I40" s="106">
        <v>45919</v>
      </c>
      <c r="J40" s="11" t="s">
        <v>90</v>
      </c>
      <c r="K40" s="11" t="s">
        <v>1226</v>
      </c>
      <c r="L40" s="30" t="s">
        <v>115</v>
      </c>
      <c r="M40" s="30" t="e">
        <f t="shared" ref="M40:M50" ca="1" si="1">_xludf.TEXTJOIN(", ", TRUE, O40:U40)</f>
        <v>#NAME?</v>
      </c>
      <c r="N40" s="30" t="s">
        <v>1196</v>
      </c>
      <c r="O40" s="30" t="s">
        <v>366</v>
      </c>
      <c r="P40" s="30" t="s">
        <v>1199</v>
      </c>
      <c r="Q40" s="30" t="s">
        <v>1231</v>
      </c>
      <c r="R40" s="30" t="s">
        <v>1233</v>
      </c>
      <c r="S40" s="30" t="s">
        <v>1234</v>
      </c>
      <c r="T40" s="30"/>
      <c r="U40" s="30"/>
    </row>
    <row r="41" spans="1:21" ht="15.75" customHeight="1">
      <c r="A41" s="10" t="s">
        <v>1179</v>
      </c>
      <c r="B41" s="30" t="s">
        <v>1180</v>
      </c>
      <c r="C41" s="30" t="s">
        <v>1203</v>
      </c>
      <c r="D41" s="30" t="s">
        <v>1235</v>
      </c>
      <c r="E41" s="103">
        <v>1241</v>
      </c>
      <c r="F41" s="30" t="s">
        <v>1236</v>
      </c>
      <c r="G41" s="104" t="s">
        <v>65</v>
      </c>
      <c r="H41" s="105" t="s">
        <v>1237</v>
      </c>
      <c r="I41" s="106">
        <v>45916</v>
      </c>
      <c r="J41" s="11" t="s">
        <v>113</v>
      </c>
      <c r="K41" s="11" t="s">
        <v>1239</v>
      </c>
      <c r="L41" s="30" t="s">
        <v>180</v>
      </c>
      <c r="M41" s="30" t="e">
        <f t="shared" ca="1" si="1"/>
        <v>#NAME?</v>
      </c>
      <c r="N41" s="30" t="s">
        <v>717</v>
      </c>
      <c r="O41" s="30" t="s">
        <v>1241</v>
      </c>
      <c r="P41" s="30" t="s">
        <v>1199</v>
      </c>
      <c r="Q41" s="30" t="s">
        <v>1242</v>
      </c>
      <c r="R41" s="30" t="s">
        <v>1234</v>
      </c>
      <c r="S41" s="30"/>
      <c r="T41" s="30"/>
      <c r="U41" s="30"/>
    </row>
    <row r="42" spans="1:21" ht="15.75" customHeight="1">
      <c r="A42" s="10" t="s">
        <v>1179</v>
      </c>
      <c r="B42" s="30" t="s">
        <v>1180</v>
      </c>
      <c r="C42" s="30" t="s">
        <v>1243</v>
      </c>
      <c r="D42" s="30" t="s">
        <v>1244</v>
      </c>
      <c r="E42" s="103">
        <v>1228</v>
      </c>
      <c r="F42" s="30" t="s">
        <v>1245</v>
      </c>
      <c r="G42" s="13" t="s">
        <v>177</v>
      </c>
      <c r="H42" s="105" t="s">
        <v>1247</v>
      </c>
      <c r="I42" s="107">
        <v>45821</v>
      </c>
      <c r="J42" s="11" t="s">
        <v>755</v>
      </c>
      <c r="K42" s="11" t="s">
        <v>1248</v>
      </c>
      <c r="L42" s="30" t="s">
        <v>180</v>
      </c>
      <c r="M42" s="30" t="e">
        <f t="shared" ca="1" si="1"/>
        <v>#NAME?</v>
      </c>
      <c r="N42" s="30" t="s">
        <v>1249</v>
      </c>
      <c r="O42" s="30" t="s">
        <v>366</v>
      </c>
      <c r="P42" s="30" t="s">
        <v>1250</v>
      </c>
      <c r="Q42" s="30" t="s">
        <v>1251</v>
      </c>
      <c r="R42" s="30" t="s">
        <v>1252</v>
      </c>
      <c r="S42" s="30" t="s">
        <v>1253</v>
      </c>
      <c r="T42" s="30" t="s">
        <v>1254</v>
      </c>
      <c r="U42" s="30"/>
    </row>
    <row r="43" spans="1:21" ht="15.75" customHeight="1">
      <c r="A43" s="10" t="s">
        <v>1179</v>
      </c>
      <c r="B43" s="30" t="s">
        <v>1180</v>
      </c>
      <c r="C43" s="30" t="s">
        <v>1181</v>
      </c>
      <c r="D43" s="30" t="s">
        <v>1255</v>
      </c>
      <c r="E43" s="103">
        <v>1219</v>
      </c>
      <c r="F43" s="30" t="s">
        <v>1256</v>
      </c>
      <c r="G43" s="104" t="s">
        <v>65</v>
      </c>
      <c r="H43" s="105" t="s">
        <v>1257</v>
      </c>
      <c r="I43" s="106">
        <v>45784</v>
      </c>
      <c r="J43" s="13" t="s">
        <v>90</v>
      </c>
      <c r="K43" s="11" t="s">
        <v>1195</v>
      </c>
      <c r="L43" s="30" t="s">
        <v>115</v>
      </c>
      <c r="M43" s="30" t="e">
        <f t="shared" ca="1" si="1"/>
        <v>#NAME?</v>
      </c>
      <c r="N43" s="30" t="s">
        <v>1196</v>
      </c>
      <c r="O43" s="30" t="s">
        <v>366</v>
      </c>
      <c r="P43" s="30" t="s">
        <v>931</v>
      </c>
      <c r="Q43" s="30" t="s">
        <v>1199</v>
      </c>
      <c r="R43" s="30" t="s">
        <v>1265</v>
      </c>
      <c r="S43" s="30" t="s">
        <v>1266</v>
      </c>
      <c r="T43" s="30" t="s">
        <v>933</v>
      </c>
      <c r="U43" s="30" t="s">
        <v>1234</v>
      </c>
    </row>
    <row r="44" spans="1:21" ht="15.75" customHeight="1">
      <c r="A44" s="10" t="s">
        <v>1179</v>
      </c>
      <c r="B44" s="30" t="s">
        <v>1180</v>
      </c>
      <c r="C44" s="30" t="s">
        <v>1203</v>
      </c>
      <c r="D44" s="30" t="s">
        <v>1269</v>
      </c>
      <c r="E44" s="103">
        <v>1200</v>
      </c>
      <c r="F44" s="30" t="s">
        <v>1270</v>
      </c>
      <c r="G44" s="104" t="s">
        <v>65</v>
      </c>
      <c r="H44" s="105" t="s">
        <v>1272</v>
      </c>
      <c r="I44" s="106">
        <v>45716</v>
      </c>
      <c r="J44" s="13" t="s">
        <v>90</v>
      </c>
      <c r="K44" s="11" t="s">
        <v>1195</v>
      </c>
      <c r="L44" s="30" t="s">
        <v>1288</v>
      </c>
      <c r="M44" s="30" t="e">
        <f t="shared" ca="1" si="1"/>
        <v>#NAME?</v>
      </c>
      <c r="N44" s="30" t="s">
        <v>1196</v>
      </c>
      <c r="O44" s="30" t="s">
        <v>366</v>
      </c>
      <c r="P44" s="30" t="s">
        <v>931</v>
      </c>
      <c r="Q44" s="30" t="s">
        <v>1199</v>
      </c>
      <c r="R44" s="30" t="s">
        <v>1265</v>
      </c>
      <c r="S44" s="30" t="s">
        <v>1201</v>
      </c>
      <c r="T44" s="30" t="s">
        <v>1234</v>
      </c>
      <c r="U44" s="30"/>
    </row>
    <row r="45" spans="1:21" ht="15.75" customHeight="1">
      <c r="A45" s="10" t="s">
        <v>1179</v>
      </c>
      <c r="B45" s="30" t="s">
        <v>1180</v>
      </c>
      <c r="C45" s="30" t="s">
        <v>1203</v>
      </c>
      <c r="D45" s="30" t="s">
        <v>1290</v>
      </c>
      <c r="E45" s="103">
        <v>1145</v>
      </c>
      <c r="F45" s="30" t="s">
        <v>1291</v>
      </c>
      <c r="G45" s="104" t="s">
        <v>65</v>
      </c>
      <c r="H45" s="105" t="s">
        <v>1292</v>
      </c>
      <c r="I45" s="106">
        <v>45877</v>
      </c>
      <c r="J45" s="11" t="s">
        <v>113</v>
      </c>
      <c r="K45" s="11" t="s">
        <v>1239</v>
      </c>
      <c r="L45" s="30" t="s">
        <v>180</v>
      </c>
      <c r="M45" s="30" t="e">
        <f t="shared" ca="1" si="1"/>
        <v>#NAME?</v>
      </c>
      <c r="N45" s="30" t="s">
        <v>717</v>
      </c>
      <c r="O45" s="30" t="s">
        <v>366</v>
      </c>
      <c r="P45" s="30" t="s">
        <v>931</v>
      </c>
      <c r="Q45" s="30" t="s">
        <v>1199</v>
      </c>
      <c r="R45" s="30" t="s">
        <v>1201</v>
      </c>
      <c r="S45" s="30" t="s">
        <v>933</v>
      </c>
      <c r="T45" s="30" t="s">
        <v>1234</v>
      </c>
      <c r="U45" s="30"/>
    </row>
    <row r="46" spans="1:21" ht="15.75" customHeight="1">
      <c r="A46" s="10" t="s">
        <v>1179</v>
      </c>
      <c r="B46" s="30" t="s">
        <v>1180</v>
      </c>
      <c r="C46" s="30" t="s">
        <v>1203</v>
      </c>
      <c r="D46" s="30" t="s">
        <v>1305</v>
      </c>
      <c r="E46" s="103">
        <v>1056</v>
      </c>
      <c r="F46" s="30" t="s">
        <v>1306</v>
      </c>
      <c r="G46" s="104" t="s">
        <v>65</v>
      </c>
      <c r="H46" s="105" t="s">
        <v>1310</v>
      </c>
      <c r="I46" s="106">
        <v>44909</v>
      </c>
      <c r="J46" s="13" t="s">
        <v>90</v>
      </c>
      <c r="K46" s="11" t="s">
        <v>1195</v>
      </c>
      <c r="L46" s="30" t="s">
        <v>1318</v>
      </c>
      <c r="M46" s="30" t="e">
        <f t="shared" ca="1" si="1"/>
        <v>#NAME?</v>
      </c>
      <c r="N46" s="30" t="s">
        <v>717</v>
      </c>
      <c r="O46" s="30" t="s">
        <v>366</v>
      </c>
      <c r="P46" s="30" t="s">
        <v>931</v>
      </c>
      <c r="Q46" s="30" t="s">
        <v>1199</v>
      </c>
      <c r="R46" s="30" t="s">
        <v>1201</v>
      </c>
      <c r="S46" s="30" t="s">
        <v>503</v>
      </c>
      <c r="T46" s="30"/>
      <c r="U46" s="30"/>
    </row>
    <row r="47" spans="1:21" ht="15.75" customHeight="1">
      <c r="A47" s="10" t="s">
        <v>1179</v>
      </c>
      <c r="B47" s="30" t="s">
        <v>1180</v>
      </c>
      <c r="C47" s="30" t="s">
        <v>1203</v>
      </c>
      <c r="D47" s="30" t="s">
        <v>1319</v>
      </c>
      <c r="E47" s="103">
        <v>863</v>
      </c>
      <c r="F47" s="30" t="s">
        <v>1320</v>
      </c>
      <c r="G47" s="104" t="s">
        <v>65</v>
      </c>
      <c r="H47" s="105" t="s">
        <v>1321</v>
      </c>
      <c r="I47" s="106">
        <v>44040</v>
      </c>
      <c r="J47" s="11" t="s">
        <v>113</v>
      </c>
      <c r="K47" s="11" t="s">
        <v>711</v>
      </c>
      <c r="L47" s="30" t="s">
        <v>180</v>
      </c>
      <c r="M47" s="30" t="e">
        <f t="shared" ca="1" si="1"/>
        <v>#NAME?</v>
      </c>
      <c r="N47" s="30" t="s">
        <v>717</v>
      </c>
      <c r="O47" s="30" t="s">
        <v>366</v>
      </c>
      <c r="P47" s="30" t="s">
        <v>1199</v>
      </c>
      <c r="Q47" s="30" t="s">
        <v>1201</v>
      </c>
      <c r="R47" s="30" t="s">
        <v>933</v>
      </c>
      <c r="S47" s="30" t="s">
        <v>1234</v>
      </c>
      <c r="T47" s="30"/>
      <c r="U47" s="30"/>
    </row>
    <row r="48" spans="1:21" ht="15.75" customHeight="1">
      <c r="A48" s="10" t="s">
        <v>1179</v>
      </c>
      <c r="B48" s="30" t="s">
        <v>1323</v>
      </c>
      <c r="C48" s="30" t="s">
        <v>1324</v>
      </c>
      <c r="D48" s="30" t="s">
        <v>1325</v>
      </c>
      <c r="E48" s="103">
        <v>1249</v>
      </c>
      <c r="F48" s="30" t="s">
        <v>1326</v>
      </c>
      <c r="G48" s="104" t="s">
        <v>65</v>
      </c>
      <c r="H48" s="105" t="s">
        <v>1330</v>
      </c>
      <c r="I48" s="106">
        <v>45916</v>
      </c>
      <c r="J48" s="11" t="s">
        <v>113</v>
      </c>
      <c r="K48" s="11" t="s">
        <v>711</v>
      </c>
      <c r="L48" s="30" t="s">
        <v>180</v>
      </c>
      <c r="M48" s="30" t="e">
        <f t="shared" ca="1" si="1"/>
        <v>#NAME?</v>
      </c>
      <c r="N48" s="30" t="s">
        <v>717</v>
      </c>
      <c r="O48" s="30" t="s">
        <v>1241</v>
      </c>
      <c r="P48" s="30" t="s">
        <v>1199</v>
      </c>
      <c r="Q48" s="30" t="s">
        <v>1339</v>
      </c>
      <c r="R48" s="30" t="s">
        <v>933</v>
      </c>
      <c r="S48" s="30" t="s">
        <v>1234</v>
      </c>
      <c r="T48" s="30"/>
      <c r="U48" s="30"/>
    </row>
    <row r="49" spans="1:21" ht="15.75" customHeight="1">
      <c r="A49" s="10" t="s">
        <v>1179</v>
      </c>
      <c r="B49" s="30" t="s">
        <v>1323</v>
      </c>
      <c r="C49" s="11" t="s">
        <v>1324</v>
      </c>
      <c r="D49" s="30" t="s">
        <v>1340</v>
      </c>
      <c r="E49" s="103">
        <v>1104</v>
      </c>
      <c r="F49" s="30" t="s">
        <v>1341</v>
      </c>
      <c r="G49" s="104" t="s">
        <v>65</v>
      </c>
      <c r="H49" s="105" t="s">
        <v>1342</v>
      </c>
      <c r="I49" s="106">
        <v>45181</v>
      </c>
      <c r="J49" s="13" t="s">
        <v>90</v>
      </c>
      <c r="K49" s="11" t="s">
        <v>1195</v>
      </c>
      <c r="L49" s="30" t="s">
        <v>1343</v>
      </c>
      <c r="M49" s="30" t="e">
        <f t="shared" ca="1" si="1"/>
        <v>#NAME?</v>
      </c>
      <c r="N49" s="30" t="s">
        <v>1196</v>
      </c>
      <c r="O49" s="30" t="s">
        <v>366</v>
      </c>
      <c r="P49" s="30" t="s">
        <v>931</v>
      </c>
      <c r="Q49" s="30" t="s">
        <v>1199</v>
      </c>
      <c r="R49" s="30" t="s">
        <v>1265</v>
      </c>
      <c r="S49" s="30" t="s">
        <v>1199</v>
      </c>
      <c r="T49" s="30" t="s">
        <v>503</v>
      </c>
      <c r="U49" s="30"/>
    </row>
    <row r="50" spans="1:21" ht="15.75" customHeight="1">
      <c r="A50" s="10" t="s">
        <v>1179</v>
      </c>
      <c r="B50" s="30" t="s">
        <v>1323</v>
      </c>
      <c r="C50" s="11" t="s">
        <v>1344</v>
      </c>
      <c r="D50" s="30" t="s">
        <v>1340</v>
      </c>
      <c r="E50" s="103">
        <v>967</v>
      </c>
      <c r="F50" s="30" t="s">
        <v>1347</v>
      </c>
      <c r="G50" s="104" t="s">
        <v>65</v>
      </c>
      <c r="H50" s="105" t="s">
        <v>1348</v>
      </c>
      <c r="I50" s="106">
        <v>44287</v>
      </c>
      <c r="J50" s="13" t="s">
        <v>90</v>
      </c>
      <c r="K50" s="11" t="s">
        <v>1195</v>
      </c>
      <c r="L50" s="30" t="s">
        <v>1343</v>
      </c>
      <c r="M50" s="30" t="e">
        <f t="shared" ca="1" si="1"/>
        <v>#NAME?</v>
      </c>
      <c r="N50" s="30" t="s">
        <v>717</v>
      </c>
      <c r="O50" s="30" t="s">
        <v>366</v>
      </c>
      <c r="P50" s="30" t="s">
        <v>931</v>
      </c>
      <c r="Q50" s="30" t="s">
        <v>1199</v>
      </c>
      <c r="R50" s="30" t="s">
        <v>1201</v>
      </c>
      <c r="S50" s="30" t="s">
        <v>503</v>
      </c>
      <c r="T50" s="30"/>
      <c r="U50" s="30"/>
    </row>
    <row r="51" spans="1:21" ht="15.75" customHeight="1">
      <c r="A51" s="10" t="s">
        <v>1179</v>
      </c>
      <c r="B51" s="30" t="s">
        <v>1032</v>
      </c>
      <c r="C51" s="30" t="s">
        <v>1357</v>
      </c>
      <c r="D51" s="30" t="s">
        <v>1358</v>
      </c>
      <c r="E51" s="103">
        <v>737</v>
      </c>
      <c r="F51" s="30" t="s">
        <v>1359</v>
      </c>
      <c r="G51" s="104" t="s">
        <v>65</v>
      </c>
      <c r="H51" s="105" t="s">
        <v>1360</v>
      </c>
      <c r="I51" s="106">
        <v>45130</v>
      </c>
      <c r="J51" s="13" t="s">
        <v>90</v>
      </c>
      <c r="K51" s="11" t="s">
        <v>1195</v>
      </c>
      <c r="L51" s="30" t="s">
        <v>1343</v>
      </c>
      <c r="M51" s="30"/>
      <c r="N51" s="30" t="s">
        <v>1363</v>
      </c>
      <c r="O51" s="30" t="s">
        <v>1250</v>
      </c>
      <c r="P51" s="30" t="s">
        <v>1364</v>
      </c>
      <c r="Q51" s="30" t="s">
        <v>1199</v>
      </c>
      <c r="R51" s="30" t="s">
        <v>339</v>
      </c>
      <c r="S51" s="30" t="s">
        <v>1367</v>
      </c>
      <c r="T51" s="30" t="s">
        <v>1254</v>
      </c>
      <c r="U51" s="30"/>
    </row>
    <row r="52" spans="1:21" ht="15.75" customHeight="1">
      <c r="A52" s="10" t="s">
        <v>1179</v>
      </c>
      <c r="B52" s="30" t="s">
        <v>1032</v>
      </c>
      <c r="C52" s="30" t="s">
        <v>1357</v>
      </c>
      <c r="D52" s="30" t="s">
        <v>1358</v>
      </c>
      <c r="E52" s="103">
        <v>1202</v>
      </c>
      <c r="F52" s="30" t="s">
        <v>1371</v>
      </c>
      <c r="G52" s="104" t="s">
        <v>65</v>
      </c>
      <c r="H52" s="105" t="s">
        <v>1375</v>
      </c>
      <c r="I52" s="106">
        <v>45723</v>
      </c>
      <c r="J52" s="13" t="s">
        <v>90</v>
      </c>
      <c r="K52" s="11" t="s">
        <v>1195</v>
      </c>
      <c r="L52" s="30" t="s">
        <v>180</v>
      </c>
      <c r="M52" s="30" t="e">
        <f t="shared" ref="M52:M54" ca="1" si="2">_xludf.TEXTJOIN(", ", TRUE, O52:U52)</f>
        <v>#NAME?</v>
      </c>
      <c r="N52" s="30" t="s">
        <v>1363</v>
      </c>
      <c r="O52" s="30" t="s">
        <v>1250</v>
      </c>
      <c r="P52" s="30" t="s">
        <v>1364</v>
      </c>
      <c r="Q52" s="30" t="s">
        <v>1199</v>
      </c>
      <c r="R52" s="30" t="s">
        <v>339</v>
      </c>
      <c r="S52" s="30" t="s">
        <v>1367</v>
      </c>
      <c r="T52" s="30" t="s">
        <v>1254</v>
      </c>
      <c r="U52" s="30"/>
    </row>
    <row r="53" spans="1:21" ht="15.75" customHeight="1">
      <c r="A53" s="10" t="s">
        <v>1179</v>
      </c>
      <c r="B53" s="30" t="s">
        <v>1032</v>
      </c>
      <c r="C53" s="11" t="s">
        <v>1395</v>
      </c>
      <c r="D53" s="30" t="s">
        <v>1397</v>
      </c>
      <c r="E53" s="103">
        <v>1171</v>
      </c>
      <c r="F53" s="30" t="s">
        <v>1398</v>
      </c>
      <c r="G53" s="104" t="s">
        <v>65</v>
      </c>
      <c r="H53" s="105" t="s">
        <v>1399</v>
      </c>
      <c r="I53" s="106">
        <v>45777</v>
      </c>
      <c r="J53" s="11" t="s">
        <v>755</v>
      </c>
      <c r="K53" s="11" t="s">
        <v>1405</v>
      </c>
      <c r="L53" s="30" t="s">
        <v>180</v>
      </c>
      <c r="M53" s="30" t="e">
        <f t="shared" ca="1" si="2"/>
        <v>#NAME?</v>
      </c>
      <c r="N53" s="30" t="s">
        <v>717</v>
      </c>
      <c r="O53" s="30" t="s">
        <v>366</v>
      </c>
      <c r="P53" s="30" t="s">
        <v>931</v>
      </c>
      <c r="Q53" s="30" t="s">
        <v>1199</v>
      </c>
      <c r="R53" s="30" t="s">
        <v>1201</v>
      </c>
      <c r="S53" s="30" t="s">
        <v>1234</v>
      </c>
      <c r="T53" s="30"/>
      <c r="U53" s="30"/>
    </row>
    <row r="54" spans="1:21" ht="15.75" customHeight="1">
      <c r="A54" s="10" t="s">
        <v>1179</v>
      </c>
      <c r="B54" s="30" t="s">
        <v>1032</v>
      </c>
      <c r="C54" s="30" t="s">
        <v>1408</v>
      </c>
      <c r="D54" s="30" t="s">
        <v>1409</v>
      </c>
      <c r="E54" s="103">
        <v>1001</v>
      </c>
      <c r="F54" s="30" t="s">
        <v>1410</v>
      </c>
      <c r="G54" s="104" t="s">
        <v>65</v>
      </c>
      <c r="H54" s="105" t="s">
        <v>1413</v>
      </c>
      <c r="I54" s="106">
        <v>44543</v>
      </c>
      <c r="J54" s="13" t="s">
        <v>90</v>
      </c>
      <c r="K54" s="11" t="s">
        <v>1428</v>
      </c>
      <c r="L54" s="30" t="s">
        <v>1318</v>
      </c>
      <c r="M54" s="30" t="e">
        <f t="shared" ca="1" si="2"/>
        <v>#NAME?</v>
      </c>
      <c r="N54" s="30" t="s">
        <v>717</v>
      </c>
      <c r="O54" s="30" t="s">
        <v>366</v>
      </c>
      <c r="P54" s="30" t="s">
        <v>1250</v>
      </c>
      <c r="Q54" s="30" t="s">
        <v>931</v>
      </c>
      <c r="R54" s="30" t="s">
        <v>1199</v>
      </c>
      <c r="S54" s="30" t="s">
        <v>1433</v>
      </c>
      <c r="T54" s="30" t="s">
        <v>1254</v>
      </c>
      <c r="U54" s="30"/>
    </row>
    <row r="55" spans="1:21" ht="15.75" customHeight="1">
      <c r="A55" s="10" t="s">
        <v>1179</v>
      </c>
      <c r="B55" s="30" t="s">
        <v>1437</v>
      </c>
      <c r="C55" s="30" t="s">
        <v>1438</v>
      </c>
      <c r="D55" s="30" t="s">
        <v>1439</v>
      </c>
      <c r="E55" s="103">
        <v>1269</v>
      </c>
      <c r="F55" s="30" t="s">
        <v>1442</v>
      </c>
      <c r="G55" s="104" t="s">
        <v>65</v>
      </c>
      <c r="H55" s="105" t="s">
        <v>1443</v>
      </c>
      <c r="I55" s="107">
        <v>46058</v>
      </c>
      <c r="J55" s="11" t="s">
        <v>90</v>
      </c>
      <c r="K55" s="11" t="s">
        <v>1195</v>
      </c>
      <c r="L55" s="30" t="s">
        <v>1454</v>
      </c>
      <c r="M55" s="30"/>
      <c r="N55" s="30" t="s">
        <v>717</v>
      </c>
      <c r="O55" s="30" t="s">
        <v>1456</v>
      </c>
      <c r="P55" s="30" t="s">
        <v>1458</v>
      </c>
      <c r="Q55" s="30" t="s">
        <v>1199</v>
      </c>
      <c r="R55" s="30" t="s">
        <v>1234</v>
      </c>
      <c r="S55" s="30"/>
      <c r="T55" s="30"/>
      <c r="U55" s="30"/>
    </row>
    <row r="56" spans="1:21" ht="15.75" customHeight="1">
      <c r="A56" s="10" t="s">
        <v>1179</v>
      </c>
      <c r="B56" s="30" t="s">
        <v>1437</v>
      </c>
      <c r="C56" s="30" t="s">
        <v>1459</v>
      </c>
      <c r="D56" s="30" t="s">
        <v>1461</v>
      </c>
      <c r="E56" s="103">
        <v>1207</v>
      </c>
      <c r="F56" s="30" t="s">
        <v>1463</v>
      </c>
      <c r="G56" s="104" t="s">
        <v>65</v>
      </c>
      <c r="H56" s="105" t="s">
        <v>1467</v>
      </c>
      <c r="I56" s="109">
        <v>45882</v>
      </c>
      <c r="J56" s="11" t="s">
        <v>113</v>
      </c>
      <c r="K56" s="11" t="s">
        <v>1239</v>
      </c>
      <c r="L56" s="30" t="s">
        <v>1483</v>
      </c>
      <c r="M56" s="30" t="e">
        <f t="shared" ref="M56:M59" ca="1" si="3">_xludf.TEXTJOIN(", ", TRUE, O56:U56)</f>
        <v>#NAME?</v>
      </c>
      <c r="N56" s="30" t="s">
        <v>1196</v>
      </c>
      <c r="O56" s="30" t="s">
        <v>1489</v>
      </c>
      <c r="P56" s="30" t="s">
        <v>1199</v>
      </c>
      <c r="Q56" s="30" t="s">
        <v>1265</v>
      </c>
      <c r="R56" s="30" t="s">
        <v>1490</v>
      </c>
      <c r="S56" s="30" t="s">
        <v>933</v>
      </c>
      <c r="T56" s="30" t="s">
        <v>1234</v>
      </c>
      <c r="U56" s="30"/>
    </row>
    <row r="57" spans="1:21" ht="15.75" customHeight="1">
      <c r="A57" s="10" t="s">
        <v>1179</v>
      </c>
      <c r="B57" s="30" t="s">
        <v>1437</v>
      </c>
      <c r="C57" s="30" t="s">
        <v>1438</v>
      </c>
      <c r="D57" s="30" t="s">
        <v>1492</v>
      </c>
      <c r="E57" s="103">
        <v>1183</v>
      </c>
      <c r="F57" s="30" t="s">
        <v>1493</v>
      </c>
      <c r="G57" s="104" t="s">
        <v>65</v>
      </c>
      <c r="H57" s="105" t="s">
        <v>1494</v>
      </c>
      <c r="I57" s="109">
        <v>45771</v>
      </c>
      <c r="J57" s="13" t="s">
        <v>90</v>
      </c>
      <c r="K57" s="11" t="s">
        <v>1195</v>
      </c>
      <c r="L57" s="30" t="s">
        <v>1343</v>
      </c>
      <c r="M57" s="30" t="e">
        <f t="shared" ca="1" si="3"/>
        <v>#NAME?</v>
      </c>
      <c r="N57" s="30" t="s">
        <v>717</v>
      </c>
      <c r="O57" s="30" t="s">
        <v>366</v>
      </c>
      <c r="P57" s="30" t="s">
        <v>931</v>
      </c>
      <c r="Q57" s="30" t="s">
        <v>1199</v>
      </c>
      <c r="R57" s="30" t="s">
        <v>1201</v>
      </c>
      <c r="S57" s="30" t="s">
        <v>1234</v>
      </c>
      <c r="T57" s="30"/>
      <c r="U57" s="30"/>
    </row>
    <row r="58" spans="1:21" ht="15.75" customHeight="1">
      <c r="A58" s="10" t="s">
        <v>1179</v>
      </c>
      <c r="B58" s="30" t="s">
        <v>1437</v>
      </c>
      <c r="C58" s="30" t="s">
        <v>1459</v>
      </c>
      <c r="D58" s="30" t="s">
        <v>1319</v>
      </c>
      <c r="E58" s="103">
        <v>1167</v>
      </c>
      <c r="F58" s="30" t="s">
        <v>1499</v>
      </c>
      <c r="G58" s="104" t="s">
        <v>65</v>
      </c>
      <c r="H58" s="105" t="s">
        <v>1501</v>
      </c>
      <c r="I58" s="109">
        <v>45938</v>
      </c>
      <c r="J58" s="13" t="s">
        <v>90</v>
      </c>
      <c r="K58" s="11" t="s">
        <v>1195</v>
      </c>
      <c r="L58" s="30" t="s">
        <v>1505</v>
      </c>
      <c r="M58" s="30" t="e">
        <f t="shared" ca="1" si="3"/>
        <v>#NAME?</v>
      </c>
      <c r="N58" s="30" t="s">
        <v>1196</v>
      </c>
      <c r="O58" s="30" t="s">
        <v>366</v>
      </c>
      <c r="P58" s="30" t="s">
        <v>931</v>
      </c>
      <c r="Q58" s="30" t="s">
        <v>1199</v>
      </c>
      <c r="R58" s="30" t="s">
        <v>1201</v>
      </c>
      <c r="S58" s="30" t="s">
        <v>1265</v>
      </c>
      <c r="T58" s="30" t="s">
        <v>1201</v>
      </c>
      <c r="U58" s="30" t="s">
        <v>1506</v>
      </c>
    </row>
    <row r="59" spans="1:21" ht="15.75" customHeight="1">
      <c r="A59" s="10" t="s">
        <v>1179</v>
      </c>
      <c r="B59" s="30" t="s">
        <v>1437</v>
      </c>
      <c r="C59" s="30" t="s">
        <v>1459</v>
      </c>
      <c r="D59" s="30" t="s">
        <v>1492</v>
      </c>
      <c r="E59" s="103">
        <v>1142</v>
      </c>
      <c r="F59" s="30" t="s">
        <v>1507</v>
      </c>
      <c r="G59" s="104" t="s">
        <v>65</v>
      </c>
      <c r="H59" s="105" t="s">
        <v>1508</v>
      </c>
      <c r="I59" s="106">
        <v>45362</v>
      </c>
      <c r="J59" s="13" t="s">
        <v>90</v>
      </c>
      <c r="K59" s="11" t="s">
        <v>1195</v>
      </c>
      <c r="L59" s="30" t="s">
        <v>115</v>
      </c>
      <c r="M59" s="30" t="e">
        <f t="shared" ca="1" si="3"/>
        <v>#NAME?</v>
      </c>
      <c r="N59" s="30" t="s">
        <v>1196</v>
      </c>
      <c r="O59" s="30" t="s">
        <v>1511</v>
      </c>
      <c r="P59" s="30" t="s">
        <v>1199</v>
      </c>
      <c r="Q59" s="30" t="s">
        <v>1265</v>
      </c>
      <c r="R59" s="30" t="s">
        <v>1201</v>
      </c>
      <c r="S59" s="30" t="s">
        <v>503</v>
      </c>
      <c r="T59" s="30"/>
      <c r="U59" s="30"/>
    </row>
    <row r="60" spans="1:21" ht="15.75" customHeight="1">
      <c r="A60" s="10" t="s">
        <v>1179</v>
      </c>
      <c r="B60" s="104" t="s">
        <v>753</v>
      </c>
      <c r="C60" s="104" t="s">
        <v>1513</v>
      </c>
      <c r="D60" s="30" t="s">
        <v>1515</v>
      </c>
      <c r="E60" s="104">
        <v>1230</v>
      </c>
      <c r="F60" s="104" t="s">
        <v>1516</v>
      </c>
      <c r="G60" s="104" t="s">
        <v>65</v>
      </c>
      <c r="H60" s="110" t="s">
        <v>1517</v>
      </c>
      <c r="I60" s="109">
        <v>45819</v>
      </c>
      <c r="J60" s="11" t="s">
        <v>755</v>
      </c>
      <c r="K60" s="11" t="s">
        <v>1522</v>
      </c>
      <c r="L60" s="30"/>
      <c r="M60" s="30"/>
      <c r="N60" s="30"/>
      <c r="O60" s="30"/>
      <c r="P60" s="30"/>
      <c r="Q60" s="30"/>
      <c r="R60" s="30"/>
      <c r="S60" s="30"/>
      <c r="T60" s="30"/>
      <c r="U60" s="30"/>
    </row>
    <row r="61" spans="1:21" ht="15.75" customHeight="1">
      <c r="A61" s="10" t="s">
        <v>1179</v>
      </c>
      <c r="B61" s="104" t="s">
        <v>753</v>
      </c>
      <c r="C61" s="104" t="s">
        <v>777</v>
      </c>
      <c r="D61" s="30" t="s">
        <v>1523</v>
      </c>
      <c r="E61" s="104">
        <v>1237</v>
      </c>
      <c r="F61" s="104" t="s">
        <v>1524</v>
      </c>
      <c r="G61" s="104" t="s">
        <v>65</v>
      </c>
      <c r="H61" s="110" t="s">
        <v>1525</v>
      </c>
      <c r="I61" s="109">
        <v>45922</v>
      </c>
      <c r="J61" s="11" t="s">
        <v>113</v>
      </c>
      <c r="K61" s="11" t="s">
        <v>1530</v>
      </c>
      <c r="L61" s="30" t="s">
        <v>1531</v>
      </c>
      <c r="M61" s="30" t="e">
        <f t="shared" ref="M61:M66" ca="1" si="4">_xludf.TEXTJOIN(", ", TRUE, O61:U61)</f>
        <v>#NAME?</v>
      </c>
      <c r="N61" s="30" t="s">
        <v>1537</v>
      </c>
      <c r="O61" s="30" t="s">
        <v>1539</v>
      </c>
      <c r="P61" s="30" t="s">
        <v>1540</v>
      </c>
      <c r="Q61" s="30" t="s">
        <v>785</v>
      </c>
      <c r="R61" s="30" t="s">
        <v>721</v>
      </c>
      <c r="S61" s="30" t="s">
        <v>1543</v>
      </c>
      <c r="T61" s="30" t="s">
        <v>1544</v>
      </c>
      <c r="U61" s="30" t="s">
        <v>1545</v>
      </c>
    </row>
    <row r="62" spans="1:21" ht="15.75" customHeight="1">
      <c r="A62" s="10" t="s">
        <v>1179</v>
      </c>
      <c r="B62" s="104" t="s">
        <v>753</v>
      </c>
      <c r="C62" s="104" t="s">
        <v>777</v>
      </c>
      <c r="D62" s="104" t="s">
        <v>1550</v>
      </c>
      <c r="E62" s="104">
        <v>1210</v>
      </c>
      <c r="F62" s="104" t="s">
        <v>1551</v>
      </c>
      <c r="G62" s="104" t="s">
        <v>65</v>
      </c>
      <c r="H62" s="110" t="s">
        <v>1552</v>
      </c>
      <c r="I62" s="109">
        <v>45884</v>
      </c>
      <c r="J62" s="11" t="s">
        <v>755</v>
      </c>
      <c r="K62" s="11" t="s">
        <v>1578</v>
      </c>
      <c r="L62" s="30" t="s">
        <v>115</v>
      </c>
      <c r="M62" s="30" t="e">
        <f t="shared" ca="1" si="4"/>
        <v>#NAME?</v>
      </c>
      <c r="N62" s="30" t="s">
        <v>717</v>
      </c>
      <c r="O62" s="30" t="s">
        <v>1579</v>
      </c>
      <c r="P62" s="30" t="s">
        <v>1580</v>
      </c>
      <c r="Q62" s="30" t="s">
        <v>1005</v>
      </c>
      <c r="R62" s="30" t="s">
        <v>933</v>
      </c>
      <c r="S62" s="30" t="s">
        <v>1047</v>
      </c>
      <c r="T62" s="30" t="s">
        <v>1545</v>
      </c>
      <c r="U62" s="30" t="s">
        <v>1545</v>
      </c>
    </row>
    <row r="63" spans="1:21" ht="15.75" customHeight="1">
      <c r="A63" s="10" t="s">
        <v>1179</v>
      </c>
      <c r="B63" s="104" t="s">
        <v>753</v>
      </c>
      <c r="C63" s="104" t="s">
        <v>777</v>
      </c>
      <c r="D63" s="11" t="s">
        <v>1581</v>
      </c>
      <c r="E63" s="104">
        <v>1201</v>
      </c>
      <c r="F63" s="104" t="s">
        <v>1583</v>
      </c>
      <c r="G63" s="104" t="s">
        <v>65</v>
      </c>
      <c r="H63" s="110" t="s">
        <v>1585</v>
      </c>
      <c r="I63" s="109">
        <v>45841</v>
      </c>
      <c r="J63" s="13" t="s">
        <v>90</v>
      </c>
      <c r="K63" s="11" t="s">
        <v>1195</v>
      </c>
      <c r="L63" s="30" t="s">
        <v>180</v>
      </c>
      <c r="M63" s="30" t="e">
        <f t="shared" ca="1" si="4"/>
        <v>#NAME?</v>
      </c>
      <c r="N63" s="30" t="s">
        <v>717</v>
      </c>
      <c r="O63" s="30" t="s">
        <v>1632</v>
      </c>
      <c r="P63" s="30" t="s">
        <v>946</v>
      </c>
      <c r="Q63" s="30" t="s">
        <v>1636</v>
      </c>
      <c r="R63" s="30" t="s">
        <v>1639</v>
      </c>
      <c r="S63" s="30" t="s">
        <v>1642</v>
      </c>
      <c r="T63" s="30" t="s">
        <v>1545</v>
      </c>
      <c r="U63" s="30" t="s">
        <v>1545</v>
      </c>
    </row>
    <row r="64" spans="1:21" ht="15.75" customHeight="1">
      <c r="A64" s="10" t="s">
        <v>1179</v>
      </c>
      <c r="B64" s="104" t="s">
        <v>753</v>
      </c>
      <c r="C64" s="104" t="s">
        <v>777</v>
      </c>
      <c r="D64" s="104" t="s">
        <v>1649</v>
      </c>
      <c r="E64" s="104">
        <v>1197</v>
      </c>
      <c r="F64" s="104" t="s">
        <v>1652</v>
      </c>
      <c r="G64" s="104" t="s">
        <v>65</v>
      </c>
      <c r="H64" s="110" t="s">
        <v>1655</v>
      </c>
      <c r="I64" s="109">
        <v>45731</v>
      </c>
      <c r="J64" s="11" t="s">
        <v>113</v>
      </c>
      <c r="K64" s="11" t="s">
        <v>711</v>
      </c>
      <c r="L64" s="30" t="s">
        <v>1663</v>
      </c>
      <c r="M64" s="30" t="e">
        <f t="shared" ca="1" si="4"/>
        <v>#NAME?</v>
      </c>
      <c r="N64" s="30" t="s">
        <v>717</v>
      </c>
      <c r="O64" s="30" t="s">
        <v>1664</v>
      </c>
      <c r="P64" s="30" t="s">
        <v>1665</v>
      </c>
      <c r="Q64" s="30" t="s">
        <v>1666</v>
      </c>
      <c r="R64" s="30" t="s">
        <v>1667</v>
      </c>
      <c r="S64" s="30" t="s">
        <v>1669</v>
      </c>
      <c r="T64" s="30" t="s">
        <v>1545</v>
      </c>
      <c r="U64" s="30" t="s">
        <v>1545</v>
      </c>
    </row>
    <row r="65" spans="1:21" ht="15.75" customHeight="1">
      <c r="A65" s="10" t="s">
        <v>1179</v>
      </c>
      <c r="B65" s="104" t="s">
        <v>753</v>
      </c>
      <c r="C65" s="104" t="s">
        <v>777</v>
      </c>
      <c r="D65" s="104" t="s">
        <v>1581</v>
      </c>
      <c r="E65" s="104">
        <v>1195</v>
      </c>
      <c r="F65" s="104" t="s">
        <v>1671</v>
      </c>
      <c r="G65" s="104" t="s">
        <v>65</v>
      </c>
      <c r="H65" s="110" t="s">
        <v>1672</v>
      </c>
      <c r="I65" s="109">
        <v>45841</v>
      </c>
      <c r="J65" s="11" t="s">
        <v>113</v>
      </c>
      <c r="K65" s="11" t="s">
        <v>1684</v>
      </c>
      <c r="L65" s="30" t="s">
        <v>180</v>
      </c>
      <c r="M65" s="30" t="e">
        <f t="shared" ca="1" si="4"/>
        <v>#NAME?</v>
      </c>
      <c r="N65" s="30" t="s">
        <v>717</v>
      </c>
      <c r="O65" s="30" t="s">
        <v>1664</v>
      </c>
      <c r="P65" s="30" t="s">
        <v>506</v>
      </c>
      <c r="Q65" s="30" t="s">
        <v>768</v>
      </c>
      <c r="R65" s="30" t="s">
        <v>1687</v>
      </c>
      <c r="S65" s="30" t="s">
        <v>1544</v>
      </c>
      <c r="T65" s="30" t="s">
        <v>1545</v>
      </c>
      <c r="U65" s="30" t="s">
        <v>1545</v>
      </c>
    </row>
    <row r="66" spans="1:21" ht="15.75" customHeight="1">
      <c r="A66" s="10" t="s">
        <v>1179</v>
      </c>
      <c r="B66" s="104" t="s">
        <v>753</v>
      </c>
      <c r="C66" s="104" t="s">
        <v>777</v>
      </c>
      <c r="D66" s="104" t="s">
        <v>1692</v>
      </c>
      <c r="E66" s="104">
        <v>1192</v>
      </c>
      <c r="F66" s="104" t="s">
        <v>1695</v>
      </c>
      <c r="G66" s="104" t="s">
        <v>65</v>
      </c>
      <c r="H66" s="110" t="s">
        <v>1696</v>
      </c>
      <c r="I66" s="109">
        <v>45730</v>
      </c>
      <c r="J66" s="11" t="s">
        <v>113</v>
      </c>
      <c r="K66" s="11" t="s">
        <v>1239</v>
      </c>
      <c r="L66" s="30" t="s">
        <v>180</v>
      </c>
      <c r="M66" s="30" t="e">
        <f t="shared" ca="1" si="4"/>
        <v>#NAME?</v>
      </c>
      <c r="N66" s="30" t="s">
        <v>717</v>
      </c>
      <c r="O66" s="30" t="s">
        <v>164</v>
      </c>
      <c r="P66" s="30" t="s">
        <v>1580</v>
      </c>
      <c r="Q66" s="30" t="s">
        <v>899</v>
      </c>
      <c r="R66" s="30" t="s">
        <v>1729</v>
      </c>
      <c r="S66" s="30" t="s">
        <v>631</v>
      </c>
      <c r="T66" s="30" t="s">
        <v>1005</v>
      </c>
      <c r="U66" s="30" t="s">
        <v>1047</v>
      </c>
    </row>
    <row r="67" spans="1:21" ht="15.75" customHeight="1">
      <c r="A67" s="10" t="s">
        <v>1179</v>
      </c>
      <c r="B67" s="104" t="s">
        <v>753</v>
      </c>
      <c r="C67" s="104" t="s">
        <v>777</v>
      </c>
      <c r="D67" s="104" t="s">
        <v>1649</v>
      </c>
      <c r="E67" s="104">
        <v>1187</v>
      </c>
      <c r="F67" s="104" t="s">
        <v>1736</v>
      </c>
      <c r="G67" s="104" t="s">
        <v>65</v>
      </c>
      <c r="H67" s="110" t="s">
        <v>1738</v>
      </c>
      <c r="I67" s="109">
        <v>45336</v>
      </c>
      <c r="J67" s="11" t="s">
        <v>113</v>
      </c>
      <c r="K67" s="11" t="s">
        <v>711</v>
      </c>
      <c r="L67" s="30" t="s">
        <v>1663</v>
      </c>
      <c r="M67" s="30" t="s">
        <v>1740</v>
      </c>
      <c r="N67" s="30"/>
      <c r="O67" s="30"/>
      <c r="P67" s="30" t="s">
        <v>1545</v>
      </c>
      <c r="Q67" s="30" t="s">
        <v>1545</v>
      </c>
      <c r="R67" s="30" t="s">
        <v>1545</v>
      </c>
      <c r="S67" s="30" t="s">
        <v>1545</v>
      </c>
      <c r="T67" s="30" t="s">
        <v>1545</v>
      </c>
      <c r="U67" s="30" t="s">
        <v>1545</v>
      </c>
    </row>
    <row r="68" spans="1:21" ht="15.75" customHeight="1">
      <c r="A68" s="10" t="s">
        <v>1179</v>
      </c>
      <c r="B68" s="104" t="s">
        <v>753</v>
      </c>
      <c r="C68" s="104" t="s">
        <v>777</v>
      </c>
      <c r="D68" s="104" t="s">
        <v>1649</v>
      </c>
      <c r="E68" s="104">
        <v>1173</v>
      </c>
      <c r="F68" s="104" t="s">
        <v>1743</v>
      </c>
      <c r="G68" s="104" t="s">
        <v>65</v>
      </c>
      <c r="H68" s="110" t="s">
        <v>1744</v>
      </c>
      <c r="I68" s="109">
        <v>45519</v>
      </c>
      <c r="J68" s="11" t="s">
        <v>113</v>
      </c>
      <c r="K68" s="11" t="s">
        <v>711</v>
      </c>
      <c r="L68" s="30" t="s">
        <v>1663</v>
      </c>
      <c r="M68" s="30" t="s">
        <v>1747</v>
      </c>
      <c r="N68" s="30"/>
      <c r="O68" s="30" t="s">
        <v>1665</v>
      </c>
      <c r="P68" s="30" t="s">
        <v>1666</v>
      </c>
      <c r="Q68" s="30" t="s">
        <v>1748</v>
      </c>
      <c r="R68" s="30" t="s">
        <v>339</v>
      </c>
      <c r="S68" s="30" t="s">
        <v>1545</v>
      </c>
      <c r="T68" s="30" t="s">
        <v>1545</v>
      </c>
      <c r="U68" s="30" t="s">
        <v>1545</v>
      </c>
    </row>
    <row r="69" spans="1:21" ht="15.75" customHeight="1">
      <c r="A69" s="10" t="s">
        <v>1179</v>
      </c>
      <c r="B69" s="104" t="s">
        <v>753</v>
      </c>
      <c r="C69" s="104" t="s">
        <v>777</v>
      </c>
      <c r="D69" s="104" t="s">
        <v>1751</v>
      </c>
      <c r="E69" s="104">
        <v>1055</v>
      </c>
      <c r="F69" s="104" t="s">
        <v>1752</v>
      </c>
      <c r="G69" s="104" t="s">
        <v>65</v>
      </c>
      <c r="H69" s="110" t="s">
        <v>1753</v>
      </c>
      <c r="I69" s="109">
        <v>45020</v>
      </c>
      <c r="J69" s="11" t="s">
        <v>755</v>
      </c>
      <c r="K69" s="104" t="s">
        <v>1755</v>
      </c>
      <c r="L69" s="30" t="s">
        <v>180</v>
      </c>
      <c r="M69" s="30" t="e">
        <f t="shared" ref="M69:M75" ca="1" si="5">_xludf.TEXTJOIN(", ", TRUE, O69:U69)</f>
        <v>#NAME?</v>
      </c>
      <c r="N69" s="30"/>
      <c r="O69" s="30" t="s">
        <v>1757</v>
      </c>
      <c r="P69" s="30" t="s">
        <v>1580</v>
      </c>
      <c r="Q69" s="30" t="s">
        <v>1748</v>
      </c>
      <c r="R69" s="30" t="s">
        <v>339</v>
      </c>
      <c r="S69" s="30"/>
      <c r="T69" s="30"/>
      <c r="U69" s="30" t="s">
        <v>1545</v>
      </c>
    </row>
    <row r="70" spans="1:21" ht="15.75" customHeight="1">
      <c r="A70" s="10" t="s">
        <v>1179</v>
      </c>
      <c r="B70" s="104" t="s">
        <v>753</v>
      </c>
      <c r="C70" s="104" t="s">
        <v>777</v>
      </c>
      <c r="D70" s="104" t="s">
        <v>1759</v>
      </c>
      <c r="E70" s="104">
        <v>1054</v>
      </c>
      <c r="F70" s="104" t="s">
        <v>1761</v>
      </c>
      <c r="G70" s="104" t="s">
        <v>65</v>
      </c>
      <c r="H70" s="110" t="s">
        <v>1762</v>
      </c>
      <c r="I70" s="109">
        <v>45121</v>
      </c>
      <c r="J70" s="11" t="s">
        <v>113</v>
      </c>
      <c r="K70" s="104" t="s">
        <v>1684</v>
      </c>
      <c r="L70" s="30"/>
      <c r="M70" s="30" t="e">
        <f t="shared" ca="1" si="5"/>
        <v>#NAME?</v>
      </c>
      <c r="N70" s="30"/>
      <c r="O70" s="30" t="s">
        <v>1773</v>
      </c>
      <c r="P70" s="30" t="s">
        <v>1774</v>
      </c>
      <c r="Q70" s="30" t="s">
        <v>1775</v>
      </c>
      <c r="R70" s="30" t="s">
        <v>1636</v>
      </c>
      <c r="S70" s="30" t="s">
        <v>1776</v>
      </c>
      <c r="T70" s="30" t="s">
        <v>1545</v>
      </c>
      <c r="U70" s="30" t="s">
        <v>1545</v>
      </c>
    </row>
    <row r="71" spans="1:21" ht="15.75" customHeight="1">
      <c r="A71" s="10" t="s">
        <v>1179</v>
      </c>
      <c r="B71" s="104" t="s">
        <v>753</v>
      </c>
      <c r="C71" s="104" t="s">
        <v>777</v>
      </c>
      <c r="D71" s="104" t="s">
        <v>1649</v>
      </c>
      <c r="E71" s="104">
        <v>1011</v>
      </c>
      <c r="F71" s="104" t="s">
        <v>1777</v>
      </c>
      <c r="G71" s="104" t="s">
        <v>65</v>
      </c>
      <c r="H71" s="110" t="s">
        <v>1778</v>
      </c>
      <c r="I71" s="109">
        <v>44760</v>
      </c>
      <c r="J71" s="11" t="s">
        <v>755</v>
      </c>
      <c r="K71" s="104" t="s">
        <v>1578</v>
      </c>
      <c r="L71" s="30"/>
      <c r="M71" s="30" t="e">
        <f t="shared" ca="1" si="5"/>
        <v>#NAME?</v>
      </c>
      <c r="N71" s="30"/>
      <c r="O71" s="30" t="s">
        <v>1779</v>
      </c>
      <c r="P71" s="30" t="s">
        <v>1665</v>
      </c>
      <c r="Q71" s="30" t="s">
        <v>1666</v>
      </c>
      <c r="R71" s="30" t="s">
        <v>1667</v>
      </c>
      <c r="S71" s="30" t="s">
        <v>339</v>
      </c>
      <c r="T71" s="30" t="s">
        <v>1545</v>
      </c>
      <c r="U71" s="30" t="s">
        <v>1545</v>
      </c>
    </row>
    <row r="72" spans="1:21" ht="15.75" customHeight="1">
      <c r="A72" s="10" t="s">
        <v>1179</v>
      </c>
      <c r="B72" s="104" t="s">
        <v>753</v>
      </c>
      <c r="C72" s="104" t="s">
        <v>777</v>
      </c>
      <c r="D72" s="104" t="s">
        <v>1780</v>
      </c>
      <c r="E72" s="104">
        <v>975</v>
      </c>
      <c r="F72" s="104" t="s">
        <v>1781</v>
      </c>
      <c r="G72" s="104" t="s">
        <v>65</v>
      </c>
      <c r="H72" s="110" t="s">
        <v>1782</v>
      </c>
      <c r="I72" s="109">
        <v>44385</v>
      </c>
      <c r="J72" s="11" t="s">
        <v>755</v>
      </c>
      <c r="K72" s="104" t="s">
        <v>1755</v>
      </c>
      <c r="L72" s="30"/>
      <c r="M72" s="30" t="e">
        <f t="shared" ca="1" si="5"/>
        <v>#NAME?</v>
      </c>
      <c r="N72" s="30"/>
      <c r="O72" s="30" t="s">
        <v>1773</v>
      </c>
      <c r="P72" s="30" t="s">
        <v>1580</v>
      </c>
      <c r="Q72" s="30" t="s">
        <v>1748</v>
      </c>
      <c r="R72" s="30" t="s">
        <v>339</v>
      </c>
      <c r="S72" s="30" t="s">
        <v>1545</v>
      </c>
      <c r="T72" s="30" t="s">
        <v>1545</v>
      </c>
      <c r="U72" s="30" t="s">
        <v>1545</v>
      </c>
    </row>
    <row r="73" spans="1:21" ht="15.75" customHeight="1">
      <c r="A73" s="10" t="s">
        <v>1179</v>
      </c>
      <c r="B73" s="104" t="s">
        <v>753</v>
      </c>
      <c r="C73" s="104" t="s">
        <v>777</v>
      </c>
      <c r="D73" s="104" t="s">
        <v>1649</v>
      </c>
      <c r="E73" s="104">
        <v>891</v>
      </c>
      <c r="F73" s="104" t="s">
        <v>1784</v>
      </c>
      <c r="G73" s="104" t="s">
        <v>65</v>
      </c>
      <c r="H73" s="110" t="s">
        <v>1787</v>
      </c>
      <c r="I73" s="109">
        <v>43588</v>
      </c>
      <c r="J73" s="11" t="s">
        <v>113</v>
      </c>
      <c r="K73" s="104" t="s">
        <v>711</v>
      </c>
      <c r="L73" s="30"/>
      <c r="M73" s="30" t="e">
        <f t="shared" ca="1" si="5"/>
        <v>#NAME?</v>
      </c>
      <c r="N73" s="30"/>
      <c r="O73" s="30" t="s">
        <v>1795</v>
      </c>
      <c r="P73" s="30" t="s">
        <v>1545</v>
      </c>
      <c r="Q73" s="30" t="s">
        <v>1545</v>
      </c>
      <c r="R73" s="30" t="s">
        <v>1545</v>
      </c>
      <c r="S73" s="30" t="s">
        <v>1545</v>
      </c>
      <c r="T73" s="30" t="s">
        <v>1545</v>
      </c>
      <c r="U73" s="30" t="s">
        <v>1545</v>
      </c>
    </row>
    <row r="74" spans="1:21" ht="15.75" customHeight="1">
      <c r="A74" s="10" t="s">
        <v>1179</v>
      </c>
      <c r="B74" s="30" t="s">
        <v>753</v>
      </c>
      <c r="C74" s="30" t="s">
        <v>1796</v>
      </c>
      <c r="D74" s="30" t="s">
        <v>1797</v>
      </c>
      <c r="E74" s="103">
        <v>853</v>
      </c>
      <c r="F74" s="30" t="s">
        <v>1798</v>
      </c>
      <c r="G74" s="104" t="s">
        <v>65</v>
      </c>
      <c r="H74" s="105" t="s">
        <v>1799</v>
      </c>
      <c r="I74" s="109">
        <v>43978</v>
      </c>
      <c r="J74" s="11" t="s">
        <v>113</v>
      </c>
      <c r="K74" s="11" t="s">
        <v>711</v>
      </c>
      <c r="L74" s="30" t="s">
        <v>180</v>
      </c>
      <c r="M74" s="30" t="e">
        <f t="shared" ca="1" si="5"/>
        <v>#NAME?</v>
      </c>
      <c r="N74" s="30" t="s">
        <v>717</v>
      </c>
      <c r="O74" s="30" t="s">
        <v>366</v>
      </c>
      <c r="P74" s="30" t="s">
        <v>1199</v>
      </c>
      <c r="Q74" s="30" t="s">
        <v>933</v>
      </c>
      <c r="R74" s="30" t="s">
        <v>1199</v>
      </c>
      <c r="S74" s="30" t="s">
        <v>1254</v>
      </c>
      <c r="T74" s="30"/>
      <c r="U74" s="30"/>
    </row>
    <row r="75" spans="1:21" ht="15.75" customHeight="1">
      <c r="A75" s="10" t="s">
        <v>1179</v>
      </c>
      <c r="B75" s="104" t="s">
        <v>753</v>
      </c>
      <c r="C75" s="104" t="s">
        <v>777</v>
      </c>
      <c r="D75" s="104" t="s">
        <v>1581</v>
      </c>
      <c r="E75" s="104">
        <v>801</v>
      </c>
      <c r="F75" s="104" t="s">
        <v>1809</v>
      </c>
      <c r="G75" s="104" t="s">
        <v>65</v>
      </c>
      <c r="H75" s="110" t="s">
        <v>1812</v>
      </c>
      <c r="I75" s="109">
        <v>43622</v>
      </c>
      <c r="J75" s="11" t="s">
        <v>113</v>
      </c>
      <c r="K75" s="11" t="s">
        <v>1684</v>
      </c>
      <c r="L75" s="30" t="s">
        <v>180</v>
      </c>
      <c r="M75" s="30" t="e">
        <f t="shared" ca="1" si="5"/>
        <v>#NAME?</v>
      </c>
      <c r="N75" s="30" t="s">
        <v>1828</v>
      </c>
      <c r="O75" s="30" t="s">
        <v>1664</v>
      </c>
      <c r="P75" s="30" t="s">
        <v>506</v>
      </c>
      <c r="Q75" s="30" t="s">
        <v>768</v>
      </c>
      <c r="R75" s="30" t="s">
        <v>1687</v>
      </c>
      <c r="S75" s="30" t="s">
        <v>1544</v>
      </c>
      <c r="T75" s="30" t="s">
        <v>1545</v>
      </c>
      <c r="U75" s="30" t="s">
        <v>1545</v>
      </c>
    </row>
    <row r="76" spans="1:21" ht="12.75">
      <c r="A76" s="130"/>
      <c r="E76" s="130"/>
    </row>
    <row r="77" spans="1:21" ht="12.75">
      <c r="A77" s="130"/>
      <c r="E77" s="130"/>
    </row>
    <row r="78" spans="1:21" ht="12.75">
      <c r="A78" s="130"/>
      <c r="E78" s="130"/>
    </row>
    <row r="79" spans="1:21" ht="12.75">
      <c r="A79" s="130"/>
      <c r="E79" s="130"/>
    </row>
    <row r="80" spans="1:21" ht="12.75">
      <c r="A80" s="130"/>
      <c r="E80" s="130"/>
    </row>
    <row r="81" spans="1:5" ht="12.75">
      <c r="A81" s="130"/>
      <c r="E81" s="130"/>
    </row>
    <row r="82" spans="1:5" ht="12.75">
      <c r="A82" s="130"/>
      <c r="E82" s="130"/>
    </row>
    <row r="83" spans="1:5" ht="12.75">
      <c r="A83" s="130"/>
      <c r="E83" s="130"/>
    </row>
    <row r="84" spans="1:5" ht="12.75">
      <c r="A84" s="130"/>
      <c r="E84" s="130"/>
    </row>
    <row r="85" spans="1:5" ht="12.75">
      <c r="A85" s="130"/>
      <c r="E85" s="130"/>
    </row>
    <row r="86" spans="1:5" ht="12.75">
      <c r="A86" s="130"/>
      <c r="E86" s="130"/>
    </row>
    <row r="87" spans="1:5" ht="12.75">
      <c r="A87" s="130"/>
      <c r="E87" s="130"/>
    </row>
    <row r="88" spans="1:5" ht="12.75">
      <c r="A88" s="130"/>
      <c r="E88" s="130"/>
    </row>
    <row r="89" spans="1:5" ht="12.75">
      <c r="A89" s="130"/>
      <c r="E89" s="130"/>
    </row>
    <row r="90" spans="1:5" ht="12.75">
      <c r="A90" s="130"/>
      <c r="E90" s="130"/>
    </row>
    <row r="91" spans="1:5" ht="12.75">
      <c r="A91" s="130"/>
      <c r="E91" s="130"/>
    </row>
    <row r="92" spans="1:5" ht="12.75">
      <c r="A92" s="130"/>
      <c r="E92" s="130"/>
    </row>
    <row r="93" spans="1:5" ht="12.75">
      <c r="A93" s="130"/>
      <c r="E93" s="130"/>
    </row>
    <row r="94" spans="1:5" ht="12.75">
      <c r="A94" s="130"/>
      <c r="E94" s="130"/>
    </row>
    <row r="95" spans="1:5" ht="12.75">
      <c r="A95" s="130"/>
      <c r="E95" s="130"/>
    </row>
    <row r="96" spans="1:5" ht="12.75">
      <c r="A96" s="130"/>
      <c r="E96" s="130"/>
    </row>
    <row r="97" spans="1:5" ht="12.75">
      <c r="A97" s="130"/>
      <c r="E97" s="130"/>
    </row>
    <row r="98" spans="1:5" ht="12.75">
      <c r="A98" s="130"/>
      <c r="E98" s="130"/>
    </row>
    <row r="99" spans="1:5" ht="12.75">
      <c r="A99" s="130"/>
      <c r="E99" s="130"/>
    </row>
    <row r="100" spans="1:5" ht="12.75">
      <c r="A100" s="130"/>
      <c r="E100" s="130"/>
    </row>
    <row r="101" spans="1:5" ht="12.75">
      <c r="A101" s="130"/>
      <c r="E101" s="130"/>
    </row>
    <row r="102" spans="1:5" ht="12.75">
      <c r="A102" s="130"/>
      <c r="E102" s="130"/>
    </row>
    <row r="103" spans="1:5" ht="12.75">
      <c r="A103" s="130"/>
      <c r="E103" s="130"/>
    </row>
    <row r="104" spans="1:5" ht="12.75">
      <c r="A104" s="130"/>
      <c r="E104" s="130"/>
    </row>
    <row r="105" spans="1:5" ht="12.75">
      <c r="A105" s="130"/>
      <c r="E105" s="130"/>
    </row>
    <row r="106" spans="1:5" ht="12.75">
      <c r="A106" s="130"/>
      <c r="E106" s="130"/>
    </row>
    <row r="107" spans="1:5" ht="12.75">
      <c r="A107" s="130"/>
      <c r="E107" s="130"/>
    </row>
    <row r="108" spans="1:5" ht="12.75">
      <c r="A108" s="130"/>
      <c r="E108" s="130"/>
    </row>
    <row r="109" spans="1:5" ht="12.75">
      <c r="A109" s="130"/>
      <c r="E109" s="130"/>
    </row>
    <row r="110" spans="1:5" ht="12.75">
      <c r="A110" s="130"/>
      <c r="E110" s="130"/>
    </row>
    <row r="111" spans="1:5" ht="12.75">
      <c r="A111" s="130"/>
      <c r="E111" s="130"/>
    </row>
    <row r="112" spans="1:5" ht="12.75">
      <c r="A112" s="130"/>
      <c r="E112" s="130"/>
    </row>
    <row r="113" spans="1:5" ht="12.75">
      <c r="A113" s="130"/>
      <c r="E113" s="130"/>
    </row>
    <row r="114" spans="1:5" ht="12.75">
      <c r="A114" s="130"/>
      <c r="E114" s="130"/>
    </row>
    <row r="115" spans="1:5" ht="12.75">
      <c r="A115" s="130"/>
      <c r="E115" s="130"/>
    </row>
    <row r="116" spans="1:5" ht="12.75">
      <c r="A116" s="130"/>
      <c r="E116" s="130"/>
    </row>
    <row r="117" spans="1:5" ht="12.75">
      <c r="A117" s="130"/>
      <c r="E117" s="130"/>
    </row>
    <row r="118" spans="1:5" ht="12.75">
      <c r="A118" s="130"/>
      <c r="E118" s="130"/>
    </row>
    <row r="119" spans="1:5" ht="12.75">
      <c r="A119" s="130"/>
      <c r="E119" s="130"/>
    </row>
    <row r="120" spans="1:5" ht="12.75">
      <c r="A120" s="130"/>
      <c r="E120" s="130"/>
    </row>
    <row r="121" spans="1:5" ht="12.75">
      <c r="A121" s="130"/>
      <c r="E121" s="130"/>
    </row>
    <row r="122" spans="1:5" ht="12.75">
      <c r="A122" s="130"/>
      <c r="E122" s="130"/>
    </row>
    <row r="123" spans="1:5" ht="12.75">
      <c r="A123" s="130"/>
      <c r="E123" s="130"/>
    </row>
    <row r="124" spans="1:5" ht="12.75">
      <c r="A124" s="130"/>
      <c r="E124" s="130"/>
    </row>
    <row r="125" spans="1:5" ht="12.75">
      <c r="A125" s="130"/>
      <c r="E125" s="130"/>
    </row>
    <row r="126" spans="1:5" ht="12.75">
      <c r="A126" s="130"/>
      <c r="E126" s="130"/>
    </row>
    <row r="127" spans="1:5" ht="12.75">
      <c r="A127" s="130"/>
      <c r="E127" s="130"/>
    </row>
    <row r="128" spans="1:5" ht="12.75">
      <c r="A128" s="130"/>
      <c r="E128" s="130"/>
    </row>
    <row r="129" spans="1:5" ht="12.75">
      <c r="A129" s="130"/>
      <c r="E129" s="130"/>
    </row>
    <row r="130" spans="1:5" ht="12.75">
      <c r="A130" s="130"/>
      <c r="E130" s="130"/>
    </row>
    <row r="131" spans="1:5" ht="12.75">
      <c r="A131" s="130"/>
      <c r="E131" s="130"/>
    </row>
    <row r="132" spans="1:5" ht="12.75">
      <c r="A132" s="130"/>
      <c r="E132" s="130"/>
    </row>
    <row r="133" spans="1:5" ht="12.75">
      <c r="A133" s="130"/>
      <c r="E133" s="130"/>
    </row>
    <row r="134" spans="1:5" ht="12.75">
      <c r="A134" s="130"/>
      <c r="E134" s="130"/>
    </row>
    <row r="135" spans="1:5" ht="12.75">
      <c r="A135" s="130"/>
      <c r="E135" s="130"/>
    </row>
    <row r="136" spans="1:5" ht="12.75">
      <c r="A136" s="130"/>
      <c r="E136" s="130"/>
    </row>
    <row r="137" spans="1:5" ht="12.75">
      <c r="A137" s="130"/>
      <c r="E137" s="130"/>
    </row>
    <row r="138" spans="1:5" ht="12.75">
      <c r="A138" s="130"/>
      <c r="E138" s="130"/>
    </row>
    <row r="139" spans="1:5" ht="12.75">
      <c r="A139" s="130"/>
      <c r="E139" s="130"/>
    </row>
    <row r="140" spans="1:5" ht="12.75">
      <c r="A140" s="130"/>
      <c r="E140" s="130"/>
    </row>
    <row r="141" spans="1:5" ht="12.75">
      <c r="A141" s="130"/>
      <c r="E141" s="130"/>
    </row>
    <row r="142" spans="1:5" ht="12.75">
      <c r="A142" s="130"/>
      <c r="E142" s="130"/>
    </row>
    <row r="143" spans="1:5" ht="12.75">
      <c r="A143" s="130"/>
      <c r="E143" s="130"/>
    </row>
    <row r="144" spans="1:5" ht="12.75">
      <c r="A144" s="130"/>
      <c r="E144" s="130"/>
    </row>
    <row r="145" spans="1:5" ht="12.75">
      <c r="A145" s="130"/>
      <c r="E145" s="130"/>
    </row>
    <row r="146" spans="1:5" ht="12.75">
      <c r="A146" s="130"/>
      <c r="E146" s="130"/>
    </row>
    <row r="147" spans="1:5" ht="12.75">
      <c r="A147" s="130"/>
      <c r="E147" s="130"/>
    </row>
    <row r="148" spans="1:5" ht="12.75">
      <c r="A148" s="130"/>
      <c r="E148" s="130"/>
    </row>
    <row r="149" spans="1:5" ht="12.75">
      <c r="A149" s="130"/>
      <c r="E149" s="130"/>
    </row>
    <row r="150" spans="1:5" ht="12.75">
      <c r="A150" s="130"/>
      <c r="E150" s="130"/>
    </row>
    <row r="151" spans="1:5" ht="12.75">
      <c r="A151" s="130"/>
      <c r="E151" s="130"/>
    </row>
    <row r="152" spans="1:5" ht="12.75">
      <c r="A152" s="130"/>
      <c r="E152" s="130"/>
    </row>
    <row r="153" spans="1:5" ht="12.75">
      <c r="A153" s="130"/>
      <c r="E153" s="130"/>
    </row>
    <row r="154" spans="1:5" ht="12.75">
      <c r="A154" s="130"/>
      <c r="E154" s="130"/>
    </row>
    <row r="155" spans="1:5" ht="12.75">
      <c r="A155" s="130"/>
      <c r="E155" s="130"/>
    </row>
    <row r="156" spans="1:5" ht="12.75">
      <c r="A156" s="130"/>
      <c r="E156" s="130"/>
    </row>
    <row r="157" spans="1:5" ht="12.75">
      <c r="A157" s="130"/>
      <c r="E157" s="130"/>
    </row>
    <row r="158" spans="1:5" ht="12.75">
      <c r="A158" s="130"/>
      <c r="E158" s="130"/>
    </row>
    <row r="159" spans="1:5" ht="12.75">
      <c r="A159" s="130"/>
      <c r="E159" s="130"/>
    </row>
    <row r="160" spans="1:5" ht="12.75">
      <c r="A160" s="130"/>
      <c r="E160" s="130"/>
    </row>
    <row r="161" spans="1:5" ht="12.75">
      <c r="A161" s="130"/>
      <c r="E161" s="130"/>
    </row>
    <row r="162" spans="1:5" ht="12.75">
      <c r="A162" s="130"/>
      <c r="E162" s="130"/>
    </row>
    <row r="163" spans="1:5" ht="12.75">
      <c r="A163" s="130"/>
      <c r="E163" s="130"/>
    </row>
    <row r="164" spans="1:5" ht="12.75">
      <c r="A164" s="130"/>
      <c r="E164" s="130"/>
    </row>
    <row r="165" spans="1:5" ht="12.75">
      <c r="A165" s="130"/>
      <c r="E165" s="130"/>
    </row>
    <row r="166" spans="1:5" ht="12.75">
      <c r="A166" s="130"/>
      <c r="E166" s="130"/>
    </row>
    <row r="167" spans="1:5" ht="12.75">
      <c r="A167" s="130"/>
      <c r="E167" s="130"/>
    </row>
    <row r="168" spans="1:5" ht="12.75">
      <c r="A168" s="130"/>
      <c r="E168" s="130"/>
    </row>
    <row r="169" spans="1:5" ht="12.75">
      <c r="A169" s="130"/>
      <c r="E169" s="130"/>
    </row>
    <row r="170" spans="1:5" ht="12.75">
      <c r="A170" s="130"/>
      <c r="E170" s="130"/>
    </row>
    <row r="171" spans="1:5" ht="12.75">
      <c r="A171" s="130"/>
      <c r="E171" s="130"/>
    </row>
    <row r="172" spans="1:5" ht="12.75">
      <c r="A172" s="130"/>
      <c r="E172" s="130"/>
    </row>
    <row r="173" spans="1:5" ht="12.75">
      <c r="A173" s="130"/>
      <c r="E173" s="130"/>
    </row>
    <row r="174" spans="1:5" ht="12.75">
      <c r="A174" s="130"/>
      <c r="E174" s="130"/>
    </row>
    <row r="175" spans="1:5" ht="12.75">
      <c r="A175" s="130"/>
      <c r="E175" s="130"/>
    </row>
    <row r="176" spans="1:5" ht="12.75">
      <c r="A176" s="130"/>
      <c r="E176" s="130"/>
    </row>
    <row r="177" spans="1:5" ht="12.75">
      <c r="A177" s="130"/>
      <c r="E177" s="130"/>
    </row>
    <row r="178" spans="1:5" ht="12.75">
      <c r="A178" s="130"/>
      <c r="E178" s="130"/>
    </row>
    <row r="179" spans="1:5" ht="12.75">
      <c r="A179" s="130"/>
      <c r="E179" s="130"/>
    </row>
    <row r="180" spans="1:5" ht="12.75">
      <c r="A180" s="130"/>
      <c r="E180" s="130"/>
    </row>
    <row r="181" spans="1:5" ht="12.75">
      <c r="A181" s="130"/>
      <c r="E181" s="130"/>
    </row>
    <row r="182" spans="1:5" ht="12.75">
      <c r="A182" s="130"/>
      <c r="E182" s="130"/>
    </row>
    <row r="183" spans="1:5" ht="12.75">
      <c r="A183" s="130"/>
      <c r="E183" s="130"/>
    </row>
    <row r="184" spans="1:5" ht="12.75">
      <c r="A184" s="130"/>
      <c r="E184" s="130"/>
    </row>
    <row r="185" spans="1:5" ht="12.75">
      <c r="A185" s="130"/>
      <c r="E185" s="130"/>
    </row>
    <row r="186" spans="1:5" ht="12.75">
      <c r="A186" s="130"/>
      <c r="E186" s="130"/>
    </row>
    <row r="187" spans="1:5" ht="12.75">
      <c r="A187" s="130"/>
      <c r="E187" s="130"/>
    </row>
    <row r="188" spans="1:5" ht="12.75">
      <c r="A188" s="130"/>
      <c r="E188" s="130"/>
    </row>
    <row r="189" spans="1:5" ht="12.75">
      <c r="A189" s="130"/>
      <c r="E189" s="130"/>
    </row>
    <row r="190" spans="1:5" ht="12.75">
      <c r="A190" s="130"/>
      <c r="E190" s="130"/>
    </row>
    <row r="191" spans="1:5" ht="12.75">
      <c r="A191" s="130"/>
      <c r="E191" s="130"/>
    </row>
    <row r="192" spans="1:5" ht="12.75">
      <c r="A192" s="130"/>
      <c r="E192" s="130"/>
    </row>
    <row r="193" spans="1:5" ht="12.75">
      <c r="A193" s="130"/>
      <c r="E193" s="130"/>
    </row>
    <row r="194" spans="1:5" ht="12.75">
      <c r="A194" s="130"/>
      <c r="E194" s="130"/>
    </row>
    <row r="195" spans="1:5" ht="12.75">
      <c r="A195" s="130"/>
      <c r="E195" s="130"/>
    </row>
    <row r="196" spans="1:5" ht="12.75">
      <c r="A196" s="130"/>
      <c r="E196" s="130"/>
    </row>
    <row r="197" spans="1:5" ht="12.75">
      <c r="A197" s="130"/>
      <c r="E197" s="130"/>
    </row>
    <row r="198" spans="1:5" ht="12.75">
      <c r="A198" s="130"/>
      <c r="E198" s="130"/>
    </row>
    <row r="199" spans="1:5" ht="12.75">
      <c r="A199" s="130"/>
      <c r="E199" s="130"/>
    </row>
    <row r="200" spans="1:5" ht="12.75">
      <c r="A200" s="130"/>
      <c r="E200" s="130"/>
    </row>
    <row r="201" spans="1:5" ht="12.75">
      <c r="A201" s="130"/>
      <c r="E201" s="130"/>
    </row>
    <row r="202" spans="1:5" ht="12.75">
      <c r="A202" s="130"/>
      <c r="E202" s="130"/>
    </row>
    <row r="203" spans="1:5" ht="12.75">
      <c r="A203" s="130"/>
      <c r="E203" s="130"/>
    </row>
    <row r="204" spans="1:5" ht="12.75">
      <c r="A204" s="130"/>
      <c r="E204" s="130"/>
    </row>
    <row r="205" spans="1:5" ht="12.75">
      <c r="A205" s="130"/>
      <c r="E205" s="130"/>
    </row>
    <row r="206" spans="1:5" ht="12.75">
      <c r="A206" s="130"/>
      <c r="E206" s="130"/>
    </row>
    <row r="207" spans="1:5" ht="12.75">
      <c r="A207" s="130"/>
      <c r="E207" s="130"/>
    </row>
    <row r="208" spans="1:5" ht="12.75">
      <c r="A208" s="130"/>
      <c r="E208" s="130"/>
    </row>
    <row r="209" spans="1:5" ht="12.75">
      <c r="A209" s="130"/>
      <c r="E209" s="130"/>
    </row>
    <row r="210" spans="1:5" ht="12.75">
      <c r="A210" s="130"/>
      <c r="E210" s="130"/>
    </row>
    <row r="211" spans="1:5" ht="12.75">
      <c r="A211" s="130"/>
      <c r="E211" s="130"/>
    </row>
    <row r="212" spans="1:5" ht="12.75">
      <c r="A212" s="130"/>
      <c r="E212" s="130"/>
    </row>
    <row r="213" spans="1:5" ht="12.75">
      <c r="A213" s="130"/>
      <c r="E213" s="130"/>
    </row>
    <row r="214" spans="1:5" ht="12.75">
      <c r="A214" s="130"/>
      <c r="E214" s="130"/>
    </row>
    <row r="215" spans="1:5" ht="12.75">
      <c r="A215" s="130"/>
      <c r="E215" s="130"/>
    </row>
    <row r="216" spans="1:5" ht="12.75">
      <c r="A216" s="130"/>
      <c r="E216" s="130"/>
    </row>
    <row r="217" spans="1:5" ht="12.75">
      <c r="A217" s="130"/>
      <c r="E217" s="130"/>
    </row>
    <row r="218" spans="1:5" ht="12.75">
      <c r="A218" s="130"/>
      <c r="E218" s="130"/>
    </row>
    <row r="219" spans="1:5" ht="12.75">
      <c r="A219" s="130"/>
      <c r="E219" s="130"/>
    </row>
    <row r="220" spans="1:5" ht="12.75">
      <c r="A220" s="130"/>
      <c r="E220" s="130"/>
    </row>
    <row r="221" spans="1:5" ht="12.75">
      <c r="A221" s="130"/>
      <c r="E221" s="130"/>
    </row>
    <row r="222" spans="1:5" ht="12.75">
      <c r="A222" s="130"/>
      <c r="E222" s="130"/>
    </row>
    <row r="223" spans="1:5" ht="12.75">
      <c r="A223" s="130"/>
      <c r="E223" s="130"/>
    </row>
    <row r="224" spans="1:5" ht="12.75">
      <c r="A224" s="130"/>
      <c r="E224" s="130"/>
    </row>
    <row r="225" spans="1:5" ht="12.75">
      <c r="A225" s="130"/>
      <c r="E225" s="130"/>
    </row>
    <row r="226" spans="1:5" ht="12.75">
      <c r="A226" s="130"/>
      <c r="E226" s="130"/>
    </row>
    <row r="227" spans="1:5" ht="12.75">
      <c r="A227" s="130"/>
      <c r="E227" s="130"/>
    </row>
    <row r="228" spans="1:5" ht="12.75">
      <c r="A228" s="130"/>
      <c r="E228" s="130"/>
    </row>
    <row r="229" spans="1:5" ht="12.75">
      <c r="A229" s="130"/>
      <c r="E229" s="130"/>
    </row>
    <row r="230" spans="1:5" ht="12.75">
      <c r="A230" s="130"/>
      <c r="E230" s="130"/>
    </row>
    <row r="231" spans="1:5" ht="12.75">
      <c r="A231" s="130"/>
      <c r="E231" s="130"/>
    </row>
    <row r="232" spans="1:5" ht="12.75">
      <c r="A232" s="130"/>
      <c r="E232" s="130"/>
    </row>
    <row r="233" spans="1:5" ht="12.75">
      <c r="A233" s="130"/>
      <c r="E233" s="130"/>
    </row>
    <row r="234" spans="1:5" ht="12.75">
      <c r="A234" s="130"/>
      <c r="E234" s="130"/>
    </row>
    <row r="235" spans="1:5" ht="12.75">
      <c r="A235" s="130"/>
      <c r="E235" s="130"/>
    </row>
    <row r="236" spans="1:5" ht="12.75">
      <c r="A236" s="130"/>
      <c r="E236" s="130"/>
    </row>
    <row r="237" spans="1:5" ht="12.75">
      <c r="A237" s="130"/>
      <c r="E237" s="130"/>
    </row>
    <row r="238" spans="1:5" ht="12.75">
      <c r="A238" s="130"/>
      <c r="E238" s="130"/>
    </row>
    <row r="239" spans="1:5" ht="12.75">
      <c r="A239" s="130"/>
      <c r="E239" s="130"/>
    </row>
    <row r="240" spans="1:5" ht="12.75">
      <c r="A240" s="130"/>
      <c r="E240" s="130"/>
    </row>
    <row r="241" spans="1:5" ht="12.75">
      <c r="A241" s="130"/>
      <c r="E241" s="130"/>
    </row>
    <row r="242" spans="1:5" ht="12.75">
      <c r="A242" s="130"/>
      <c r="E242" s="130"/>
    </row>
    <row r="243" spans="1:5" ht="12.75">
      <c r="A243" s="130"/>
      <c r="E243" s="130"/>
    </row>
    <row r="244" spans="1:5" ht="12.75">
      <c r="A244" s="130"/>
      <c r="E244" s="130"/>
    </row>
    <row r="245" spans="1:5" ht="12.75">
      <c r="A245" s="130"/>
      <c r="E245" s="130"/>
    </row>
    <row r="246" spans="1:5" ht="12.75">
      <c r="A246" s="130"/>
      <c r="E246" s="130"/>
    </row>
    <row r="247" spans="1:5" ht="12.75">
      <c r="A247" s="130"/>
      <c r="E247" s="130"/>
    </row>
    <row r="248" spans="1:5" ht="12.75">
      <c r="A248" s="130"/>
      <c r="E248" s="130"/>
    </row>
    <row r="249" spans="1:5" ht="12.75">
      <c r="A249" s="130"/>
      <c r="E249" s="130"/>
    </row>
    <row r="250" spans="1:5" ht="12.75">
      <c r="A250" s="130"/>
      <c r="E250" s="130"/>
    </row>
    <row r="251" spans="1:5" ht="12.75">
      <c r="A251" s="130"/>
      <c r="E251" s="130"/>
    </row>
    <row r="252" spans="1:5" ht="12.75">
      <c r="A252" s="130"/>
      <c r="E252" s="130"/>
    </row>
    <row r="253" spans="1:5" ht="12.75">
      <c r="A253" s="130"/>
      <c r="E253" s="130"/>
    </row>
    <row r="254" spans="1:5" ht="12.75">
      <c r="A254" s="130"/>
      <c r="E254" s="130"/>
    </row>
    <row r="255" spans="1:5" ht="12.75">
      <c r="A255" s="130"/>
      <c r="E255" s="130"/>
    </row>
    <row r="256" spans="1:5" ht="12.75">
      <c r="A256" s="130"/>
      <c r="E256" s="130"/>
    </row>
    <row r="257" spans="1:5" ht="12.75">
      <c r="A257" s="130"/>
      <c r="E257" s="130"/>
    </row>
    <row r="258" spans="1:5" ht="12.75">
      <c r="A258" s="130"/>
      <c r="E258" s="130"/>
    </row>
    <row r="259" spans="1:5" ht="12.75">
      <c r="A259" s="130"/>
      <c r="E259" s="130"/>
    </row>
    <row r="260" spans="1:5" ht="12.75">
      <c r="A260" s="130"/>
      <c r="E260" s="130"/>
    </row>
    <row r="261" spans="1:5" ht="12.75">
      <c r="A261" s="130"/>
      <c r="E261" s="130"/>
    </row>
    <row r="262" spans="1:5" ht="12.75">
      <c r="A262" s="130"/>
      <c r="E262" s="130"/>
    </row>
    <row r="263" spans="1:5" ht="12.75">
      <c r="A263" s="130"/>
      <c r="E263" s="130"/>
    </row>
    <row r="264" spans="1:5" ht="12.75">
      <c r="A264" s="130"/>
      <c r="E264" s="130"/>
    </row>
    <row r="265" spans="1:5" ht="12.75">
      <c r="A265" s="130"/>
      <c r="E265" s="130"/>
    </row>
    <row r="266" spans="1:5" ht="12.75">
      <c r="A266" s="130"/>
      <c r="E266" s="130"/>
    </row>
    <row r="267" spans="1:5" ht="12.75">
      <c r="A267" s="130"/>
      <c r="E267" s="130"/>
    </row>
    <row r="268" spans="1:5" ht="12.75">
      <c r="A268" s="130"/>
      <c r="E268" s="130"/>
    </row>
    <row r="269" spans="1:5" ht="12.75">
      <c r="A269" s="130"/>
      <c r="E269" s="130"/>
    </row>
    <row r="270" spans="1:5" ht="12.75">
      <c r="A270" s="130"/>
      <c r="E270" s="130"/>
    </row>
    <row r="271" spans="1:5" ht="12.75">
      <c r="A271" s="130"/>
      <c r="E271" s="130"/>
    </row>
    <row r="272" spans="1:5" ht="12.75">
      <c r="A272" s="130"/>
      <c r="E272" s="130"/>
    </row>
    <row r="273" spans="1:5" ht="12.75">
      <c r="A273" s="130"/>
      <c r="E273" s="130"/>
    </row>
    <row r="274" spans="1:5" ht="12.75">
      <c r="A274" s="130"/>
      <c r="E274" s="130"/>
    </row>
    <row r="275" spans="1:5" ht="12.75">
      <c r="A275" s="130"/>
      <c r="E275" s="130"/>
    </row>
    <row r="276" spans="1:5" ht="12.75">
      <c r="A276" s="130"/>
      <c r="E276" s="130"/>
    </row>
    <row r="277" spans="1:5" ht="12.75">
      <c r="A277" s="130"/>
      <c r="E277" s="130"/>
    </row>
    <row r="278" spans="1:5" ht="12.75">
      <c r="A278" s="130"/>
      <c r="E278" s="130"/>
    </row>
    <row r="279" spans="1:5" ht="12.75">
      <c r="A279" s="130"/>
      <c r="E279" s="130"/>
    </row>
    <row r="280" spans="1:5" ht="12.75">
      <c r="A280" s="130"/>
      <c r="E280" s="130"/>
    </row>
    <row r="281" spans="1:5" ht="12.75">
      <c r="A281" s="130"/>
      <c r="E281" s="130"/>
    </row>
    <row r="282" spans="1:5" ht="12.75">
      <c r="A282" s="130"/>
      <c r="E282" s="130"/>
    </row>
    <row r="283" spans="1:5" ht="12.75">
      <c r="A283" s="130"/>
      <c r="E283" s="130"/>
    </row>
    <row r="284" spans="1:5" ht="12.75">
      <c r="A284" s="130"/>
      <c r="E284" s="130"/>
    </row>
    <row r="285" spans="1:5" ht="12.75">
      <c r="A285" s="130"/>
      <c r="E285" s="130"/>
    </row>
    <row r="286" spans="1:5" ht="12.75">
      <c r="A286" s="130"/>
      <c r="E286" s="130"/>
    </row>
    <row r="287" spans="1:5" ht="12.75">
      <c r="A287" s="130"/>
      <c r="E287" s="130"/>
    </row>
    <row r="288" spans="1:5" ht="12.75">
      <c r="A288" s="130"/>
      <c r="E288" s="130"/>
    </row>
    <row r="289" spans="1:5" ht="12.75">
      <c r="A289" s="130"/>
      <c r="E289" s="130"/>
    </row>
    <row r="290" spans="1:5" ht="12.75">
      <c r="A290" s="130"/>
      <c r="E290" s="130"/>
    </row>
    <row r="291" spans="1:5" ht="12.75">
      <c r="A291" s="130"/>
      <c r="E291" s="130"/>
    </row>
    <row r="292" spans="1:5" ht="12.75">
      <c r="A292" s="130"/>
      <c r="E292" s="130"/>
    </row>
    <row r="293" spans="1:5" ht="12.75">
      <c r="A293" s="130"/>
      <c r="E293" s="130"/>
    </row>
    <row r="294" spans="1:5" ht="12.75">
      <c r="A294" s="130"/>
      <c r="E294" s="130"/>
    </row>
    <row r="295" spans="1:5" ht="12.75">
      <c r="A295" s="130"/>
      <c r="E295" s="130"/>
    </row>
    <row r="296" spans="1:5" ht="12.75">
      <c r="A296" s="130"/>
      <c r="E296" s="130"/>
    </row>
    <row r="297" spans="1:5" ht="12.75">
      <c r="A297" s="130"/>
      <c r="E297" s="130"/>
    </row>
    <row r="298" spans="1:5" ht="12.75">
      <c r="A298" s="130"/>
      <c r="E298" s="130"/>
    </row>
    <row r="299" spans="1:5" ht="12.75">
      <c r="A299" s="130"/>
      <c r="E299" s="130"/>
    </row>
    <row r="300" spans="1:5" ht="12.75">
      <c r="A300" s="130"/>
      <c r="E300" s="130"/>
    </row>
    <row r="301" spans="1:5" ht="12.75">
      <c r="A301" s="130"/>
      <c r="E301" s="130"/>
    </row>
    <row r="302" spans="1:5" ht="12.75">
      <c r="A302" s="130"/>
      <c r="E302" s="130"/>
    </row>
    <row r="303" spans="1:5" ht="12.75">
      <c r="A303" s="130"/>
      <c r="E303" s="130"/>
    </row>
    <row r="304" spans="1:5" ht="12.75">
      <c r="A304" s="130"/>
      <c r="E304" s="130"/>
    </row>
    <row r="305" spans="1:5" ht="12.75">
      <c r="A305" s="130"/>
      <c r="E305" s="130"/>
    </row>
    <row r="306" spans="1:5" ht="12.75">
      <c r="A306" s="130"/>
      <c r="E306" s="130"/>
    </row>
    <row r="307" spans="1:5" ht="12.75">
      <c r="A307" s="130"/>
      <c r="E307" s="130"/>
    </row>
    <row r="308" spans="1:5" ht="12.75">
      <c r="A308" s="130"/>
      <c r="E308" s="130"/>
    </row>
    <row r="309" spans="1:5" ht="12.75">
      <c r="A309" s="130"/>
      <c r="E309" s="130"/>
    </row>
    <row r="310" spans="1:5" ht="12.75">
      <c r="A310" s="130"/>
      <c r="E310" s="130"/>
    </row>
    <row r="311" spans="1:5" ht="12.75">
      <c r="A311" s="130"/>
      <c r="E311" s="130"/>
    </row>
    <row r="312" spans="1:5" ht="12.75">
      <c r="A312" s="130"/>
      <c r="E312" s="130"/>
    </row>
    <row r="313" spans="1:5" ht="12.75">
      <c r="A313" s="130"/>
      <c r="E313" s="130"/>
    </row>
    <row r="314" spans="1:5" ht="12.75">
      <c r="A314" s="130"/>
      <c r="E314" s="130"/>
    </row>
    <row r="315" spans="1:5" ht="12.75">
      <c r="A315" s="130"/>
      <c r="E315" s="130"/>
    </row>
    <row r="316" spans="1:5" ht="12.75">
      <c r="A316" s="130"/>
      <c r="E316" s="130"/>
    </row>
    <row r="317" spans="1:5" ht="12.75">
      <c r="A317" s="130"/>
      <c r="E317" s="130"/>
    </row>
    <row r="318" spans="1:5" ht="12.75">
      <c r="A318" s="130"/>
      <c r="E318" s="130"/>
    </row>
    <row r="319" spans="1:5" ht="12.75">
      <c r="A319" s="130"/>
      <c r="E319" s="130"/>
    </row>
    <row r="320" spans="1:5" ht="12.75">
      <c r="A320" s="130"/>
      <c r="E320" s="130"/>
    </row>
    <row r="321" spans="1:5" ht="12.75">
      <c r="A321" s="130"/>
      <c r="E321" s="130"/>
    </row>
    <row r="322" spans="1:5" ht="12.75">
      <c r="A322" s="130"/>
      <c r="E322" s="130"/>
    </row>
    <row r="323" spans="1:5" ht="12.75">
      <c r="A323" s="130"/>
      <c r="E323" s="130"/>
    </row>
    <row r="324" spans="1:5" ht="12.75">
      <c r="A324" s="130"/>
      <c r="E324" s="130"/>
    </row>
    <row r="325" spans="1:5" ht="12.75">
      <c r="A325" s="130"/>
      <c r="E325" s="130"/>
    </row>
    <row r="326" spans="1:5" ht="12.75">
      <c r="A326" s="130"/>
      <c r="E326" s="130"/>
    </row>
    <row r="327" spans="1:5" ht="12.75">
      <c r="A327" s="130"/>
      <c r="E327" s="130"/>
    </row>
    <row r="328" spans="1:5" ht="12.75">
      <c r="A328" s="130"/>
      <c r="E328" s="130"/>
    </row>
    <row r="329" spans="1:5" ht="12.75">
      <c r="A329" s="130"/>
      <c r="E329" s="130"/>
    </row>
    <row r="330" spans="1:5" ht="12.75">
      <c r="A330" s="130"/>
      <c r="E330" s="130"/>
    </row>
    <row r="331" spans="1:5" ht="12.75">
      <c r="A331" s="130"/>
      <c r="E331" s="130"/>
    </row>
    <row r="332" spans="1:5" ht="12.75">
      <c r="A332" s="130"/>
      <c r="E332" s="130"/>
    </row>
    <row r="333" spans="1:5" ht="12.75">
      <c r="A333" s="130"/>
      <c r="E333" s="130"/>
    </row>
    <row r="334" spans="1:5" ht="12.75">
      <c r="A334" s="130"/>
      <c r="E334" s="130"/>
    </row>
    <row r="335" spans="1:5" ht="12.75">
      <c r="A335" s="130"/>
      <c r="E335" s="130"/>
    </row>
    <row r="336" spans="1:5" ht="12.75">
      <c r="A336" s="130"/>
      <c r="E336" s="130"/>
    </row>
    <row r="337" spans="1:5" ht="12.75">
      <c r="A337" s="130"/>
      <c r="E337" s="130"/>
    </row>
    <row r="338" spans="1:5" ht="12.75">
      <c r="A338" s="130"/>
      <c r="E338" s="130"/>
    </row>
    <row r="339" spans="1:5" ht="12.75">
      <c r="A339" s="130"/>
      <c r="E339" s="130"/>
    </row>
    <row r="340" spans="1:5" ht="12.75">
      <c r="A340" s="130"/>
      <c r="E340" s="130"/>
    </row>
    <row r="341" spans="1:5" ht="12.75">
      <c r="A341" s="130"/>
      <c r="E341" s="130"/>
    </row>
    <row r="342" spans="1:5" ht="12.75">
      <c r="A342" s="130"/>
      <c r="E342" s="130"/>
    </row>
    <row r="343" spans="1:5" ht="12.75">
      <c r="A343" s="130"/>
      <c r="E343" s="130"/>
    </row>
    <row r="344" spans="1:5" ht="12.75">
      <c r="A344" s="130"/>
      <c r="E344" s="130"/>
    </row>
    <row r="345" spans="1:5" ht="12.75">
      <c r="A345" s="130"/>
      <c r="E345" s="130"/>
    </row>
    <row r="346" spans="1:5" ht="12.75">
      <c r="A346" s="130"/>
      <c r="E346" s="130"/>
    </row>
    <row r="347" spans="1:5" ht="12.75">
      <c r="A347" s="130"/>
      <c r="E347" s="130"/>
    </row>
    <row r="348" spans="1:5" ht="12.75">
      <c r="A348" s="130"/>
      <c r="E348" s="130"/>
    </row>
    <row r="349" spans="1:5" ht="12.75">
      <c r="A349" s="130"/>
      <c r="E349" s="130"/>
    </row>
    <row r="350" spans="1:5" ht="12.75">
      <c r="A350" s="130"/>
      <c r="E350" s="130"/>
    </row>
    <row r="351" spans="1:5" ht="12.75">
      <c r="A351" s="130"/>
      <c r="E351" s="130"/>
    </row>
    <row r="352" spans="1:5" ht="12.75">
      <c r="A352" s="130"/>
      <c r="E352" s="130"/>
    </row>
    <row r="353" spans="1:5" ht="12.75">
      <c r="A353" s="130"/>
      <c r="E353" s="130"/>
    </row>
    <row r="354" spans="1:5" ht="12.75">
      <c r="A354" s="130"/>
      <c r="E354" s="130"/>
    </row>
    <row r="355" spans="1:5" ht="12.75">
      <c r="A355" s="130"/>
      <c r="E355" s="130"/>
    </row>
    <row r="356" spans="1:5" ht="12.75">
      <c r="A356" s="130"/>
      <c r="E356" s="130"/>
    </row>
    <row r="357" spans="1:5" ht="12.75">
      <c r="A357" s="130"/>
      <c r="E357" s="130"/>
    </row>
    <row r="358" spans="1:5" ht="12.75">
      <c r="A358" s="130"/>
      <c r="E358" s="130"/>
    </row>
    <row r="359" spans="1:5" ht="12.75">
      <c r="A359" s="130"/>
      <c r="E359" s="130"/>
    </row>
    <row r="360" spans="1:5" ht="12.75">
      <c r="A360" s="130"/>
      <c r="E360" s="130"/>
    </row>
    <row r="361" spans="1:5" ht="12.75">
      <c r="A361" s="130"/>
      <c r="E361" s="130"/>
    </row>
    <row r="362" spans="1:5" ht="12.75">
      <c r="A362" s="130"/>
      <c r="E362" s="130"/>
    </row>
    <row r="363" spans="1:5" ht="12.75">
      <c r="A363" s="130"/>
      <c r="E363" s="130"/>
    </row>
    <row r="364" spans="1:5" ht="12.75">
      <c r="A364" s="130"/>
      <c r="E364" s="130"/>
    </row>
    <row r="365" spans="1:5" ht="12.75">
      <c r="A365" s="130"/>
      <c r="E365" s="130"/>
    </row>
    <row r="366" spans="1:5" ht="12.75">
      <c r="A366" s="130"/>
      <c r="E366" s="130"/>
    </row>
    <row r="367" spans="1:5" ht="12.75">
      <c r="A367" s="130"/>
      <c r="E367" s="130"/>
    </row>
    <row r="368" spans="1:5" ht="12.75">
      <c r="A368" s="130"/>
      <c r="E368" s="130"/>
    </row>
    <row r="369" spans="1:5" ht="12.75">
      <c r="A369" s="130"/>
      <c r="E369" s="130"/>
    </row>
    <row r="370" spans="1:5" ht="12.75">
      <c r="A370" s="130"/>
      <c r="E370" s="130"/>
    </row>
    <row r="371" spans="1:5" ht="12.75">
      <c r="A371" s="130"/>
      <c r="E371" s="130"/>
    </row>
    <row r="372" spans="1:5" ht="12.75">
      <c r="A372" s="130"/>
      <c r="E372" s="130"/>
    </row>
    <row r="373" spans="1:5" ht="12.75">
      <c r="A373" s="130"/>
      <c r="E373" s="130"/>
    </row>
    <row r="374" spans="1:5" ht="12.75">
      <c r="A374" s="130"/>
      <c r="E374" s="130"/>
    </row>
    <row r="375" spans="1:5" ht="12.75">
      <c r="A375" s="130"/>
      <c r="E375" s="130"/>
    </row>
    <row r="376" spans="1:5" ht="12.75">
      <c r="A376" s="130"/>
      <c r="E376" s="130"/>
    </row>
    <row r="377" spans="1:5" ht="12.75">
      <c r="A377" s="130"/>
      <c r="E377" s="130"/>
    </row>
    <row r="378" spans="1:5" ht="12.75">
      <c r="A378" s="130"/>
      <c r="E378" s="130"/>
    </row>
    <row r="379" spans="1:5" ht="12.75">
      <c r="A379" s="130"/>
      <c r="E379" s="130"/>
    </row>
    <row r="380" spans="1:5" ht="12.75">
      <c r="A380" s="130"/>
      <c r="E380" s="130"/>
    </row>
    <row r="381" spans="1:5" ht="12.75">
      <c r="A381" s="130"/>
      <c r="E381" s="130"/>
    </row>
    <row r="382" spans="1:5" ht="12.75">
      <c r="A382" s="130"/>
      <c r="E382" s="130"/>
    </row>
    <row r="383" spans="1:5" ht="12.75">
      <c r="A383" s="130"/>
      <c r="E383" s="130"/>
    </row>
    <row r="384" spans="1:5" ht="12.75">
      <c r="A384" s="130"/>
      <c r="E384" s="130"/>
    </row>
    <row r="385" spans="1:5" ht="12.75">
      <c r="A385" s="130"/>
      <c r="E385" s="130"/>
    </row>
    <row r="386" spans="1:5" ht="12.75">
      <c r="A386" s="130"/>
      <c r="E386" s="130"/>
    </row>
    <row r="387" spans="1:5" ht="12.75">
      <c r="A387" s="130"/>
      <c r="E387" s="130"/>
    </row>
    <row r="388" spans="1:5" ht="12.75">
      <c r="A388" s="130"/>
      <c r="E388" s="130"/>
    </row>
    <row r="389" spans="1:5" ht="12.75">
      <c r="A389" s="130"/>
      <c r="E389" s="130"/>
    </row>
    <row r="390" spans="1:5" ht="12.75">
      <c r="A390" s="130"/>
      <c r="E390" s="130"/>
    </row>
    <row r="391" spans="1:5" ht="12.75">
      <c r="A391" s="130"/>
      <c r="E391" s="130"/>
    </row>
    <row r="392" spans="1:5" ht="12.75">
      <c r="A392" s="130"/>
      <c r="E392" s="130"/>
    </row>
    <row r="393" spans="1:5" ht="12.75">
      <c r="A393" s="130"/>
      <c r="E393" s="130"/>
    </row>
    <row r="394" spans="1:5" ht="12.75">
      <c r="A394" s="130"/>
      <c r="E394" s="130"/>
    </row>
    <row r="395" spans="1:5" ht="12.75">
      <c r="A395" s="130"/>
      <c r="E395" s="130"/>
    </row>
    <row r="396" spans="1:5" ht="12.75">
      <c r="A396" s="130"/>
      <c r="E396" s="130"/>
    </row>
    <row r="397" spans="1:5" ht="12.75">
      <c r="A397" s="130"/>
      <c r="E397" s="130"/>
    </row>
    <row r="398" spans="1:5" ht="12.75">
      <c r="A398" s="130"/>
      <c r="E398" s="130"/>
    </row>
    <row r="399" spans="1:5" ht="12.75">
      <c r="A399" s="130"/>
      <c r="E399" s="130"/>
    </row>
    <row r="400" spans="1:5" ht="12.75">
      <c r="A400" s="130"/>
      <c r="E400" s="130"/>
    </row>
    <row r="401" spans="1:5" ht="12.75">
      <c r="A401" s="130"/>
      <c r="E401" s="130"/>
    </row>
    <row r="402" spans="1:5" ht="12.75">
      <c r="A402" s="130"/>
      <c r="E402" s="130"/>
    </row>
    <row r="403" spans="1:5" ht="12.75">
      <c r="A403" s="130"/>
      <c r="E403" s="130"/>
    </row>
    <row r="404" spans="1:5" ht="12.75">
      <c r="A404" s="130"/>
      <c r="E404" s="130"/>
    </row>
    <row r="405" spans="1:5" ht="12.75">
      <c r="A405" s="130"/>
      <c r="E405" s="130"/>
    </row>
    <row r="406" spans="1:5" ht="12.75">
      <c r="A406" s="130"/>
      <c r="E406" s="130"/>
    </row>
    <row r="407" spans="1:5" ht="12.75">
      <c r="A407" s="130"/>
      <c r="E407" s="130"/>
    </row>
    <row r="408" spans="1:5" ht="12.75">
      <c r="A408" s="130"/>
      <c r="E408" s="130"/>
    </row>
    <row r="409" spans="1:5" ht="12.75">
      <c r="A409" s="130"/>
      <c r="E409" s="130"/>
    </row>
    <row r="410" spans="1:5" ht="12.75">
      <c r="A410" s="130"/>
      <c r="E410" s="130"/>
    </row>
    <row r="411" spans="1:5" ht="12.75">
      <c r="A411" s="130"/>
      <c r="E411" s="130"/>
    </row>
    <row r="412" spans="1:5" ht="12.75">
      <c r="A412" s="130"/>
      <c r="E412" s="130"/>
    </row>
    <row r="413" spans="1:5" ht="12.75">
      <c r="A413" s="130"/>
      <c r="E413" s="130"/>
    </row>
    <row r="414" spans="1:5" ht="12.75">
      <c r="A414" s="130"/>
      <c r="E414" s="130"/>
    </row>
    <row r="415" spans="1:5" ht="12.75">
      <c r="A415" s="130"/>
      <c r="E415" s="130"/>
    </row>
    <row r="416" spans="1:5" ht="12.75">
      <c r="A416" s="130"/>
      <c r="E416" s="130"/>
    </row>
    <row r="417" spans="1:5" ht="12.75">
      <c r="A417" s="130"/>
      <c r="E417" s="130"/>
    </row>
    <row r="418" spans="1:5" ht="12.75">
      <c r="A418" s="130"/>
      <c r="E418" s="130"/>
    </row>
    <row r="419" spans="1:5" ht="12.75">
      <c r="A419" s="130"/>
      <c r="E419" s="130"/>
    </row>
    <row r="420" spans="1:5" ht="12.75">
      <c r="A420" s="130"/>
      <c r="E420" s="130"/>
    </row>
    <row r="421" spans="1:5" ht="12.75">
      <c r="A421" s="130"/>
      <c r="E421" s="130"/>
    </row>
    <row r="422" spans="1:5" ht="12.75">
      <c r="A422" s="130"/>
      <c r="E422" s="130"/>
    </row>
    <row r="423" spans="1:5" ht="12.75">
      <c r="A423" s="130"/>
      <c r="E423" s="130"/>
    </row>
    <row r="424" spans="1:5" ht="12.75">
      <c r="A424" s="130"/>
      <c r="E424" s="130"/>
    </row>
    <row r="425" spans="1:5" ht="12.75">
      <c r="A425" s="130"/>
      <c r="E425" s="130"/>
    </row>
    <row r="426" spans="1:5" ht="12.75">
      <c r="A426" s="130"/>
      <c r="E426" s="130"/>
    </row>
    <row r="427" spans="1:5" ht="12.75">
      <c r="A427" s="130"/>
      <c r="E427" s="130"/>
    </row>
    <row r="428" spans="1:5" ht="12.75">
      <c r="A428" s="130"/>
      <c r="E428" s="130"/>
    </row>
    <row r="429" spans="1:5" ht="12.75">
      <c r="A429" s="130"/>
      <c r="E429" s="130"/>
    </row>
    <row r="430" spans="1:5" ht="12.75">
      <c r="A430" s="130"/>
      <c r="E430" s="130"/>
    </row>
    <row r="431" spans="1:5" ht="12.75">
      <c r="A431" s="130"/>
      <c r="E431" s="130"/>
    </row>
    <row r="432" spans="1:5" ht="12.75">
      <c r="A432" s="130"/>
      <c r="E432" s="130"/>
    </row>
    <row r="433" spans="1:5" ht="12.75">
      <c r="A433" s="130"/>
      <c r="E433" s="130"/>
    </row>
    <row r="434" spans="1:5" ht="12.75">
      <c r="A434" s="130"/>
      <c r="E434" s="130"/>
    </row>
    <row r="435" spans="1:5" ht="12.75">
      <c r="A435" s="130"/>
      <c r="E435" s="130"/>
    </row>
    <row r="436" spans="1:5" ht="12.75">
      <c r="A436" s="130"/>
      <c r="E436" s="130"/>
    </row>
    <row r="437" spans="1:5" ht="12.75">
      <c r="A437" s="130"/>
      <c r="E437" s="130"/>
    </row>
    <row r="438" spans="1:5" ht="12.75">
      <c r="A438" s="130"/>
      <c r="E438" s="130"/>
    </row>
    <row r="439" spans="1:5" ht="12.75">
      <c r="A439" s="130"/>
      <c r="E439" s="130"/>
    </row>
    <row r="440" spans="1:5" ht="12.75">
      <c r="A440" s="130"/>
      <c r="E440" s="130"/>
    </row>
    <row r="441" spans="1:5" ht="12.75">
      <c r="A441" s="130"/>
      <c r="E441" s="130"/>
    </row>
    <row r="442" spans="1:5" ht="12.75">
      <c r="A442" s="130"/>
      <c r="E442" s="130"/>
    </row>
    <row r="443" spans="1:5" ht="12.75">
      <c r="A443" s="130"/>
      <c r="E443" s="130"/>
    </row>
    <row r="444" spans="1:5" ht="12.75">
      <c r="A444" s="130"/>
      <c r="E444" s="130"/>
    </row>
    <row r="445" spans="1:5" ht="12.75">
      <c r="A445" s="130"/>
      <c r="E445" s="130"/>
    </row>
    <row r="446" spans="1:5" ht="12.75">
      <c r="A446" s="130"/>
      <c r="E446" s="130"/>
    </row>
    <row r="447" spans="1:5" ht="12.75">
      <c r="A447" s="130"/>
      <c r="E447" s="130"/>
    </row>
    <row r="448" spans="1:5" ht="12.75">
      <c r="A448" s="130"/>
      <c r="E448" s="130"/>
    </row>
    <row r="449" spans="1:5" ht="12.75">
      <c r="A449" s="130"/>
      <c r="E449" s="130"/>
    </row>
    <row r="450" spans="1:5" ht="12.75">
      <c r="A450" s="130"/>
      <c r="E450" s="130"/>
    </row>
    <row r="451" spans="1:5" ht="12.75">
      <c r="A451" s="130"/>
      <c r="E451" s="130"/>
    </row>
    <row r="452" spans="1:5" ht="12.75">
      <c r="A452" s="130"/>
      <c r="E452" s="130"/>
    </row>
    <row r="453" spans="1:5" ht="12.75">
      <c r="A453" s="130"/>
      <c r="E453" s="130"/>
    </row>
    <row r="454" spans="1:5" ht="12.75">
      <c r="A454" s="130"/>
      <c r="E454" s="130"/>
    </row>
    <row r="455" spans="1:5" ht="12.75">
      <c r="A455" s="130"/>
      <c r="E455" s="130"/>
    </row>
    <row r="456" spans="1:5" ht="12.75">
      <c r="A456" s="130"/>
      <c r="E456" s="130"/>
    </row>
    <row r="457" spans="1:5" ht="12.75">
      <c r="A457" s="130"/>
      <c r="E457" s="130"/>
    </row>
    <row r="458" spans="1:5" ht="12.75">
      <c r="A458" s="130"/>
      <c r="E458" s="130"/>
    </row>
    <row r="459" spans="1:5" ht="12.75">
      <c r="A459" s="130"/>
      <c r="E459" s="130"/>
    </row>
    <row r="460" spans="1:5" ht="12.75">
      <c r="A460" s="130"/>
      <c r="E460" s="130"/>
    </row>
    <row r="461" spans="1:5" ht="12.75">
      <c r="A461" s="130"/>
      <c r="E461" s="130"/>
    </row>
    <row r="462" spans="1:5" ht="12.75">
      <c r="A462" s="130"/>
      <c r="E462" s="130"/>
    </row>
    <row r="463" spans="1:5" ht="12.75">
      <c r="A463" s="130"/>
      <c r="E463" s="130"/>
    </row>
    <row r="464" spans="1:5" ht="12.75">
      <c r="A464" s="130"/>
      <c r="E464" s="130"/>
    </row>
    <row r="465" spans="1:5" ht="12.75">
      <c r="A465" s="130"/>
      <c r="E465" s="130"/>
    </row>
    <row r="466" spans="1:5" ht="12.75">
      <c r="A466" s="130"/>
      <c r="E466" s="130"/>
    </row>
    <row r="467" spans="1:5" ht="12.75">
      <c r="A467" s="130"/>
      <c r="E467" s="130"/>
    </row>
    <row r="468" spans="1:5" ht="12.75">
      <c r="A468" s="130"/>
      <c r="E468" s="130"/>
    </row>
    <row r="469" spans="1:5" ht="12.75">
      <c r="A469" s="130"/>
      <c r="E469" s="130"/>
    </row>
    <row r="470" spans="1:5" ht="12.75">
      <c r="A470" s="130"/>
      <c r="E470" s="130"/>
    </row>
    <row r="471" spans="1:5" ht="12.75">
      <c r="A471" s="130"/>
      <c r="E471" s="130"/>
    </row>
    <row r="472" spans="1:5" ht="12.75">
      <c r="A472" s="130"/>
      <c r="E472" s="130"/>
    </row>
    <row r="473" spans="1:5" ht="12.75">
      <c r="A473" s="130"/>
      <c r="E473" s="130"/>
    </row>
    <row r="474" spans="1:5" ht="12.75">
      <c r="A474" s="130"/>
      <c r="E474" s="130"/>
    </row>
    <row r="475" spans="1:5" ht="12.75">
      <c r="A475" s="130"/>
      <c r="E475" s="130"/>
    </row>
    <row r="476" spans="1:5" ht="12.75">
      <c r="A476" s="130"/>
      <c r="E476" s="130"/>
    </row>
    <row r="477" spans="1:5" ht="12.75">
      <c r="A477" s="130"/>
      <c r="E477" s="130"/>
    </row>
    <row r="478" spans="1:5" ht="12.75">
      <c r="A478" s="130"/>
      <c r="E478" s="130"/>
    </row>
    <row r="479" spans="1:5" ht="12.75">
      <c r="A479" s="130"/>
      <c r="E479" s="130"/>
    </row>
    <row r="480" spans="1:5" ht="12.75">
      <c r="A480" s="130"/>
      <c r="E480" s="130"/>
    </row>
    <row r="481" spans="1:5" ht="12.75">
      <c r="A481" s="130"/>
      <c r="E481" s="130"/>
    </row>
    <row r="482" spans="1:5" ht="12.75">
      <c r="A482" s="130"/>
      <c r="E482" s="130"/>
    </row>
    <row r="483" spans="1:5" ht="12.75">
      <c r="A483" s="130"/>
      <c r="E483" s="130"/>
    </row>
    <row r="484" spans="1:5" ht="12.75">
      <c r="A484" s="130"/>
      <c r="E484" s="130"/>
    </row>
    <row r="485" spans="1:5" ht="12.75">
      <c r="A485" s="130"/>
      <c r="E485" s="130"/>
    </row>
    <row r="486" spans="1:5" ht="12.75">
      <c r="A486" s="130"/>
      <c r="E486" s="130"/>
    </row>
    <row r="487" spans="1:5" ht="12.75">
      <c r="A487" s="130"/>
      <c r="E487" s="130"/>
    </row>
    <row r="488" spans="1:5" ht="12.75">
      <c r="A488" s="130"/>
      <c r="E488" s="130"/>
    </row>
    <row r="489" spans="1:5" ht="12.75">
      <c r="A489" s="130"/>
      <c r="E489" s="130"/>
    </row>
    <row r="490" spans="1:5" ht="12.75">
      <c r="A490" s="130"/>
      <c r="E490" s="130"/>
    </row>
    <row r="491" spans="1:5" ht="12.75">
      <c r="A491" s="130"/>
      <c r="E491" s="130"/>
    </row>
    <row r="492" spans="1:5" ht="12.75">
      <c r="A492" s="130"/>
      <c r="E492" s="130"/>
    </row>
    <row r="493" spans="1:5" ht="12.75">
      <c r="A493" s="130"/>
      <c r="E493" s="130"/>
    </row>
    <row r="494" spans="1:5" ht="12.75">
      <c r="A494" s="130"/>
      <c r="E494" s="130"/>
    </row>
    <row r="495" spans="1:5" ht="12.75">
      <c r="A495" s="130"/>
      <c r="E495" s="130"/>
    </row>
    <row r="496" spans="1:5" ht="12.75">
      <c r="A496" s="130"/>
      <c r="E496" s="130"/>
    </row>
    <row r="497" spans="1:5" ht="12.75">
      <c r="A497" s="130"/>
      <c r="E497" s="130"/>
    </row>
    <row r="498" spans="1:5" ht="12.75">
      <c r="A498" s="130"/>
      <c r="E498" s="130"/>
    </row>
    <row r="499" spans="1:5" ht="12.75">
      <c r="A499" s="130"/>
      <c r="E499" s="130"/>
    </row>
    <row r="500" spans="1:5" ht="12.75">
      <c r="A500" s="130"/>
      <c r="E500" s="130"/>
    </row>
    <row r="501" spans="1:5" ht="12.75">
      <c r="A501" s="130"/>
      <c r="E501" s="130"/>
    </row>
    <row r="502" spans="1:5" ht="12.75">
      <c r="A502" s="130"/>
      <c r="E502" s="130"/>
    </row>
    <row r="503" spans="1:5" ht="12.75">
      <c r="A503" s="130"/>
      <c r="E503" s="130"/>
    </row>
    <row r="504" spans="1:5" ht="12.75">
      <c r="A504" s="130"/>
      <c r="E504" s="130"/>
    </row>
    <row r="505" spans="1:5" ht="12.75">
      <c r="A505" s="130"/>
      <c r="E505" s="130"/>
    </row>
    <row r="506" spans="1:5" ht="12.75">
      <c r="A506" s="130"/>
      <c r="E506" s="130"/>
    </row>
    <row r="507" spans="1:5" ht="12.75">
      <c r="A507" s="130"/>
      <c r="E507" s="130"/>
    </row>
    <row r="508" spans="1:5" ht="12.75">
      <c r="A508" s="130"/>
      <c r="E508" s="130"/>
    </row>
    <row r="509" spans="1:5" ht="12.75">
      <c r="A509" s="130"/>
      <c r="E509" s="130"/>
    </row>
    <row r="510" spans="1:5" ht="12.75">
      <c r="A510" s="130"/>
      <c r="E510" s="130"/>
    </row>
    <row r="511" spans="1:5" ht="12.75">
      <c r="A511" s="130"/>
      <c r="E511" s="130"/>
    </row>
    <row r="512" spans="1:5" ht="12.75">
      <c r="A512" s="130"/>
      <c r="E512" s="130"/>
    </row>
    <row r="513" spans="1:5" ht="12.75">
      <c r="A513" s="130"/>
      <c r="E513" s="130"/>
    </row>
    <row r="514" spans="1:5" ht="12.75">
      <c r="A514" s="130"/>
      <c r="E514" s="130"/>
    </row>
    <row r="515" spans="1:5" ht="12.75">
      <c r="A515" s="130"/>
      <c r="E515" s="130"/>
    </row>
    <row r="516" spans="1:5" ht="12.75">
      <c r="A516" s="130"/>
      <c r="E516" s="130"/>
    </row>
    <row r="517" spans="1:5" ht="12.75">
      <c r="A517" s="130"/>
      <c r="E517" s="130"/>
    </row>
    <row r="518" spans="1:5" ht="12.75">
      <c r="A518" s="130"/>
      <c r="E518" s="130"/>
    </row>
    <row r="519" spans="1:5" ht="12.75">
      <c r="A519" s="130"/>
      <c r="E519" s="130"/>
    </row>
    <row r="520" spans="1:5" ht="12.75">
      <c r="A520" s="130"/>
      <c r="E520" s="130"/>
    </row>
    <row r="521" spans="1:5" ht="12.75">
      <c r="A521" s="130"/>
      <c r="E521" s="130"/>
    </row>
    <row r="522" spans="1:5" ht="12.75">
      <c r="A522" s="130"/>
      <c r="E522" s="130"/>
    </row>
    <row r="523" spans="1:5" ht="12.75">
      <c r="A523" s="130"/>
      <c r="E523" s="130"/>
    </row>
    <row r="524" spans="1:5" ht="12.75">
      <c r="A524" s="130"/>
      <c r="E524" s="130"/>
    </row>
    <row r="525" spans="1:5" ht="12.75">
      <c r="A525" s="130"/>
      <c r="E525" s="130"/>
    </row>
    <row r="526" spans="1:5" ht="12.75">
      <c r="A526" s="130"/>
      <c r="E526" s="130"/>
    </row>
    <row r="527" spans="1:5" ht="12.75">
      <c r="A527" s="130"/>
      <c r="E527" s="130"/>
    </row>
    <row r="528" spans="1:5" ht="12.75">
      <c r="A528" s="130"/>
      <c r="E528" s="130"/>
    </row>
    <row r="529" spans="1:5" ht="12.75">
      <c r="A529" s="130"/>
      <c r="E529" s="130"/>
    </row>
    <row r="530" spans="1:5" ht="12.75">
      <c r="A530" s="130"/>
      <c r="E530" s="130"/>
    </row>
    <row r="531" spans="1:5" ht="12.75">
      <c r="A531" s="130"/>
      <c r="E531" s="130"/>
    </row>
    <row r="532" spans="1:5" ht="12.75">
      <c r="A532" s="130"/>
      <c r="E532" s="130"/>
    </row>
    <row r="533" spans="1:5" ht="12.75">
      <c r="A533" s="130"/>
      <c r="E533" s="130"/>
    </row>
    <row r="534" spans="1:5" ht="12.75">
      <c r="A534" s="130"/>
      <c r="E534" s="130"/>
    </row>
    <row r="535" spans="1:5" ht="12.75">
      <c r="A535" s="130"/>
      <c r="E535" s="130"/>
    </row>
    <row r="536" spans="1:5" ht="12.75">
      <c r="A536" s="130"/>
      <c r="E536" s="130"/>
    </row>
    <row r="537" spans="1:5" ht="12.75">
      <c r="A537" s="130"/>
      <c r="E537" s="130"/>
    </row>
    <row r="538" spans="1:5" ht="12.75">
      <c r="A538" s="130"/>
      <c r="E538" s="130"/>
    </row>
    <row r="539" spans="1:5" ht="12.75">
      <c r="A539" s="130"/>
      <c r="E539" s="130"/>
    </row>
    <row r="540" spans="1:5" ht="12.75">
      <c r="A540" s="130"/>
      <c r="E540" s="130"/>
    </row>
    <row r="541" spans="1:5" ht="12.75">
      <c r="A541" s="130"/>
      <c r="E541" s="130"/>
    </row>
    <row r="542" spans="1:5" ht="12.75">
      <c r="A542" s="130"/>
      <c r="E542" s="130"/>
    </row>
    <row r="543" spans="1:5" ht="12.75">
      <c r="A543" s="130"/>
      <c r="E543" s="130"/>
    </row>
    <row r="544" spans="1:5" ht="12.75">
      <c r="A544" s="130"/>
      <c r="E544" s="130"/>
    </row>
    <row r="545" spans="1:5" ht="12.75">
      <c r="A545" s="130"/>
      <c r="E545" s="130"/>
    </row>
    <row r="546" spans="1:5" ht="12.75">
      <c r="A546" s="130"/>
      <c r="E546" s="130"/>
    </row>
    <row r="547" spans="1:5" ht="12.75">
      <c r="A547" s="130"/>
      <c r="E547" s="130"/>
    </row>
    <row r="548" spans="1:5" ht="12.75">
      <c r="A548" s="130"/>
      <c r="E548" s="130"/>
    </row>
    <row r="549" spans="1:5" ht="12.75">
      <c r="A549" s="130"/>
      <c r="E549" s="130"/>
    </row>
    <row r="550" spans="1:5" ht="12.75">
      <c r="A550" s="130"/>
      <c r="E550" s="130"/>
    </row>
    <row r="551" spans="1:5" ht="12.75">
      <c r="A551" s="130"/>
      <c r="E551" s="130"/>
    </row>
    <row r="552" spans="1:5" ht="12.75">
      <c r="A552" s="130"/>
      <c r="E552" s="130"/>
    </row>
    <row r="553" spans="1:5" ht="12.75">
      <c r="A553" s="130"/>
      <c r="E553" s="130"/>
    </row>
    <row r="554" spans="1:5" ht="12.75">
      <c r="A554" s="130"/>
      <c r="E554" s="130"/>
    </row>
    <row r="555" spans="1:5" ht="12.75">
      <c r="A555" s="130"/>
      <c r="E555" s="130"/>
    </row>
    <row r="556" spans="1:5" ht="12.75">
      <c r="A556" s="130"/>
      <c r="E556" s="130"/>
    </row>
    <row r="557" spans="1:5" ht="12.75">
      <c r="A557" s="130"/>
      <c r="E557" s="130"/>
    </row>
    <row r="558" spans="1:5" ht="12.75">
      <c r="A558" s="130"/>
      <c r="E558" s="130"/>
    </row>
    <row r="559" spans="1:5" ht="12.75">
      <c r="A559" s="130"/>
      <c r="E559" s="130"/>
    </row>
    <row r="560" spans="1:5" ht="12.75">
      <c r="A560" s="130"/>
      <c r="E560" s="130"/>
    </row>
    <row r="561" spans="1:5" ht="12.75">
      <c r="A561" s="130"/>
      <c r="E561" s="130"/>
    </row>
    <row r="562" spans="1:5" ht="12.75">
      <c r="A562" s="130"/>
      <c r="E562" s="130"/>
    </row>
    <row r="563" spans="1:5" ht="12.75">
      <c r="A563" s="130"/>
      <c r="E563" s="130"/>
    </row>
    <row r="564" spans="1:5" ht="12.75">
      <c r="A564" s="130"/>
      <c r="E564" s="130"/>
    </row>
    <row r="565" spans="1:5" ht="12.75">
      <c r="A565" s="130"/>
      <c r="E565" s="130"/>
    </row>
    <row r="566" spans="1:5" ht="12.75">
      <c r="A566" s="130"/>
      <c r="E566" s="130"/>
    </row>
    <row r="567" spans="1:5" ht="12.75">
      <c r="A567" s="130"/>
      <c r="E567" s="130"/>
    </row>
    <row r="568" spans="1:5" ht="12.75">
      <c r="A568" s="130"/>
      <c r="E568" s="130"/>
    </row>
    <row r="569" spans="1:5" ht="12.75">
      <c r="A569" s="130"/>
      <c r="E569" s="130"/>
    </row>
    <row r="570" spans="1:5" ht="12.75">
      <c r="A570" s="130"/>
      <c r="E570" s="130"/>
    </row>
    <row r="571" spans="1:5" ht="12.75">
      <c r="A571" s="130"/>
      <c r="E571" s="130"/>
    </row>
    <row r="572" spans="1:5" ht="12.75">
      <c r="A572" s="130"/>
      <c r="E572" s="130"/>
    </row>
    <row r="573" spans="1:5" ht="12.75">
      <c r="A573" s="130"/>
      <c r="E573" s="130"/>
    </row>
    <row r="574" spans="1:5" ht="12.75">
      <c r="A574" s="130"/>
      <c r="E574" s="130"/>
    </row>
    <row r="575" spans="1:5" ht="12.75">
      <c r="A575" s="130"/>
      <c r="E575" s="130"/>
    </row>
    <row r="576" spans="1:5" ht="12.75">
      <c r="A576" s="130"/>
      <c r="E576" s="130"/>
    </row>
    <row r="577" spans="1:5" ht="12.75">
      <c r="A577" s="130"/>
      <c r="E577" s="130"/>
    </row>
    <row r="578" spans="1:5" ht="12.75">
      <c r="A578" s="130"/>
      <c r="E578" s="130"/>
    </row>
    <row r="579" spans="1:5" ht="12.75">
      <c r="A579" s="130"/>
      <c r="E579" s="130"/>
    </row>
    <row r="580" spans="1:5" ht="12.75">
      <c r="A580" s="130"/>
      <c r="E580" s="130"/>
    </row>
    <row r="581" spans="1:5" ht="12.75">
      <c r="A581" s="130"/>
      <c r="E581" s="130"/>
    </row>
    <row r="582" spans="1:5" ht="12.75">
      <c r="A582" s="130"/>
      <c r="E582" s="130"/>
    </row>
    <row r="583" spans="1:5" ht="12.75">
      <c r="A583" s="130"/>
      <c r="E583" s="130"/>
    </row>
    <row r="584" spans="1:5" ht="12.75">
      <c r="A584" s="130"/>
      <c r="E584" s="130"/>
    </row>
    <row r="585" spans="1:5" ht="12.75">
      <c r="A585" s="130"/>
      <c r="E585" s="130"/>
    </row>
    <row r="586" spans="1:5" ht="12.75">
      <c r="A586" s="130"/>
      <c r="E586" s="130"/>
    </row>
    <row r="587" spans="1:5" ht="12.75">
      <c r="A587" s="130"/>
      <c r="E587" s="130"/>
    </row>
    <row r="588" spans="1:5" ht="12.75">
      <c r="A588" s="130"/>
      <c r="E588" s="130"/>
    </row>
    <row r="589" spans="1:5" ht="12.75">
      <c r="A589" s="130"/>
      <c r="E589" s="130"/>
    </row>
    <row r="590" spans="1:5" ht="12.75">
      <c r="A590" s="130"/>
      <c r="E590" s="130"/>
    </row>
    <row r="591" spans="1:5" ht="12.75">
      <c r="A591" s="130"/>
      <c r="E591" s="130"/>
    </row>
    <row r="592" spans="1:5" ht="12.75">
      <c r="A592" s="130"/>
      <c r="E592" s="130"/>
    </row>
    <row r="593" spans="1:5" ht="12.75">
      <c r="A593" s="130"/>
      <c r="E593" s="130"/>
    </row>
    <row r="594" spans="1:5" ht="12.75">
      <c r="A594" s="130"/>
      <c r="E594" s="130"/>
    </row>
    <row r="595" spans="1:5" ht="12.75">
      <c r="A595" s="130"/>
      <c r="E595" s="130"/>
    </row>
    <row r="596" spans="1:5" ht="12.75">
      <c r="A596" s="130"/>
      <c r="E596" s="130"/>
    </row>
    <row r="597" spans="1:5" ht="12.75">
      <c r="A597" s="130"/>
      <c r="E597" s="130"/>
    </row>
    <row r="598" spans="1:5" ht="12.75">
      <c r="A598" s="130"/>
      <c r="E598" s="130"/>
    </row>
    <row r="599" spans="1:5" ht="12.75">
      <c r="A599" s="130"/>
      <c r="E599" s="130"/>
    </row>
    <row r="600" spans="1:5" ht="12.75">
      <c r="A600" s="130"/>
      <c r="E600" s="130"/>
    </row>
    <row r="601" spans="1:5" ht="12.75">
      <c r="A601" s="130"/>
      <c r="E601" s="130"/>
    </row>
    <row r="602" spans="1:5" ht="12.75">
      <c r="A602" s="130"/>
      <c r="E602" s="130"/>
    </row>
    <row r="603" spans="1:5" ht="12.75">
      <c r="A603" s="130"/>
      <c r="E603" s="130"/>
    </row>
    <row r="604" spans="1:5" ht="12.75">
      <c r="A604" s="130"/>
      <c r="E604" s="130"/>
    </row>
    <row r="605" spans="1:5" ht="12.75">
      <c r="A605" s="130"/>
      <c r="E605" s="130"/>
    </row>
    <row r="606" spans="1:5" ht="12.75">
      <c r="A606" s="130"/>
      <c r="E606" s="130"/>
    </row>
    <row r="607" spans="1:5" ht="12.75">
      <c r="A607" s="130"/>
      <c r="E607" s="130"/>
    </row>
    <row r="608" spans="1:5" ht="12.75">
      <c r="A608" s="130"/>
      <c r="E608" s="130"/>
    </row>
    <row r="609" spans="1:5" ht="12.75">
      <c r="A609" s="130"/>
      <c r="E609" s="130"/>
    </row>
    <row r="610" spans="1:5" ht="12.75">
      <c r="A610" s="130"/>
      <c r="E610" s="130"/>
    </row>
    <row r="611" spans="1:5" ht="12.75">
      <c r="A611" s="130"/>
      <c r="E611" s="130"/>
    </row>
    <row r="612" spans="1:5" ht="12.75">
      <c r="A612" s="130"/>
      <c r="E612" s="130"/>
    </row>
    <row r="613" spans="1:5" ht="12.75">
      <c r="A613" s="130"/>
      <c r="E613" s="130"/>
    </row>
    <row r="614" spans="1:5" ht="12.75">
      <c r="A614" s="130"/>
      <c r="E614" s="130"/>
    </row>
    <row r="615" spans="1:5" ht="12.75">
      <c r="A615" s="130"/>
      <c r="E615" s="130"/>
    </row>
    <row r="616" spans="1:5" ht="12.75">
      <c r="A616" s="130"/>
      <c r="E616" s="130"/>
    </row>
    <row r="617" spans="1:5" ht="12.75">
      <c r="A617" s="130"/>
      <c r="E617" s="130"/>
    </row>
    <row r="618" spans="1:5" ht="12.75">
      <c r="A618" s="130"/>
      <c r="E618" s="130"/>
    </row>
    <row r="619" spans="1:5" ht="12.75">
      <c r="A619" s="130"/>
      <c r="E619" s="130"/>
    </row>
    <row r="620" spans="1:5" ht="12.75">
      <c r="A620" s="130"/>
      <c r="E620" s="130"/>
    </row>
    <row r="621" spans="1:5" ht="12.75">
      <c r="A621" s="130"/>
      <c r="E621" s="130"/>
    </row>
    <row r="622" spans="1:5" ht="12.75">
      <c r="A622" s="130"/>
      <c r="E622" s="130"/>
    </row>
    <row r="623" spans="1:5" ht="12.75">
      <c r="A623" s="130"/>
      <c r="E623" s="130"/>
    </row>
    <row r="624" spans="1:5" ht="12.75">
      <c r="A624" s="130"/>
      <c r="E624" s="130"/>
    </row>
    <row r="625" spans="1:5" ht="12.75">
      <c r="A625" s="130"/>
      <c r="E625" s="130"/>
    </row>
    <row r="626" spans="1:5" ht="12.75">
      <c r="A626" s="130"/>
      <c r="E626" s="130"/>
    </row>
    <row r="627" spans="1:5" ht="12.75">
      <c r="A627" s="130"/>
      <c r="E627" s="130"/>
    </row>
    <row r="628" spans="1:5" ht="12.75">
      <c r="A628" s="130"/>
      <c r="E628" s="130"/>
    </row>
    <row r="629" spans="1:5" ht="12.75">
      <c r="A629" s="130"/>
      <c r="E629" s="130"/>
    </row>
    <row r="630" spans="1:5" ht="12.75">
      <c r="A630" s="130"/>
      <c r="E630" s="130"/>
    </row>
    <row r="631" spans="1:5" ht="12.75">
      <c r="A631" s="130"/>
      <c r="E631" s="130"/>
    </row>
    <row r="632" spans="1:5" ht="12.75">
      <c r="A632" s="130"/>
      <c r="E632" s="130"/>
    </row>
    <row r="633" spans="1:5" ht="12.75">
      <c r="A633" s="130"/>
      <c r="E633" s="130"/>
    </row>
    <row r="634" spans="1:5" ht="12.75">
      <c r="A634" s="130"/>
      <c r="E634" s="130"/>
    </row>
    <row r="635" spans="1:5" ht="12.75">
      <c r="A635" s="130"/>
      <c r="E635" s="130"/>
    </row>
    <row r="636" spans="1:5" ht="12.75">
      <c r="A636" s="130"/>
      <c r="E636" s="130"/>
    </row>
    <row r="637" spans="1:5" ht="12.75">
      <c r="A637" s="130"/>
      <c r="E637" s="130"/>
    </row>
    <row r="638" spans="1:5" ht="12.75">
      <c r="A638" s="130"/>
      <c r="E638" s="130"/>
    </row>
    <row r="639" spans="1:5" ht="12.75">
      <c r="A639" s="130"/>
      <c r="E639" s="130"/>
    </row>
    <row r="640" spans="1:5" ht="12.75">
      <c r="A640" s="130"/>
      <c r="E640" s="130"/>
    </row>
    <row r="641" spans="1:5" ht="12.75">
      <c r="A641" s="130"/>
      <c r="E641" s="130"/>
    </row>
    <row r="642" spans="1:5" ht="12.75">
      <c r="A642" s="130"/>
      <c r="E642" s="130"/>
    </row>
    <row r="643" spans="1:5" ht="12.75">
      <c r="A643" s="130"/>
      <c r="E643" s="130"/>
    </row>
    <row r="644" spans="1:5" ht="12.75">
      <c r="A644" s="130"/>
      <c r="E644" s="130"/>
    </row>
    <row r="645" spans="1:5" ht="12.75">
      <c r="A645" s="130"/>
      <c r="E645" s="130"/>
    </row>
    <row r="646" spans="1:5" ht="12.75">
      <c r="A646" s="130"/>
      <c r="E646" s="130"/>
    </row>
    <row r="647" spans="1:5" ht="12.75">
      <c r="A647" s="130"/>
      <c r="E647" s="130"/>
    </row>
    <row r="648" spans="1:5" ht="12.75">
      <c r="A648" s="130"/>
      <c r="E648" s="130"/>
    </row>
    <row r="649" spans="1:5" ht="12.75">
      <c r="A649" s="130"/>
      <c r="E649" s="130"/>
    </row>
    <row r="650" spans="1:5" ht="12.75">
      <c r="A650" s="130"/>
      <c r="E650" s="130"/>
    </row>
    <row r="651" spans="1:5" ht="12.75">
      <c r="A651" s="130"/>
      <c r="E651" s="130"/>
    </row>
    <row r="652" spans="1:5" ht="12.75">
      <c r="A652" s="130"/>
      <c r="E652" s="130"/>
    </row>
    <row r="653" spans="1:5" ht="12.75">
      <c r="A653" s="130"/>
      <c r="E653" s="130"/>
    </row>
    <row r="654" spans="1:5" ht="12.75">
      <c r="A654" s="130"/>
      <c r="E654" s="130"/>
    </row>
    <row r="655" spans="1:5" ht="12.75">
      <c r="A655" s="130"/>
      <c r="E655" s="130"/>
    </row>
    <row r="656" spans="1:5" ht="12.75">
      <c r="A656" s="130"/>
      <c r="E656" s="130"/>
    </row>
    <row r="657" spans="1:5" ht="12.75">
      <c r="A657" s="130"/>
      <c r="E657" s="130"/>
    </row>
    <row r="658" spans="1:5" ht="12.75">
      <c r="A658" s="130"/>
      <c r="E658" s="130"/>
    </row>
    <row r="659" spans="1:5" ht="12.75">
      <c r="A659" s="130"/>
      <c r="E659" s="130"/>
    </row>
    <row r="660" spans="1:5" ht="12.75">
      <c r="A660" s="130"/>
      <c r="E660" s="130"/>
    </row>
    <row r="661" spans="1:5" ht="12.75">
      <c r="A661" s="130"/>
      <c r="E661" s="130"/>
    </row>
    <row r="662" spans="1:5" ht="12.75">
      <c r="A662" s="130"/>
      <c r="E662" s="130"/>
    </row>
    <row r="663" spans="1:5" ht="12.75">
      <c r="A663" s="130"/>
      <c r="E663" s="130"/>
    </row>
    <row r="664" spans="1:5" ht="12.75">
      <c r="A664" s="130"/>
      <c r="E664" s="130"/>
    </row>
    <row r="665" spans="1:5" ht="12.75">
      <c r="A665" s="130"/>
      <c r="E665" s="130"/>
    </row>
    <row r="666" spans="1:5" ht="12.75">
      <c r="A666" s="130"/>
      <c r="E666" s="130"/>
    </row>
    <row r="667" spans="1:5" ht="12.75">
      <c r="A667" s="130"/>
      <c r="E667" s="130"/>
    </row>
    <row r="668" spans="1:5" ht="12.75">
      <c r="A668" s="130"/>
      <c r="E668" s="130"/>
    </row>
    <row r="669" spans="1:5" ht="12.75">
      <c r="A669" s="130"/>
      <c r="E669" s="130"/>
    </row>
    <row r="670" spans="1:5" ht="12.75">
      <c r="A670" s="130"/>
      <c r="E670" s="130"/>
    </row>
    <row r="671" spans="1:5" ht="12.75">
      <c r="A671" s="130"/>
      <c r="E671" s="130"/>
    </row>
    <row r="672" spans="1:5" ht="12.75">
      <c r="A672" s="130"/>
      <c r="E672" s="130"/>
    </row>
    <row r="673" spans="1:5" ht="12.75">
      <c r="A673" s="130"/>
      <c r="E673" s="130"/>
    </row>
    <row r="674" spans="1:5" ht="12.75">
      <c r="A674" s="130"/>
      <c r="E674" s="130"/>
    </row>
    <row r="675" spans="1:5" ht="12.75">
      <c r="A675" s="130"/>
      <c r="E675" s="130"/>
    </row>
    <row r="676" spans="1:5" ht="12.75">
      <c r="A676" s="130"/>
      <c r="E676" s="130"/>
    </row>
    <row r="677" spans="1:5" ht="12.75">
      <c r="A677" s="130"/>
      <c r="E677" s="130"/>
    </row>
    <row r="678" spans="1:5" ht="12.75">
      <c r="A678" s="130"/>
      <c r="E678" s="130"/>
    </row>
    <row r="679" spans="1:5" ht="12.75">
      <c r="A679" s="130"/>
      <c r="E679" s="130"/>
    </row>
    <row r="680" spans="1:5" ht="12.75">
      <c r="A680" s="130"/>
      <c r="E680" s="130"/>
    </row>
    <row r="681" spans="1:5" ht="12.75">
      <c r="A681" s="130"/>
      <c r="E681" s="130"/>
    </row>
    <row r="682" spans="1:5" ht="12.75">
      <c r="A682" s="130"/>
      <c r="E682" s="130"/>
    </row>
    <row r="683" spans="1:5" ht="12.75">
      <c r="A683" s="130"/>
      <c r="E683" s="130"/>
    </row>
    <row r="684" spans="1:5" ht="12.75">
      <c r="A684" s="130"/>
      <c r="E684" s="130"/>
    </row>
    <row r="685" spans="1:5" ht="12.75">
      <c r="A685" s="130"/>
      <c r="E685" s="130"/>
    </row>
    <row r="686" spans="1:5" ht="12.75">
      <c r="A686" s="130"/>
      <c r="E686" s="130"/>
    </row>
    <row r="687" spans="1:5" ht="12.75">
      <c r="A687" s="130"/>
      <c r="E687" s="130"/>
    </row>
    <row r="688" spans="1:5" ht="12.75">
      <c r="A688" s="130"/>
      <c r="E688" s="130"/>
    </row>
    <row r="689" spans="1:5" ht="12.75">
      <c r="A689" s="130"/>
      <c r="E689" s="130"/>
    </row>
    <row r="690" spans="1:5" ht="12.75">
      <c r="A690" s="130"/>
      <c r="E690" s="130"/>
    </row>
    <row r="691" spans="1:5" ht="12.75">
      <c r="A691" s="130"/>
      <c r="E691" s="130"/>
    </row>
    <row r="692" spans="1:5" ht="12.75">
      <c r="A692" s="130"/>
      <c r="E692" s="130"/>
    </row>
    <row r="693" spans="1:5" ht="12.75">
      <c r="A693" s="130"/>
      <c r="E693" s="130"/>
    </row>
    <row r="694" spans="1:5" ht="12.75">
      <c r="A694" s="130"/>
      <c r="E694" s="130"/>
    </row>
    <row r="695" spans="1:5" ht="12.75">
      <c r="A695" s="130"/>
      <c r="E695" s="130"/>
    </row>
    <row r="696" spans="1:5" ht="12.75">
      <c r="A696" s="130"/>
      <c r="E696" s="130"/>
    </row>
    <row r="697" spans="1:5" ht="12.75">
      <c r="A697" s="130"/>
      <c r="E697" s="130"/>
    </row>
    <row r="698" spans="1:5" ht="12.75">
      <c r="A698" s="130"/>
      <c r="E698" s="130"/>
    </row>
    <row r="699" spans="1:5" ht="12.75">
      <c r="A699" s="130"/>
      <c r="E699" s="130"/>
    </row>
    <row r="700" spans="1:5" ht="12.75">
      <c r="A700" s="130"/>
      <c r="E700" s="130"/>
    </row>
    <row r="701" spans="1:5" ht="12.75">
      <c r="A701" s="130"/>
      <c r="E701" s="130"/>
    </row>
    <row r="702" spans="1:5" ht="12.75">
      <c r="A702" s="130"/>
      <c r="E702" s="130"/>
    </row>
    <row r="703" spans="1:5" ht="12.75">
      <c r="A703" s="130"/>
      <c r="E703" s="130"/>
    </row>
    <row r="704" spans="1:5" ht="12.75">
      <c r="A704" s="130"/>
      <c r="E704" s="130"/>
    </row>
    <row r="705" spans="1:5" ht="12.75">
      <c r="A705" s="130"/>
      <c r="E705" s="130"/>
    </row>
    <row r="706" spans="1:5" ht="12.75">
      <c r="A706" s="130"/>
      <c r="E706" s="130"/>
    </row>
    <row r="707" spans="1:5" ht="12.75">
      <c r="A707" s="130"/>
      <c r="E707" s="130"/>
    </row>
    <row r="708" spans="1:5" ht="12.75">
      <c r="A708" s="130"/>
      <c r="E708" s="130"/>
    </row>
    <row r="709" spans="1:5" ht="12.75">
      <c r="A709" s="130"/>
      <c r="E709" s="130"/>
    </row>
    <row r="710" spans="1:5" ht="12.75">
      <c r="A710" s="130"/>
      <c r="E710" s="130"/>
    </row>
    <row r="711" spans="1:5" ht="12.75">
      <c r="A711" s="130"/>
      <c r="E711" s="130"/>
    </row>
    <row r="712" spans="1:5" ht="12.75">
      <c r="A712" s="130"/>
      <c r="E712" s="130"/>
    </row>
    <row r="713" spans="1:5" ht="12.75">
      <c r="A713" s="130"/>
      <c r="E713" s="130"/>
    </row>
    <row r="714" spans="1:5" ht="12.75">
      <c r="A714" s="130"/>
      <c r="E714" s="130"/>
    </row>
    <row r="715" spans="1:5" ht="12.75">
      <c r="A715" s="130"/>
      <c r="E715" s="130"/>
    </row>
    <row r="716" spans="1:5" ht="12.75">
      <c r="A716" s="130"/>
      <c r="E716" s="130"/>
    </row>
    <row r="717" spans="1:5" ht="12.75">
      <c r="A717" s="130"/>
      <c r="E717" s="130"/>
    </row>
    <row r="718" spans="1:5" ht="12.75">
      <c r="A718" s="130"/>
      <c r="E718" s="130"/>
    </row>
    <row r="719" spans="1:5" ht="12.75">
      <c r="A719" s="130"/>
      <c r="E719" s="130"/>
    </row>
    <row r="720" spans="1:5" ht="12.75">
      <c r="A720" s="130"/>
      <c r="E720" s="130"/>
    </row>
    <row r="721" spans="1:5" ht="12.75">
      <c r="A721" s="130"/>
      <c r="E721" s="130"/>
    </row>
    <row r="722" spans="1:5" ht="12.75">
      <c r="A722" s="130"/>
      <c r="E722" s="130"/>
    </row>
    <row r="723" spans="1:5" ht="12.75">
      <c r="A723" s="130"/>
      <c r="E723" s="130"/>
    </row>
    <row r="724" spans="1:5" ht="12.75">
      <c r="A724" s="130"/>
      <c r="E724" s="130"/>
    </row>
    <row r="725" spans="1:5" ht="12.75">
      <c r="A725" s="130"/>
      <c r="E725" s="130"/>
    </row>
    <row r="726" spans="1:5" ht="12.75">
      <c r="A726" s="130"/>
      <c r="E726" s="130"/>
    </row>
    <row r="727" spans="1:5" ht="12.75">
      <c r="A727" s="130"/>
      <c r="E727" s="130"/>
    </row>
    <row r="728" spans="1:5" ht="12.75">
      <c r="A728" s="130"/>
      <c r="E728" s="130"/>
    </row>
    <row r="729" spans="1:5" ht="12.75">
      <c r="A729" s="130"/>
      <c r="E729" s="130"/>
    </row>
    <row r="730" spans="1:5" ht="12.75">
      <c r="A730" s="130"/>
      <c r="E730" s="130"/>
    </row>
    <row r="731" spans="1:5" ht="12.75">
      <c r="A731" s="130"/>
      <c r="E731" s="130"/>
    </row>
    <row r="732" spans="1:5" ht="12.75">
      <c r="A732" s="130"/>
      <c r="E732" s="130"/>
    </row>
    <row r="733" spans="1:5" ht="12.75">
      <c r="A733" s="130"/>
      <c r="E733" s="130"/>
    </row>
    <row r="734" spans="1:5" ht="12.75">
      <c r="A734" s="130"/>
      <c r="E734" s="130"/>
    </row>
    <row r="735" spans="1:5" ht="12.75">
      <c r="A735" s="130"/>
      <c r="E735" s="130"/>
    </row>
    <row r="736" spans="1:5" ht="12.75">
      <c r="A736" s="130"/>
      <c r="E736" s="130"/>
    </row>
    <row r="737" spans="1:5" ht="12.75">
      <c r="A737" s="130"/>
      <c r="E737" s="130"/>
    </row>
    <row r="738" spans="1:5" ht="12.75">
      <c r="A738" s="130"/>
      <c r="E738" s="130"/>
    </row>
    <row r="739" spans="1:5" ht="12.75">
      <c r="A739" s="130"/>
      <c r="E739" s="130"/>
    </row>
    <row r="740" spans="1:5" ht="12.75">
      <c r="A740" s="130"/>
      <c r="E740" s="130"/>
    </row>
    <row r="741" spans="1:5" ht="12.75">
      <c r="A741" s="130"/>
      <c r="E741" s="130"/>
    </row>
    <row r="742" spans="1:5" ht="12.75">
      <c r="A742" s="130"/>
      <c r="E742" s="130"/>
    </row>
    <row r="743" spans="1:5" ht="12.75">
      <c r="A743" s="130"/>
      <c r="E743" s="130"/>
    </row>
    <row r="744" spans="1:5" ht="12.75">
      <c r="A744" s="130"/>
      <c r="E744" s="130"/>
    </row>
    <row r="745" spans="1:5" ht="12.75">
      <c r="A745" s="130"/>
      <c r="E745" s="130"/>
    </row>
    <row r="746" spans="1:5" ht="12.75">
      <c r="A746" s="130"/>
      <c r="E746" s="130"/>
    </row>
    <row r="747" spans="1:5" ht="12.75">
      <c r="A747" s="130"/>
      <c r="E747" s="130"/>
    </row>
    <row r="748" spans="1:5" ht="12.75">
      <c r="A748" s="130"/>
      <c r="E748" s="130"/>
    </row>
    <row r="749" spans="1:5" ht="12.75">
      <c r="A749" s="130"/>
      <c r="E749" s="130"/>
    </row>
    <row r="750" spans="1:5" ht="12.75">
      <c r="A750" s="130"/>
      <c r="E750" s="130"/>
    </row>
    <row r="751" spans="1:5" ht="12.75">
      <c r="A751" s="130"/>
      <c r="E751" s="130"/>
    </row>
    <row r="752" spans="1:5" ht="12.75">
      <c r="A752" s="130"/>
      <c r="E752" s="130"/>
    </row>
    <row r="753" spans="1:5" ht="12.75">
      <c r="A753" s="130"/>
      <c r="E753" s="130"/>
    </row>
    <row r="754" spans="1:5" ht="12.75">
      <c r="A754" s="130"/>
      <c r="E754" s="130"/>
    </row>
    <row r="755" spans="1:5" ht="12.75">
      <c r="A755" s="130"/>
      <c r="E755" s="130"/>
    </row>
    <row r="756" spans="1:5" ht="12.75">
      <c r="A756" s="130"/>
      <c r="E756" s="130"/>
    </row>
    <row r="757" spans="1:5" ht="12.75">
      <c r="A757" s="130"/>
      <c r="E757" s="130"/>
    </row>
    <row r="758" spans="1:5" ht="12.75">
      <c r="A758" s="130"/>
      <c r="E758" s="130"/>
    </row>
    <row r="759" spans="1:5" ht="12.75">
      <c r="A759" s="130"/>
      <c r="E759" s="130"/>
    </row>
    <row r="760" spans="1:5" ht="12.75">
      <c r="A760" s="130"/>
      <c r="E760" s="130"/>
    </row>
    <row r="761" spans="1:5" ht="12.75">
      <c r="A761" s="130"/>
      <c r="E761" s="130"/>
    </row>
    <row r="762" spans="1:5" ht="12.75">
      <c r="A762" s="130"/>
      <c r="E762" s="130"/>
    </row>
    <row r="763" spans="1:5" ht="12.75">
      <c r="A763" s="130"/>
      <c r="E763" s="130"/>
    </row>
    <row r="764" spans="1:5" ht="12.75">
      <c r="A764" s="130"/>
      <c r="E764" s="130"/>
    </row>
    <row r="765" spans="1:5" ht="12.75">
      <c r="A765" s="130"/>
      <c r="E765" s="130"/>
    </row>
    <row r="766" spans="1:5" ht="12.75">
      <c r="A766" s="130"/>
      <c r="E766" s="130"/>
    </row>
    <row r="767" spans="1:5" ht="12.75">
      <c r="A767" s="130"/>
      <c r="E767" s="130"/>
    </row>
    <row r="768" spans="1:5" ht="12.75">
      <c r="A768" s="130"/>
      <c r="E768" s="130"/>
    </row>
    <row r="769" spans="1:5" ht="12.75">
      <c r="A769" s="130"/>
      <c r="E769" s="130"/>
    </row>
    <row r="770" spans="1:5" ht="12.75">
      <c r="A770" s="130"/>
      <c r="E770" s="130"/>
    </row>
    <row r="771" spans="1:5" ht="12.75">
      <c r="A771" s="130"/>
      <c r="E771" s="130"/>
    </row>
    <row r="772" spans="1:5" ht="12.75">
      <c r="A772" s="130"/>
      <c r="E772" s="130"/>
    </row>
    <row r="773" spans="1:5" ht="12.75">
      <c r="A773" s="130"/>
      <c r="E773" s="130"/>
    </row>
    <row r="774" spans="1:5" ht="12.75">
      <c r="A774" s="130"/>
      <c r="E774" s="130"/>
    </row>
    <row r="775" spans="1:5" ht="12.75">
      <c r="A775" s="130"/>
      <c r="E775" s="130"/>
    </row>
    <row r="776" spans="1:5" ht="12.75">
      <c r="A776" s="130"/>
      <c r="E776" s="130"/>
    </row>
    <row r="777" spans="1:5" ht="12.75">
      <c r="A777" s="130"/>
      <c r="E777" s="130"/>
    </row>
    <row r="778" spans="1:5" ht="12.75">
      <c r="A778" s="130"/>
      <c r="E778" s="130"/>
    </row>
    <row r="779" spans="1:5" ht="12.75">
      <c r="A779" s="130"/>
      <c r="E779" s="130"/>
    </row>
    <row r="780" spans="1:5" ht="12.75">
      <c r="A780" s="130"/>
      <c r="E780" s="130"/>
    </row>
    <row r="781" spans="1:5" ht="12.75">
      <c r="A781" s="130"/>
      <c r="E781" s="130"/>
    </row>
    <row r="782" spans="1:5" ht="12.75">
      <c r="A782" s="130"/>
      <c r="E782" s="130"/>
    </row>
    <row r="783" spans="1:5" ht="12.75">
      <c r="A783" s="130"/>
      <c r="E783" s="130"/>
    </row>
    <row r="784" spans="1:5" ht="12.75">
      <c r="A784" s="130"/>
      <c r="E784" s="130"/>
    </row>
    <row r="785" spans="1:5" ht="12.75">
      <c r="A785" s="130"/>
      <c r="E785" s="130"/>
    </row>
    <row r="786" spans="1:5" ht="12.75">
      <c r="A786" s="130"/>
      <c r="E786" s="130"/>
    </row>
    <row r="787" spans="1:5" ht="12.75">
      <c r="A787" s="130"/>
      <c r="E787" s="130"/>
    </row>
    <row r="788" spans="1:5" ht="12.75">
      <c r="A788" s="130"/>
      <c r="E788" s="130"/>
    </row>
    <row r="789" spans="1:5" ht="12.75">
      <c r="A789" s="130"/>
      <c r="E789" s="130"/>
    </row>
    <row r="790" spans="1:5" ht="12.75">
      <c r="A790" s="130"/>
      <c r="E790" s="130"/>
    </row>
    <row r="791" spans="1:5" ht="12.75">
      <c r="A791" s="130"/>
      <c r="E791" s="130"/>
    </row>
    <row r="792" spans="1:5" ht="12.75">
      <c r="A792" s="130"/>
      <c r="E792" s="130"/>
    </row>
    <row r="793" spans="1:5" ht="12.75">
      <c r="A793" s="130"/>
      <c r="E793" s="130"/>
    </row>
    <row r="794" spans="1:5" ht="12.75">
      <c r="A794" s="130"/>
      <c r="E794" s="130"/>
    </row>
    <row r="795" spans="1:5" ht="12.75">
      <c r="A795" s="130"/>
      <c r="E795" s="130"/>
    </row>
    <row r="796" spans="1:5" ht="12.75">
      <c r="A796" s="130"/>
      <c r="E796" s="130"/>
    </row>
    <row r="797" spans="1:5" ht="12.75">
      <c r="A797" s="130"/>
      <c r="E797" s="130"/>
    </row>
    <row r="798" spans="1:5" ht="12.75">
      <c r="A798" s="130"/>
      <c r="E798" s="130"/>
    </row>
    <row r="799" spans="1:5" ht="12.75">
      <c r="A799" s="130"/>
      <c r="E799" s="130"/>
    </row>
    <row r="800" spans="1:5" ht="12.75">
      <c r="A800" s="130"/>
      <c r="E800" s="130"/>
    </row>
    <row r="801" spans="1:5" ht="12.75">
      <c r="A801" s="130"/>
      <c r="E801" s="130"/>
    </row>
    <row r="802" spans="1:5" ht="12.75">
      <c r="A802" s="130"/>
      <c r="E802" s="130"/>
    </row>
    <row r="803" spans="1:5" ht="12.75">
      <c r="A803" s="130"/>
      <c r="E803" s="130"/>
    </row>
    <row r="804" spans="1:5" ht="12.75">
      <c r="A804" s="130"/>
      <c r="E804" s="130"/>
    </row>
    <row r="805" spans="1:5" ht="12.75">
      <c r="A805" s="130"/>
      <c r="E805" s="130"/>
    </row>
    <row r="806" spans="1:5" ht="12.75">
      <c r="A806" s="130"/>
      <c r="E806" s="130"/>
    </row>
    <row r="807" spans="1:5" ht="12.75">
      <c r="A807" s="130"/>
      <c r="E807" s="130"/>
    </row>
    <row r="808" spans="1:5" ht="12.75">
      <c r="A808" s="130"/>
      <c r="E808" s="130"/>
    </row>
    <row r="809" spans="1:5" ht="12.75">
      <c r="A809" s="130"/>
      <c r="E809" s="130"/>
    </row>
    <row r="810" spans="1:5" ht="12.75">
      <c r="A810" s="130"/>
      <c r="E810" s="130"/>
    </row>
    <row r="811" spans="1:5" ht="12.75">
      <c r="A811" s="130"/>
      <c r="E811" s="130"/>
    </row>
    <row r="812" spans="1:5" ht="12.75">
      <c r="A812" s="130"/>
      <c r="E812" s="130"/>
    </row>
    <row r="813" spans="1:5" ht="12.75">
      <c r="A813" s="130"/>
      <c r="E813" s="130"/>
    </row>
    <row r="814" spans="1:5" ht="12.75">
      <c r="A814" s="130"/>
      <c r="E814" s="130"/>
    </row>
    <row r="815" spans="1:5" ht="12.75">
      <c r="A815" s="130"/>
      <c r="E815" s="130"/>
    </row>
    <row r="816" spans="1:5" ht="12.75">
      <c r="A816" s="130"/>
      <c r="E816" s="130"/>
    </row>
    <row r="817" spans="1:5" ht="12.75">
      <c r="A817" s="130"/>
      <c r="E817" s="130"/>
    </row>
    <row r="818" spans="1:5" ht="12.75">
      <c r="A818" s="130"/>
      <c r="E818" s="130"/>
    </row>
    <row r="819" spans="1:5" ht="12.75">
      <c r="A819" s="130"/>
      <c r="E819" s="130"/>
    </row>
    <row r="820" spans="1:5" ht="12.75">
      <c r="A820" s="130"/>
      <c r="E820" s="130"/>
    </row>
    <row r="821" spans="1:5" ht="12.75">
      <c r="A821" s="130"/>
      <c r="E821" s="130"/>
    </row>
    <row r="822" spans="1:5" ht="12.75">
      <c r="A822" s="130"/>
      <c r="E822" s="130"/>
    </row>
    <row r="823" spans="1:5" ht="12.75">
      <c r="A823" s="130"/>
      <c r="E823" s="130"/>
    </row>
    <row r="824" spans="1:5" ht="12.75">
      <c r="A824" s="130"/>
      <c r="E824" s="130"/>
    </row>
    <row r="825" spans="1:5" ht="12.75">
      <c r="A825" s="130"/>
      <c r="E825" s="130"/>
    </row>
    <row r="826" spans="1:5" ht="12.75">
      <c r="A826" s="130"/>
      <c r="E826" s="130"/>
    </row>
    <row r="827" spans="1:5" ht="12.75">
      <c r="A827" s="130"/>
      <c r="E827" s="130"/>
    </row>
    <row r="828" spans="1:5" ht="12.75">
      <c r="A828" s="130"/>
      <c r="E828" s="130"/>
    </row>
    <row r="829" spans="1:5" ht="12.75">
      <c r="A829" s="130"/>
      <c r="E829" s="130"/>
    </row>
    <row r="830" spans="1:5" ht="12.75">
      <c r="A830" s="130"/>
      <c r="E830" s="130"/>
    </row>
    <row r="831" spans="1:5" ht="12.75">
      <c r="A831" s="130"/>
      <c r="E831" s="130"/>
    </row>
    <row r="832" spans="1:5" ht="12.75">
      <c r="A832" s="130"/>
      <c r="E832" s="130"/>
    </row>
    <row r="833" spans="1:5" ht="12.75">
      <c r="A833" s="130"/>
      <c r="E833" s="130"/>
    </row>
    <row r="834" spans="1:5" ht="12.75">
      <c r="A834" s="130"/>
      <c r="E834" s="130"/>
    </row>
    <row r="835" spans="1:5" ht="12.75">
      <c r="A835" s="130"/>
      <c r="E835" s="130"/>
    </row>
    <row r="836" spans="1:5" ht="12.75">
      <c r="A836" s="130"/>
      <c r="E836" s="130"/>
    </row>
    <row r="837" spans="1:5" ht="12.75">
      <c r="A837" s="130"/>
      <c r="E837" s="130"/>
    </row>
    <row r="838" spans="1:5" ht="12.75">
      <c r="A838" s="130"/>
      <c r="E838" s="130"/>
    </row>
    <row r="839" spans="1:5" ht="12.75">
      <c r="A839" s="130"/>
      <c r="E839" s="130"/>
    </row>
    <row r="840" spans="1:5" ht="12.75">
      <c r="A840" s="130"/>
      <c r="E840" s="130"/>
    </row>
    <row r="841" spans="1:5" ht="12.75">
      <c r="A841" s="130"/>
      <c r="E841" s="130"/>
    </row>
    <row r="842" spans="1:5" ht="12.75">
      <c r="A842" s="130"/>
      <c r="E842" s="130"/>
    </row>
    <row r="843" spans="1:5" ht="12.75">
      <c r="A843" s="130"/>
      <c r="E843" s="130"/>
    </row>
    <row r="844" spans="1:5" ht="12.75">
      <c r="A844" s="130"/>
      <c r="E844" s="130"/>
    </row>
    <row r="845" spans="1:5" ht="12.75">
      <c r="A845" s="130"/>
      <c r="E845" s="130"/>
    </row>
    <row r="846" spans="1:5" ht="12.75">
      <c r="A846" s="130"/>
      <c r="E846" s="130"/>
    </row>
    <row r="847" spans="1:5" ht="12.75">
      <c r="A847" s="130"/>
      <c r="E847" s="130"/>
    </row>
    <row r="848" spans="1:5" ht="12.75">
      <c r="A848" s="130"/>
      <c r="E848" s="130"/>
    </row>
    <row r="849" spans="1:5" ht="12.75">
      <c r="A849" s="130"/>
      <c r="E849" s="130"/>
    </row>
    <row r="850" spans="1:5" ht="12.75">
      <c r="A850" s="130"/>
      <c r="E850" s="130"/>
    </row>
    <row r="851" spans="1:5" ht="12.75">
      <c r="A851" s="130"/>
      <c r="E851" s="130"/>
    </row>
    <row r="852" spans="1:5" ht="12.75">
      <c r="A852" s="130"/>
      <c r="E852" s="130"/>
    </row>
    <row r="853" spans="1:5" ht="12.75">
      <c r="A853" s="130"/>
      <c r="E853" s="130"/>
    </row>
    <row r="854" spans="1:5" ht="12.75">
      <c r="A854" s="130"/>
      <c r="E854" s="130"/>
    </row>
    <row r="855" spans="1:5" ht="12.75">
      <c r="A855" s="130"/>
      <c r="E855" s="130"/>
    </row>
    <row r="856" spans="1:5" ht="12.75">
      <c r="A856" s="130"/>
      <c r="E856" s="130"/>
    </row>
    <row r="857" spans="1:5" ht="12.75">
      <c r="A857" s="130"/>
      <c r="E857" s="130"/>
    </row>
    <row r="858" spans="1:5" ht="12.75">
      <c r="A858" s="130"/>
      <c r="E858" s="130"/>
    </row>
    <row r="859" spans="1:5" ht="12.75">
      <c r="A859" s="130"/>
      <c r="E859" s="130"/>
    </row>
    <row r="860" spans="1:5" ht="12.75">
      <c r="A860" s="130"/>
      <c r="E860" s="130"/>
    </row>
    <row r="861" spans="1:5" ht="12.75">
      <c r="A861" s="130"/>
      <c r="E861" s="130"/>
    </row>
    <row r="862" spans="1:5" ht="12.75">
      <c r="A862" s="130"/>
      <c r="E862" s="130"/>
    </row>
    <row r="863" spans="1:5" ht="12.75">
      <c r="A863" s="130"/>
      <c r="E863" s="130"/>
    </row>
    <row r="864" spans="1:5" ht="12.75">
      <c r="A864" s="130"/>
      <c r="E864" s="130"/>
    </row>
    <row r="865" spans="1:5" ht="12.75">
      <c r="A865" s="130"/>
      <c r="E865" s="130"/>
    </row>
    <row r="866" spans="1:5" ht="12.75">
      <c r="A866" s="130"/>
      <c r="E866" s="130"/>
    </row>
    <row r="867" spans="1:5" ht="12.75">
      <c r="A867" s="130"/>
      <c r="E867" s="130"/>
    </row>
    <row r="868" spans="1:5" ht="12.75">
      <c r="A868" s="130"/>
      <c r="E868" s="130"/>
    </row>
    <row r="869" spans="1:5" ht="12.75">
      <c r="A869" s="130"/>
      <c r="E869" s="130"/>
    </row>
    <row r="870" spans="1:5" ht="12.75">
      <c r="A870" s="130"/>
      <c r="E870" s="130"/>
    </row>
    <row r="871" spans="1:5" ht="12.75">
      <c r="A871" s="130"/>
      <c r="E871" s="130"/>
    </row>
    <row r="872" spans="1:5" ht="12.75">
      <c r="A872" s="130"/>
      <c r="E872" s="130"/>
    </row>
    <row r="873" spans="1:5" ht="12.75">
      <c r="A873" s="130"/>
      <c r="E873" s="130"/>
    </row>
    <row r="874" spans="1:5" ht="12.75">
      <c r="A874" s="130"/>
      <c r="E874" s="130"/>
    </row>
    <row r="875" spans="1:5" ht="12.75">
      <c r="A875" s="130"/>
      <c r="E875" s="130"/>
    </row>
    <row r="876" spans="1:5" ht="12.75">
      <c r="A876" s="130"/>
      <c r="E876" s="130"/>
    </row>
    <row r="877" spans="1:5" ht="12.75">
      <c r="A877" s="130"/>
      <c r="E877" s="130"/>
    </row>
    <row r="878" spans="1:5" ht="12.75">
      <c r="A878" s="130"/>
      <c r="E878" s="130"/>
    </row>
    <row r="879" spans="1:5" ht="12.75">
      <c r="A879" s="130"/>
      <c r="E879" s="130"/>
    </row>
    <row r="880" spans="1:5" ht="12.75">
      <c r="A880" s="130"/>
      <c r="E880" s="130"/>
    </row>
    <row r="881" spans="1:5" ht="12.75">
      <c r="A881" s="130"/>
      <c r="E881" s="130"/>
    </row>
    <row r="882" spans="1:5" ht="12.75">
      <c r="A882" s="130"/>
      <c r="E882" s="130"/>
    </row>
    <row r="883" spans="1:5" ht="12.75">
      <c r="A883" s="130"/>
      <c r="E883" s="130"/>
    </row>
    <row r="884" spans="1:5" ht="12.75">
      <c r="A884" s="130"/>
      <c r="E884" s="130"/>
    </row>
    <row r="885" spans="1:5" ht="12.75">
      <c r="A885" s="130"/>
      <c r="E885" s="130"/>
    </row>
    <row r="886" spans="1:5" ht="12.75">
      <c r="A886" s="130"/>
      <c r="E886" s="130"/>
    </row>
    <row r="887" spans="1:5" ht="12.75">
      <c r="A887" s="130"/>
      <c r="E887" s="130"/>
    </row>
    <row r="888" spans="1:5" ht="12.75">
      <c r="A888" s="130"/>
      <c r="E888" s="130"/>
    </row>
    <row r="889" spans="1:5" ht="12.75">
      <c r="A889" s="130"/>
      <c r="E889" s="130"/>
    </row>
    <row r="890" spans="1:5" ht="12.75">
      <c r="A890" s="130"/>
      <c r="E890" s="130"/>
    </row>
    <row r="891" spans="1:5" ht="12.75">
      <c r="A891" s="130"/>
      <c r="E891" s="130"/>
    </row>
    <row r="892" spans="1:5" ht="12.75">
      <c r="A892" s="130"/>
      <c r="E892" s="130"/>
    </row>
    <row r="893" spans="1:5" ht="12.75">
      <c r="A893" s="130"/>
      <c r="E893" s="130"/>
    </row>
    <row r="894" spans="1:5" ht="12.75">
      <c r="A894" s="130"/>
      <c r="E894" s="130"/>
    </row>
    <row r="895" spans="1:5" ht="12.75">
      <c r="A895" s="130"/>
      <c r="E895" s="130"/>
    </row>
    <row r="896" spans="1:5" ht="12.75">
      <c r="A896" s="130"/>
      <c r="E896" s="130"/>
    </row>
    <row r="897" spans="1:5" ht="12.75">
      <c r="A897" s="130"/>
      <c r="E897" s="130"/>
    </row>
    <row r="898" spans="1:5" ht="12.75">
      <c r="A898" s="130"/>
      <c r="E898" s="130"/>
    </row>
    <row r="899" spans="1:5" ht="12.75">
      <c r="A899" s="130"/>
      <c r="E899" s="130"/>
    </row>
    <row r="900" spans="1:5" ht="12.75">
      <c r="A900" s="130"/>
      <c r="E900" s="130"/>
    </row>
    <row r="901" spans="1:5" ht="12.75">
      <c r="A901" s="130"/>
      <c r="E901" s="130"/>
    </row>
    <row r="902" spans="1:5" ht="12.75">
      <c r="A902" s="130"/>
      <c r="E902" s="130"/>
    </row>
    <row r="903" spans="1:5" ht="12.75">
      <c r="A903" s="130"/>
      <c r="E903" s="130"/>
    </row>
    <row r="904" spans="1:5" ht="12.75">
      <c r="A904" s="130"/>
      <c r="E904" s="130"/>
    </row>
    <row r="905" spans="1:5" ht="12.75">
      <c r="A905" s="130"/>
      <c r="E905" s="130"/>
    </row>
    <row r="906" spans="1:5" ht="12.75">
      <c r="A906" s="130"/>
      <c r="E906" s="130"/>
    </row>
    <row r="907" spans="1:5" ht="12.75">
      <c r="A907" s="130"/>
      <c r="E907" s="130"/>
    </row>
    <row r="908" spans="1:5" ht="12.75">
      <c r="A908" s="130"/>
      <c r="E908" s="130"/>
    </row>
    <row r="909" spans="1:5" ht="12.75">
      <c r="A909" s="130"/>
      <c r="E909" s="130"/>
    </row>
    <row r="910" spans="1:5" ht="12.75">
      <c r="A910" s="130"/>
      <c r="E910" s="130"/>
    </row>
    <row r="911" spans="1:5" ht="12.75">
      <c r="A911" s="130"/>
      <c r="E911" s="130"/>
    </row>
    <row r="912" spans="1:5" ht="12.75">
      <c r="A912" s="130"/>
      <c r="E912" s="130"/>
    </row>
    <row r="913" spans="1:5" ht="12.75">
      <c r="A913" s="130"/>
      <c r="E913" s="130"/>
    </row>
    <row r="914" spans="1:5" ht="12.75">
      <c r="A914" s="130"/>
      <c r="E914" s="130"/>
    </row>
    <row r="915" spans="1:5" ht="12.75">
      <c r="A915" s="130"/>
      <c r="E915" s="130"/>
    </row>
    <row r="916" spans="1:5" ht="12.75">
      <c r="A916" s="130"/>
      <c r="E916" s="130"/>
    </row>
    <row r="917" spans="1:5" ht="12.75">
      <c r="A917" s="130"/>
      <c r="E917" s="130"/>
    </row>
    <row r="918" spans="1:5" ht="12.75">
      <c r="A918" s="130"/>
      <c r="E918" s="130"/>
    </row>
    <row r="919" spans="1:5" ht="12.75">
      <c r="A919" s="130"/>
      <c r="E919" s="130"/>
    </row>
    <row r="920" spans="1:5" ht="12.75">
      <c r="A920" s="130"/>
      <c r="E920" s="130"/>
    </row>
    <row r="921" spans="1:5" ht="12.75">
      <c r="A921" s="130"/>
      <c r="E921" s="130"/>
    </row>
    <row r="922" spans="1:5" ht="12.75">
      <c r="A922" s="130"/>
      <c r="E922" s="130"/>
    </row>
    <row r="923" spans="1:5" ht="12.75">
      <c r="A923" s="130"/>
      <c r="E923" s="130"/>
    </row>
    <row r="924" spans="1:5" ht="12.75">
      <c r="A924" s="130"/>
      <c r="E924" s="130"/>
    </row>
    <row r="925" spans="1:5" ht="12.75">
      <c r="A925" s="130"/>
      <c r="E925" s="130"/>
    </row>
    <row r="926" spans="1:5" ht="12.75">
      <c r="A926" s="130"/>
      <c r="E926" s="130"/>
    </row>
    <row r="927" spans="1:5" ht="12.75">
      <c r="A927" s="130"/>
      <c r="E927" s="130"/>
    </row>
    <row r="928" spans="1:5" ht="12.75">
      <c r="A928" s="130"/>
      <c r="E928" s="130"/>
    </row>
    <row r="929" spans="1:5" ht="12.75">
      <c r="A929" s="130"/>
      <c r="E929" s="130"/>
    </row>
    <row r="930" spans="1:5" ht="12.75">
      <c r="A930" s="130"/>
      <c r="E930" s="130"/>
    </row>
    <row r="931" spans="1:5" ht="12.75">
      <c r="A931" s="130"/>
      <c r="E931" s="130"/>
    </row>
    <row r="932" spans="1:5" ht="12.75">
      <c r="A932" s="130"/>
      <c r="E932" s="130"/>
    </row>
    <row r="933" spans="1:5" ht="12.75">
      <c r="A933" s="130"/>
      <c r="E933" s="130"/>
    </row>
    <row r="934" spans="1:5" ht="12.75">
      <c r="A934" s="130"/>
      <c r="E934" s="130"/>
    </row>
    <row r="935" spans="1:5" ht="12.75">
      <c r="A935" s="130"/>
      <c r="E935" s="130"/>
    </row>
    <row r="936" spans="1:5" ht="12.75">
      <c r="A936" s="130"/>
      <c r="E936" s="130"/>
    </row>
    <row r="937" spans="1:5" ht="12.75">
      <c r="A937" s="130"/>
      <c r="E937" s="130"/>
    </row>
    <row r="938" spans="1:5" ht="12.75">
      <c r="A938" s="130"/>
      <c r="E938" s="130"/>
    </row>
    <row r="939" spans="1:5" ht="12.75">
      <c r="A939" s="130"/>
      <c r="E939" s="130"/>
    </row>
    <row r="940" spans="1:5" ht="12.75">
      <c r="A940" s="130"/>
      <c r="E940" s="130"/>
    </row>
    <row r="941" spans="1:5" ht="12.75">
      <c r="A941" s="130"/>
      <c r="E941" s="130"/>
    </row>
    <row r="942" spans="1:5" ht="12.75">
      <c r="A942" s="130"/>
      <c r="E942" s="130"/>
    </row>
    <row r="943" spans="1:5" ht="12.75">
      <c r="A943" s="130"/>
      <c r="E943" s="130"/>
    </row>
    <row r="944" spans="1:5" ht="12.75">
      <c r="A944" s="130"/>
      <c r="E944" s="130"/>
    </row>
    <row r="945" spans="1:5" ht="12.75">
      <c r="A945" s="130"/>
      <c r="E945" s="130"/>
    </row>
    <row r="946" spans="1:5" ht="12.75">
      <c r="A946" s="130"/>
      <c r="E946" s="130"/>
    </row>
    <row r="947" spans="1:5" ht="12.75">
      <c r="A947" s="130"/>
      <c r="E947" s="130"/>
    </row>
    <row r="948" spans="1:5" ht="12.75">
      <c r="A948" s="130"/>
      <c r="E948" s="130"/>
    </row>
    <row r="949" spans="1:5" ht="12.75">
      <c r="A949" s="130"/>
      <c r="E949" s="130"/>
    </row>
    <row r="950" spans="1:5" ht="12.75">
      <c r="A950" s="130"/>
      <c r="E950" s="130"/>
    </row>
    <row r="951" spans="1:5" ht="12.75">
      <c r="A951" s="130"/>
      <c r="E951" s="130"/>
    </row>
    <row r="952" spans="1:5" ht="12.75">
      <c r="A952" s="130"/>
      <c r="E952" s="130"/>
    </row>
    <row r="953" spans="1:5" ht="12.75">
      <c r="A953" s="130"/>
      <c r="E953" s="130"/>
    </row>
    <row r="954" spans="1:5" ht="12.75">
      <c r="A954" s="130"/>
      <c r="E954" s="130"/>
    </row>
    <row r="955" spans="1:5" ht="12.75">
      <c r="A955" s="130"/>
      <c r="E955" s="130"/>
    </row>
    <row r="956" spans="1:5" ht="12.75">
      <c r="A956" s="130"/>
      <c r="E956" s="130"/>
    </row>
    <row r="957" spans="1:5" ht="12.75">
      <c r="A957" s="130"/>
      <c r="E957" s="130"/>
    </row>
    <row r="958" spans="1:5" ht="12.75">
      <c r="A958" s="130"/>
      <c r="E958" s="130"/>
    </row>
    <row r="959" spans="1:5" ht="12.75">
      <c r="A959" s="130"/>
      <c r="E959" s="130"/>
    </row>
    <row r="960" spans="1:5" ht="12.75">
      <c r="A960" s="130"/>
      <c r="E960" s="130"/>
    </row>
    <row r="961" spans="1:5" ht="12.75">
      <c r="A961" s="130"/>
      <c r="E961" s="130"/>
    </row>
    <row r="962" spans="1:5" ht="12.75">
      <c r="A962" s="130"/>
      <c r="E962" s="130"/>
    </row>
    <row r="963" spans="1:5" ht="12.75">
      <c r="A963" s="130"/>
      <c r="E963" s="130"/>
    </row>
    <row r="964" spans="1:5" ht="12.75">
      <c r="A964" s="130"/>
      <c r="E964" s="130"/>
    </row>
    <row r="965" spans="1:5" ht="12.75">
      <c r="A965" s="130"/>
      <c r="E965" s="130"/>
    </row>
    <row r="966" spans="1:5" ht="12.75">
      <c r="A966" s="130"/>
      <c r="E966" s="130"/>
    </row>
    <row r="967" spans="1:5" ht="12.75">
      <c r="A967" s="130"/>
      <c r="E967" s="130"/>
    </row>
    <row r="968" spans="1:5" ht="12.75">
      <c r="A968" s="130"/>
      <c r="E968" s="130"/>
    </row>
    <row r="969" spans="1:5" ht="12.75">
      <c r="A969" s="130"/>
      <c r="E969" s="130"/>
    </row>
    <row r="970" spans="1:5" ht="12.75">
      <c r="A970" s="130"/>
      <c r="E970" s="130"/>
    </row>
    <row r="971" spans="1:5" ht="12.75">
      <c r="A971" s="130"/>
      <c r="E971" s="130"/>
    </row>
    <row r="972" spans="1:5" ht="12.75">
      <c r="A972" s="130"/>
      <c r="E972" s="130"/>
    </row>
    <row r="973" spans="1:5" ht="12.75">
      <c r="A973" s="130"/>
      <c r="E973" s="130"/>
    </row>
    <row r="974" spans="1:5" ht="12.75">
      <c r="A974" s="130"/>
      <c r="E974" s="130"/>
    </row>
    <row r="975" spans="1:5" ht="12.75">
      <c r="A975" s="130"/>
      <c r="E975" s="130"/>
    </row>
    <row r="976" spans="1:5" ht="12.75">
      <c r="A976" s="130"/>
      <c r="E976" s="130"/>
    </row>
    <row r="977" spans="1:5" ht="12.75">
      <c r="A977" s="130"/>
      <c r="E977" s="130"/>
    </row>
    <row r="978" spans="1:5" ht="12.75">
      <c r="A978" s="130"/>
      <c r="E978" s="130"/>
    </row>
    <row r="979" spans="1:5" ht="12.75">
      <c r="A979" s="130"/>
      <c r="E979" s="130"/>
    </row>
    <row r="980" spans="1:5" ht="12.75">
      <c r="A980" s="130"/>
      <c r="E980" s="130"/>
    </row>
    <row r="981" spans="1:5" ht="12.75">
      <c r="A981" s="130"/>
      <c r="E981" s="130"/>
    </row>
    <row r="982" spans="1:5" ht="12.75">
      <c r="A982" s="130"/>
      <c r="E982" s="130"/>
    </row>
    <row r="983" spans="1:5" ht="12.75">
      <c r="A983" s="130"/>
      <c r="E983" s="130"/>
    </row>
    <row r="984" spans="1:5" ht="12.75">
      <c r="A984" s="130"/>
      <c r="E984" s="130"/>
    </row>
    <row r="985" spans="1:5" ht="12.75">
      <c r="A985" s="130"/>
      <c r="E985" s="130"/>
    </row>
    <row r="986" spans="1:5" ht="12.75">
      <c r="A986" s="130"/>
      <c r="E986" s="130"/>
    </row>
    <row r="987" spans="1:5" ht="12.75">
      <c r="A987" s="130"/>
      <c r="E987" s="130"/>
    </row>
    <row r="988" spans="1:5" ht="12.75">
      <c r="A988" s="130"/>
      <c r="E988" s="130"/>
    </row>
    <row r="989" spans="1:5" ht="12.75">
      <c r="A989" s="130"/>
      <c r="E989" s="130"/>
    </row>
    <row r="990" spans="1:5" ht="12.75">
      <c r="A990" s="130"/>
      <c r="E990" s="130"/>
    </row>
    <row r="991" spans="1:5" ht="12.75">
      <c r="A991" s="130"/>
      <c r="E991" s="130"/>
    </row>
    <row r="992" spans="1:5" ht="12.75">
      <c r="A992" s="130"/>
      <c r="E992" s="130"/>
    </row>
    <row r="993" spans="1:5" ht="12.75">
      <c r="A993" s="130"/>
      <c r="E993" s="130"/>
    </row>
    <row r="994" spans="1:5" ht="12.75">
      <c r="A994" s="130"/>
      <c r="E994" s="130"/>
    </row>
    <row r="995" spans="1:5" ht="12.75">
      <c r="A995" s="130"/>
      <c r="E995" s="130"/>
    </row>
    <row r="996" spans="1:5" ht="12.75">
      <c r="A996" s="130"/>
      <c r="E996" s="130"/>
    </row>
    <row r="997" spans="1:5" ht="12.75">
      <c r="A997" s="130"/>
      <c r="E997" s="130"/>
    </row>
    <row r="998" spans="1:5" ht="12.75">
      <c r="A998" s="130"/>
      <c r="E998" s="130"/>
    </row>
    <row r="999" spans="1:5" ht="12.75">
      <c r="A999" s="130"/>
      <c r="E999" s="130"/>
    </row>
  </sheetData>
  <autoFilter ref="A2:U75" xr:uid="{00000000-0009-0000-0000-000002000000}">
    <sortState xmlns:xlrd2="http://schemas.microsoft.com/office/spreadsheetml/2017/richdata2" ref="A2:U75">
      <sortCondition ref="A2:A75"/>
      <sortCondition ref="B2:B75"/>
      <sortCondition descending="1" ref="E2:E75"/>
      <sortCondition ref="O2:O75"/>
    </sortState>
  </autoFilter>
  <mergeCells count="1">
    <mergeCell ref="A1:U1"/>
  </mergeCells>
  <hyperlinks>
    <hyperlink ref="H3" r:id="rId1" xr:uid="{00000000-0004-0000-0200-000000000000}"/>
    <hyperlink ref="H4" r:id="rId2" xr:uid="{00000000-0004-0000-0200-000001000000}"/>
    <hyperlink ref="H5" r:id="rId3" xr:uid="{00000000-0004-0000-0200-000002000000}"/>
    <hyperlink ref="H6" r:id="rId4" xr:uid="{00000000-0004-0000-0200-000003000000}"/>
    <hyperlink ref="H7" r:id="rId5" xr:uid="{00000000-0004-0000-0200-000004000000}"/>
    <hyperlink ref="H8" r:id="rId6" xr:uid="{00000000-0004-0000-0200-000005000000}"/>
    <hyperlink ref="H9" r:id="rId7" xr:uid="{00000000-0004-0000-0200-000006000000}"/>
    <hyperlink ref="H10" r:id="rId8" xr:uid="{00000000-0004-0000-0200-000007000000}"/>
    <hyperlink ref="H11" r:id="rId9" xr:uid="{00000000-0004-0000-0200-000008000000}"/>
    <hyperlink ref="H12" r:id="rId10" xr:uid="{00000000-0004-0000-0200-000009000000}"/>
    <hyperlink ref="H13" r:id="rId11" xr:uid="{00000000-0004-0000-0200-00000A000000}"/>
    <hyperlink ref="H14" r:id="rId12" xr:uid="{00000000-0004-0000-0200-00000B000000}"/>
    <hyperlink ref="H15" r:id="rId13" xr:uid="{00000000-0004-0000-0200-00000C000000}"/>
    <hyperlink ref="H16" r:id="rId14" xr:uid="{00000000-0004-0000-0200-00000D000000}"/>
    <hyperlink ref="H17" r:id="rId15" xr:uid="{00000000-0004-0000-0200-00000E000000}"/>
    <hyperlink ref="H18" r:id="rId16" xr:uid="{00000000-0004-0000-0200-00000F000000}"/>
    <hyperlink ref="H19" r:id="rId17" xr:uid="{00000000-0004-0000-0200-000010000000}"/>
    <hyperlink ref="H20" r:id="rId18" xr:uid="{00000000-0004-0000-0200-000011000000}"/>
    <hyperlink ref="H21" r:id="rId19" xr:uid="{00000000-0004-0000-0200-000012000000}"/>
    <hyperlink ref="H22" r:id="rId20" xr:uid="{00000000-0004-0000-0200-000013000000}"/>
    <hyperlink ref="H23" r:id="rId21" xr:uid="{00000000-0004-0000-0200-000014000000}"/>
    <hyperlink ref="H24" r:id="rId22" xr:uid="{00000000-0004-0000-0200-000015000000}"/>
    <hyperlink ref="H25" r:id="rId23" xr:uid="{00000000-0004-0000-0200-000016000000}"/>
    <hyperlink ref="H26" r:id="rId24" xr:uid="{00000000-0004-0000-0200-000017000000}"/>
    <hyperlink ref="H27" r:id="rId25" xr:uid="{00000000-0004-0000-0200-000018000000}"/>
    <hyperlink ref="H28" r:id="rId26" xr:uid="{00000000-0004-0000-0200-000019000000}"/>
    <hyperlink ref="H29" r:id="rId27" xr:uid="{00000000-0004-0000-0200-00001A000000}"/>
    <hyperlink ref="H30" r:id="rId28" xr:uid="{00000000-0004-0000-0200-00001B000000}"/>
    <hyperlink ref="H31" r:id="rId29" xr:uid="{00000000-0004-0000-0200-00001C000000}"/>
    <hyperlink ref="H32" r:id="rId30" xr:uid="{00000000-0004-0000-0200-00001D000000}"/>
    <hyperlink ref="H33" r:id="rId31" xr:uid="{00000000-0004-0000-0200-00001E000000}"/>
    <hyperlink ref="H34" r:id="rId32" xr:uid="{00000000-0004-0000-0200-00001F000000}"/>
    <hyperlink ref="H35" r:id="rId33" xr:uid="{00000000-0004-0000-0200-000020000000}"/>
    <hyperlink ref="H36" r:id="rId34" xr:uid="{00000000-0004-0000-0200-000021000000}"/>
    <hyperlink ref="H37" r:id="rId35" xr:uid="{00000000-0004-0000-0200-000022000000}"/>
    <hyperlink ref="H38" r:id="rId36" xr:uid="{00000000-0004-0000-0200-000023000000}"/>
    <hyperlink ref="H39" r:id="rId37" xr:uid="{00000000-0004-0000-0200-000024000000}"/>
    <hyperlink ref="H40" r:id="rId38" xr:uid="{00000000-0004-0000-0200-000025000000}"/>
    <hyperlink ref="H41" r:id="rId39" xr:uid="{00000000-0004-0000-0200-000026000000}"/>
    <hyperlink ref="H42" r:id="rId40" xr:uid="{00000000-0004-0000-0200-000027000000}"/>
    <hyperlink ref="H43" r:id="rId41" xr:uid="{00000000-0004-0000-0200-000028000000}"/>
    <hyperlink ref="H44" r:id="rId42" xr:uid="{00000000-0004-0000-0200-000029000000}"/>
    <hyperlink ref="H45" r:id="rId43" xr:uid="{00000000-0004-0000-0200-00002A000000}"/>
    <hyperlink ref="H46" r:id="rId44" xr:uid="{00000000-0004-0000-0200-00002B000000}"/>
    <hyperlink ref="H47" r:id="rId45" xr:uid="{00000000-0004-0000-0200-00002C000000}"/>
    <hyperlink ref="H48" r:id="rId46" xr:uid="{00000000-0004-0000-0200-00002D000000}"/>
    <hyperlink ref="H49" r:id="rId47" xr:uid="{00000000-0004-0000-0200-00002E000000}"/>
    <hyperlink ref="H50" r:id="rId48" xr:uid="{00000000-0004-0000-0200-00002F000000}"/>
    <hyperlink ref="H51" r:id="rId49" xr:uid="{00000000-0004-0000-0200-000030000000}"/>
    <hyperlink ref="H52" r:id="rId50" xr:uid="{00000000-0004-0000-0200-000031000000}"/>
    <hyperlink ref="H53" r:id="rId51" xr:uid="{00000000-0004-0000-0200-000032000000}"/>
    <hyperlink ref="H54" r:id="rId52" xr:uid="{00000000-0004-0000-0200-000033000000}"/>
    <hyperlink ref="H55" r:id="rId53" xr:uid="{00000000-0004-0000-0200-000034000000}"/>
    <hyperlink ref="H56" r:id="rId54" xr:uid="{00000000-0004-0000-0200-000035000000}"/>
    <hyperlink ref="H57" r:id="rId55" xr:uid="{00000000-0004-0000-0200-000036000000}"/>
    <hyperlink ref="H58" r:id="rId56" xr:uid="{00000000-0004-0000-0200-000037000000}"/>
    <hyperlink ref="H59" r:id="rId57" xr:uid="{00000000-0004-0000-0200-000038000000}"/>
    <hyperlink ref="H60" r:id="rId58" xr:uid="{00000000-0004-0000-0200-000039000000}"/>
    <hyperlink ref="H61" r:id="rId59" xr:uid="{00000000-0004-0000-0200-00003A000000}"/>
    <hyperlink ref="H62" r:id="rId60" xr:uid="{00000000-0004-0000-0200-00003B000000}"/>
    <hyperlink ref="H63" r:id="rId61" xr:uid="{00000000-0004-0000-0200-00003C000000}"/>
    <hyperlink ref="H64" r:id="rId62" xr:uid="{00000000-0004-0000-0200-00003D000000}"/>
    <hyperlink ref="H65" r:id="rId63" xr:uid="{00000000-0004-0000-0200-00003E000000}"/>
    <hyperlink ref="H66" r:id="rId64" xr:uid="{00000000-0004-0000-0200-00003F000000}"/>
    <hyperlink ref="H67" r:id="rId65" xr:uid="{00000000-0004-0000-0200-000040000000}"/>
    <hyperlink ref="H68" r:id="rId66" xr:uid="{00000000-0004-0000-0200-000041000000}"/>
    <hyperlink ref="H69" r:id="rId67" xr:uid="{00000000-0004-0000-0200-000042000000}"/>
    <hyperlink ref="H70" r:id="rId68" xr:uid="{00000000-0004-0000-0200-000043000000}"/>
    <hyperlink ref="H71" r:id="rId69" xr:uid="{00000000-0004-0000-0200-000044000000}"/>
    <hyperlink ref="H72" r:id="rId70" xr:uid="{00000000-0004-0000-0200-000045000000}"/>
    <hyperlink ref="H73" r:id="rId71" xr:uid="{00000000-0004-0000-0200-000046000000}"/>
    <hyperlink ref="H74" r:id="rId72" xr:uid="{00000000-0004-0000-0200-000047000000}"/>
    <hyperlink ref="H75" r:id="rId73" xr:uid="{00000000-0004-0000-0200-000048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46"/>
  <sheetViews>
    <sheetView workbookViewId="0">
      <selection sqref="A1:Z1"/>
    </sheetView>
  </sheetViews>
  <sheetFormatPr defaultColWidth="12.5703125" defaultRowHeight="15.75" customHeight="1"/>
  <cols>
    <col min="1" max="4" width="30.140625" customWidth="1"/>
    <col min="5" max="22" width="9.28515625" customWidth="1"/>
    <col min="23" max="23" width="13.140625" customWidth="1"/>
    <col min="24" max="26" width="9.28515625" customWidth="1"/>
  </cols>
  <sheetData>
    <row r="1" spans="1:26" ht="15.75" customHeight="1">
      <c r="A1" s="180" t="s">
        <v>0</v>
      </c>
      <c r="B1" s="181"/>
      <c r="C1" s="181"/>
      <c r="D1" s="181"/>
      <c r="E1" s="181"/>
      <c r="F1" s="181"/>
      <c r="G1" s="181"/>
      <c r="H1" s="181"/>
      <c r="I1" s="181"/>
      <c r="J1" s="181"/>
      <c r="K1" s="181"/>
      <c r="L1" s="181"/>
      <c r="M1" s="181"/>
      <c r="N1" s="181"/>
      <c r="O1" s="181"/>
      <c r="P1" s="181"/>
      <c r="Q1" s="181"/>
      <c r="R1" s="181"/>
      <c r="S1" s="181"/>
      <c r="T1" s="181"/>
      <c r="U1" s="181"/>
      <c r="V1" s="181"/>
      <c r="W1" s="181"/>
      <c r="X1" s="181"/>
      <c r="Y1" s="181"/>
      <c r="Z1" s="182"/>
    </row>
    <row r="2" spans="1:26" ht="15.75" customHeight="1">
      <c r="A2" s="183" t="s">
        <v>4</v>
      </c>
      <c r="B2" s="181"/>
      <c r="C2" s="181"/>
      <c r="D2" s="182"/>
      <c r="E2" s="177" t="s">
        <v>6</v>
      </c>
      <c r="F2" s="179"/>
      <c r="G2" s="179"/>
      <c r="H2" s="178"/>
      <c r="I2" s="177" t="s">
        <v>8</v>
      </c>
      <c r="J2" s="179"/>
      <c r="K2" s="179"/>
      <c r="L2" s="178"/>
      <c r="M2" s="177" t="s">
        <v>10</v>
      </c>
      <c r="N2" s="179"/>
      <c r="O2" s="179"/>
      <c r="P2" s="178"/>
      <c r="Q2" s="177" t="s">
        <v>12</v>
      </c>
      <c r="R2" s="179"/>
      <c r="S2" s="179"/>
      <c r="T2" s="178"/>
      <c r="U2" s="177" t="s">
        <v>14</v>
      </c>
      <c r="V2" s="178"/>
      <c r="W2" s="5" t="s">
        <v>18</v>
      </c>
      <c r="X2" s="177" t="s">
        <v>21</v>
      </c>
      <c r="Y2" s="179"/>
      <c r="Z2" s="178"/>
    </row>
    <row r="3" spans="1:26" ht="15.75" customHeight="1">
      <c r="A3" s="6" t="s">
        <v>27</v>
      </c>
      <c r="B3" s="6" t="s">
        <v>35</v>
      </c>
      <c r="C3" s="6" t="s">
        <v>39</v>
      </c>
      <c r="D3" s="7" t="s">
        <v>45</v>
      </c>
      <c r="E3" s="9" t="s">
        <v>51</v>
      </c>
      <c r="F3" s="12" t="s">
        <v>55</v>
      </c>
      <c r="G3" s="12" t="s">
        <v>59</v>
      </c>
      <c r="H3" s="14" t="s">
        <v>62</v>
      </c>
      <c r="I3" s="15" t="s">
        <v>64</v>
      </c>
      <c r="J3" s="6" t="s">
        <v>66</v>
      </c>
      <c r="K3" s="6" t="s">
        <v>67</v>
      </c>
      <c r="L3" s="17" t="s">
        <v>68</v>
      </c>
      <c r="M3" s="15" t="s">
        <v>70</v>
      </c>
      <c r="N3" s="6" t="s">
        <v>71</v>
      </c>
      <c r="O3" s="6" t="s">
        <v>72</v>
      </c>
      <c r="P3" s="17" t="s">
        <v>73</v>
      </c>
      <c r="Q3" s="15" t="s">
        <v>74</v>
      </c>
      <c r="R3" s="6" t="s">
        <v>75</v>
      </c>
      <c r="S3" s="6" t="s">
        <v>76</v>
      </c>
      <c r="T3" s="17" t="s">
        <v>77</v>
      </c>
      <c r="U3" s="15" t="s">
        <v>78</v>
      </c>
      <c r="V3" s="17" t="s">
        <v>79</v>
      </c>
      <c r="W3" s="18" t="s">
        <v>80</v>
      </c>
      <c r="X3" s="15" t="s">
        <v>81</v>
      </c>
      <c r="Y3" s="6" t="s">
        <v>82</v>
      </c>
      <c r="Z3" s="17" t="s">
        <v>83</v>
      </c>
    </row>
    <row r="4" spans="1:26" ht="15.75" customHeight="1">
      <c r="A4" s="19" t="s">
        <v>85</v>
      </c>
      <c r="B4" s="20"/>
      <c r="C4" s="20"/>
      <c r="D4" s="20"/>
      <c r="E4" s="21"/>
      <c r="F4" s="20"/>
      <c r="G4" s="20"/>
      <c r="H4" s="22"/>
      <c r="I4" s="21"/>
      <c r="J4" s="20"/>
      <c r="K4" s="20"/>
      <c r="L4" s="22"/>
      <c r="M4" s="21"/>
      <c r="N4" s="20"/>
      <c r="O4" s="20"/>
      <c r="P4" s="22"/>
      <c r="Q4" s="21"/>
      <c r="R4" s="20"/>
      <c r="S4" s="20"/>
      <c r="T4" s="22"/>
      <c r="U4" s="21"/>
      <c r="V4" s="22"/>
      <c r="W4" s="24"/>
      <c r="X4" s="21"/>
      <c r="Y4" s="20"/>
      <c r="Z4" s="22"/>
    </row>
    <row r="5" spans="1:26" ht="15.75" customHeight="1">
      <c r="A5" s="26" t="s">
        <v>112</v>
      </c>
      <c r="B5" s="27"/>
      <c r="C5" s="27"/>
      <c r="D5" s="27"/>
      <c r="E5" s="28"/>
      <c r="F5" s="27"/>
      <c r="G5" s="27"/>
      <c r="H5" s="29"/>
      <c r="I5" s="28"/>
      <c r="J5" s="27"/>
      <c r="K5" s="27"/>
      <c r="L5" s="29"/>
      <c r="M5" s="28"/>
      <c r="N5" s="27"/>
      <c r="O5" s="27"/>
      <c r="P5" s="29"/>
      <c r="Q5" s="28"/>
      <c r="R5" s="27"/>
      <c r="S5" s="27"/>
      <c r="T5" s="29"/>
      <c r="U5" s="28"/>
      <c r="V5" s="29"/>
      <c r="W5" s="31"/>
      <c r="X5" s="28"/>
      <c r="Y5" s="27"/>
      <c r="Z5" s="29"/>
    </row>
    <row r="6" spans="1:26" ht="30">
      <c r="A6" s="32" t="s">
        <v>130</v>
      </c>
      <c r="B6" s="33" t="s">
        <v>142</v>
      </c>
      <c r="C6" s="33" t="s">
        <v>151</v>
      </c>
      <c r="D6" s="34" t="s">
        <v>153</v>
      </c>
      <c r="E6" s="35" t="s">
        <v>156</v>
      </c>
      <c r="F6" s="36" t="s">
        <v>156</v>
      </c>
      <c r="G6" s="37"/>
      <c r="H6" s="38"/>
      <c r="I6" s="35" t="s">
        <v>156</v>
      </c>
      <c r="J6" s="36" t="s">
        <v>156</v>
      </c>
      <c r="K6" s="37"/>
      <c r="L6" s="38"/>
      <c r="M6" s="39"/>
      <c r="N6" s="37"/>
      <c r="O6" s="37"/>
      <c r="P6" s="38"/>
      <c r="Q6" s="35" t="s">
        <v>156</v>
      </c>
      <c r="R6" s="37"/>
      <c r="S6" s="37"/>
      <c r="T6" s="38"/>
      <c r="U6" s="39"/>
      <c r="V6" s="38"/>
      <c r="W6" s="41"/>
      <c r="X6" s="35" t="s">
        <v>156</v>
      </c>
      <c r="Y6" s="37"/>
      <c r="Z6" s="38"/>
    </row>
    <row r="7" spans="1:26" ht="30">
      <c r="A7" s="32" t="s">
        <v>190</v>
      </c>
      <c r="B7" s="33" t="s">
        <v>192</v>
      </c>
      <c r="C7" s="33" t="s">
        <v>194</v>
      </c>
      <c r="D7" s="34" t="s">
        <v>196</v>
      </c>
      <c r="E7" s="35" t="s">
        <v>156</v>
      </c>
      <c r="F7" s="36" t="s">
        <v>156</v>
      </c>
      <c r="G7" s="37"/>
      <c r="H7" s="38"/>
      <c r="I7" s="39"/>
      <c r="J7" s="37"/>
      <c r="K7" s="36" t="s">
        <v>156</v>
      </c>
      <c r="L7" s="38"/>
      <c r="M7" s="39"/>
      <c r="N7" s="37"/>
      <c r="O7" s="37"/>
      <c r="P7" s="38"/>
      <c r="Q7" s="35" t="s">
        <v>156</v>
      </c>
      <c r="R7" s="37"/>
      <c r="S7" s="37"/>
      <c r="T7" s="42" t="s">
        <v>156</v>
      </c>
      <c r="U7" s="39"/>
      <c r="V7" s="38"/>
      <c r="W7" s="41"/>
      <c r="X7" s="39"/>
      <c r="Y7" s="37"/>
      <c r="Z7" s="42" t="s">
        <v>156</v>
      </c>
    </row>
    <row r="8" spans="1:26" ht="30">
      <c r="A8" s="32" t="s">
        <v>228</v>
      </c>
      <c r="B8" s="33" t="s">
        <v>230</v>
      </c>
      <c r="C8" s="33" t="s">
        <v>233</v>
      </c>
      <c r="D8" s="34" t="s">
        <v>235</v>
      </c>
      <c r="E8" s="35" t="s">
        <v>156</v>
      </c>
      <c r="F8" s="36" t="s">
        <v>156</v>
      </c>
      <c r="G8" s="36" t="s">
        <v>156</v>
      </c>
      <c r="H8" s="38"/>
      <c r="I8" s="39"/>
      <c r="J8" s="37"/>
      <c r="K8" s="37"/>
      <c r="L8" s="42" t="s">
        <v>156</v>
      </c>
      <c r="M8" s="39"/>
      <c r="N8" s="37"/>
      <c r="O8" s="37"/>
      <c r="P8" s="42" t="s">
        <v>156</v>
      </c>
      <c r="Q8" s="35" t="s">
        <v>156</v>
      </c>
      <c r="R8" s="36" t="s">
        <v>156</v>
      </c>
      <c r="S8" s="36" t="s">
        <v>156</v>
      </c>
      <c r="T8" s="38"/>
      <c r="U8" s="39"/>
      <c r="V8" s="38"/>
      <c r="W8" s="41"/>
      <c r="X8" s="35" t="s">
        <v>156</v>
      </c>
      <c r="Y8" s="37"/>
      <c r="Z8" s="38"/>
    </row>
    <row r="9" spans="1:26" ht="30">
      <c r="A9" s="32" t="s">
        <v>263</v>
      </c>
      <c r="B9" s="33" t="s">
        <v>230</v>
      </c>
      <c r="C9" s="33" t="s">
        <v>269</v>
      </c>
      <c r="D9" s="34" t="s">
        <v>235</v>
      </c>
      <c r="E9" s="35" t="s">
        <v>156</v>
      </c>
      <c r="F9" s="36" t="s">
        <v>156</v>
      </c>
      <c r="G9" s="37"/>
      <c r="H9" s="38"/>
      <c r="I9" s="39"/>
      <c r="J9" s="36" t="s">
        <v>156</v>
      </c>
      <c r="K9" s="37"/>
      <c r="L9" s="38"/>
      <c r="M9" s="39"/>
      <c r="N9" s="37"/>
      <c r="O9" s="37"/>
      <c r="P9" s="42" t="s">
        <v>156</v>
      </c>
      <c r="Q9" s="35" t="s">
        <v>156</v>
      </c>
      <c r="R9" s="36" t="s">
        <v>156</v>
      </c>
      <c r="S9" s="36" t="s">
        <v>156</v>
      </c>
      <c r="T9" s="38"/>
      <c r="U9" s="39"/>
      <c r="V9" s="38"/>
      <c r="W9" s="41"/>
      <c r="X9" s="35" t="s">
        <v>156</v>
      </c>
      <c r="Y9" s="37"/>
      <c r="Z9" s="38"/>
    </row>
    <row r="10" spans="1:26" ht="15">
      <c r="A10" s="32" t="s">
        <v>284</v>
      </c>
      <c r="B10" s="33" t="s">
        <v>142</v>
      </c>
      <c r="C10" s="33" t="s">
        <v>269</v>
      </c>
      <c r="D10" s="34" t="s">
        <v>287</v>
      </c>
      <c r="E10" s="35" t="s">
        <v>156</v>
      </c>
      <c r="F10" s="36" t="s">
        <v>156</v>
      </c>
      <c r="G10" s="37"/>
      <c r="H10" s="38"/>
      <c r="I10" s="35" t="s">
        <v>156</v>
      </c>
      <c r="J10" s="36" t="s">
        <v>156</v>
      </c>
      <c r="K10" s="37"/>
      <c r="L10" s="38"/>
      <c r="M10" s="39"/>
      <c r="N10" s="37"/>
      <c r="O10" s="37"/>
      <c r="P10" s="38"/>
      <c r="Q10" s="39"/>
      <c r="R10" s="37"/>
      <c r="S10" s="37"/>
      <c r="T10" s="38"/>
      <c r="U10" s="39"/>
      <c r="V10" s="38"/>
      <c r="W10" s="46" t="s">
        <v>156</v>
      </c>
      <c r="X10" s="35" t="s">
        <v>156</v>
      </c>
      <c r="Y10" s="37"/>
      <c r="Z10" s="38"/>
    </row>
    <row r="11" spans="1:26" ht="30">
      <c r="A11" s="32" t="s">
        <v>327</v>
      </c>
      <c r="B11" s="33" t="s">
        <v>329</v>
      </c>
      <c r="C11" s="33" t="s">
        <v>331</v>
      </c>
      <c r="D11" s="34" t="s">
        <v>333</v>
      </c>
      <c r="E11" s="35" t="s">
        <v>156</v>
      </c>
      <c r="F11" s="37"/>
      <c r="G11" s="37"/>
      <c r="H11" s="42" t="s">
        <v>156</v>
      </c>
      <c r="I11" s="35" t="s">
        <v>156</v>
      </c>
      <c r="J11" s="37"/>
      <c r="K11" s="37"/>
      <c r="L11" s="38"/>
      <c r="M11" s="35" t="s">
        <v>156</v>
      </c>
      <c r="N11" s="36" t="s">
        <v>156</v>
      </c>
      <c r="O11" s="36" t="s">
        <v>156</v>
      </c>
      <c r="P11" s="38"/>
      <c r="Q11" s="35" t="s">
        <v>156</v>
      </c>
      <c r="R11" s="36" t="s">
        <v>156</v>
      </c>
      <c r="S11" s="36" t="s">
        <v>156</v>
      </c>
      <c r="T11" s="38"/>
      <c r="U11" s="35" t="s">
        <v>156</v>
      </c>
      <c r="V11" s="38"/>
      <c r="W11" s="41"/>
      <c r="X11" s="39"/>
      <c r="Y11" s="37"/>
      <c r="Z11" s="38"/>
    </row>
    <row r="12" spans="1:26" ht="15.75" customHeight="1">
      <c r="A12" s="26" t="s">
        <v>364</v>
      </c>
      <c r="B12" s="27"/>
      <c r="C12" s="27"/>
      <c r="D12" s="27"/>
      <c r="E12" s="47"/>
      <c r="F12" s="48"/>
      <c r="G12" s="48"/>
      <c r="H12" s="49"/>
      <c r="I12" s="47"/>
      <c r="J12" s="48"/>
      <c r="K12" s="48"/>
      <c r="L12" s="49"/>
      <c r="M12" s="47"/>
      <c r="N12" s="48"/>
      <c r="O12" s="48"/>
      <c r="P12" s="49"/>
      <c r="Q12" s="47"/>
      <c r="R12" s="48"/>
      <c r="S12" s="48"/>
      <c r="T12" s="49"/>
      <c r="U12" s="47"/>
      <c r="V12" s="49"/>
      <c r="W12" s="50"/>
      <c r="X12" s="47"/>
      <c r="Y12" s="48"/>
      <c r="Z12" s="49"/>
    </row>
    <row r="13" spans="1:26" ht="15">
      <c r="A13" s="32" t="s">
        <v>402</v>
      </c>
      <c r="B13" s="33" t="s">
        <v>404</v>
      </c>
      <c r="C13" s="33" t="s">
        <v>194</v>
      </c>
      <c r="D13" s="34" t="s">
        <v>407</v>
      </c>
      <c r="E13" s="35" t="s">
        <v>156</v>
      </c>
      <c r="F13" s="37"/>
      <c r="G13" s="36" t="s">
        <v>156</v>
      </c>
      <c r="H13" s="38"/>
      <c r="I13" s="39"/>
      <c r="J13" s="36" t="s">
        <v>156</v>
      </c>
      <c r="K13" s="36" t="s">
        <v>156</v>
      </c>
      <c r="L13" s="38"/>
      <c r="M13" s="39"/>
      <c r="N13" s="37"/>
      <c r="O13" s="37"/>
      <c r="P13" s="38"/>
      <c r="Q13" s="35" t="s">
        <v>156</v>
      </c>
      <c r="R13" s="36" t="s">
        <v>156</v>
      </c>
      <c r="S13" s="37"/>
      <c r="T13" s="38"/>
      <c r="U13" s="39"/>
      <c r="V13" s="38"/>
      <c r="W13" s="41"/>
      <c r="X13" s="39"/>
      <c r="Y13" s="37"/>
      <c r="Z13" s="38"/>
    </row>
    <row r="14" spans="1:26" ht="15">
      <c r="A14" s="32" t="s">
        <v>428</v>
      </c>
      <c r="B14" s="33" t="s">
        <v>404</v>
      </c>
      <c r="C14" s="33" t="s">
        <v>429</v>
      </c>
      <c r="D14" s="34" t="s">
        <v>430</v>
      </c>
      <c r="E14" s="35" t="s">
        <v>156</v>
      </c>
      <c r="F14" s="37"/>
      <c r="G14" s="37"/>
      <c r="H14" s="38"/>
      <c r="I14" s="35" t="s">
        <v>156</v>
      </c>
      <c r="J14" s="37"/>
      <c r="K14" s="37"/>
      <c r="L14" s="38"/>
      <c r="M14" s="39"/>
      <c r="N14" s="37"/>
      <c r="O14" s="37"/>
      <c r="P14" s="38"/>
      <c r="Q14" s="35" t="s">
        <v>156</v>
      </c>
      <c r="R14" s="37"/>
      <c r="S14" s="37"/>
      <c r="T14" s="38"/>
      <c r="U14" s="39"/>
      <c r="V14" s="38"/>
      <c r="W14" s="41"/>
      <c r="X14" s="39"/>
      <c r="Y14" s="37"/>
      <c r="Z14" s="38"/>
    </row>
    <row r="15" spans="1:26" ht="30">
      <c r="A15" s="32" t="s">
        <v>444</v>
      </c>
      <c r="B15" s="33" t="s">
        <v>446</v>
      </c>
      <c r="C15" s="33" t="s">
        <v>447</v>
      </c>
      <c r="D15" s="34" t="s">
        <v>449</v>
      </c>
      <c r="E15" s="35" t="s">
        <v>156</v>
      </c>
      <c r="F15" s="37"/>
      <c r="G15" s="36" t="s">
        <v>156</v>
      </c>
      <c r="H15" s="38"/>
      <c r="I15" s="39"/>
      <c r="J15" s="37"/>
      <c r="K15" s="37"/>
      <c r="L15" s="42" t="s">
        <v>156</v>
      </c>
      <c r="M15" s="39"/>
      <c r="N15" s="37"/>
      <c r="O15" s="37"/>
      <c r="P15" s="42" t="s">
        <v>156</v>
      </c>
      <c r="Q15" s="35" t="s">
        <v>156</v>
      </c>
      <c r="R15" s="36" t="s">
        <v>156</v>
      </c>
      <c r="S15" s="36" t="s">
        <v>156</v>
      </c>
      <c r="T15" s="42" t="s">
        <v>156</v>
      </c>
      <c r="U15" s="35" t="s">
        <v>156</v>
      </c>
      <c r="V15" s="38"/>
      <c r="W15" s="41"/>
      <c r="X15" s="39"/>
      <c r="Y15" s="37"/>
      <c r="Z15" s="38"/>
    </row>
    <row r="16" spans="1:26" ht="15">
      <c r="A16" s="32" t="s">
        <v>464</v>
      </c>
      <c r="B16" s="33" t="s">
        <v>466</v>
      </c>
      <c r="C16" s="33" t="s">
        <v>468</v>
      </c>
      <c r="D16" s="34" t="s">
        <v>470</v>
      </c>
      <c r="E16" s="35" t="s">
        <v>156</v>
      </c>
      <c r="F16" s="37"/>
      <c r="G16" s="37"/>
      <c r="H16" s="42" t="s">
        <v>156</v>
      </c>
      <c r="I16" s="35" t="s">
        <v>156</v>
      </c>
      <c r="J16" s="37"/>
      <c r="K16" s="37"/>
      <c r="L16" s="38"/>
      <c r="M16" s="35" t="s">
        <v>156</v>
      </c>
      <c r="N16" s="36" t="s">
        <v>156</v>
      </c>
      <c r="O16" s="36" t="s">
        <v>156</v>
      </c>
      <c r="P16" s="38"/>
      <c r="Q16" s="35" t="s">
        <v>156</v>
      </c>
      <c r="R16" s="36" t="s">
        <v>156</v>
      </c>
      <c r="S16" s="36" t="s">
        <v>156</v>
      </c>
      <c r="T16" s="38"/>
      <c r="U16" s="35" t="s">
        <v>156</v>
      </c>
      <c r="V16" s="38"/>
      <c r="W16" s="41"/>
      <c r="X16" s="39"/>
      <c r="Y16" s="37"/>
      <c r="Z16" s="38"/>
    </row>
    <row r="17" spans="1:26" ht="15">
      <c r="A17" s="32" t="s">
        <v>495</v>
      </c>
      <c r="B17" s="33" t="s">
        <v>466</v>
      </c>
      <c r="C17" s="33" t="s">
        <v>508</v>
      </c>
      <c r="D17" s="34" t="s">
        <v>94</v>
      </c>
      <c r="E17" s="35" t="s">
        <v>156</v>
      </c>
      <c r="F17" s="37"/>
      <c r="G17" s="37"/>
      <c r="H17" s="38"/>
      <c r="I17" s="39"/>
      <c r="J17" s="37"/>
      <c r="K17" s="37"/>
      <c r="L17" s="38"/>
      <c r="M17" s="39"/>
      <c r="N17" s="37"/>
      <c r="O17" s="37"/>
      <c r="P17" s="38"/>
      <c r="Q17" s="39"/>
      <c r="R17" s="37"/>
      <c r="S17" s="37"/>
      <c r="T17" s="38"/>
      <c r="U17" s="39"/>
      <c r="V17" s="38"/>
      <c r="W17" s="41"/>
      <c r="X17" s="39"/>
      <c r="Y17" s="37"/>
      <c r="Z17" s="38"/>
    </row>
    <row r="18" spans="1:26" ht="30">
      <c r="A18" s="32" t="s">
        <v>526</v>
      </c>
      <c r="B18" s="33" t="s">
        <v>528</v>
      </c>
      <c r="C18" s="33" t="s">
        <v>529</v>
      </c>
      <c r="D18" s="34" t="s">
        <v>449</v>
      </c>
      <c r="E18" s="35" t="s">
        <v>156</v>
      </c>
      <c r="F18" s="36" t="s">
        <v>156</v>
      </c>
      <c r="G18" s="36" t="s">
        <v>156</v>
      </c>
      <c r="H18" s="42" t="s">
        <v>156</v>
      </c>
      <c r="I18" s="39"/>
      <c r="J18" s="37"/>
      <c r="K18" s="37"/>
      <c r="L18" s="38"/>
      <c r="M18" s="39"/>
      <c r="N18" s="37"/>
      <c r="O18" s="37"/>
      <c r="P18" s="42" t="s">
        <v>156</v>
      </c>
      <c r="Q18" s="35" t="s">
        <v>156</v>
      </c>
      <c r="R18" s="37"/>
      <c r="S18" s="36" t="s">
        <v>156</v>
      </c>
      <c r="T18" s="42" t="s">
        <v>156</v>
      </c>
      <c r="U18" s="35" t="s">
        <v>156</v>
      </c>
      <c r="V18" s="42" t="s">
        <v>156</v>
      </c>
      <c r="W18" s="41"/>
      <c r="X18" s="39"/>
      <c r="Y18" s="37"/>
      <c r="Z18" s="38"/>
    </row>
    <row r="19" spans="1:26" ht="30">
      <c r="A19" s="32" t="s">
        <v>548</v>
      </c>
      <c r="B19" s="33" t="s">
        <v>550</v>
      </c>
      <c r="C19" s="33" t="s">
        <v>551</v>
      </c>
      <c r="D19" s="34" t="s">
        <v>552</v>
      </c>
      <c r="E19" s="35" t="s">
        <v>156</v>
      </c>
      <c r="F19" s="37"/>
      <c r="G19" s="37"/>
      <c r="H19" s="42" t="s">
        <v>156</v>
      </c>
      <c r="I19" s="35" t="s">
        <v>156</v>
      </c>
      <c r="J19" s="37"/>
      <c r="K19" s="37"/>
      <c r="L19" s="38"/>
      <c r="M19" s="35" t="s">
        <v>156</v>
      </c>
      <c r="N19" s="37"/>
      <c r="O19" s="37"/>
      <c r="P19" s="38"/>
      <c r="Q19" s="35" t="s">
        <v>156</v>
      </c>
      <c r="R19" s="36" t="s">
        <v>156</v>
      </c>
      <c r="S19" s="36" t="s">
        <v>156</v>
      </c>
      <c r="T19" s="42" t="s">
        <v>156</v>
      </c>
      <c r="U19" s="35" t="s">
        <v>156</v>
      </c>
      <c r="V19" s="42" t="s">
        <v>156</v>
      </c>
      <c r="W19" s="41"/>
      <c r="X19" s="35" t="s">
        <v>156</v>
      </c>
      <c r="Y19" s="37"/>
      <c r="Z19" s="38"/>
    </row>
    <row r="20" spans="1:26" ht="15.75" customHeight="1">
      <c r="A20" s="52" t="s">
        <v>558</v>
      </c>
      <c r="B20" s="53"/>
      <c r="C20" s="53"/>
      <c r="D20" s="53"/>
      <c r="E20" s="54"/>
      <c r="F20" s="55"/>
      <c r="G20" s="55"/>
      <c r="H20" s="56"/>
      <c r="I20" s="54"/>
      <c r="J20" s="55"/>
      <c r="K20" s="55"/>
      <c r="L20" s="56"/>
      <c r="M20" s="54"/>
      <c r="N20" s="55"/>
      <c r="O20" s="55"/>
      <c r="P20" s="56"/>
      <c r="Q20" s="54"/>
      <c r="R20" s="55"/>
      <c r="S20" s="55"/>
      <c r="T20" s="56"/>
      <c r="U20" s="54"/>
      <c r="V20" s="56"/>
      <c r="W20" s="57"/>
      <c r="X20" s="54"/>
      <c r="Y20" s="55"/>
      <c r="Z20" s="56"/>
    </row>
    <row r="21" spans="1:26" ht="15.75" customHeight="1">
      <c r="A21" s="58" t="s">
        <v>581</v>
      </c>
      <c r="B21" s="59"/>
      <c r="C21" s="59"/>
      <c r="D21" s="59"/>
      <c r="E21" s="60"/>
      <c r="F21" s="61"/>
      <c r="G21" s="61"/>
      <c r="H21" s="62"/>
      <c r="I21" s="60"/>
      <c r="J21" s="61"/>
      <c r="K21" s="61"/>
      <c r="L21" s="62"/>
      <c r="M21" s="60"/>
      <c r="N21" s="61"/>
      <c r="O21" s="61"/>
      <c r="P21" s="62"/>
      <c r="Q21" s="60"/>
      <c r="R21" s="61"/>
      <c r="S21" s="61"/>
      <c r="T21" s="62"/>
      <c r="U21" s="60"/>
      <c r="V21" s="62"/>
      <c r="W21" s="63"/>
      <c r="X21" s="60"/>
      <c r="Y21" s="61"/>
      <c r="Z21" s="62"/>
    </row>
    <row r="22" spans="1:26" ht="30">
      <c r="A22" s="32" t="s">
        <v>635</v>
      </c>
      <c r="B22" s="33" t="s">
        <v>638</v>
      </c>
      <c r="C22" s="33" t="s">
        <v>640</v>
      </c>
      <c r="D22" s="34" t="s">
        <v>641</v>
      </c>
      <c r="E22" s="35" t="s">
        <v>156</v>
      </c>
      <c r="F22" s="37"/>
      <c r="G22" s="37"/>
      <c r="H22" s="38"/>
      <c r="I22" s="39"/>
      <c r="J22" s="37"/>
      <c r="K22" s="37"/>
      <c r="L22" s="38"/>
      <c r="M22" s="39"/>
      <c r="N22" s="37"/>
      <c r="O22" s="37"/>
      <c r="P22" s="38"/>
      <c r="Q22" s="39"/>
      <c r="R22" s="37"/>
      <c r="S22" s="37"/>
      <c r="T22" s="38"/>
      <c r="U22" s="39"/>
      <c r="V22" s="38"/>
      <c r="W22" s="41"/>
      <c r="X22" s="39"/>
      <c r="Y22" s="36" t="s">
        <v>156</v>
      </c>
      <c r="Z22" s="38"/>
    </row>
    <row r="23" spans="1:26" ht="30">
      <c r="A23" s="32" t="s">
        <v>648</v>
      </c>
      <c r="B23" s="33" t="s">
        <v>638</v>
      </c>
      <c r="C23" s="33" t="s">
        <v>652</v>
      </c>
      <c r="D23" s="34" t="s">
        <v>653</v>
      </c>
      <c r="E23" s="35" t="s">
        <v>156</v>
      </c>
      <c r="F23" s="37"/>
      <c r="G23" s="36" t="s">
        <v>156</v>
      </c>
      <c r="H23" s="38"/>
      <c r="I23" s="39"/>
      <c r="J23" s="37"/>
      <c r="K23" s="37"/>
      <c r="L23" s="38"/>
      <c r="M23" s="39"/>
      <c r="N23" s="37"/>
      <c r="O23" s="37"/>
      <c r="P23" s="38"/>
      <c r="Q23" s="39"/>
      <c r="R23" s="37"/>
      <c r="S23" s="37"/>
      <c r="T23" s="38"/>
      <c r="U23" s="39"/>
      <c r="V23" s="38"/>
      <c r="W23" s="41"/>
      <c r="X23" s="35" t="s">
        <v>156</v>
      </c>
      <c r="Y23" s="37"/>
      <c r="Z23" s="38"/>
    </row>
    <row r="24" spans="1:26" ht="30">
      <c r="A24" s="32" t="s">
        <v>667</v>
      </c>
      <c r="B24" s="33" t="s">
        <v>638</v>
      </c>
      <c r="C24" s="33" t="s">
        <v>194</v>
      </c>
      <c r="D24" s="34" t="s">
        <v>672</v>
      </c>
      <c r="E24" s="35" t="s">
        <v>156</v>
      </c>
      <c r="F24" s="36" t="s">
        <v>156</v>
      </c>
      <c r="G24" s="36" t="s">
        <v>156</v>
      </c>
      <c r="H24" s="42" t="s">
        <v>156</v>
      </c>
      <c r="I24" s="35" t="s">
        <v>156</v>
      </c>
      <c r="J24" s="36" t="s">
        <v>156</v>
      </c>
      <c r="K24" s="36" t="s">
        <v>156</v>
      </c>
      <c r="L24" s="38"/>
      <c r="M24" s="39"/>
      <c r="N24" s="37"/>
      <c r="O24" s="37"/>
      <c r="P24" s="38"/>
      <c r="Q24" s="35" t="s">
        <v>156</v>
      </c>
      <c r="R24" s="36" t="s">
        <v>156</v>
      </c>
      <c r="S24" s="36" t="s">
        <v>156</v>
      </c>
      <c r="T24" s="42" t="s">
        <v>156</v>
      </c>
      <c r="U24" s="39"/>
      <c r="V24" s="42" t="s">
        <v>156</v>
      </c>
      <c r="W24" s="41"/>
      <c r="X24" s="39"/>
      <c r="Y24" s="36"/>
      <c r="Z24" s="38" t="s">
        <v>156</v>
      </c>
    </row>
    <row r="25" spans="1:26" ht="30">
      <c r="A25" s="32" t="s">
        <v>698</v>
      </c>
      <c r="B25" s="33" t="s">
        <v>638</v>
      </c>
      <c r="C25" s="33" t="s">
        <v>194</v>
      </c>
      <c r="D25" s="34" t="s">
        <v>196</v>
      </c>
      <c r="E25" s="35" t="s">
        <v>156</v>
      </c>
      <c r="F25" s="36" t="s">
        <v>156</v>
      </c>
      <c r="G25" s="36" t="s">
        <v>156</v>
      </c>
      <c r="H25" s="42" t="s">
        <v>156</v>
      </c>
      <c r="I25" s="35" t="s">
        <v>156</v>
      </c>
      <c r="J25" s="36" t="s">
        <v>156</v>
      </c>
      <c r="K25" s="36" t="s">
        <v>156</v>
      </c>
      <c r="L25" s="38"/>
      <c r="M25" s="39"/>
      <c r="N25" s="37"/>
      <c r="O25" s="37"/>
      <c r="P25" s="38"/>
      <c r="Q25" s="35" t="s">
        <v>156</v>
      </c>
      <c r="R25" s="36" t="s">
        <v>156</v>
      </c>
      <c r="S25" s="36" t="s">
        <v>156</v>
      </c>
      <c r="T25" s="42" t="s">
        <v>156</v>
      </c>
      <c r="U25" s="39"/>
      <c r="V25" s="42" t="s">
        <v>156</v>
      </c>
      <c r="W25" s="41"/>
      <c r="X25" s="39"/>
      <c r="Y25" s="36"/>
      <c r="Z25" s="38" t="s">
        <v>156</v>
      </c>
    </row>
    <row r="26" spans="1:26" ht="15">
      <c r="A26" s="32" t="s">
        <v>726</v>
      </c>
      <c r="B26" s="33" t="s">
        <v>727</v>
      </c>
      <c r="C26" s="33" t="s">
        <v>269</v>
      </c>
      <c r="D26" s="34" t="s">
        <v>729</v>
      </c>
      <c r="E26" s="35" t="s">
        <v>156</v>
      </c>
      <c r="F26" s="36" t="s">
        <v>156</v>
      </c>
      <c r="G26" s="37"/>
      <c r="H26" s="38"/>
      <c r="I26" s="39"/>
      <c r="J26" s="37"/>
      <c r="K26" s="37"/>
      <c r="L26" s="38"/>
      <c r="M26" s="39"/>
      <c r="N26" s="37"/>
      <c r="O26" s="37"/>
      <c r="P26" s="38"/>
      <c r="Q26" s="39"/>
      <c r="R26" s="37"/>
      <c r="S26" s="37"/>
      <c r="T26" s="38"/>
      <c r="U26" s="39"/>
      <c r="V26" s="38"/>
      <c r="W26" s="41"/>
      <c r="X26" s="35" t="s">
        <v>156</v>
      </c>
      <c r="Y26" s="37"/>
      <c r="Z26" s="38"/>
    </row>
    <row r="27" spans="1:26" ht="15.75" customHeight="1">
      <c r="A27" s="58" t="s">
        <v>738</v>
      </c>
      <c r="B27" s="59"/>
      <c r="C27" s="59"/>
      <c r="D27" s="59"/>
      <c r="E27" s="60"/>
      <c r="F27" s="61"/>
      <c r="G27" s="61"/>
      <c r="H27" s="62"/>
      <c r="I27" s="60"/>
      <c r="J27" s="61"/>
      <c r="K27" s="61"/>
      <c r="L27" s="62"/>
      <c r="M27" s="60"/>
      <c r="N27" s="61"/>
      <c r="O27" s="61"/>
      <c r="P27" s="62"/>
      <c r="Q27" s="60"/>
      <c r="R27" s="61"/>
      <c r="S27" s="61"/>
      <c r="T27" s="62"/>
      <c r="U27" s="60"/>
      <c r="V27" s="62"/>
      <c r="W27" s="63"/>
      <c r="X27" s="60"/>
      <c r="Y27" s="61"/>
      <c r="Z27" s="62"/>
    </row>
    <row r="28" spans="1:26" ht="30">
      <c r="A28" s="32" t="s">
        <v>740</v>
      </c>
      <c r="B28" s="33" t="s">
        <v>741</v>
      </c>
      <c r="C28" s="33" t="s">
        <v>743</v>
      </c>
      <c r="D28" s="34" t="s">
        <v>196</v>
      </c>
      <c r="E28" s="35" t="s">
        <v>156</v>
      </c>
      <c r="F28" s="36" t="s">
        <v>156</v>
      </c>
      <c r="G28" s="36" t="s">
        <v>156</v>
      </c>
      <c r="H28" s="38" t="s">
        <v>156</v>
      </c>
      <c r="I28" s="35" t="s">
        <v>156</v>
      </c>
      <c r="J28" s="36" t="s">
        <v>156</v>
      </c>
      <c r="K28" s="37"/>
      <c r="L28" s="38"/>
      <c r="M28" s="39" t="s">
        <v>156</v>
      </c>
      <c r="N28" s="37" t="s">
        <v>156</v>
      </c>
      <c r="O28" s="37" t="s">
        <v>156</v>
      </c>
      <c r="P28" s="38"/>
      <c r="Q28" s="35" t="s">
        <v>156</v>
      </c>
      <c r="R28" s="37" t="s">
        <v>156</v>
      </c>
      <c r="S28" s="36" t="s">
        <v>156</v>
      </c>
      <c r="T28" s="38" t="s">
        <v>156</v>
      </c>
      <c r="U28" s="35" t="s">
        <v>156</v>
      </c>
      <c r="V28" s="42" t="s">
        <v>156</v>
      </c>
      <c r="W28" s="41"/>
      <c r="X28" s="39" t="s">
        <v>156</v>
      </c>
      <c r="Y28" s="36" t="s">
        <v>156</v>
      </c>
      <c r="Z28" s="38"/>
    </row>
    <row r="29" spans="1:26" ht="30">
      <c r="A29" s="32" t="s">
        <v>757</v>
      </c>
      <c r="B29" s="33" t="s">
        <v>741</v>
      </c>
      <c r="C29" s="33" t="s">
        <v>761</v>
      </c>
      <c r="D29" s="34" t="s">
        <v>764</v>
      </c>
      <c r="E29" s="35" t="s">
        <v>156</v>
      </c>
      <c r="F29" s="36" t="s">
        <v>156</v>
      </c>
      <c r="G29" s="37"/>
      <c r="H29" s="38"/>
      <c r="I29" s="39"/>
      <c r="J29" s="37"/>
      <c r="K29" s="37"/>
      <c r="L29" s="38"/>
      <c r="M29" s="39"/>
      <c r="N29" s="37"/>
      <c r="O29" s="37"/>
      <c r="P29" s="38"/>
      <c r="Q29" s="39"/>
      <c r="R29" s="37"/>
      <c r="S29" s="37"/>
      <c r="T29" s="38"/>
      <c r="U29" s="39"/>
      <c r="V29" s="38"/>
      <c r="W29" s="41"/>
      <c r="X29" s="39"/>
      <c r="Y29" s="37"/>
      <c r="Z29" s="38"/>
    </row>
    <row r="30" spans="1:26" ht="15.75" customHeight="1">
      <c r="A30" s="58" t="s">
        <v>772</v>
      </c>
      <c r="B30" s="59"/>
      <c r="C30" s="59"/>
      <c r="D30" s="59"/>
      <c r="E30" s="60"/>
      <c r="F30" s="61"/>
      <c r="G30" s="61"/>
      <c r="H30" s="62"/>
      <c r="I30" s="60"/>
      <c r="J30" s="61"/>
      <c r="K30" s="61"/>
      <c r="L30" s="62"/>
      <c r="M30" s="60"/>
      <c r="N30" s="61"/>
      <c r="O30" s="61"/>
      <c r="P30" s="62"/>
      <c r="Q30" s="60"/>
      <c r="R30" s="61"/>
      <c r="S30" s="61"/>
      <c r="T30" s="62"/>
      <c r="U30" s="60"/>
      <c r="V30" s="62"/>
      <c r="W30" s="63"/>
      <c r="X30" s="60"/>
      <c r="Y30" s="61"/>
      <c r="Z30" s="62"/>
    </row>
    <row r="31" spans="1:26" ht="30">
      <c r="A31" s="64" t="s">
        <v>782</v>
      </c>
      <c r="B31" s="65" t="s">
        <v>788</v>
      </c>
      <c r="C31" s="65" t="s">
        <v>790</v>
      </c>
      <c r="D31" s="66" t="s">
        <v>94</v>
      </c>
      <c r="E31" s="67" t="s">
        <v>156</v>
      </c>
      <c r="F31" s="68" t="s">
        <v>156</v>
      </c>
      <c r="G31" s="68" t="s">
        <v>156</v>
      </c>
      <c r="H31" s="69"/>
      <c r="I31" s="70"/>
      <c r="J31" s="71"/>
      <c r="K31" s="71"/>
      <c r="L31" s="69"/>
      <c r="M31" s="70"/>
      <c r="N31" s="71"/>
      <c r="O31" s="71"/>
      <c r="P31" s="69"/>
      <c r="Q31" s="70"/>
      <c r="R31" s="71"/>
      <c r="S31" s="71"/>
      <c r="T31" s="69"/>
      <c r="U31" s="70"/>
      <c r="V31" s="69"/>
      <c r="W31" s="72"/>
      <c r="X31" s="67" t="s">
        <v>156</v>
      </c>
      <c r="Y31" s="71"/>
      <c r="Z31" s="69"/>
    </row>
    <row r="32" spans="1:26" ht="15">
      <c r="A32" s="58" t="s">
        <v>840</v>
      </c>
      <c r="B32" s="59"/>
      <c r="C32" s="59"/>
      <c r="D32" s="59"/>
      <c r="E32" s="60"/>
      <c r="F32" s="61"/>
      <c r="G32" s="61"/>
      <c r="H32" s="62"/>
      <c r="I32" s="60"/>
      <c r="J32" s="61"/>
      <c r="K32" s="61"/>
      <c r="L32" s="62"/>
      <c r="M32" s="60"/>
      <c r="N32" s="61"/>
      <c r="O32" s="61"/>
      <c r="P32" s="62"/>
      <c r="Q32" s="60"/>
      <c r="R32" s="61"/>
      <c r="S32" s="61"/>
      <c r="T32" s="62"/>
      <c r="U32" s="60"/>
      <c r="V32" s="62"/>
      <c r="W32" s="63"/>
      <c r="X32" s="60"/>
      <c r="Y32" s="61"/>
      <c r="Z32" s="62"/>
    </row>
    <row r="33" spans="1:26" ht="30">
      <c r="A33" s="32" t="s">
        <v>851</v>
      </c>
      <c r="B33" s="33" t="s">
        <v>852</v>
      </c>
      <c r="C33" s="33" t="s">
        <v>269</v>
      </c>
      <c r="D33" s="34" t="s">
        <v>854</v>
      </c>
      <c r="E33" s="35" t="s">
        <v>156</v>
      </c>
      <c r="F33" s="37"/>
      <c r="G33" s="36"/>
      <c r="H33" s="38"/>
      <c r="I33" s="35" t="s">
        <v>156</v>
      </c>
      <c r="J33" s="36" t="s">
        <v>156</v>
      </c>
      <c r="K33" s="37"/>
      <c r="L33" s="38"/>
      <c r="M33" s="39"/>
      <c r="N33" s="37"/>
      <c r="O33" s="37"/>
      <c r="P33" s="38"/>
      <c r="Q33" s="35" t="s">
        <v>156</v>
      </c>
      <c r="R33" s="37"/>
      <c r="S33" s="36" t="s">
        <v>156</v>
      </c>
      <c r="T33" s="42" t="s">
        <v>156</v>
      </c>
      <c r="U33" s="39"/>
      <c r="V33" s="38"/>
      <c r="W33" s="41"/>
      <c r="X33" s="35" t="s">
        <v>156</v>
      </c>
      <c r="Y33" s="37"/>
      <c r="Z33" s="38"/>
    </row>
    <row r="34" spans="1:26" ht="15">
      <c r="A34" s="32" t="s">
        <v>867</v>
      </c>
      <c r="B34" s="33" t="s">
        <v>869</v>
      </c>
      <c r="C34" s="33" t="s">
        <v>269</v>
      </c>
      <c r="D34" s="34" t="s">
        <v>287</v>
      </c>
      <c r="E34" s="35" t="s">
        <v>156</v>
      </c>
      <c r="F34" s="36" t="s">
        <v>156</v>
      </c>
      <c r="G34" s="37"/>
      <c r="H34" s="42" t="s">
        <v>156</v>
      </c>
      <c r="I34" s="35" t="s">
        <v>156</v>
      </c>
      <c r="J34" s="36" t="s">
        <v>156</v>
      </c>
      <c r="K34" s="37"/>
      <c r="L34" s="38"/>
      <c r="M34" s="35" t="s">
        <v>156</v>
      </c>
      <c r="N34" s="36" t="s">
        <v>156</v>
      </c>
      <c r="O34" s="36" t="s">
        <v>156</v>
      </c>
      <c r="P34" s="38"/>
      <c r="Q34" s="35" t="s">
        <v>156</v>
      </c>
      <c r="R34" s="36" t="s">
        <v>156</v>
      </c>
      <c r="S34" s="36" t="s">
        <v>156</v>
      </c>
      <c r="T34" s="42" t="s">
        <v>156</v>
      </c>
      <c r="U34" s="35" t="s">
        <v>156</v>
      </c>
      <c r="V34" s="42" t="s">
        <v>156</v>
      </c>
      <c r="W34" s="41"/>
      <c r="X34" s="35" t="s">
        <v>156</v>
      </c>
      <c r="Y34" s="37"/>
      <c r="Z34" s="38"/>
    </row>
    <row r="35" spans="1:26" ht="15">
      <c r="A35" s="32" t="s">
        <v>882</v>
      </c>
      <c r="B35" s="33" t="s">
        <v>883</v>
      </c>
      <c r="C35" s="33" t="s">
        <v>884</v>
      </c>
      <c r="D35" s="34" t="s">
        <v>885</v>
      </c>
      <c r="E35" s="35" t="s">
        <v>156</v>
      </c>
      <c r="F35" s="37"/>
      <c r="G35" s="37"/>
      <c r="H35" s="38"/>
      <c r="I35" s="39"/>
      <c r="J35" s="37"/>
      <c r="K35" s="37"/>
      <c r="L35" s="42" t="s">
        <v>156</v>
      </c>
      <c r="M35" s="39"/>
      <c r="N35" s="37"/>
      <c r="O35" s="37"/>
      <c r="P35" s="38"/>
      <c r="Q35" s="35" t="s">
        <v>156</v>
      </c>
      <c r="R35" s="36" t="s">
        <v>156</v>
      </c>
      <c r="S35" s="36" t="s">
        <v>156</v>
      </c>
      <c r="T35" s="38"/>
      <c r="U35" s="35" t="s">
        <v>156</v>
      </c>
      <c r="V35" s="38"/>
      <c r="W35" s="41"/>
      <c r="X35" s="39"/>
      <c r="Y35" s="37"/>
      <c r="Z35" s="38"/>
    </row>
    <row r="36" spans="1:26" ht="15">
      <c r="A36" s="32" t="s">
        <v>896</v>
      </c>
      <c r="B36" s="33" t="s">
        <v>898</v>
      </c>
      <c r="C36" s="33" t="s">
        <v>233</v>
      </c>
      <c r="D36" s="34" t="s">
        <v>901</v>
      </c>
      <c r="E36" s="35" t="s">
        <v>156</v>
      </c>
      <c r="F36" s="37"/>
      <c r="G36" s="37"/>
      <c r="H36" s="38" t="s">
        <v>156</v>
      </c>
      <c r="I36" s="35" t="s">
        <v>156</v>
      </c>
      <c r="J36" s="36" t="s">
        <v>156</v>
      </c>
      <c r="K36" s="37"/>
      <c r="L36" s="38"/>
      <c r="M36" s="39" t="s">
        <v>156</v>
      </c>
      <c r="N36" s="37" t="s">
        <v>156</v>
      </c>
      <c r="O36" s="37" t="s">
        <v>156</v>
      </c>
      <c r="P36" s="38"/>
      <c r="Q36" s="35" t="s">
        <v>156</v>
      </c>
      <c r="R36" s="36" t="s">
        <v>156</v>
      </c>
      <c r="S36" s="36" t="s">
        <v>156</v>
      </c>
      <c r="T36" s="38"/>
      <c r="U36" s="35" t="s">
        <v>156</v>
      </c>
      <c r="V36" s="38"/>
      <c r="W36" s="41"/>
      <c r="X36" s="35" t="s">
        <v>156</v>
      </c>
      <c r="Y36" s="37"/>
      <c r="Z36" s="38"/>
    </row>
    <row r="37" spans="1:26" ht="15">
      <c r="A37" s="32" t="s">
        <v>904</v>
      </c>
      <c r="B37" s="33" t="s">
        <v>905</v>
      </c>
      <c r="C37" s="33" t="s">
        <v>508</v>
      </c>
      <c r="D37" s="34" t="s">
        <v>907</v>
      </c>
      <c r="E37" s="74" t="s">
        <v>156</v>
      </c>
      <c r="F37" s="75"/>
      <c r="G37" s="75"/>
      <c r="H37" s="76"/>
      <c r="I37" s="77"/>
      <c r="J37" s="75"/>
      <c r="K37" s="75"/>
      <c r="L37" s="76"/>
      <c r="M37" s="77"/>
      <c r="N37" s="75"/>
      <c r="O37" s="75"/>
      <c r="P37" s="76"/>
      <c r="Q37" s="77"/>
      <c r="R37" s="75"/>
      <c r="S37" s="75"/>
      <c r="T37" s="76"/>
      <c r="U37" s="77"/>
      <c r="V37" s="76"/>
      <c r="W37" s="78"/>
      <c r="X37" s="77"/>
      <c r="Y37" s="75"/>
      <c r="Z37" s="76"/>
    </row>
    <row r="38" spans="1:26" ht="15">
      <c r="A38" s="79"/>
      <c r="B38" s="79"/>
      <c r="C38" s="79"/>
      <c r="D38" s="80" t="s">
        <v>922</v>
      </c>
      <c r="E38" s="81">
        <f t="shared" ref="E38:Z38" si="0">COUNTIF(E6:E37,"X")</f>
        <v>26</v>
      </c>
      <c r="F38" s="81">
        <f t="shared" si="0"/>
        <v>13</v>
      </c>
      <c r="G38" s="81">
        <f t="shared" si="0"/>
        <v>9</v>
      </c>
      <c r="H38" s="81">
        <f t="shared" si="0"/>
        <v>9</v>
      </c>
      <c r="I38" s="81">
        <f t="shared" si="0"/>
        <v>12</v>
      </c>
      <c r="J38" s="81">
        <f t="shared" si="0"/>
        <v>10</v>
      </c>
      <c r="K38" s="81">
        <f t="shared" si="0"/>
        <v>4</v>
      </c>
      <c r="L38" s="81">
        <f t="shared" si="0"/>
        <v>3</v>
      </c>
      <c r="M38" s="81">
        <f t="shared" si="0"/>
        <v>6</v>
      </c>
      <c r="N38" s="81">
        <f t="shared" si="0"/>
        <v>5</v>
      </c>
      <c r="O38" s="81">
        <f t="shared" si="0"/>
        <v>5</v>
      </c>
      <c r="P38" s="81">
        <f t="shared" si="0"/>
        <v>4</v>
      </c>
      <c r="Q38" s="81">
        <f t="shared" si="0"/>
        <v>18</v>
      </c>
      <c r="R38" s="81">
        <f t="shared" si="0"/>
        <v>13</v>
      </c>
      <c r="S38" s="81">
        <f t="shared" si="0"/>
        <v>14</v>
      </c>
      <c r="T38" s="81">
        <f t="shared" si="0"/>
        <v>9</v>
      </c>
      <c r="U38" s="81">
        <f t="shared" si="0"/>
        <v>9</v>
      </c>
      <c r="V38" s="81">
        <f t="shared" si="0"/>
        <v>6</v>
      </c>
      <c r="W38" s="81">
        <f t="shared" si="0"/>
        <v>1</v>
      </c>
      <c r="X38" s="81">
        <f t="shared" si="0"/>
        <v>12</v>
      </c>
      <c r="Y38" s="81">
        <f t="shared" si="0"/>
        <v>2</v>
      </c>
      <c r="Z38" s="81">
        <f t="shared" si="0"/>
        <v>3</v>
      </c>
    </row>
    <row r="39" spans="1:26" ht="15">
      <c r="A39" s="79"/>
      <c r="B39" s="79"/>
      <c r="C39" s="79"/>
      <c r="D39" s="80" t="s">
        <v>973</v>
      </c>
      <c r="E39" s="82">
        <f t="shared" ref="E39:Z39" si="1">E38/26</f>
        <v>1</v>
      </c>
      <c r="F39" s="82">
        <f t="shared" si="1"/>
        <v>0.5</v>
      </c>
      <c r="G39" s="82">
        <f t="shared" si="1"/>
        <v>0.34615384615384615</v>
      </c>
      <c r="H39" s="82">
        <f t="shared" si="1"/>
        <v>0.34615384615384615</v>
      </c>
      <c r="I39" s="82">
        <f t="shared" si="1"/>
        <v>0.46153846153846156</v>
      </c>
      <c r="J39" s="82">
        <f t="shared" si="1"/>
        <v>0.38461538461538464</v>
      </c>
      <c r="K39" s="82">
        <f t="shared" si="1"/>
        <v>0.15384615384615385</v>
      </c>
      <c r="L39" s="82">
        <f t="shared" si="1"/>
        <v>0.11538461538461539</v>
      </c>
      <c r="M39" s="82">
        <f t="shared" si="1"/>
        <v>0.23076923076923078</v>
      </c>
      <c r="N39" s="82">
        <f t="shared" si="1"/>
        <v>0.19230769230769232</v>
      </c>
      <c r="O39" s="82">
        <f t="shared" si="1"/>
        <v>0.19230769230769232</v>
      </c>
      <c r="P39" s="82">
        <f t="shared" si="1"/>
        <v>0.15384615384615385</v>
      </c>
      <c r="Q39" s="82">
        <f t="shared" si="1"/>
        <v>0.69230769230769229</v>
      </c>
      <c r="R39" s="82">
        <f t="shared" si="1"/>
        <v>0.5</v>
      </c>
      <c r="S39" s="82">
        <f t="shared" si="1"/>
        <v>0.53846153846153844</v>
      </c>
      <c r="T39" s="82">
        <f t="shared" si="1"/>
        <v>0.34615384615384615</v>
      </c>
      <c r="U39" s="82">
        <f t="shared" si="1"/>
        <v>0.34615384615384615</v>
      </c>
      <c r="V39" s="82">
        <f t="shared" si="1"/>
        <v>0.23076923076923078</v>
      </c>
      <c r="W39" s="82">
        <f t="shared" si="1"/>
        <v>3.8461538461538464E-2</v>
      </c>
      <c r="X39" s="82">
        <f t="shared" si="1"/>
        <v>0.46153846153846156</v>
      </c>
      <c r="Y39" s="82">
        <f t="shared" si="1"/>
        <v>7.6923076923076927E-2</v>
      </c>
      <c r="Z39" s="82">
        <f t="shared" si="1"/>
        <v>0.11538461538461539</v>
      </c>
    </row>
    <row r="40" spans="1:26" ht="15">
      <c r="A40" s="79"/>
      <c r="B40" s="79"/>
      <c r="C40" s="79"/>
      <c r="D40" s="80"/>
      <c r="E40" s="177" t="s">
        <v>6</v>
      </c>
      <c r="F40" s="179"/>
      <c r="G40" s="179"/>
      <c r="H40" s="178"/>
      <c r="I40" s="177" t="s">
        <v>8</v>
      </c>
      <c r="J40" s="179"/>
      <c r="K40" s="179"/>
      <c r="L40" s="178"/>
      <c r="M40" s="177" t="s">
        <v>10</v>
      </c>
      <c r="N40" s="179"/>
      <c r="O40" s="179"/>
      <c r="P40" s="178"/>
      <c r="Q40" s="177" t="s">
        <v>12</v>
      </c>
      <c r="R40" s="179"/>
      <c r="S40" s="179"/>
      <c r="T40" s="178"/>
      <c r="U40" s="177" t="s">
        <v>14</v>
      </c>
      <c r="V40" s="178"/>
      <c r="W40" s="5" t="s">
        <v>18</v>
      </c>
      <c r="X40" s="177" t="s">
        <v>21</v>
      </c>
      <c r="Y40" s="179"/>
      <c r="Z40" s="178"/>
    </row>
    <row r="41" spans="1:26" ht="15">
      <c r="A41" s="79"/>
      <c r="B41" s="79"/>
      <c r="C41" s="79"/>
      <c r="D41" s="80"/>
      <c r="E41" s="85" t="s">
        <v>51</v>
      </c>
      <c r="F41" s="80" t="s">
        <v>55</v>
      </c>
      <c r="G41" s="80" t="s">
        <v>59</v>
      </c>
      <c r="H41" s="86" t="s">
        <v>62</v>
      </c>
      <c r="I41" s="80" t="s">
        <v>64</v>
      </c>
      <c r="J41" s="80" t="s">
        <v>66</v>
      </c>
      <c r="K41" s="80" t="s">
        <v>67</v>
      </c>
      <c r="L41" s="80" t="s">
        <v>68</v>
      </c>
      <c r="M41" s="85" t="s">
        <v>70</v>
      </c>
      <c r="N41" s="80" t="s">
        <v>71</v>
      </c>
      <c r="O41" s="80" t="s">
        <v>72</v>
      </c>
      <c r="P41" s="86" t="s">
        <v>73</v>
      </c>
      <c r="Q41" s="85" t="s">
        <v>74</v>
      </c>
      <c r="R41" s="80" t="s">
        <v>75</v>
      </c>
      <c r="S41" s="80" t="s">
        <v>76</v>
      </c>
      <c r="T41" s="86" t="s">
        <v>77</v>
      </c>
      <c r="U41" s="80" t="s">
        <v>78</v>
      </c>
      <c r="V41" s="80" t="s">
        <v>79</v>
      </c>
      <c r="W41" s="87" t="s">
        <v>80</v>
      </c>
      <c r="X41" s="85" t="s">
        <v>81</v>
      </c>
      <c r="Y41" s="80" t="s">
        <v>82</v>
      </c>
      <c r="Z41" s="86" t="s">
        <v>83</v>
      </c>
    </row>
    <row r="42" spans="1:26" ht="15">
      <c r="A42" s="79"/>
      <c r="B42" s="79"/>
      <c r="C42" s="79"/>
      <c r="D42" s="88" t="s">
        <v>1072</v>
      </c>
      <c r="E42" s="89">
        <v>13</v>
      </c>
      <c r="F42" s="90">
        <v>6</v>
      </c>
      <c r="G42" s="90">
        <v>4</v>
      </c>
      <c r="H42" s="91">
        <v>4</v>
      </c>
      <c r="I42" s="90">
        <v>6</v>
      </c>
      <c r="J42" s="90">
        <v>4</v>
      </c>
      <c r="K42" s="90">
        <v>2</v>
      </c>
      <c r="L42" s="90">
        <v>2</v>
      </c>
      <c r="M42" s="89">
        <v>3</v>
      </c>
      <c r="N42" s="90">
        <v>2</v>
      </c>
      <c r="O42" s="90">
        <v>2</v>
      </c>
      <c r="P42" s="91">
        <v>4</v>
      </c>
      <c r="Q42" s="89">
        <v>11</v>
      </c>
      <c r="R42" s="90">
        <v>7</v>
      </c>
      <c r="S42" s="90">
        <v>7</v>
      </c>
      <c r="T42" s="91">
        <v>4</v>
      </c>
      <c r="U42" s="90">
        <v>5</v>
      </c>
      <c r="V42" s="90">
        <v>2</v>
      </c>
      <c r="W42" s="92">
        <v>1</v>
      </c>
      <c r="X42" s="89">
        <v>5</v>
      </c>
      <c r="Y42" s="90">
        <v>0</v>
      </c>
      <c r="Z42" s="91">
        <v>1</v>
      </c>
    </row>
    <row r="43" spans="1:26" ht="15">
      <c r="A43" s="79"/>
      <c r="B43" s="79"/>
      <c r="C43" s="79"/>
      <c r="D43" s="94" t="s">
        <v>1100</v>
      </c>
      <c r="E43" s="95">
        <v>13</v>
      </c>
      <c r="F43" s="96">
        <v>7</v>
      </c>
      <c r="G43" s="96">
        <v>6</v>
      </c>
      <c r="H43" s="97">
        <v>3</v>
      </c>
      <c r="I43" s="98">
        <v>6</v>
      </c>
      <c r="J43" s="98">
        <v>6</v>
      </c>
      <c r="K43" s="98">
        <v>2</v>
      </c>
      <c r="L43" s="98">
        <v>1</v>
      </c>
      <c r="M43" s="95">
        <v>1</v>
      </c>
      <c r="N43" s="96">
        <v>1</v>
      </c>
      <c r="O43" s="96">
        <v>1</v>
      </c>
      <c r="P43" s="97">
        <v>0</v>
      </c>
      <c r="Q43" s="95">
        <v>7</v>
      </c>
      <c r="R43" s="96">
        <v>5</v>
      </c>
      <c r="S43" s="96">
        <v>7</v>
      </c>
      <c r="T43" s="97">
        <v>4</v>
      </c>
      <c r="U43" s="98">
        <v>4</v>
      </c>
      <c r="V43" s="98">
        <v>4</v>
      </c>
      <c r="W43" s="99">
        <v>0</v>
      </c>
      <c r="X43" s="95">
        <v>6</v>
      </c>
      <c r="Y43" s="96">
        <v>2</v>
      </c>
      <c r="Z43" s="97">
        <v>2</v>
      </c>
    </row>
    <row r="44" spans="1:26" ht="15">
      <c r="A44" s="100"/>
      <c r="B44" s="100"/>
      <c r="C44" s="100"/>
      <c r="D44" s="100"/>
      <c r="E44" s="100"/>
      <c r="F44" s="100"/>
      <c r="G44" s="100"/>
      <c r="H44" s="101"/>
      <c r="I44" s="101"/>
      <c r="J44" s="101"/>
      <c r="K44" s="101"/>
      <c r="L44" s="101"/>
      <c r="M44" s="101"/>
      <c r="N44" s="101"/>
      <c r="O44" s="101"/>
      <c r="P44" s="101"/>
      <c r="Q44" s="101"/>
      <c r="R44" s="101"/>
      <c r="S44" s="101"/>
      <c r="T44" s="101"/>
      <c r="U44" s="101"/>
      <c r="V44" s="101"/>
      <c r="W44" s="101"/>
      <c r="X44" s="101"/>
      <c r="Y44" s="101"/>
      <c r="Z44" s="101"/>
    </row>
    <row r="45" spans="1:26" ht="13.5">
      <c r="A45" s="102"/>
      <c r="B45" s="102"/>
      <c r="C45" s="102"/>
      <c r="D45" s="102"/>
      <c r="E45" s="102"/>
      <c r="F45" s="102"/>
      <c r="G45" s="102"/>
    </row>
    <row r="46" spans="1:26" ht="13.5">
      <c r="A46" s="102"/>
      <c r="B46" s="102"/>
      <c r="C46" s="102"/>
      <c r="D46" s="102"/>
      <c r="E46" s="102"/>
      <c r="F46" s="102"/>
      <c r="G46" s="102"/>
    </row>
  </sheetData>
  <mergeCells count="14">
    <mergeCell ref="U40:V40"/>
    <mergeCell ref="X40:Z40"/>
    <mergeCell ref="A1:Z1"/>
    <mergeCell ref="A2:D2"/>
    <mergeCell ref="I2:L2"/>
    <mergeCell ref="M2:P2"/>
    <mergeCell ref="Q2:T2"/>
    <mergeCell ref="U2:V2"/>
    <mergeCell ref="X2:Z2"/>
    <mergeCell ref="E2:H2"/>
    <mergeCell ref="E40:H40"/>
    <mergeCell ref="I40:L40"/>
    <mergeCell ref="M40:P40"/>
    <mergeCell ref="Q40:T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F53"/>
  <sheetViews>
    <sheetView tabSelected="1" topLeftCell="N1" workbookViewId="0">
      <pane ySplit="2" topLeftCell="A7" activePane="bottomLeft" state="frozen"/>
      <selection pane="bottomLeft" activeCell="W13" sqref="W13"/>
    </sheetView>
  </sheetViews>
  <sheetFormatPr defaultColWidth="12.5703125" defaultRowHeight="15.75" customHeight="1"/>
  <cols>
    <col min="1" max="1" width="12.28515625" customWidth="1"/>
    <col min="2" max="2" width="20.42578125" customWidth="1"/>
    <col min="3" max="16" width="12.28515625" customWidth="1"/>
    <col min="17" max="17" width="17.7109375" customWidth="1"/>
    <col min="18" max="18" width="29.28515625" customWidth="1"/>
    <col min="19" max="19" width="14.28515625" customWidth="1"/>
    <col min="20" max="20" width="10.42578125" customWidth="1"/>
    <col min="21" max="32" width="12.28515625" customWidth="1"/>
  </cols>
  <sheetData>
    <row r="1" spans="1:32" ht="39.75" customHeight="1">
      <c r="A1" s="171" t="s">
        <v>2584</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3"/>
      <c r="AF1" s="112"/>
    </row>
    <row r="2" spans="1:32" ht="22.5" customHeight="1">
      <c r="A2" s="1" t="s">
        <v>1584</v>
      </c>
      <c r="B2" s="1" t="s">
        <v>1591</v>
      </c>
      <c r="C2" s="1" t="s">
        <v>84</v>
      </c>
      <c r="D2" s="1" t="s">
        <v>1596</v>
      </c>
      <c r="E2" s="1" t="s">
        <v>15</v>
      </c>
      <c r="F2" s="1" t="s">
        <v>193</v>
      </c>
      <c r="G2" s="1" t="s">
        <v>7</v>
      </c>
      <c r="H2" s="1" t="s">
        <v>9</v>
      </c>
      <c r="I2" s="113" t="s">
        <v>1603</v>
      </c>
      <c r="J2" s="113" t="s">
        <v>1607</v>
      </c>
      <c r="K2" s="1" t="s">
        <v>1609</v>
      </c>
      <c r="L2" s="1" t="s">
        <v>1612</v>
      </c>
      <c r="M2" s="1" t="s">
        <v>26</v>
      </c>
      <c r="N2" s="1" t="s">
        <v>1613</v>
      </c>
      <c r="O2" s="1" t="s">
        <v>1615</v>
      </c>
      <c r="P2" s="1" t="s">
        <v>1618</v>
      </c>
      <c r="Q2" s="1" t="s">
        <v>277</v>
      </c>
      <c r="R2" s="1" t="s">
        <v>259</v>
      </c>
      <c r="S2" s="2" t="s">
        <v>256</v>
      </c>
      <c r="T2" s="1" t="s">
        <v>1626</v>
      </c>
      <c r="U2" s="1" t="s">
        <v>1628</v>
      </c>
      <c r="V2" s="1" t="s">
        <v>1630</v>
      </c>
      <c r="W2" s="1" t="s">
        <v>1631</v>
      </c>
      <c r="X2" s="1" t="s">
        <v>1633</v>
      </c>
      <c r="Y2" s="1" t="s">
        <v>1635</v>
      </c>
      <c r="Z2" s="1" t="s">
        <v>1637</v>
      </c>
      <c r="AA2" s="1" t="s">
        <v>1640</v>
      </c>
      <c r="AB2" s="1" t="s">
        <v>1644</v>
      </c>
      <c r="AC2" s="1" t="s">
        <v>1645</v>
      </c>
      <c r="AD2" s="1" t="s">
        <v>1646</v>
      </c>
      <c r="AE2" s="1" t="s">
        <v>1647</v>
      </c>
    </row>
    <row r="3" spans="1:32" ht="22.5" customHeight="1">
      <c r="A3" s="114" t="s">
        <v>1648</v>
      </c>
      <c r="B3" s="114" t="s">
        <v>1650</v>
      </c>
      <c r="C3" s="114" t="s">
        <v>1651</v>
      </c>
      <c r="D3" s="114" t="s">
        <v>1653</v>
      </c>
      <c r="E3" s="114" t="s">
        <v>1654</v>
      </c>
      <c r="F3" s="114">
        <v>2026</v>
      </c>
      <c r="G3" s="115" t="s">
        <v>703</v>
      </c>
      <c r="H3" s="115" t="s">
        <v>889</v>
      </c>
      <c r="I3" s="114" t="s">
        <v>1181</v>
      </c>
      <c r="J3" s="114" t="s">
        <v>1656</v>
      </c>
      <c r="K3" s="114" t="s">
        <v>1657</v>
      </c>
      <c r="L3" s="114" t="s">
        <v>1658</v>
      </c>
      <c r="M3" s="114" t="s">
        <v>115</v>
      </c>
      <c r="N3" s="114" t="s">
        <v>1659</v>
      </c>
      <c r="O3" s="114" t="s">
        <v>1077</v>
      </c>
      <c r="P3" s="114" t="s">
        <v>1066</v>
      </c>
      <c r="Q3" s="114" t="s">
        <v>1660</v>
      </c>
      <c r="R3" s="116"/>
      <c r="S3" s="117" t="str">
        <f t="array" ref="S3">IFERROR(
  INDEX(
    'Table S2.1 LCA database'!$A:$FV,
    MATCH($C3,'Table S2.1 LCA database'!$A:$A,0),
    MATCH(S$2,'Table S2.1 LCA database'!$A$3:$FW$3,0)
  ),
"")</f>
        <v>Lab data modeled</v>
      </c>
      <c r="T3" s="118">
        <v>-0.99</v>
      </c>
      <c r="U3" s="118">
        <v>-0.99</v>
      </c>
      <c r="V3" s="118">
        <v>-0.99</v>
      </c>
      <c r="W3" s="119" t="s">
        <v>1673</v>
      </c>
      <c r="X3" s="119" t="s">
        <v>1673</v>
      </c>
      <c r="Y3" s="119" t="s">
        <v>1673</v>
      </c>
      <c r="Z3" s="118">
        <v>-0.99</v>
      </c>
      <c r="AA3" s="119" t="s">
        <v>1673</v>
      </c>
      <c r="AB3" s="119" t="s">
        <v>1673</v>
      </c>
      <c r="AC3" s="119" t="s">
        <v>1673</v>
      </c>
      <c r="AD3" s="119" t="s">
        <v>1673</v>
      </c>
      <c r="AE3" s="114" t="s">
        <v>1676</v>
      </c>
    </row>
    <row r="4" spans="1:32" ht="22.5" customHeight="1">
      <c r="A4" s="114" t="s">
        <v>1648</v>
      </c>
      <c r="B4" s="114" t="s">
        <v>1650</v>
      </c>
      <c r="C4" s="114" t="s">
        <v>1677</v>
      </c>
      <c r="D4" s="114" t="s">
        <v>1678</v>
      </c>
      <c r="E4" s="114" t="s">
        <v>1679</v>
      </c>
      <c r="F4" s="114">
        <v>2026</v>
      </c>
      <c r="G4" s="115" t="s">
        <v>703</v>
      </c>
      <c r="H4" s="115" t="s">
        <v>889</v>
      </c>
      <c r="I4" s="114" t="s">
        <v>1181</v>
      </c>
      <c r="J4" s="114" t="s">
        <v>620</v>
      </c>
      <c r="K4" s="114" t="s">
        <v>1657</v>
      </c>
      <c r="L4" s="114" t="s">
        <v>1680</v>
      </c>
      <c r="M4" s="114" t="s">
        <v>1343</v>
      </c>
      <c r="N4" s="114" t="s">
        <v>1681</v>
      </c>
      <c r="O4" s="114" t="s">
        <v>1077</v>
      </c>
      <c r="P4" s="114" t="s">
        <v>1682</v>
      </c>
      <c r="Q4" s="114" t="s">
        <v>1683</v>
      </c>
      <c r="R4" s="114"/>
      <c r="S4" s="117" t="str">
        <f t="array" ref="S4">IFERROR(
  INDEX(
    'Table S2.1 LCA database'!$A:$FV,
    MATCH($C4,'Table S2.1 LCA database'!$A:$A,0),
    MATCH(S$2,'Table S2.1 LCA database'!$A$3:$FW$3,0)
  ),
"")</f>
        <v>Literature modeled</v>
      </c>
      <c r="T4" s="119" t="s">
        <v>1673</v>
      </c>
      <c r="U4" s="119" t="s">
        <v>1673</v>
      </c>
      <c r="V4" s="119" t="s">
        <v>1673</v>
      </c>
      <c r="W4" s="119" t="s">
        <v>1673</v>
      </c>
      <c r="X4" s="119" t="s">
        <v>1673</v>
      </c>
      <c r="Y4" s="119" t="s">
        <v>1673</v>
      </c>
      <c r="Z4" s="119" t="s">
        <v>1673</v>
      </c>
      <c r="AA4" s="119" t="s">
        <v>1673</v>
      </c>
      <c r="AB4" s="119" t="s">
        <v>1673</v>
      </c>
      <c r="AC4" s="119" t="s">
        <v>1673</v>
      </c>
      <c r="AD4" s="119" t="s">
        <v>1673</v>
      </c>
      <c r="AE4" s="114" t="s">
        <v>1699</v>
      </c>
    </row>
    <row r="5" spans="1:32" ht="22.5" customHeight="1">
      <c r="A5" s="114" t="s">
        <v>1648</v>
      </c>
      <c r="B5" s="114" t="s">
        <v>1650</v>
      </c>
      <c r="C5" s="114" t="s">
        <v>887</v>
      </c>
      <c r="D5" s="114" t="s">
        <v>635</v>
      </c>
      <c r="E5" s="114" t="s">
        <v>1700</v>
      </c>
      <c r="F5" s="114">
        <v>2022</v>
      </c>
      <c r="G5" s="115" t="s">
        <v>703</v>
      </c>
      <c r="H5" s="115" t="s">
        <v>889</v>
      </c>
      <c r="I5" s="114" t="s">
        <v>1702</v>
      </c>
      <c r="J5" s="114" t="s">
        <v>1704</v>
      </c>
      <c r="K5" s="114" t="s">
        <v>1657</v>
      </c>
      <c r="L5" s="114" t="s">
        <v>1705</v>
      </c>
      <c r="M5" s="114" t="s">
        <v>1707</v>
      </c>
      <c r="N5" s="114" t="s">
        <v>1708</v>
      </c>
      <c r="O5" s="114" t="s">
        <v>1077</v>
      </c>
      <c r="P5" s="114" t="s">
        <v>1709</v>
      </c>
      <c r="Q5" s="114" t="s">
        <v>1715</v>
      </c>
      <c r="R5" s="120" t="s">
        <v>1719</v>
      </c>
      <c r="S5" s="117" t="str">
        <f t="array" ref="S5">IFERROR(
  INDEX(
    'Table S2.1 LCA database'!$A:$FV,
    MATCH($C5,'Table S2.1 LCA database'!$A:$A,0),
    MATCH(S$2,'Table S2.1 LCA database'!$A$3:$FW$3,0)
  ),
"")</f>
        <v>Literature modeled, Pilot-scale data</v>
      </c>
      <c r="T5" s="121" t="s">
        <v>1728</v>
      </c>
      <c r="U5" s="122" t="s">
        <v>1732</v>
      </c>
      <c r="V5" s="122" t="s">
        <v>1732</v>
      </c>
      <c r="W5" s="123" t="s">
        <v>1735</v>
      </c>
      <c r="X5" s="122" t="s">
        <v>1732</v>
      </c>
      <c r="Y5" s="122" t="s">
        <v>1732</v>
      </c>
      <c r="Z5" s="122" t="s">
        <v>1732</v>
      </c>
      <c r="AA5" s="122" t="s">
        <v>1732</v>
      </c>
      <c r="AB5" s="122" t="s">
        <v>1732</v>
      </c>
      <c r="AC5" s="122" t="s">
        <v>1732</v>
      </c>
      <c r="AD5" s="122" t="s">
        <v>1732</v>
      </c>
      <c r="AE5" s="114" t="s">
        <v>1737</v>
      </c>
    </row>
    <row r="6" spans="1:32" ht="22.5" customHeight="1">
      <c r="A6" s="114" t="s">
        <v>1648</v>
      </c>
      <c r="B6" s="114" t="s">
        <v>1650</v>
      </c>
      <c r="C6" s="114" t="s">
        <v>887</v>
      </c>
      <c r="D6" s="114" t="s">
        <v>635</v>
      </c>
      <c r="E6" s="114" t="s">
        <v>1700</v>
      </c>
      <c r="F6" s="114">
        <v>2022</v>
      </c>
      <c r="G6" s="115" t="s">
        <v>703</v>
      </c>
      <c r="H6" s="115" t="s">
        <v>889</v>
      </c>
      <c r="I6" s="114" t="s">
        <v>1702</v>
      </c>
      <c r="J6" s="114" t="s">
        <v>1704</v>
      </c>
      <c r="K6" s="114" t="s">
        <v>1657</v>
      </c>
      <c r="L6" s="114" t="s">
        <v>1705</v>
      </c>
      <c r="M6" s="114" t="s">
        <v>1707</v>
      </c>
      <c r="N6" s="114" t="s">
        <v>1708</v>
      </c>
      <c r="O6" s="114" t="s">
        <v>1077</v>
      </c>
      <c r="P6" s="114" t="s">
        <v>808</v>
      </c>
      <c r="Q6" s="114" t="s">
        <v>1715</v>
      </c>
      <c r="R6" s="120" t="s">
        <v>1739</v>
      </c>
      <c r="S6" s="117" t="str">
        <f t="array" ref="S6">IFERROR(
  INDEX(
    'Table S2.1 LCA database'!$A:$FV,
    MATCH($C6,'Table S2.1 LCA database'!$A:$A,0),
    MATCH(S$2,'Table S2.1 LCA database'!$A$3:$FW$3,0)
  ),
"")</f>
        <v>Literature modeled, Pilot-scale data</v>
      </c>
      <c r="T6" s="124" t="s">
        <v>1741</v>
      </c>
      <c r="U6" s="122" t="s">
        <v>1732</v>
      </c>
      <c r="V6" s="122" t="s">
        <v>1732</v>
      </c>
      <c r="W6" s="121" t="s">
        <v>1742</v>
      </c>
      <c r="X6" s="122" t="s">
        <v>1732</v>
      </c>
      <c r="Y6" s="122" t="s">
        <v>1732</v>
      </c>
      <c r="Z6" s="122" t="s">
        <v>1732</v>
      </c>
      <c r="AA6" s="122" t="s">
        <v>1732</v>
      </c>
      <c r="AB6" s="122" t="s">
        <v>1732</v>
      </c>
      <c r="AC6" s="122" t="s">
        <v>1732</v>
      </c>
      <c r="AD6" s="122" t="s">
        <v>1732</v>
      </c>
      <c r="AE6" s="114" t="s">
        <v>1737</v>
      </c>
    </row>
    <row r="7" spans="1:32" ht="22.5" customHeight="1">
      <c r="A7" s="114" t="s">
        <v>1648</v>
      </c>
      <c r="B7" s="114" t="s">
        <v>1650</v>
      </c>
      <c r="C7" s="114" t="s">
        <v>887</v>
      </c>
      <c r="D7" s="114" t="s">
        <v>635</v>
      </c>
      <c r="E7" s="114" t="s">
        <v>1700</v>
      </c>
      <c r="F7" s="114">
        <v>2022</v>
      </c>
      <c r="G7" s="115" t="s">
        <v>703</v>
      </c>
      <c r="H7" s="115" t="s">
        <v>889</v>
      </c>
      <c r="I7" s="114" t="s">
        <v>1702</v>
      </c>
      <c r="J7" s="114" t="s">
        <v>1704</v>
      </c>
      <c r="K7" s="114" t="s">
        <v>1657</v>
      </c>
      <c r="L7" s="114" t="s">
        <v>1705</v>
      </c>
      <c r="M7" s="114" t="s">
        <v>1707</v>
      </c>
      <c r="N7" s="114" t="s">
        <v>1708</v>
      </c>
      <c r="O7" s="114" t="s">
        <v>1077</v>
      </c>
      <c r="P7" s="114" t="s">
        <v>1745</v>
      </c>
      <c r="Q7" s="114" t="s">
        <v>1715</v>
      </c>
      <c r="R7" s="120" t="s">
        <v>1746</v>
      </c>
      <c r="S7" s="117" t="str">
        <f t="array" ref="S7">IFERROR(
  INDEX(
    'Table S2.1 LCA database'!$A:$FV,
    MATCH($C7,'Table S2.1 LCA database'!$A:$A,0),
    MATCH(S$2,'Table S2.1 LCA database'!$A$3:$FW$3,0)
  ),
"")</f>
        <v>Literature modeled, Pilot-scale data</v>
      </c>
      <c r="T7" s="123" t="s">
        <v>1749</v>
      </c>
      <c r="U7" s="122" t="s">
        <v>1732</v>
      </c>
      <c r="V7" s="122" t="s">
        <v>1732</v>
      </c>
      <c r="W7" s="125" t="s">
        <v>1750</v>
      </c>
      <c r="X7" s="122" t="s">
        <v>1732</v>
      </c>
      <c r="Y7" s="122" t="s">
        <v>1732</v>
      </c>
      <c r="Z7" s="122" t="s">
        <v>1732</v>
      </c>
      <c r="AA7" s="122" t="s">
        <v>1732</v>
      </c>
      <c r="AB7" s="122" t="s">
        <v>1732</v>
      </c>
      <c r="AC7" s="122" t="s">
        <v>1732</v>
      </c>
      <c r="AD7" s="122" t="s">
        <v>1732</v>
      </c>
      <c r="AE7" s="114" t="s">
        <v>1737</v>
      </c>
    </row>
    <row r="8" spans="1:32" ht="22.5" customHeight="1">
      <c r="A8" s="114" t="s">
        <v>1648</v>
      </c>
      <c r="B8" s="114" t="s">
        <v>1650</v>
      </c>
      <c r="C8" s="114" t="s">
        <v>887</v>
      </c>
      <c r="D8" s="114" t="s">
        <v>635</v>
      </c>
      <c r="E8" s="114" t="s">
        <v>1700</v>
      </c>
      <c r="F8" s="114">
        <v>2022</v>
      </c>
      <c r="G8" s="115" t="s">
        <v>703</v>
      </c>
      <c r="H8" s="115" t="s">
        <v>889</v>
      </c>
      <c r="I8" s="114" t="s">
        <v>1702</v>
      </c>
      <c r="J8" s="114" t="s">
        <v>1704</v>
      </c>
      <c r="K8" s="114" t="s">
        <v>1657</v>
      </c>
      <c r="L8" s="114" t="s">
        <v>1705</v>
      </c>
      <c r="M8" s="114" t="s">
        <v>1707</v>
      </c>
      <c r="N8" s="114" t="s">
        <v>1708</v>
      </c>
      <c r="O8" s="114" t="s">
        <v>1077</v>
      </c>
      <c r="P8" s="114" t="s">
        <v>1754</v>
      </c>
      <c r="Q8" s="114" t="s">
        <v>1715</v>
      </c>
      <c r="R8" s="120" t="s">
        <v>1756</v>
      </c>
      <c r="S8" s="117" t="str">
        <f t="array" ref="S8">IFERROR(
  INDEX(
    'Table S2.1 LCA database'!$A:$FV,
    MATCH($C8,'Table S2.1 LCA database'!$A:$A,0),
    MATCH(S$2,'Table S2.1 LCA database'!$A$3:$FW$3,0)
  ),
"")</f>
        <v>Literature modeled, Pilot-scale data</v>
      </c>
      <c r="T8" s="123" t="s">
        <v>1758</v>
      </c>
      <c r="U8" s="122" t="s">
        <v>1732</v>
      </c>
      <c r="V8" s="122" t="s">
        <v>1732</v>
      </c>
      <c r="W8" s="126" t="s">
        <v>1760</v>
      </c>
      <c r="X8" s="122" t="s">
        <v>1732</v>
      </c>
      <c r="Y8" s="122" t="s">
        <v>1732</v>
      </c>
      <c r="Z8" s="122" t="s">
        <v>1732</v>
      </c>
      <c r="AA8" s="122" t="s">
        <v>1732</v>
      </c>
      <c r="AB8" s="122" t="s">
        <v>1732</v>
      </c>
      <c r="AC8" s="122" t="s">
        <v>1732</v>
      </c>
      <c r="AD8" s="122" t="s">
        <v>1732</v>
      </c>
      <c r="AE8" s="114" t="s">
        <v>1737</v>
      </c>
    </row>
    <row r="9" spans="1:32" ht="22.5" customHeight="1">
      <c r="A9" s="114" t="s">
        <v>1648</v>
      </c>
      <c r="B9" s="114" t="s">
        <v>1650</v>
      </c>
      <c r="C9" s="114" t="s">
        <v>1763</v>
      </c>
      <c r="D9" s="114" t="s">
        <v>1764</v>
      </c>
      <c r="E9" s="114" t="s">
        <v>1765</v>
      </c>
      <c r="F9" s="114">
        <v>2023</v>
      </c>
      <c r="G9" s="115" t="s">
        <v>703</v>
      </c>
      <c r="H9" s="115" t="s">
        <v>889</v>
      </c>
      <c r="I9" s="114" t="s">
        <v>1766</v>
      </c>
      <c r="J9" s="114" t="s">
        <v>1767</v>
      </c>
      <c r="K9" s="114" t="s">
        <v>1657</v>
      </c>
      <c r="L9" s="114" t="s">
        <v>1768</v>
      </c>
      <c r="M9" s="114" t="s">
        <v>1768</v>
      </c>
      <c r="N9" s="114" t="s">
        <v>1769</v>
      </c>
      <c r="O9" s="114" t="s">
        <v>1077</v>
      </c>
      <c r="P9" s="114" t="s">
        <v>1771</v>
      </c>
      <c r="Q9" s="114" t="s">
        <v>1772</v>
      </c>
      <c r="R9" s="116"/>
      <c r="S9" s="117" t="str">
        <f t="array" ref="S9">IFERROR(
  INDEX(
    'Table S2.1 LCA database'!$A:$FV,
    MATCH($C9,'Table S2.1 LCA database'!$A:$A,0),
    MATCH(S$2,'Table S2.1 LCA database'!$A$3:$FW$3,0)
  ),
"")</f>
        <v>Company data (not specified)</v>
      </c>
      <c r="T9" s="118">
        <f>(0.545-0.978)/0.978</f>
        <v>-0.44274028629856843</v>
      </c>
      <c r="U9" s="118">
        <f>(0.016-0.374)/0.374</f>
        <v>-0.95721925133689834</v>
      </c>
      <c r="V9" s="118">
        <f>(51-158)/158</f>
        <v>-0.67721518987341767</v>
      </c>
      <c r="W9" s="122" t="s">
        <v>1732</v>
      </c>
      <c r="X9" s="122" t="s">
        <v>1732</v>
      </c>
      <c r="Y9" s="122" t="s">
        <v>1732</v>
      </c>
      <c r="Z9" s="122" t="s">
        <v>1732</v>
      </c>
      <c r="AA9" s="122" t="s">
        <v>1732</v>
      </c>
      <c r="AB9" s="127">
        <f>(8.7811-4.342)/4.342</f>
        <v>1.0223629663749427</v>
      </c>
      <c r="AC9" s="122" t="s">
        <v>1732</v>
      </c>
      <c r="AD9" s="122" t="s">
        <v>1732</v>
      </c>
      <c r="AE9" s="114" t="s">
        <v>1783</v>
      </c>
    </row>
    <row r="10" spans="1:32" ht="22.5" customHeight="1">
      <c r="A10" s="114" t="s">
        <v>1648</v>
      </c>
      <c r="B10" s="114" t="s">
        <v>1650</v>
      </c>
      <c r="C10" s="114" t="s">
        <v>923</v>
      </c>
      <c r="D10" s="114" t="s">
        <v>1785</v>
      </c>
      <c r="E10" s="114" t="s">
        <v>1786</v>
      </c>
      <c r="F10" s="114">
        <v>2021</v>
      </c>
      <c r="G10" s="115" t="s">
        <v>703</v>
      </c>
      <c r="H10" s="115" t="s">
        <v>889</v>
      </c>
      <c r="I10" s="114" t="s">
        <v>1702</v>
      </c>
      <c r="J10" s="114" t="s">
        <v>1788</v>
      </c>
      <c r="K10" s="114" t="s">
        <v>1657</v>
      </c>
      <c r="L10" s="114" t="s">
        <v>1705</v>
      </c>
      <c r="M10" s="114" t="s">
        <v>1789</v>
      </c>
      <c r="N10" s="114" t="s">
        <v>1790</v>
      </c>
      <c r="O10" s="114" t="s">
        <v>1791</v>
      </c>
      <c r="P10" s="114" t="s">
        <v>1792</v>
      </c>
      <c r="Q10" s="114" t="s">
        <v>1794</v>
      </c>
      <c r="R10" s="114"/>
      <c r="S10" s="117" t="str">
        <f t="array" ref="S10">IFERROR(
  INDEX(
    'Table S2.1 LCA database'!$A:$FV,
    MATCH($C10,'Table S2.1 LCA database'!$A:$A,0),
    MATCH(S$2,'Table S2.1 LCA database'!$A$3:$FW$3,0)
  ),
"")</f>
        <v>Company data (not specified), Lab data modeled, Pilot-scale data</v>
      </c>
      <c r="T10" s="121" t="s">
        <v>1800</v>
      </c>
      <c r="U10" s="122" t="s">
        <v>1732</v>
      </c>
      <c r="V10" s="121" t="s">
        <v>1801</v>
      </c>
      <c r="W10" s="122" t="s">
        <v>1732</v>
      </c>
      <c r="X10" s="122" t="s">
        <v>1732</v>
      </c>
      <c r="Y10" s="122" t="s">
        <v>1732</v>
      </c>
      <c r="Z10" s="122" t="s">
        <v>1732</v>
      </c>
      <c r="AA10" s="122" t="s">
        <v>1732</v>
      </c>
      <c r="AB10" s="121" t="s">
        <v>1802</v>
      </c>
      <c r="AC10" s="122" t="s">
        <v>1732</v>
      </c>
      <c r="AD10" s="122" t="s">
        <v>1732</v>
      </c>
      <c r="AE10" s="114" t="s">
        <v>1803</v>
      </c>
    </row>
    <row r="11" spans="1:32" ht="22.5" customHeight="1">
      <c r="A11" s="114" t="s">
        <v>1648</v>
      </c>
      <c r="B11" s="114" t="s">
        <v>1650</v>
      </c>
      <c r="C11" s="114" t="s">
        <v>923</v>
      </c>
      <c r="D11" s="114" t="s">
        <v>1785</v>
      </c>
      <c r="E11" s="114" t="s">
        <v>1786</v>
      </c>
      <c r="F11" s="114">
        <v>2021</v>
      </c>
      <c r="G11" s="115" t="s">
        <v>703</v>
      </c>
      <c r="H11" s="115" t="s">
        <v>889</v>
      </c>
      <c r="I11" s="114" t="s">
        <v>1702</v>
      </c>
      <c r="J11" s="114" t="s">
        <v>1788</v>
      </c>
      <c r="K11" s="114" t="s">
        <v>1657</v>
      </c>
      <c r="L11" s="114" t="s">
        <v>1705</v>
      </c>
      <c r="M11" s="114" t="s">
        <v>1789</v>
      </c>
      <c r="N11" s="114" t="s">
        <v>1790</v>
      </c>
      <c r="O11" s="114" t="s">
        <v>1804</v>
      </c>
      <c r="P11" s="114" t="s">
        <v>1792</v>
      </c>
      <c r="Q11" s="114" t="s">
        <v>1805</v>
      </c>
      <c r="R11" s="114"/>
      <c r="S11" s="117" t="str">
        <f t="array" ref="S11">IFERROR(
  INDEX(
    'Table S2.1 LCA database'!$A:$FV,
    MATCH($C11,'Table S2.1 LCA database'!$A:$A,0),
    MATCH(S$2,'Table S2.1 LCA database'!$A$3:$FW$3,0)
  ),
"")</f>
        <v>Company data (not specified), Lab data modeled, Pilot-scale data</v>
      </c>
      <c r="T11" s="121" t="s">
        <v>1810</v>
      </c>
      <c r="U11" s="122" t="s">
        <v>1732</v>
      </c>
      <c r="V11" s="121" t="s">
        <v>1813</v>
      </c>
      <c r="W11" s="122" t="s">
        <v>1732</v>
      </c>
      <c r="X11" s="122" t="s">
        <v>1732</v>
      </c>
      <c r="Y11" s="122" t="s">
        <v>1732</v>
      </c>
      <c r="Z11" s="122" t="s">
        <v>1732</v>
      </c>
      <c r="AA11" s="122" t="s">
        <v>1732</v>
      </c>
      <c r="AB11" s="128" t="s">
        <v>1814</v>
      </c>
      <c r="AC11" s="122" t="s">
        <v>1732</v>
      </c>
      <c r="AD11" s="122" t="s">
        <v>1732</v>
      </c>
      <c r="AE11" s="114" t="s">
        <v>1803</v>
      </c>
    </row>
    <row r="12" spans="1:32" ht="22.5" customHeight="1">
      <c r="A12" s="114" t="s">
        <v>1648</v>
      </c>
      <c r="B12" s="114" t="s">
        <v>1650</v>
      </c>
      <c r="C12" s="114" t="s">
        <v>939</v>
      </c>
      <c r="D12" s="114" t="s">
        <v>1815</v>
      </c>
      <c r="E12" s="114" t="s">
        <v>1816</v>
      </c>
      <c r="F12" s="114">
        <v>2024</v>
      </c>
      <c r="G12" s="115" t="s">
        <v>703</v>
      </c>
      <c r="H12" s="115" t="s">
        <v>889</v>
      </c>
      <c r="I12" s="114" t="s">
        <v>1702</v>
      </c>
      <c r="J12" s="114" t="s">
        <v>1817</v>
      </c>
      <c r="K12" s="114" t="s">
        <v>1657</v>
      </c>
      <c r="L12" s="114" t="s">
        <v>1818</v>
      </c>
      <c r="M12" s="114" t="s">
        <v>1819</v>
      </c>
      <c r="N12" s="114" t="s">
        <v>1820</v>
      </c>
      <c r="O12" s="114" t="s">
        <v>1077</v>
      </c>
      <c r="P12" s="114" t="s">
        <v>1821</v>
      </c>
      <c r="Q12" s="114" t="s">
        <v>1827</v>
      </c>
      <c r="R12" s="114"/>
      <c r="S12" s="117" t="str">
        <f t="array" ref="S12">IFERROR(
  INDEX(
    'Table S2.1 LCA database'!$A:$FV,
    MATCH($C12,'Table S2.1 LCA database'!$A:$A,0),
    MATCH(S$2,'Table S2.1 LCA database'!$A$3:$FW$3,0)
  ),
"")</f>
        <v>Pilot-scale data, Lab data modeled</v>
      </c>
      <c r="T12" s="121" t="s">
        <v>1838</v>
      </c>
      <c r="U12" s="118">
        <v>-0.99</v>
      </c>
      <c r="V12" s="122" t="s">
        <v>1732</v>
      </c>
      <c r="W12" s="170" t="s">
        <v>2585</v>
      </c>
      <c r="X12" s="131" t="s">
        <v>1844</v>
      </c>
      <c r="Y12" s="118">
        <v>-0.63</v>
      </c>
      <c r="Z12" s="118">
        <v>-0.71</v>
      </c>
      <c r="AA12" s="118">
        <v>-0.61</v>
      </c>
      <c r="AB12" s="122" t="s">
        <v>1732</v>
      </c>
      <c r="AC12" s="122" t="s">
        <v>1732</v>
      </c>
      <c r="AD12" s="122" t="s">
        <v>1732</v>
      </c>
      <c r="AE12" s="114" t="s">
        <v>1848</v>
      </c>
    </row>
    <row r="13" spans="1:32" ht="22.5" customHeight="1">
      <c r="A13" s="114" t="s">
        <v>1648</v>
      </c>
      <c r="B13" s="114" t="s">
        <v>1650</v>
      </c>
      <c r="C13" s="114" t="s">
        <v>958</v>
      </c>
      <c r="D13" s="114" t="s">
        <v>1850</v>
      </c>
      <c r="E13" s="114" t="s">
        <v>1851</v>
      </c>
      <c r="F13" s="114">
        <v>2022</v>
      </c>
      <c r="G13" s="115" t="s">
        <v>703</v>
      </c>
      <c r="H13" s="115" t="s">
        <v>889</v>
      </c>
      <c r="I13" s="114" t="s">
        <v>1702</v>
      </c>
      <c r="J13" s="114" t="s">
        <v>1817</v>
      </c>
      <c r="K13" s="114" t="s">
        <v>1657</v>
      </c>
      <c r="L13" s="114" t="s">
        <v>94</v>
      </c>
      <c r="M13" s="114" t="s">
        <v>95</v>
      </c>
      <c r="N13" s="114" t="s">
        <v>1820</v>
      </c>
      <c r="O13" s="114" t="s">
        <v>1077</v>
      </c>
      <c r="P13" s="114" t="s">
        <v>1821</v>
      </c>
      <c r="Q13" s="114" t="s">
        <v>1853</v>
      </c>
      <c r="R13" s="114"/>
      <c r="S13" s="117" t="str">
        <f t="array" ref="S13">IFERROR(
  INDEX(
    'Table S2.1 LCA database'!$A:$FV,
    MATCH($C13,'Table S2.1 LCA database'!$A:$A,0),
    MATCH(S$2,'Table S2.1 LCA database'!$A$3:$FW$3,0)
  ),
"")</f>
        <v>Company data (not specified), Lab data modeled, Pilot-scale data</v>
      </c>
      <c r="T13" s="132" t="s">
        <v>1854</v>
      </c>
      <c r="U13" s="132" t="s">
        <v>1855</v>
      </c>
      <c r="V13" s="122" t="s">
        <v>1732</v>
      </c>
      <c r="W13" s="132" t="s">
        <v>1856</v>
      </c>
      <c r="X13" s="132" t="s">
        <v>1857</v>
      </c>
      <c r="Y13" s="132" t="s">
        <v>1858</v>
      </c>
      <c r="Z13" s="132" t="s">
        <v>1859</v>
      </c>
      <c r="AA13" s="132" t="s">
        <v>1860</v>
      </c>
      <c r="AB13" s="122" t="s">
        <v>1732</v>
      </c>
      <c r="AC13" s="122" t="s">
        <v>1732</v>
      </c>
      <c r="AD13" s="122" t="s">
        <v>1732</v>
      </c>
      <c r="AE13" s="114" t="s">
        <v>1861</v>
      </c>
    </row>
    <row r="14" spans="1:32" ht="22.5" customHeight="1">
      <c r="A14" s="114" t="s">
        <v>1648</v>
      </c>
      <c r="B14" s="114" t="s">
        <v>1650</v>
      </c>
      <c r="C14" s="114" t="s">
        <v>1070</v>
      </c>
      <c r="D14" s="114" t="s">
        <v>726</v>
      </c>
      <c r="E14" s="114" t="s">
        <v>1862</v>
      </c>
      <c r="F14" s="114">
        <v>2021</v>
      </c>
      <c r="G14" s="115" t="s">
        <v>703</v>
      </c>
      <c r="H14" s="115" t="s">
        <v>1076</v>
      </c>
      <c r="I14" s="114" t="s">
        <v>1863</v>
      </c>
      <c r="J14" s="114" t="s">
        <v>1656</v>
      </c>
      <c r="K14" s="114" t="s">
        <v>1657</v>
      </c>
      <c r="L14" s="114" t="s">
        <v>94</v>
      </c>
      <c r="M14" s="114" t="s">
        <v>95</v>
      </c>
      <c r="N14" s="114" t="s">
        <v>1864</v>
      </c>
      <c r="O14" s="114" t="s">
        <v>1213</v>
      </c>
      <c r="P14" s="114" t="s">
        <v>1865</v>
      </c>
      <c r="Q14" s="114" t="s">
        <v>1870</v>
      </c>
      <c r="R14" s="120" t="s">
        <v>1872</v>
      </c>
      <c r="S14" s="117" t="str">
        <f t="array" ref="S14">IFERROR(
  INDEX(
    'Table S2.1 LCA database'!$A:$FV,
    MATCH($C14,'Table S2.1 LCA database'!$A:$A,0),
    MATCH(S$2,'Table S2.1 LCA database'!$A$3:$FW$3,0)
  ),
"")</f>
        <v>Literature modeled</v>
      </c>
      <c r="T14" s="118">
        <v>-4</v>
      </c>
      <c r="U14" s="118">
        <v>-48</v>
      </c>
      <c r="V14" s="118">
        <v>-36</v>
      </c>
      <c r="W14" s="122" t="s">
        <v>1732</v>
      </c>
      <c r="X14" s="122" t="s">
        <v>1732</v>
      </c>
      <c r="Y14" s="122" t="s">
        <v>1732</v>
      </c>
      <c r="Z14" s="122" t="s">
        <v>1732</v>
      </c>
      <c r="AA14" s="122" t="s">
        <v>1732</v>
      </c>
      <c r="AB14" s="122" t="s">
        <v>1732</v>
      </c>
      <c r="AC14" s="122" t="s">
        <v>1732</v>
      </c>
      <c r="AD14" s="122" t="s">
        <v>1732</v>
      </c>
      <c r="AE14" s="114" t="s">
        <v>1875</v>
      </c>
    </row>
    <row r="15" spans="1:32" ht="22.5" customHeight="1">
      <c r="A15" s="114" t="s">
        <v>1648</v>
      </c>
      <c r="B15" s="114" t="s">
        <v>1876</v>
      </c>
      <c r="C15" s="114" t="s">
        <v>691</v>
      </c>
      <c r="D15" s="114" t="s">
        <v>1877</v>
      </c>
      <c r="E15" s="114" t="s">
        <v>1878</v>
      </c>
      <c r="F15" s="114">
        <v>2021</v>
      </c>
      <c r="G15" s="115" t="s">
        <v>703</v>
      </c>
      <c r="H15" s="11" t="s">
        <v>705</v>
      </c>
      <c r="I15" s="114" t="s">
        <v>1879</v>
      </c>
      <c r="J15" s="114" t="s">
        <v>1880</v>
      </c>
      <c r="K15" s="114" t="s">
        <v>1881</v>
      </c>
      <c r="L15" s="114" t="s">
        <v>1882</v>
      </c>
      <c r="M15" s="114" t="s">
        <v>1883</v>
      </c>
      <c r="N15" s="114" t="s">
        <v>1884</v>
      </c>
      <c r="O15" s="114" t="s">
        <v>1077</v>
      </c>
      <c r="P15" s="114" t="s">
        <v>808</v>
      </c>
      <c r="Q15" s="114" t="s">
        <v>1885</v>
      </c>
      <c r="R15" s="114"/>
      <c r="S15" s="117" t="str">
        <f t="array" ref="S15">IFERROR(
  INDEX(
    'Table S2.1 LCA database'!$A:$FV,
    MATCH($C15,'Table S2.1 LCA database'!$A:$A,0),
    MATCH(S$2,'Table S2.1 LCA database'!$A$3:$FW$3,0)
  ),
"")</f>
        <v>Literature modeled, Pilot-scale data</v>
      </c>
      <c r="T15" s="121" t="s">
        <v>1886</v>
      </c>
      <c r="U15" s="121" t="s">
        <v>1887</v>
      </c>
      <c r="V15" s="121" t="s">
        <v>1888</v>
      </c>
      <c r="W15" s="121" t="s">
        <v>1889</v>
      </c>
      <c r="X15" s="123" t="s">
        <v>1890</v>
      </c>
      <c r="Y15" s="121" t="s">
        <v>1891</v>
      </c>
      <c r="Z15" s="121" t="s">
        <v>1892</v>
      </c>
      <c r="AA15" s="121" t="s">
        <v>1888</v>
      </c>
      <c r="AB15" s="133" t="s">
        <v>1893</v>
      </c>
      <c r="AC15" s="122" t="s">
        <v>1732</v>
      </c>
      <c r="AD15" s="122" t="s">
        <v>1732</v>
      </c>
      <c r="AE15" s="114" t="s">
        <v>1894</v>
      </c>
    </row>
    <row r="16" spans="1:32" ht="22.5" customHeight="1">
      <c r="A16" s="114" t="s">
        <v>1648</v>
      </c>
      <c r="B16" s="114" t="s">
        <v>1876</v>
      </c>
      <c r="C16" s="114" t="s">
        <v>691</v>
      </c>
      <c r="D16" s="114" t="s">
        <v>1877</v>
      </c>
      <c r="E16" s="114" t="s">
        <v>1878</v>
      </c>
      <c r="F16" s="114">
        <v>2021</v>
      </c>
      <c r="G16" s="115" t="s">
        <v>703</v>
      </c>
      <c r="H16" s="11" t="s">
        <v>705</v>
      </c>
      <c r="I16" s="114" t="s">
        <v>1879</v>
      </c>
      <c r="J16" s="114" t="s">
        <v>1880</v>
      </c>
      <c r="K16" s="114" t="s">
        <v>1881</v>
      </c>
      <c r="L16" s="114" t="s">
        <v>1882</v>
      </c>
      <c r="M16" s="114" t="s">
        <v>1883</v>
      </c>
      <c r="N16" s="114" t="s">
        <v>1884</v>
      </c>
      <c r="O16" s="114" t="s">
        <v>1077</v>
      </c>
      <c r="P16" s="114" t="s">
        <v>1770</v>
      </c>
      <c r="Q16" s="114" t="s">
        <v>1885</v>
      </c>
      <c r="R16" s="114"/>
      <c r="S16" s="117" t="str">
        <f t="array" ref="S16">IFERROR(
  INDEX(
    'Table S2.1 LCA database'!$A:$FV,
    MATCH($C16,'Table S2.1 LCA database'!$A:$A,0),
    MATCH(S$2,'Table S2.1 LCA database'!$A$3:$FW$3,0)
  ),
"")</f>
        <v>Literature modeled, Pilot-scale data</v>
      </c>
      <c r="T16" s="121" t="s">
        <v>1898</v>
      </c>
      <c r="U16" s="121" t="s">
        <v>1899</v>
      </c>
      <c r="V16" s="123" t="s">
        <v>1900</v>
      </c>
      <c r="W16" s="123" t="s">
        <v>1901</v>
      </c>
      <c r="X16" s="123" t="s">
        <v>1902</v>
      </c>
      <c r="Y16" s="121" t="s">
        <v>1899</v>
      </c>
      <c r="Z16" s="121" t="s">
        <v>1903</v>
      </c>
      <c r="AA16" s="121" t="s">
        <v>1904</v>
      </c>
      <c r="AB16" s="124" t="s">
        <v>1905</v>
      </c>
      <c r="AC16" s="122" t="s">
        <v>1732</v>
      </c>
      <c r="AD16" s="122" t="s">
        <v>1732</v>
      </c>
      <c r="AE16" s="114" t="s">
        <v>1894</v>
      </c>
    </row>
    <row r="17" spans="1:31" ht="22.5" customHeight="1">
      <c r="A17" s="114" t="s">
        <v>1648</v>
      </c>
      <c r="B17" s="114" t="s">
        <v>1876</v>
      </c>
      <c r="C17" s="114" t="s">
        <v>978</v>
      </c>
      <c r="D17" s="114" t="s">
        <v>1906</v>
      </c>
      <c r="E17" s="114" t="s">
        <v>1907</v>
      </c>
      <c r="F17" s="114">
        <v>2025</v>
      </c>
      <c r="G17" s="115" t="s">
        <v>703</v>
      </c>
      <c r="H17" s="11" t="s">
        <v>705</v>
      </c>
      <c r="I17" s="114" t="s">
        <v>1879</v>
      </c>
      <c r="J17" s="114" t="s">
        <v>1909</v>
      </c>
      <c r="K17" s="114" t="s">
        <v>1881</v>
      </c>
      <c r="L17" s="114" t="s">
        <v>1910</v>
      </c>
      <c r="M17" s="114" t="s">
        <v>1911</v>
      </c>
      <c r="N17" s="114" t="s">
        <v>1912</v>
      </c>
      <c r="O17" s="114" t="s">
        <v>1077</v>
      </c>
      <c r="P17" s="114" t="s">
        <v>1913</v>
      </c>
      <c r="Q17" s="114" t="s">
        <v>1914</v>
      </c>
      <c r="R17" s="114"/>
      <c r="S17" s="117" t="str">
        <f t="array" ref="S17">IFERROR(
  INDEX(
    'Table S2.1 LCA database'!$A:$FV,
    MATCH($C17,'Table S2.1 LCA database'!$A:$A,0),
    MATCH(S$2,'Table S2.1 LCA database'!$A$3:$FW$3,0)
  ),
"")</f>
        <v>Literature modeled, Pilot-scale data</v>
      </c>
      <c r="T17" s="121" t="s">
        <v>1916</v>
      </c>
      <c r="U17" s="121" t="s">
        <v>1917</v>
      </c>
      <c r="V17" s="122" t="s">
        <v>1732</v>
      </c>
      <c r="W17" s="122" t="s">
        <v>1732</v>
      </c>
      <c r="X17" s="122" t="s">
        <v>1732</v>
      </c>
      <c r="Y17" s="122" t="s">
        <v>1732</v>
      </c>
      <c r="Z17" s="122" t="s">
        <v>1732</v>
      </c>
      <c r="AA17" s="122" t="s">
        <v>1732</v>
      </c>
      <c r="AB17" s="122" t="s">
        <v>1732</v>
      </c>
      <c r="AC17" s="122" t="s">
        <v>1732</v>
      </c>
      <c r="AD17" s="122" t="s">
        <v>1732</v>
      </c>
      <c r="AE17" s="114" t="s">
        <v>1918</v>
      </c>
    </row>
    <row r="18" spans="1:31" ht="22.5" customHeight="1">
      <c r="A18" s="114" t="s">
        <v>1648</v>
      </c>
      <c r="B18" s="114" t="s">
        <v>1920</v>
      </c>
      <c r="C18" s="114" t="s">
        <v>1022</v>
      </c>
      <c r="D18" s="114" t="s">
        <v>1923</v>
      </c>
      <c r="E18" s="114" t="s">
        <v>1925</v>
      </c>
      <c r="F18" s="114">
        <v>2023</v>
      </c>
      <c r="G18" s="115" t="s">
        <v>703</v>
      </c>
      <c r="H18" s="114" t="s">
        <v>1032</v>
      </c>
      <c r="I18" s="114" t="s">
        <v>1408</v>
      </c>
      <c r="J18" s="114" t="s">
        <v>620</v>
      </c>
      <c r="K18" s="114" t="s">
        <v>1927</v>
      </c>
      <c r="L18" s="114" t="s">
        <v>94</v>
      </c>
      <c r="M18" s="114" t="s">
        <v>758</v>
      </c>
      <c r="N18" s="114" t="s">
        <v>1928</v>
      </c>
      <c r="O18" s="114" t="s">
        <v>94</v>
      </c>
      <c r="P18" s="114" t="s">
        <v>1929</v>
      </c>
      <c r="Q18" s="114" t="s">
        <v>1934</v>
      </c>
      <c r="R18" s="114"/>
      <c r="S18" s="117" t="str">
        <f t="array" ref="S18">IFERROR(
  INDEX(
    'Table S2.1 LCA database'!$A:$FV,
    MATCH($C18,'Table S2.1 LCA database'!$A:$A,0),
    MATCH(S$2,'Table S2.1 LCA database'!$A$3:$FW$3,0)
  ),
"")</f>
        <v>Company data (not specified)</v>
      </c>
      <c r="T18" s="119" t="s">
        <v>1673</v>
      </c>
      <c r="U18" s="119" t="s">
        <v>1673</v>
      </c>
      <c r="V18" s="119" t="s">
        <v>1673</v>
      </c>
      <c r="W18" s="119" t="s">
        <v>1673</v>
      </c>
      <c r="X18" s="119" t="s">
        <v>1673</v>
      </c>
      <c r="Y18" s="119" t="s">
        <v>1673</v>
      </c>
      <c r="Z18" s="119" t="s">
        <v>1673</v>
      </c>
      <c r="AA18" s="119" t="s">
        <v>1673</v>
      </c>
      <c r="AB18" s="119" t="s">
        <v>1673</v>
      </c>
      <c r="AC18" s="119" t="s">
        <v>1673</v>
      </c>
      <c r="AD18" s="119" t="s">
        <v>1673</v>
      </c>
      <c r="AE18" s="114" t="s">
        <v>1938</v>
      </c>
    </row>
    <row r="19" spans="1:31" ht="22.5" customHeight="1">
      <c r="A19" s="114" t="s">
        <v>1939</v>
      </c>
      <c r="B19" s="114" t="s">
        <v>1940</v>
      </c>
      <c r="C19" s="114" t="s">
        <v>490</v>
      </c>
      <c r="D19" s="114" t="s">
        <v>190</v>
      </c>
      <c r="E19" s="114" t="s">
        <v>1942</v>
      </c>
      <c r="F19" s="114">
        <v>2021</v>
      </c>
      <c r="G19" s="114" t="s">
        <v>121</v>
      </c>
      <c r="H19" s="114" t="s">
        <v>122</v>
      </c>
      <c r="I19" s="114" t="s">
        <v>1943</v>
      </c>
      <c r="J19" s="114" t="s">
        <v>1944</v>
      </c>
      <c r="K19" s="114" t="s">
        <v>1145</v>
      </c>
      <c r="L19" s="114" t="s">
        <v>984</v>
      </c>
      <c r="M19" s="114" t="s">
        <v>1946</v>
      </c>
      <c r="N19" s="114" t="s">
        <v>1947</v>
      </c>
      <c r="O19" s="114" t="s">
        <v>1077</v>
      </c>
      <c r="P19" s="114" t="s">
        <v>1418</v>
      </c>
      <c r="Q19" s="114" t="s">
        <v>1948</v>
      </c>
      <c r="R19" s="13"/>
      <c r="S19" s="117" t="str">
        <f t="array" ref="S19">IFERROR(
  INDEX(
    'Table S2.1 LCA database'!$A:$FV,
    MATCH($C19,'Table S2.1 LCA database'!$A:$A,0),
    MATCH(S$2,'Table S2.1 LCA database'!$A$3:$FW$3,0)
  ),
"")</f>
        <v>Company data (industrial-scale)</v>
      </c>
      <c r="T19" s="141" t="s">
        <v>1956</v>
      </c>
      <c r="U19" s="142">
        <v>16.2</v>
      </c>
      <c r="V19" s="144" t="s">
        <v>1958</v>
      </c>
      <c r="W19" s="122" t="s">
        <v>1732</v>
      </c>
      <c r="X19" s="122" t="s">
        <v>1732</v>
      </c>
      <c r="Y19" s="122" t="s">
        <v>1732</v>
      </c>
      <c r="Z19" s="144" t="s">
        <v>1960</v>
      </c>
      <c r="AA19" s="122" t="s">
        <v>1732</v>
      </c>
      <c r="AB19" s="122" t="s">
        <v>1732</v>
      </c>
      <c r="AC19" s="122" t="s">
        <v>1732</v>
      </c>
      <c r="AD19" s="122" t="s">
        <v>1732</v>
      </c>
      <c r="AE19" s="114" t="s">
        <v>1962</v>
      </c>
    </row>
    <row r="20" spans="1:31" ht="22.5" customHeight="1">
      <c r="A20" s="114" t="s">
        <v>1939</v>
      </c>
      <c r="B20" s="114" t="s">
        <v>1940</v>
      </c>
      <c r="C20" s="114" t="s">
        <v>606</v>
      </c>
      <c r="D20" s="114" t="s">
        <v>1118</v>
      </c>
      <c r="E20" s="114" t="s">
        <v>1120</v>
      </c>
      <c r="F20" s="114">
        <v>2021</v>
      </c>
      <c r="G20" s="114" t="s">
        <v>121</v>
      </c>
      <c r="H20" s="114" t="s">
        <v>122</v>
      </c>
      <c r="I20" s="114" t="s">
        <v>1968</v>
      </c>
      <c r="J20" s="114" t="s">
        <v>1969</v>
      </c>
      <c r="K20" s="114" t="s">
        <v>1145</v>
      </c>
      <c r="L20" s="114" t="s">
        <v>201</v>
      </c>
      <c r="M20" s="114" t="s">
        <v>1971</v>
      </c>
      <c r="N20" s="114" t="s">
        <v>1947</v>
      </c>
      <c r="O20" s="114" t="s">
        <v>1077</v>
      </c>
      <c r="P20" s="114" t="s">
        <v>1144</v>
      </c>
      <c r="Q20" s="114" t="s">
        <v>1973</v>
      </c>
      <c r="R20" s="145"/>
      <c r="S20" s="117" t="str">
        <f t="array" ref="S20">IFERROR(
  INDEX(
    'Table S2.1 LCA database'!$A:$FV,
    MATCH($C20,'Table S2.1 LCA database'!$A:$A,0),
    MATCH(S$2,'Table S2.1 LCA database'!$A$3:$FW$3,0)
  ),
"")</f>
        <v>Literature modeled</v>
      </c>
      <c r="T20" s="146">
        <v>-0.99</v>
      </c>
      <c r="U20" s="122" t="s">
        <v>1732</v>
      </c>
      <c r="V20" s="122" t="s">
        <v>1732</v>
      </c>
      <c r="W20" s="122" t="s">
        <v>1732</v>
      </c>
      <c r="X20" s="146">
        <v>-0.99</v>
      </c>
      <c r="Y20" s="122" t="s">
        <v>1732</v>
      </c>
      <c r="Z20" s="146">
        <v>-0.99</v>
      </c>
      <c r="AA20" s="122" t="s">
        <v>1732</v>
      </c>
      <c r="AB20" s="122" t="s">
        <v>1732</v>
      </c>
      <c r="AC20" s="122" t="s">
        <v>1732</v>
      </c>
      <c r="AD20" s="122" t="s">
        <v>1732</v>
      </c>
      <c r="AE20" s="114" t="s">
        <v>1986</v>
      </c>
    </row>
    <row r="21" spans="1:31" ht="22.5" customHeight="1">
      <c r="A21" s="114" t="s">
        <v>1939</v>
      </c>
      <c r="B21" s="114" t="s">
        <v>1940</v>
      </c>
      <c r="C21" s="114" t="s">
        <v>650</v>
      </c>
      <c r="D21" s="114" t="s">
        <v>284</v>
      </c>
      <c r="E21" s="114" t="s">
        <v>1988</v>
      </c>
      <c r="F21" s="114">
        <v>2021</v>
      </c>
      <c r="G21" s="114" t="s">
        <v>121</v>
      </c>
      <c r="H21" s="114" t="s">
        <v>122</v>
      </c>
      <c r="I21" s="114" t="s">
        <v>1968</v>
      </c>
      <c r="J21" s="114" t="s">
        <v>1989</v>
      </c>
      <c r="K21" s="114" t="s">
        <v>1145</v>
      </c>
      <c r="L21" s="114" t="s">
        <v>201</v>
      </c>
      <c r="M21" s="114" t="s">
        <v>1819</v>
      </c>
      <c r="N21" s="114" t="s">
        <v>1993</v>
      </c>
      <c r="O21" s="114" t="s">
        <v>1077</v>
      </c>
      <c r="P21" s="114" t="s">
        <v>1995</v>
      </c>
      <c r="Q21" s="114" t="s">
        <v>1997</v>
      </c>
      <c r="R21" s="145"/>
      <c r="S21" s="117" t="str">
        <f t="array" ref="S21">IFERROR(
  INDEX(
    'Table S2.1 LCA database'!$A:$FV,
    MATCH($C21,'Table S2.1 LCA database'!$A:$A,0),
    MATCH(S$2,'Table S2.1 LCA database'!$A$3:$FW$3,0)
  ),
"")</f>
        <v>Literature modeled, Expert interview</v>
      </c>
      <c r="T21" s="147">
        <v>-0.05</v>
      </c>
      <c r="U21" s="142">
        <v>35.5</v>
      </c>
      <c r="V21" s="148">
        <v>15.76</v>
      </c>
      <c r="W21" s="122" t="s">
        <v>1732</v>
      </c>
      <c r="X21" s="142">
        <v>0.54</v>
      </c>
      <c r="Y21" s="149" t="s">
        <v>2016</v>
      </c>
      <c r="Z21" s="122" t="s">
        <v>1732</v>
      </c>
      <c r="AA21" s="122" t="s">
        <v>1732</v>
      </c>
      <c r="AB21" s="122" t="s">
        <v>1732</v>
      </c>
      <c r="AC21" s="122" t="s">
        <v>1732</v>
      </c>
      <c r="AD21" s="146">
        <v>-0.96</v>
      </c>
      <c r="AE21" s="114" t="s">
        <v>2024</v>
      </c>
    </row>
    <row r="22" spans="1:31" ht="22.5" customHeight="1">
      <c r="A22" s="114" t="s">
        <v>1939</v>
      </c>
      <c r="B22" s="114" t="s">
        <v>1940</v>
      </c>
      <c r="C22" s="114" t="s">
        <v>650</v>
      </c>
      <c r="D22" s="114" t="s">
        <v>284</v>
      </c>
      <c r="E22" s="114" t="s">
        <v>1988</v>
      </c>
      <c r="F22" s="114">
        <v>2021</v>
      </c>
      <c r="G22" s="114" t="s">
        <v>121</v>
      </c>
      <c r="H22" s="114" t="s">
        <v>122</v>
      </c>
      <c r="I22" s="114" t="s">
        <v>1968</v>
      </c>
      <c r="J22" s="114" t="s">
        <v>1989</v>
      </c>
      <c r="K22" s="114" t="s">
        <v>1145</v>
      </c>
      <c r="L22" s="114" t="s">
        <v>201</v>
      </c>
      <c r="M22" s="114" t="s">
        <v>1819</v>
      </c>
      <c r="N22" s="114" t="s">
        <v>2028</v>
      </c>
      <c r="O22" s="114" t="s">
        <v>1077</v>
      </c>
      <c r="P22" s="114" t="s">
        <v>1995</v>
      </c>
      <c r="Q22" s="114" t="s">
        <v>2029</v>
      </c>
      <c r="R22" s="145"/>
      <c r="S22" s="117" t="str">
        <f t="array" ref="S22">IFERROR(
  INDEX(
    'Table S2.1 LCA database'!$A:$FV,
    MATCH($C22,'Table S2.1 LCA database'!$A:$A,0),
    MATCH(S$2,'Table S2.1 LCA database'!$A$3:$FW$3,0)
  ),
"")</f>
        <v>Literature modeled, Expert interview</v>
      </c>
      <c r="T22" s="142">
        <v>0.57999999999999996</v>
      </c>
      <c r="U22" s="142">
        <v>31.83</v>
      </c>
      <c r="V22" s="148">
        <v>26.18</v>
      </c>
      <c r="W22" s="122" t="s">
        <v>1732</v>
      </c>
      <c r="X22" s="142">
        <v>2.5499999999999998</v>
      </c>
      <c r="Y22" s="149" t="s">
        <v>2036</v>
      </c>
      <c r="Z22" s="122" t="s">
        <v>1732</v>
      </c>
      <c r="AA22" s="122" t="s">
        <v>1732</v>
      </c>
      <c r="AB22" s="122" t="s">
        <v>1732</v>
      </c>
      <c r="AC22" s="122" t="s">
        <v>1732</v>
      </c>
      <c r="AD22" s="146">
        <v>-0.88</v>
      </c>
      <c r="AE22" s="114" t="s">
        <v>2024</v>
      </c>
    </row>
    <row r="23" spans="1:31" ht="22.5" customHeight="1">
      <c r="A23" s="114" t="s">
        <v>1939</v>
      </c>
      <c r="B23" s="114" t="s">
        <v>1940</v>
      </c>
      <c r="C23" s="150" t="s">
        <v>117</v>
      </c>
      <c r="D23" s="150" t="s">
        <v>130</v>
      </c>
      <c r="E23" s="114" t="s">
        <v>2040</v>
      </c>
      <c r="F23" s="114">
        <v>2021</v>
      </c>
      <c r="G23" s="115" t="s">
        <v>121</v>
      </c>
      <c r="H23" s="114" t="s">
        <v>122</v>
      </c>
      <c r="I23" s="114" t="s">
        <v>2045</v>
      </c>
      <c r="J23" s="114" t="s">
        <v>1989</v>
      </c>
      <c r="K23" s="114" t="s">
        <v>1145</v>
      </c>
      <c r="L23" s="114" t="s">
        <v>127</v>
      </c>
      <c r="M23" s="114" t="s">
        <v>2046</v>
      </c>
      <c r="N23" s="114" t="s">
        <v>1276</v>
      </c>
      <c r="O23" s="114" t="s">
        <v>1077</v>
      </c>
      <c r="P23" s="114" t="s">
        <v>808</v>
      </c>
      <c r="Q23" s="114" t="s">
        <v>2047</v>
      </c>
      <c r="R23" s="145"/>
      <c r="S23" s="117" t="str">
        <f t="array" ref="S23">IFERROR(
  INDEX(
    'Table S2.1 LCA database'!$A:$FV,
    MATCH($C23,'Table S2.1 LCA database'!$A:$A,0),
    MATCH(S$2,'Table S2.1 LCA database'!$A$3:$FW$3,0)
  ),
"")</f>
        <v>Literature modeled, Lab data modeled</v>
      </c>
      <c r="T23" s="146">
        <v>-2.71</v>
      </c>
      <c r="U23" s="147">
        <v>-0.16</v>
      </c>
      <c r="V23" s="122" t="s">
        <v>1732</v>
      </c>
      <c r="W23" s="122" t="s">
        <v>1732</v>
      </c>
      <c r="X23" s="147">
        <v>0.03</v>
      </c>
      <c r="Y23" s="122" t="s">
        <v>1732</v>
      </c>
      <c r="Z23" s="147">
        <v>-0.1</v>
      </c>
      <c r="AA23" s="122" t="s">
        <v>1732</v>
      </c>
      <c r="AB23" s="122" t="s">
        <v>2053</v>
      </c>
      <c r="AC23" s="146">
        <v>-0.32</v>
      </c>
      <c r="AD23" s="122" t="s">
        <v>1732</v>
      </c>
      <c r="AE23" s="114" t="s">
        <v>2054</v>
      </c>
    </row>
    <row r="24" spans="1:31" ht="22.5" customHeight="1">
      <c r="A24" s="114" t="s">
        <v>1939</v>
      </c>
      <c r="B24" s="114" t="s">
        <v>1940</v>
      </c>
      <c r="C24" s="114" t="s">
        <v>154</v>
      </c>
      <c r="D24" s="114" t="s">
        <v>444</v>
      </c>
      <c r="E24" s="114" t="s">
        <v>2055</v>
      </c>
      <c r="F24" s="114">
        <v>2021</v>
      </c>
      <c r="G24" s="114" t="s">
        <v>121</v>
      </c>
      <c r="H24" s="114" t="s">
        <v>122</v>
      </c>
      <c r="I24" s="114" t="s">
        <v>2045</v>
      </c>
      <c r="J24" s="114" t="s">
        <v>620</v>
      </c>
      <c r="K24" s="114" t="s">
        <v>1927</v>
      </c>
      <c r="L24" s="151" t="s">
        <v>201</v>
      </c>
      <c r="M24" s="151" t="s">
        <v>115</v>
      </c>
      <c r="N24" s="114" t="s">
        <v>477</v>
      </c>
      <c r="O24" s="114" t="s">
        <v>1077</v>
      </c>
      <c r="P24" s="114" t="s">
        <v>1066</v>
      </c>
      <c r="Q24" s="114" t="s">
        <v>2060</v>
      </c>
      <c r="R24" s="114"/>
      <c r="S24" s="117" t="str">
        <f t="array" ref="S24">IFERROR(
  INDEX(
    'Table S2.1 LCA database'!$A:$FV,
    MATCH($C24,'Table S2.1 LCA database'!$A:$A,0),
    MATCH(S$2,'Table S2.1 LCA database'!$A$3:$FW$3,0)
  ),
"")</f>
        <v>Pilot-scale data, Literature modeled</v>
      </c>
      <c r="T24" s="119" t="s">
        <v>1673</v>
      </c>
      <c r="U24" s="119" t="s">
        <v>1673</v>
      </c>
      <c r="V24" s="119" t="s">
        <v>1673</v>
      </c>
      <c r="W24" s="119" t="s">
        <v>1673</v>
      </c>
      <c r="X24" s="119" t="s">
        <v>1673</v>
      </c>
      <c r="Y24" s="119" t="s">
        <v>1673</v>
      </c>
      <c r="Z24" s="119" t="s">
        <v>1673</v>
      </c>
      <c r="AA24" s="119" t="s">
        <v>1673</v>
      </c>
      <c r="AB24" s="119" t="s">
        <v>1673</v>
      </c>
      <c r="AC24" s="119" t="s">
        <v>1673</v>
      </c>
      <c r="AD24" s="119" t="s">
        <v>1673</v>
      </c>
      <c r="AE24" s="114" t="s">
        <v>2063</v>
      </c>
    </row>
    <row r="25" spans="1:31" ht="22.5" customHeight="1">
      <c r="A25" s="114" t="s">
        <v>1939</v>
      </c>
      <c r="B25" s="114" t="s">
        <v>1940</v>
      </c>
      <c r="C25" s="114" t="s">
        <v>278</v>
      </c>
      <c r="D25" s="114" t="s">
        <v>2064</v>
      </c>
      <c r="E25" s="114" t="s">
        <v>2065</v>
      </c>
      <c r="F25" s="114">
        <v>2024</v>
      </c>
      <c r="G25" s="114" t="s">
        <v>121</v>
      </c>
      <c r="H25" s="114" t="s">
        <v>122</v>
      </c>
      <c r="I25" s="114" t="s">
        <v>1968</v>
      </c>
      <c r="J25" s="114" t="s">
        <v>1989</v>
      </c>
      <c r="K25" s="114" t="s">
        <v>1145</v>
      </c>
      <c r="L25" s="114" t="s">
        <v>2067</v>
      </c>
      <c r="M25" s="114" t="s">
        <v>1971</v>
      </c>
      <c r="N25" s="114" t="s">
        <v>1947</v>
      </c>
      <c r="O25" s="114" t="s">
        <v>1077</v>
      </c>
      <c r="P25" s="114" t="s">
        <v>94</v>
      </c>
      <c r="Q25" s="114" t="s">
        <v>2069</v>
      </c>
      <c r="R25" s="145"/>
      <c r="S25" s="117" t="str">
        <f t="array" ref="S25">IFERROR(
  INDEX(
    'Table S2.1 LCA database'!$A:$FV,
    MATCH($C25,'Table S2.1 LCA database'!$A:$A,0),
    MATCH(S$2,'Table S2.1 LCA database'!$A$3:$FW$3,0)
  ),
"")</f>
        <v>Literature modeled</v>
      </c>
      <c r="T25" s="146">
        <v>-0.76</v>
      </c>
      <c r="U25" s="142">
        <v>31.2</v>
      </c>
      <c r="V25" s="146">
        <v>-0.79</v>
      </c>
      <c r="W25" s="122" t="s">
        <v>1732</v>
      </c>
      <c r="X25" s="122" t="s">
        <v>1732</v>
      </c>
      <c r="Y25" s="146">
        <v>-0.66</v>
      </c>
      <c r="Z25" s="141" t="s">
        <v>2075</v>
      </c>
      <c r="AA25" s="122" t="s">
        <v>1732</v>
      </c>
      <c r="AB25" s="122" t="s">
        <v>1732</v>
      </c>
      <c r="AC25" s="122" t="s">
        <v>1732</v>
      </c>
      <c r="AD25" s="122" t="s">
        <v>1732</v>
      </c>
      <c r="AE25" s="114" t="s">
        <v>2077</v>
      </c>
    </row>
    <row r="26" spans="1:31" ht="22.5" customHeight="1">
      <c r="A26" s="114" t="s">
        <v>1939</v>
      </c>
      <c r="B26" s="114" t="s">
        <v>1940</v>
      </c>
      <c r="C26" s="114" t="s">
        <v>321</v>
      </c>
      <c r="D26" s="114" t="s">
        <v>228</v>
      </c>
      <c r="E26" s="114" t="s">
        <v>2078</v>
      </c>
      <c r="F26" s="114">
        <v>2020</v>
      </c>
      <c r="G26" s="114" t="s">
        <v>121</v>
      </c>
      <c r="H26" s="114" t="s">
        <v>122</v>
      </c>
      <c r="I26" s="114" t="s">
        <v>2045</v>
      </c>
      <c r="J26" s="114" t="s">
        <v>620</v>
      </c>
      <c r="K26" s="114" t="s">
        <v>1927</v>
      </c>
      <c r="L26" s="114" t="s">
        <v>2081</v>
      </c>
      <c r="M26" s="114" t="s">
        <v>2083</v>
      </c>
      <c r="N26" s="114" t="s">
        <v>1384</v>
      </c>
      <c r="O26" s="114" t="s">
        <v>1077</v>
      </c>
      <c r="P26" s="114" t="s">
        <v>94</v>
      </c>
      <c r="Q26" s="114" t="s">
        <v>2086</v>
      </c>
      <c r="R26" s="114"/>
      <c r="S26" s="117" t="str">
        <f t="array" ref="S26">IFERROR(
  INDEX(
    'Table S2.1 LCA database'!$A:$FV,
    MATCH($C26,'Table S2.1 LCA database'!$A:$A,0),
    MATCH(S$2,'Table S2.1 LCA database'!$A$3:$FW$3,0)
  ),
"")</f>
        <v>Literature modeled</v>
      </c>
      <c r="T26" s="119" t="s">
        <v>1673</v>
      </c>
      <c r="U26" s="119" t="s">
        <v>1673</v>
      </c>
      <c r="V26" s="119" t="s">
        <v>1673</v>
      </c>
      <c r="W26" s="119" t="s">
        <v>1673</v>
      </c>
      <c r="X26" s="119" t="s">
        <v>1673</v>
      </c>
      <c r="Y26" s="119" t="s">
        <v>1673</v>
      </c>
      <c r="Z26" s="119" t="s">
        <v>1673</v>
      </c>
      <c r="AA26" s="119" t="s">
        <v>1673</v>
      </c>
      <c r="AB26" s="119" t="s">
        <v>1673</v>
      </c>
      <c r="AC26" s="119" t="s">
        <v>1673</v>
      </c>
      <c r="AD26" s="119" t="s">
        <v>1673</v>
      </c>
      <c r="AE26" s="114" t="s">
        <v>2103</v>
      </c>
    </row>
    <row r="27" spans="1:31" ht="22.5" customHeight="1">
      <c r="A27" s="114" t="s">
        <v>1939</v>
      </c>
      <c r="B27" s="114" t="s">
        <v>2104</v>
      </c>
      <c r="C27" s="114" t="s">
        <v>57</v>
      </c>
      <c r="D27" s="114" t="s">
        <v>428</v>
      </c>
      <c r="E27" s="114" t="s">
        <v>2105</v>
      </c>
      <c r="F27" s="114">
        <v>2020</v>
      </c>
      <c r="G27" s="114" t="s">
        <v>86</v>
      </c>
      <c r="H27" s="114" t="s">
        <v>87</v>
      </c>
      <c r="I27" s="114" t="s">
        <v>2107</v>
      </c>
      <c r="J27" s="114" t="s">
        <v>2109</v>
      </c>
      <c r="K27" s="114" t="s">
        <v>2111</v>
      </c>
      <c r="L27" s="114" t="s">
        <v>91</v>
      </c>
      <c r="M27" s="114" t="s">
        <v>2113</v>
      </c>
      <c r="N27" s="114" t="s">
        <v>2114</v>
      </c>
      <c r="O27" s="114" t="s">
        <v>1077</v>
      </c>
      <c r="P27" s="114" t="s">
        <v>94</v>
      </c>
      <c r="Q27" s="114" t="s">
        <v>2118</v>
      </c>
      <c r="R27" s="114"/>
      <c r="S27" s="117" t="str">
        <f t="array" ref="S27">IFERROR(
  INDEX(
    'Table S2.1 LCA database'!$A:$FV,
    MATCH($C27,'Table S2.1 LCA database'!$A:$A,0),
    MATCH(S$2,'Table S2.1 LCA database'!$A$3:$FW$3,0)
  ),
"")</f>
        <v>Literature modeled, Lab data modeled</v>
      </c>
      <c r="T27" s="152" t="s">
        <v>2122</v>
      </c>
      <c r="U27" s="122" t="s">
        <v>1732</v>
      </c>
      <c r="V27" s="122" t="s">
        <v>1732</v>
      </c>
      <c r="W27" s="122" t="s">
        <v>1732</v>
      </c>
      <c r="X27" s="121" t="s">
        <v>2124</v>
      </c>
      <c r="Y27" s="122" t="s">
        <v>1732</v>
      </c>
      <c r="Z27" s="121" t="s">
        <v>2126</v>
      </c>
      <c r="AA27" s="122" t="s">
        <v>1732</v>
      </c>
      <c r="AB27" s="122" t="s">
        <v>1732</v>
      </c>
      <c r="AC27" s="122" t="s">
        <v>1732</v>
      </c>
      <c r="AD27" s="122" t="s">
        <v>1732</v>
      </c>
      <c r="AE27" s="114" t="s">
        <v>2128</v>
      </c>
    </row>
    <row r="28" spans="1:31" ht="22.5" customHeight="1">
      <c r="A28" s="114" t="s">
        <v>1939</v>
      </c>
      <c r="B28" s="114" t="s">
        <v>2104</v>
      </c>
      <c r="C28" s="114" t="s">
        <v>154</v>
      </c>
      <c r="D28" s="114" t="s">
        <v>444</v>
      </c>
      <c r="E28" s="114" t="s">
        <v>2055</v>
      </c>
      <c r="F28" s="114">
        <v>2021</v>
      </c>
      <c r="G28" s="114" t="s">
        <v>86</v>
      </c>
      <c r="H28" s="114" t="s">
        <v>157</v>
      </c>
      <c r="I28" s="114" t="s">
        <v>2130</v>
      </c>
      <c r="J28" s="114" t="s">
        <v>620</v>
      </c>
      <c r="K28" s="114" t="s">
        <v>1927</v>
      </c>
      <c r="L28" s="114" t="s">
        <v>158</v>
      </c>
      <c r="M28" s="114" t="s">
        <v>2132</v>
      </c>
      <c r="N28" s="114" t="s">
        <v>2133</v>
      </c>
      <c r="O28" s="114" t="s">
        <v>1077</v>
      </c>
      <c r="P28" s="114" t="s">
        <v>1066</v>
      </c>
      <c r="Q28" s="114" t="s">
        <v>2135</v>
      </c>
      <c r="R28" s="114"/>
      <c r="S28" s="117" t="str">
        <f t="array" ref="S28">IFERROR(
  INDEX(
    'Table S2.1 LCA database'!$A:$FV,
    MATCH($C28,'Table S2.1 LCA database'!$A:$A,0),
    MATCH(S$2,'Table S2.1 LCA database'!$A$3:$FW$3,0)
  ),
"")</f>
        <v>Pilot-scale data, Literature modeled</v>
      </c>
      <c r="T28" s="119" t="s">
        <v>1673</v>
      </c>
      <c r="U28" s="119" t="s">
        <v>1673</v>
      </c>
      <c r="V28" s="119" t="s">
        <v>1673</v>
      </c>
      <c r="W28" s="119" t="s">
        <v>1673</v>
      </c>
      <c r="X28" s="119" t="s">
        <v>1673</v>
      </c>
      <c r="Y28" s="119" t="s">
        <v>1673</v>
      </c>
      <c r="Z28" s="119" t="s">
        <v>1673</v>
      </c>
      <c r="AA28" s="119" t="s">
        <v>1673</v>
      </c>
      <c r="AB28" s="119" t="s">
        <v>1673</v>
      </c>
      <c r="AC28" s="119" t="s">
        <v>1673</v>
      </c>
      <c r="AD28" s="119" t="s">
        <v>1673</v>
      </c>
      <c r="AE28" s="114" t="s">
        <v>2063</v>
      </c>
    </row>
    <row r="29" spans="1:31" ht="22.5" customHeight="1">
      <c r="A29" s="114" t="s">
        <v>1939</v>
      </c>
      <c r="B29" s="114" t="s">
        <v>2104</v>
      </c>
      <c r="C29" s="114" t="s">
        <v>221</v>
      </c>
      <c r="D29" s="114" t="s">
        <v>464</v>
      </c>
      <c r="E29" s="114" t="s">
        <v>2142</v>
      </c>
      <c r="F29" s="114">
        <v>2019</v>
      </c>
      <c r="G29" s="114" t="s">
        <v>86</v>
      </c>
      <c r="H29" s="114" t="s">
        <v>87</v>
      </c>
      <c r="I29" s="114" t="s">
        <v>2144</v>
      </c>
      <c r="J29" s="114" t="s">
        <v>496</v>
      </c>
      <c r="K29" s="114" t="s">
        <v>2111</v>
      </c>
      <c r="L29" s="114" t="s">
        <v>243</v>
      </c>
      <c r="M29" s="114" t="s">
        <v>2145</v>
      </c>
      <c r="N29" s="114" t="s">
        <v>1384</v>
      </c>
      <c r="O29" s="114" t="s">
        <v>1077</v>
      </c>
      <c r="P29" s="114" t="s">
        <v>808</v>
      </c>
      <c r="Q29" s="114" t="s">
        <v>2149</v>
      </c>
      <c r="R29" s="114" t="s">
        <v>2151</v>
      </c>
      <c r="S29" s="117" t="str">
        <f t="array" ref="S29">IFERROR(
  INDEX(
    'Table S2.1 LCA database'!$A:$FV,
    MATCH($C29,'Table S2.1 LCA database'!$A:$A,0),
    MATCH(S$2,'Table S2.1 LCA database'!$A$3:$FW$3,0)
  ),
"")</f>
        <v>Pilot-scale data</v>
      </c>
      <c r="T29" s="124" t="s">
        <v>2158</v>
      </c>
      <c r="U29" s="122" t="s">
        <v>1732</v>
      </c>
      <c r="V29" s="122" t="s">
        <v>1732</v>
      </c>
      <c r="W29" s="122" t="s">
        <v>1732</v>
      </c>
      <c r="X29" s="122" t="s">
        <v>1732</v>
      </c>
      <c r="Y29" s="122" t="s">
        <v>1732</v>
      </c>
      <c r="Z29" s="122" t="s">
        <v>1732</v>
      </c>
      <c r="AA29" s="122" t="s">
        <v>1732</v>
      </c>
      <c r="AB29" s="122" t="s">
        <v>1732</v>
      </c>
      <c r="AC29" s="122" t="s">
        <v>1732</v>
      </c>
      <c r="AD29" s="122" t="s">
        <v>1732</v>
      </c>
      <c r="AE29" s="114" t="s">
        <v>2159</v>
      </c>
    </row>
    <row r="30" spans="1:31" ht="22.5" customHeight="1">
      <c r="A30" s="114" t="s">
        <v>1939</v>
      </c>
      <c r="B30" s="114" t="s">
        <v>2104</v>
      </c>
      <c r="C30" s="114" t="s">
        <v>451</v>
      </c>
      <c r="D30" s="114" t="s">
        <v>402</v>
      </c>
      <c r="E30" s="114" t="s">
        <v>2160</v>
      </c>
      <c r="F30" s="114">
        <v>2024</v>
      </c>
      <c r="G30" s="114" t="s">
        <v>86</v>
      </c>
      <c r="H30" s="114" t="s">
        <v>87</v>
      </c>
      <c r="I30" s="114" t="s">
        <v>2107</v>
      </c>
      <c r="J30" s="114" t="s">
        <v>2109</v>
      </c>
      <c r="K30" s="114" t="s">
        <v>2111</v>
      </c>
      <c r="L30" s="114" t="s">
        <v>1175</v>
      </c>
      <c r="M30" s="114" t="s">
        <v>2161</v>
      </c>
      <c r="N30" s="114" t="s">
        <v>1384</v>
      </c>
      <c r="O30" s="114" t="s">
        <v>1077</v>
      </c>
      <c r="P30" s="114" t="s">
        <v>591</v>
      </c>
      <c r="Q30" s="114" t="s">
        <v>2162</v>
      </c>
      <c r="R30" s="114" t="s">
        <v>2163</v>
      </c>
      <c r="S30" s="117" t="str">
        <f t="array" ref="S30">IFERROR(
  INDEX(
    'Table S2.1 LCA database'!$A:$FV,
    MATCH($C30,'Table S2.1 LCA database'!$A:$A,0),
    MATCH(S$2,'Table S2.1 LCA database'!$A$3:$FW$3,0)
  ),
"")</f>
        <v>Literature modeled</v>
      </c>
      <c r="T30" s="148">
        <v>6.28</v>
      </c>
      <c r="U30" s="122" t="s">
        <v>1732</v>
      </c>
      <c r="V30" s="122" t="s">
        <v>1732</v>
      </c>
      <c r="W30" s="122" t="s">
        <v>1732</v>
      </c>
      <c r="X30" s="122" t="s">
        <v>1732</v>
      </c>
      <c r="Y30" s="148">
        <v>8.5500000000000007</v>
      </c>
      <c r="Z30" s="148">
        <v>22.82</v>
      </c>
      <c r="AA30" s="122" t="s">
        <v>1732</v>
      </c>
      <c r="AB30" s="122" t="s">
        <v>1732</v>
      </c>
      <c r="AC30" s="122" t="s">
        <v>1732</v>
      </c>
      <c r="AD30" s="122" t="s">
        <v>1732</v>
      </c>
      <c r="AE30" s="114" t="s">
        <v>2170</v>
      </c>
    </row>
    <row r="31" spans="1:31" ht="22.5" customHeight="1">
      <c r="A31" s="114" t="s">
        <v>1939</v>
      </c>
      <c r="B31" s="114" t="s">
        <v>2104</v>
      </c>
      <c r="C31" s="114" t="s">
        <v>524</v>
      </c>
      <c r="D31" s="114" t="s">
        <v>796</v>
      </c>
      <c r="E31" s="114" t="s">
        <v>2171</v>
      </c>
      <c r="F31" s="114">
        <v>2017</v>
      </c>
      <c r="G31" s="114" t="s">
        <v>86</v>
      </c>
      <c r="H31" s="114" t="s">
        <v>157</v>
      </c>
      <c r="I31" s="114" t="s">
        <v>2130</v>
      </c>
      <c r="J31" s="114" t="s">
        <v>2174</v>
      </c>
      <c r="K31" s="114" t="s">
        <v>1927</v>
      </c>
      <c r="L31" s="114" t="s">
        <v>531</v>
      </c>
      <c r="M31" s="114" t="s">
        <v>2175</v>
      </c>
      <c r="N31" s="114" t="s">
        <v>827</v>
      </c>
      <c r="O31" s="114" t="s">
        <v>2176</v>
      </c>
      <c r="P31" s="114" t="s">
        <v>808</v>
      </c>
      <c r="Q31" s="114" t="s">
        <v>2177</v>
      </c>
      <c r="R31" s="114"/>
      <c r="S31" s="117" t="str">
        <f t="array" ref="S31">IFERROR(
  INDEX(
    'Table S2.1 LCA database'!$A:$FV,
    MATCH($C31,'Table S2.1 LCA database'!$A:$A,0),
    MATCH(S$2,'Table S2.1 LCA database'!$A$3:$FW$3,0)
  ),
"")</f>
        <v>Literature modeled, Lab data modeled</v>
      </c>
      <c r="T31" s="119" t="s">
        <v>1673</v>
      </c>
      <c r="U31" s="119" t="s">
        <v>1673</v>
      </c>
      <c r="V31" s="119" t="s">
        <v>1673</v>
      </c>
      <c r="W31" s="119" t="s">
        <v>1673</v>
      </c>
      <c r="X31" s="119" t="s">
        <v>1673</v>
      </c>
      <c r="Y31" s="119" t="s">
        <v>1673</v>
      </c>
      <c r="Z31" s="119" t="s">
        <v>1673</v>
      </c>
      <c r="AA31" s="119" t="s">
        <v>1673</v>
      </c>
      <c r="AB31" s="119" t="s">
        <v>1673</v>
      </c>
      <c r="AC31" s="119" t="s">
        <v>1673</v>
      </c>
      <c r="AD31" s="119" t="s">
        <v>1673</v>
      </c>
      <c r="AE31" s="114" t="s">
        <v>2190</v>
      </c>
    </row>
    <row r="32" spans="1:31" ht="22.5" customHeight="1">
      <c r="A32" s="114" t="s">
        <v>1939</v>
      </c>
      <c r="B32" s="114" t="s">
        <v>2104</v>
      </c>
      <c r="C32" s="114" t="s">
        <v>568</v>
      </c>
      <c r="D32" s="114" t="s">
        <v>495</v>
      </c>
      <c r="E32" s="114" t="s">
        <v>2192</v>
      </c>
      <c r="F32" s="114">
        <v>2025</v>
      </c>
      <c r="G32" s="114" t="s">
        <v>86</v>
      </c>
      <c r="H32" s="114" t="s">
        <v>87</v>
      </c>
      <c r="I32" s="114" t="s">
        <v>2193</v>
      </c>
      <c r="J32" s="114" t="s">
        <v>2194</v>
      </c>
      <c r="K32" s="114" t="s">
        <v>2111</v>
      </c>
      <c r="L32" s="114" t="s">
        <v>570</v>
      </c>
      <c r="M32" s="114" t="s">
        <v>571</v>
      </c>
      <c r="N32" s="114" t="s">
        <v>2196</v>
      </c>
      <c r="O32" s="114" t="s">
        <v>1077</v>
      </c>
      <c r="P32" s="114" t="s">
        <v>966</v>
      </c>
      <c r="Q32" s="114" t="s">
        <v>2197</v>
      </c>
      <c r="R32" s="114"/>
      <c r="S32" s="117" t="str">
        <f t="array" ref="S32">IFERROR(
  INDEX(
    'Table S2.1 LCA database'!$A:$FV,
    MATCH($C32,'Table S2.1 LCA database'!$A:$A,0),
    MATCH(S$2,'Table S2.1 LCA database'!$A$3:$FW$3,0)
  ),
"")</f>
        <v>Literature modeled, Other (not specified)</v>
      </c>
      <c r="T32" s="124" t="s">
        <v>2200</v>
      </c>
      <c r="U32" s="122" t="s">
        <v>1732</v>
      </c>
      <c r="V32" s="122" t="s">
        <v>1732</v>
      </c>
      <c r="W32" s="122" t="s">
        <v>1732</v>
      </c>
      <c r="X32" s="122" t="s">
        <v>1732</v>
      </c>
      <c r="Y32" s="122" t="s">
        <v>1732</v>
      </c>
      <c r="Z32" s="122" t="s">
        <v>1732</v>
      </c>
      <c r="AA32" s="122" t="s">
        <v>1732</v>
      </c>
      <c r="AB32" s="122" t="s">
        <v>1732</v>
      </c>
      <c r="AC32" s="122" t="s">
        <v>1732</v>
      </c>
      <c r="AD32" s="122" t="s">
        <v>1732</v>
      </c>
      <c r="AE32" s="114" t="s">
        <v>2202</v>
      </c>
    </row>
    <row r="33" spans="1:31" ht="22.5" customHeight="1">
      <c r="A33" s="114" t="s">
        <v>1939</v>
      </c>
      <c r="B33" s="114" t="s">
        <v>2104</v>
      </c>
      <c r="C33" s="114" t="s">
        <v>583</v>
      </c>
      <c r="D33" s="114" t="s">
        <v>548</v>
      </c>
      <c r="E33" s="114" t="s">
        <v>2204</v>
      </c>
      <c r="F33" s="114">
        <v>2022</v>
      </c>
      <c r="G33" s="114" t="s">
        <v>86</v>
      </c>
      <c r="H33" s="114" t="s">
        <v>157</v>
      </c>
      <c r="I33" s="114" t="s">
        <v>2130</v>
      </c>
      <c r="J33" s="114" t="s">
        <v>620</v>
      </c>
      <c r="K33" s="114" t="s">
        <v>1927</v>
      </c>
      <c r="L33" s="114" t="s">
        <v>531</v>
      </c>
      <c r="M33" s="114" t="s">
        <v>2206</v>
      </c>
      <c r="N33" s="114" t="s">
        <v>827</v>
      </c>
      <c r="O33" s="114" t="s">
        <v>1077</v>
      </c>
      <c r="P33" s="114" t="s">
        <v>1066</v>
      </c>
      <c r="Q33" s="114" t="s">
        <v>2210</v>
      </c>
      <c r="R33" s="114"/>
      <c r="S33" s="117" t="str">
        <f t="array" ref="S33">IFERROR(
  INDEX(
    'Table S2.1 LCA database'!$A:$FV,
    MATCH($C33,'Table S2.1 LCA database'!$A:$A,0),
    MATCH(S$2,'Table S2.1 LCA database'!$A$3:$FW$3,0)
  ),
"")</f>
        <v>Literature modeled, Pilot-scale data</v>
      </c>
      <c r="T33" s="119" t="s">
        <v>1673</v>
      </c>
      <c r="U33" s="119" t="s">
        <v>1673</v>
      </c>
      <c r="V33" s="119" t="s">
        <v>1673</v>
      </c>
      <c r="W33" s="119" t="s">
        <v>1673</v>
      </c>
      <c r="X33" s="119" t="s">
        <v>1673</v>
      </c>
      <c r="Y33" s="119" t="s">
        <v>1673</v>
      </c>
      <c r="Z33" s="119" t="s">
        <v>1673</v>
      </c>
      <c r="AA33" s="119" t="s">
        <v>1673</v>
      </c>
      <c r="AB33" s="119" t="s">
        <v>1673</v>
      </c>
      <c r="AC33" s="119" t="s">
        <v>1673</v>
      </c>
      <c r="AD33" s="119" t="s">
        <v>1673</v>
      </c>
      <c r="AE33" s="114" t="s">
        <v>2213</v>
      </c>
    </row>
    <row r="34" spans="1:31" ht="12.75">
      <c r="A34" s="154"/>
      <c r="Q34" s="130"/>
      <c r="S34" s="155"/>
    </row>
    <row r="35" spans="1:31" ht="12.75">
      <c r="A35" s="154"/>
      <c r="Q35" s="130"/>
      <c r="S35" s="155"/>
    </row>
    <row r="36" spans="1:31" ht="12.75">
      <c r="A36" s="154"/>
      <c r="Q36" s="130"/>
      <c r="S36" s="155"/>
    </row>
    <row r="37" spans="1:31" ht="12.75">
      <c r="A37" s="154"/>
      <c r="Q37" s="130"/>
      <c r="S37" s="155"/>
    </row>
    <row r="38" spans="1:31" ht="12.75">
      <c r="A38" s="154"/>
      <c r="Q38" s="130"/>
      <c r="R38" s="130"/>
      <c r="T38" s="155"/>
    </row>
    <row r="39" spans="1:31" ht="12.75">
      <c r="A39" s="154"/>
      <c r="Q39" s="130"/>
      <c r="R39" s="130"/>
      <c r="T39" s="155"/>
    </row>
    <row r="40" spans="1:31" ht="12.75">
      <c r="A40" s="154"/>
      <c r="Q40" s="130"/>
      <c r="R40" s="130"/>
      <c r="T40" s="155"/>
    </row>
    <row r="41" spans="1:31" ht="12.75">
      <c r="A41" s="154"/>
      <c r="Q41" s="130"/>
      <c r="R41" s="130"/>
      <c r="T41" s="155"/>
    </row>
    <row r="42" spans="1:31" ht="12.75">
      <c r="A42" s="154"/>
      <c r="Q42" s="130"/>
      <c r="R42" s="130"/>
      <c r="T42" s="155"/>
    </row>
    <row r="43" spans="1:31" ht="12.75">
      <c r="A43" s="154"/>
      <c r="Q43" s="130"/>
      <c r="R43" s="130"/>
      <c r="T43" s="155"/>
    </row>
    <row r="44" spans="1:31" ht="12.75">
      <c r="A44" s="154"/>
      <c r="Q44" s="130"/>
      <c r="R44" s="130"/>
      <c r="T44" s="155"/>
    </row>
    <row r="45" spans="1:31" ht="12.75">
      <c r="A45" s="154"/>
      <c r="Q45" s="130"/>
      <c r="R45" s="130"/>
      <c r="T45" s="155"/>
    </row>
    <row r="46" spans="1:31" ht="12.75">
      <c r="A46" s="154"/>
      <c r="Q46" s="130"/>
      <c r="R46" s="130"/>
      <c r="T46" s="155"/>
    </row>
    <row r="47" spans="1:31" ht="12.75">
      <c r="A47" s="154"/>
      <c r="Q47" s="130"/>
      <c r="R47" s="130"/>
      <c r="T47" s="155"/>
    </row>
    <row r="48" spans="1:31" ht="12.75">
      <c r="A48" s="154"/>
      <c r="Q48" s="130"/>
      <c r="R48" s="130"/>
      <c r="T48" s="155"/>
    </row>
    <row r="49" spans="1:20" ht="12.75">
      <c r="A49" s="154"/>
      <c r="Q49" s="130"/>
      <c r="R49" s="130"/>
      <c r="T49" s="155"/>
    </row>
    <row r="50" spans="1:20" ht="12.75">
      <c r="A50" s="154"/>
      <c r="Q50" s="130"/>
      <c r="R50" s="130"/>
      <c r="T50" s="155"/>
    </row>
    <row r="51" spans="1:20" ht="12.75">
      <c r="A51" s="154"/>
      <c r="Q51" s="130"/>
      <c r="R51" s="130"/>
      <c r="T51" s="155"/>
    </row>
    <row r="52" spans="1:20" ht="12.75">
      <c r="A52" s="154"/>
      <c r="Q52" s="130"/>
      <c r="R52" s="130"/>
      <c r="T52" s="155"/>
    </row>
    <row r="53" spans="1:20" ht="12.75">
      <c r="A53" s="154"/>
      <c r="Q53" s="130"/>
      <c r="R53" s="130"/>
      <c r="T53" s="155"/>
    </row>
  </sheetData>
  <mergeCells count="1">
    <mergeCell ref="A1:AE1"/>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O176"/>
  <sheetViews>
    <sheetView workbookViewId="0"/>
  </sheetViews>
  <sheetFormatPr defaultColWidth="12.5703125" defaultRowHeight="15.75" customHeight="1"/>
  <cols>
    <col min="1" max="1" width="16.42578125" customWidth="1"/>
    <col min="2" max="2" width="15.7109375" customWidth="1"/>
    <col min="4" max="4" width="8.7109375" customWidth="1"/>
    <col min="5" max="5" width="22.140625" customWidth="1"/>
    <col min="6" max="6" width="21.28515625" customWidth="1"/>
    <col min="7" max="7" width="30.28515625" customWidth="1"/>
    <col min="8" max="8" width="49.140625" customWidth="1"/>
    <col min="10" max="10" width="33.7109375" customWidth="1"/>
    <col min="11" max="12" width="21.42578125" customWidth="1"/>
    <col min="13" max="13" width="67.7109375" customWidth="1"/>
  </cols>
  <sheetData>
    <row r="1" spans="1:15" ht="27" customHeight="1">
      <c r="A1" s="184" t="s">
        <v>1896</v>
      </c>
      <c r="B1" s="185"/>
      <c r="C1" s="185"/>
      <c r="D1" s="185"/>
      <c r="E1" s="185"/>
      <c r="F1" s="185"/>
      <c r="G1" s="185"/>
      <c r="H1" s="185"/>
      <c r="I1" s="185"/>
      <c r="J1" s="185"/>
      <c r="K1" s="176"/>
      <c r="L1" s="134"/>
      <c r="M1" s="134"/>
    </row>
    <row r="2" spans="1:15" ht="13.5">
      <c r="A2" s="135" t="s">
        <v>1908</v>
      </c>
      <c r="B2" s="136"/>
      <c r="C2" s="136"/>
      <c r="D2" s="136"/>
      <c r="E2" s="136"/>
      <c r="F2" s="136"/>
      <c r="G2" s="136"/>
      <c r="H2" s="136"/>
      <c r="I2" s="134"/>
      <c r="J2" s="186" t="s">
        <v>1915</v>
      </c>
      <c r="K2" s="185"/>
      <c r="L2" s="185"/>
      <c r="M2" s="176"/>
    </row>
    <row r="3" spans="1:15" ht="13.5">
      <c r="A3" s="40" t="s">
        <v>5</v>
      </c>
      <c r="B3" s="137" t="s">
        <v>84</v>
      </c>
      <c r="C3" s="137" t="s">
        <v>23</v>
      </c>
      <c r="D3" s="137" t="s">
        <v>1919</v>
      </c>
      <c r="E3" s="137" t="s">
        <v>1921</v>
      </c>
      <c r="F3" s="137" t="s">
        <v>1922</v>
      </c>
      <c r="G3" s="137" t="s">
        <v>1924</v>
      </c>
      <c r="H3" s="137" t="s">
        <v>1926</v>
      </c>
      <c r="I3" s="134"/>
      <c r="J3" s="137" t="s">
        <v>1921</v>
      </c>
      <c r="K3" s="137" t="s">
        <v>1922</v>
      </c>
      <c r="L3" s="137" t="s">
        <v>1924</v>
      </c>
      <c r="M3" s="137" t="s">
        <v>1926</v>
      </c>
    </row>
    <row r="4" spans="1:15" ht="19.5" customHeight="1">
      <c r="A4" s="51" t="s">
        <v>53</v>
      </c>
      <c r="B4" s="51" t="s">
        <v>57</v>
      </c>
      <c r="C4" s="30" t="s">
        <v>58</v>
      </c>
      <c r="D4" s="30">
        <v>1</v>
      </c>
      <c r="E4" s="30" t="s">
        <v>96</v>
      </c>
      <c r="F4" s="30" t="s">
        <v>1930</v>
      </c>
      <c r="G4" s="30" t="s">
        <v>1932</v>
      </c>
      <c r="H4" s="138" t="s">
        <v>1933</v>
      </c>
      <c r="I4" s="139"/>
      <c r="J4" s="30" t="s">
        <v>249</v>
      </c>
      <c r="K4" s="30" t="s">
        <v>1930</v>
      </c>
      <c r="L4" s="30" t="s">
        <v>1932</v>
      </c>
      <c r="M4" s="30" t="s">
        <v>1935</v>
      </c>
      <c r="N4" s="140"/>
      <c r="O4" s="140"/>
    </row>
    <row r="5" spans="1:15" ht="19.5" customHeight="1">
      <c r="A5" s="51" t="s">
        <v>53</v>
      </c>
      <c r="B5" s="51" t="s">
        <v>57</v>
      </c>
      <c r="C5" s="30" t="s">
        <v>58</v>
      </c>
      <c r="D5" s="30">
        <v>3</v>
      </c>
      <c r="E5" s="30" t="s">
        <v>99</v>
      </c>
      <c r="F5" s="30" t="s">
        <v>1930</v>
      </c>
      <c r="G5" s="30" t="s">
        <v>1932</v>
      </c>
      <c r="H5" s="138" t="s">
        <v>1936</v>
      </c>
      <c r="I5" s="139"/>
      <c r="J5" s="30" t="s">
        <v>878</v>
      </c>
      <c r="K5" s="30" t="s">
        <v>1930</v>
      </c>
      <c r="L5" s="30" t="s">
        <v>1937</v>
      </c>
      <c r="M5" s="30" t="s">
        <v>878</v>
      </c>
      <c r="N5" s="140"/>
      <c r="O5" s="140"/>
    </row>
    <row r="6" spans="1:15" ht="19.5" customHeight="1">
      <c r="A6" s="51" t="s">
        <v>53</v>
      </c>
      <c r="B6" s="51" t="s">
        <v>57</v>
      </c>
      <c r="C6" s="30" t="s">
        <v>111</v>
      </c>
      <c r="D6" s="30">
        <v>1</v>
      </c>
      <c r="E6" s="30" t="s">
        <v>96</v>
      </c>
      <c r="F6" s="30" t="s">
        <v>1930</v>
      </c>
      <c r="G6" s="30" t="s">
        <v>1932</v>
      </c>
      <c r="H6" s="138" t="s">
        <v>1933</v>
      </c>
      <c r="I6" s="139"/>
      <c r="J6" s="30" t="s">
        <v>895</v>
      </c>
      <c r="K6" s="30" t="s">
        <v>1930</v>
      </c>
      <c r="L6" s="30" t="s">
        <v>1937</v>
      </c>
      <c r="M6" s="30" t="s">
        <v>878</v>
      </c>
      <c r="N6" s="140"/>
      <c r="O6" s="140"/>
    </row>
    <row r="7" spans="1:15" ht="19.5" customHeight="1">
      <c r="A7" s="51" t="s">
        <v>53</v>
      </c>
      <c r="B7" s="51" t="s">
        <v>57</v>
      </c>
      <c r="C7" s="30" t="s">
        <v>111</v>
      </c>
      <c r="D7" s="30">
        <v>3</v>
      </c>
      <c r="E7" s="30" t="s">
        <v>99</v>
      </c>
      <c r="F7" s="30" t="s">
        <v>1930</v>
      </c>
      <c r="G7" s="30" t="s">
        <v>1932</v>
      </c>
      <c r="H7" s="138" t="s">
        <v>1936</v>
      </c>
      <c r="I7" s="139"/>
      <c r="J7" s="30" t="s">
        <v>947</v>
      </c>
      <c r="K7" s="30" t="s">
        <v>1930</v>
      </c>
      <c r="L7" s="30" t="s">
        <v>1937</v>
      </c>
      <c r="M7" s="30" t="s">
        <v>1949</v>
      </c>
      <c r="N7" s="140"/>
      <c r="O7" s="140"/>
    </row>
    <row r="8" spans="1:15" ht="19.5" customHeight="1">
      <c r="A8" s="51" t="s">
        <v>53</v>
      </c>
      <c r="B8" s="51" t="s">
        <v>57</v>
      </c>
      <c r="C8" s="30" t="s">
        <v>58</v>
      </c>
      <c r="D8" s="30">
        <v>2</v>
      </c>
      <c r="E8" s="30" t="s">
        <v>98</v>
      </c>
      <c r="F8" s="30" t="s">
        <v>1950</v>
      </c>
      <c r="G8" s="30" t="s">
        <v>1951</v>
      </c>
      <c r="H8" s="138" t="s">
        <v>1952</v>
      </c>
      <c r="I8" s="139"/>
      <c r="J8" s="30" t="s">
        <v>970</v>
      </c>
      <c r="K8" s="30" t="s">
        <v>1930</v>
      </c>
      <c r="L8" s="30" t="s">
        <v>1937</v>
      </c>
      <c r="M8" s="30" t="s">
        <v>1949</v>
      </c>
      <c r="N8" s="140"/>
      <c r="O8" s="140"/>
    </row>
    <row r="9" spans="1:15" ht="19.5" customHeight="1">
      <c r="A9" s="51" t="s">
        <v>53</v>
      </c>
      <c r="B9" s="51" t="s">
        <v>57</v>
      </c>
      <c r="C9" s="30" t="s">
        <v>111</v>
      </c>
      <c r="D9" s="30">
        <v>2</v>
      </c>
      <c r="E9" s="30" t="s">
        <v>98</v>
      </c>
      <c r="F9" s="30" t="s">
        <v>1950</v>
      </c>
      <c r="G9" s="30" t="s">
        <v>1951</v>
      </c>
      <c r="H9" s="138" t="s">
        <v>1952</v>
      </c>
      <c r="I9" s="139"/>
      <c r="J9" s="30" t="s">
        <v>1225</v>
      </c>
      <c r="K9" s="30" t="s">
        <v>1953</v>
      </c>
      <c r="L9" s="30" t="s">
        <v>1954</v>
      </c>
      <c r="M9" s="30" t="s">
        <v>1955</v>
      </c>
      <c r="N9" s="140"/>
      <c r="O9" s="140"/>
    </row>
    <row r="10" spans="1:15" ht="19.5" customHeight="1">
      <c r="A10" s="51" t="s">
        <v>53</v>
      </c>
      <c r="B10" s="51" t="s">
        <v>117</v>
      </c>
      <c r="C10" s="30" t="s">
        <v>117</v>
      </c>
      <c r="D10" s="30">
        <v>1</v>
      </c>
      <c r="E10" s="30" t="s">
        <v>136</v>
      </c>
      <c r="F10" s="30" t="s">
        <v>1930</v>
      </c>
      <c r="G10" s="30" t="s">
        <v>1932</v>
      </c>
      <c r="H10" s="138" t="s">
        <v>1957</v>
      </c>
      <c r="I10" s="139"/>
      <c r="J10" s="143" t="s">
        <v>992</v>
      </c>
      <c r="K10" s="143" t="s">
        <v>1930</v>
      </c>
      <c r="L10" s="143" t="s">
        <v>1932</v>
      </c>
      <c r="M10" s="143" t="s">
        <v>1959</v>
      </c>
      <c r="N10" s="140"/>
      <c r="O10" s="140"/>
    </row>
    <row r="11" spans="1:15" ht="19.5" customHeight="1">
      <c r="A11" s="51" t="s">
        <v>53</v>
      </c>
      <c r="B11" s="51" t="s">
        <v>117</v>
      </c>
      <c r="C11" s="30" t="s">
        <v>117</v>
      </c>
      <c r="D11" s="30">
        <v>3</v>
      </c>
      <c r="E11" s="30" t="s">
        <v>139</v>
      </c>
      <c r="F11" s="30" t="s">
        <v>1930</v>
      </c>
      <c r="G11" s="30" t="s">
        <v>1932</v>
      </c>
      <c r="H11" s="138" t="s">
        <v>1961</v>
      </c>
      <c r="I11" s="139"/>
      <c r="J11" s="143" t="s">
        <v>859</v>
      </c>
      <c r="K11" s="143" t="s">
        <v>1963</v>
      </c>
      <c r="L11" s="143" t="s">
        <v>1964</v>
      </c>
      <c r="M11" s="143" t="s">
        <v>1965</v>
      </c>
      <c r="N11" s="140"/>
      <c r="O11" s="140"/>
    </row>
    <row r="12" spans="1:15" ht="19.5" customHeight="1">
      <c r="A12" s="51" t="s">
        <v>53</v>
      </c>
      <c r="B12" s="51" t="s">
        <v>117</v>
      </c>
      <c r="C12" s="30" t="s">
        <v>117</v>
      </c>
      <c r="D12" s="30">
        <v>2</v>
      </c>
      <c r="E12" s="30" t="s">
        <v>138</v>
      </c>
      <c r="F12" s="30" t="s">
        <v>1950</v>
      </c>
      <c r="G12" s="30" t="s">
        <v>1951</v>
      </c>
      <c r="H12" s="138" t="s">
        <v>1970</v>
      </c>
      <c r="I12" s="139"/>
      <c r="J12" s="143" t="s">
        <v>716</v>
      </c>
      <c r="K12" s="143" t="s">
        <v>1963</v>
      </c>
      <c r="L12" s="143" t="s">
        <v>1964</v>
      </c>
      <c r="M12" s="143" t="s">
        <v>1965</v>
      </c>
      <c r="N12" s="140"/>
      <c r="O12" s="140"/>
    </row>
    <row r="13" spans="1:15" ht="19.5" customHeight="1">
      <c r="A13" s="51" t="s">
        <v>53</v>
      </c>
      <c r="B13" s="51" t="s">
        <v>154</v>
      </c>
      <c r="C13" s="30" t="s">
        <v>155</v>
      </c>
      <c r="D13" s="30">
        <v>1</v>
      </c>
      <c r="E13" s="30" t="s">
        <v>159</v>
      </c>
      <c r="F13" s="30" t="s">
        <v>1930</v>
      </c>
      <c r="G13" s="30" t="s">
        <v>1932</v>
      </c>
      <c r="H13" s="138" t="s">
        <v>1972</v>
      </c>
      <c r="I13" s="139"/>
      <c r="J13" s="143" t="s">
        <v>928</v>
      </c>
      <c r="K13" s="143" t="s">
        <v>1963</v>
      </c>
      <c r="L13" s="143" t="s">
        <v>1964</v>
      </c>
      <c r="M13" s="143" t="s">
        <v>1965</v>
      </c>
      <c r="N13" s="140"/>
      <c r="O13" s="140"/>
    </row>
    <row r="14" spans="1:15" ht="19.5" customHeight="1">
      <c r="A14" s="51" t="s">
        <v>53</v>
      </c>
      <c r="B14" s="51" t="s">
        <v>154</v>
      </c>
      <c r="C14" s="30" t="s">
        <v>188</v>
      </c>
      <c r="D14" s="30">
        <v>1</v>
      </c>
      <c r="E14" s="30" t="s">
        <v>159</v>
      </c>
      <c r="F14" s="30" t="s">
        <v>1930</v>
      </c>
      <c r="G14" s="30" t="s">
        <v>1932</v>
      </c>
      <c r="H14" s="138" t="s">
        <v>1972</v>
      </c>
      <c r="I14" s="139"/>
      <c r="J14" s="30" t="s">
        <v>1974</v>
      </c>
      <c r="K14" s="30" t="s">
        <v>1975</v>
      </c>
      <c r="L14" s="30" t="s">
        <v>1976</v>
      </c>
      <c r="M14" s="30" t="s">
        <v>1978</v>
      </c>
      <c r="N14" s="140"/>
      <c r="O14" s="140"/>
    </row>
    <row r="15" spans="1:15" ht="19.5" customHeight="1">
      <c r="A15" s="51" t="s">
        <v>53</v>
      </c>
      <c r="B15" s="51" t="s">
        <v>154</v>
      </c>
      <c r="C15" s="30" t="s">
        <v>155</v>
      </c>
      <c r="D15" s="30">
        <v>3</v>
      </c>
      <c r="E15" s="30" t="s">
        <v>161</v>
      </c>
      <c r="F15" s="30" t="s">
        <v>1950</v>
      </c>
      <c r="G15" s="30" t="s">
        <v>1980</v>
      </c>
      <c r="H15" s="138" t="s">
        <v>1981</v>
      </c>
      <c r="I15" s="139"/>
      <c r="J15" s="30" t="s">
        <v>1982</v>
      </c>
      <c r="K15" s="30" t="s">
        <v>1950</v>
      </c>
      <c r="L15" s="30" t="s">
        <v>1980</v>
      </c>
      <c r="M15" s="30" t="s">
        <v>1983</v>
      </c>
      <c r="N15" s="140"/>
      <c r="O15" s="140"/>
    </row>
    <row r="16" spans="1:15" ht="19.5" customHeight="1">
      <c r="A16" s="51" t="s">
        <v>53</v>
      </c>
      <c r="B16" s="51" t="s">
        <v>154</v>
      </c>
      <c r="C16" s="30" t="s">
        <v>188</v>
      </c>
      <c r="D16" s="30">
        <v>2</v>
      </c>
      <c r="E16" s="30" t="s">
        <v>206</v>
      </c>
      <c r="F16" s="30" t="s">
        <v>1930</v>
      </c>
      <c r="G16" s="30" t="s">
        <v>1984</v>
      </c>
      <c r="H16" s="138" t="s">
        <v>1985</v>
      </c>
      <c r="I16" s="139"/>
      <c r="J16" s="30" t="s">
        <v>1574</v>
      </c>
      <c r="K16" s="30" t="s">
        <v>1950</v>
      </c>
      <c r="L16" s="30" t="s">
        <v>1980</v>
      </c>
      <c r="M16" s="30" t="s">
        <v>1983</v>
      </c>
      <c r="N16" s="140"/>
      <c r="O16" s="140"/>
    </row>
    <row r="17" spans="1:15" ht="19.5" customHeight="1">
      <c r="A17" s="51" t="s">
        <v>53</v>
      </c>
      <c r="B17" s="51" t="s">
        <v>154</v>
      </c>
      <c r="C17" s="30" t="s">
        <v>155</v>
      </c>
      <c r="D17" s="30">
        <v>2</v>
      </c>
      <c r="E17" s="30" t="s">
        <v>160</v>
      </c>
      <c r="F17" s="30" t="s">
        <v>1950</v>
      </c>
      <c r="G17" s="30" t="s">
        <v>1951</v>
      </c>
      <c r="H17" s="138" t="s">
        <v>1987</v>
      </c>
      <c r="I17" s="139"/>
      <c r="J17" s="30" t="s">
        <v>1034</v>
      </c>
      <c r="K17" s="30" t="s">
        <v>1950</v>
      </c>
      <c r="L17" s="30" t="s">
        <v>1980</v>
      </c>
      <c r="M17" s="30" t="s">
        <v>1983</v>
      </c>
      <c r="N17" s="140"/>
      <c r="O17" s="140"/>
    </row>
    <row r="18" spans="1:15" ht="19.5" customHeight="1">
      <c r="A18" s="51" t="s">
        <v>53</v>
      </c>
      <c r="B18" s="51" t="s">
        <v>154</v>
      </c>
      <c r="C18" s="30" t="s">
        <v>188</v>
      </c>
      <c r="D18" s="30">
        <v>3</v>
      </c>
      <c r="E18" s="30" t="s">
        <v>160</v>
      </c>
      <c r="F18" s="30" t="s">
        <v>1950</v>
      </c>
      <c r="G18" s="30" t="s">
        <v>1951</v>
      </c>
      <c r="H18" s="138" t="s">
        <v>1987</v>
      </c>
      <c r="I18" s="139"/>
      <c r="J18" s="30" t="s">
        <v>298</v>
      </c>
      <c r="K18" s="30" t="s">
        <v>1950</v>
      </c>
      <c r="L18" s="30" t="s">
        <v>1980</v>
      </c>
      <c r="M18" s="30" t="s">
        <v>1983</v>
      </c>
      <c r="N18" s="140"/>
      <c r="O18" s="140"/>
    </row>
    <row r="19" spans="1:15" ht="19.5" customHeight="1">
      <c r="A19" s="51" t="s">
        <v>53</v>
      </c>
      <c r="B19" s="51" t="s">
        <v>154</v>
      </c>
      <c r="C19" s="30" t="s">
        <v>171</v>
      </c>
      <c r="D19" s="30">
        <v>1</v>
      </c>
      <c r="E19" s="30" t="s">
        <v>180</v>
      </c>
      <c r="F19" s="30"/>
      <c r="G19" s="30"/>
      <c r="H19" s="138"/>
      <c r="I19" s="139"/>
      <c r="J19" s="30" t="s">
        <v>536</v>
      </c>
      <c r="K19" s="30" t="s">
        <v>1950</v>
      </c>
      <c r="L19" s="30" t="s">
        <v>1980</v>
      </c>
      <c r="M19" s="30" t="s">
        <v>2000</v>
      </c>
      <c r="N19" s="140"/>
      <c r="O19" s="140"/>
    </row>
    <row r="20" spans="1:15" ht="19.5" customHeight="1">
      <c r="A20" s="51" t="s">
        <v>53</v>
      </c>
      <c r="B20" s="51" t="s">
        <v>154</v>
      </c>
      <c r="C20" s="30" t="s">
        <v>171</v>
      </c>
      <c r="D20" s="30">
        <v>2</v>
      </c>
      <c r="E20" s="30" t="s">
        <v>180</v>
      </c>
      <c r="F20" s="30"/>
      <c r="G20" s="30"/>
      <c r="H20" s="138"/>
      <c r="I20" s="139"/>
      <c r="J20" s="143" t="s">
        <v>860</v>
      </c>
      <c r="K20" s="143" t="s">
        <v>1963</v>
      </c>
      <c r="L20" s="143" t="s">
        <v>2004</v>
      </c>
      <c r="M20" s="143" t="s">
        <v>2005</v>
      </c>
      <c r="N20" s="140"/>
      <c r="O20" s="140"/>
    </row>
    <row r="21" spans="1:15" ht="19.5" customHeight="1">
      <c r="A21" s="51" t="s">
        <v>53</v>
      </c>
      <c r="B21" s="51" t="s">
        <v>154</v>
      </c>
      <c r="C21" s="30" t="s">
        <v>171</v>
      </c>
      <c r="D21" s="30">
        <v>3</v>
      </c>
      <c r="E21" s="30" t="s">
        <v>180</v>
      </c>
      <c r="F21" s="30"/>
      <c r="G21" s="30"/>
      <c r="H21" s="138"/>
      <c r="I21" s="139"/>
      <c r="J21" s="30" t="s">
        <v>1484</v>
      </c>
      <c r="K21" s="30" t="s">
        <v>1950</v>
      </c>
      <c r="L21" s="30" t="s">
        <v>1980</v>
      </c>
      <c r="M21" s="30" t="s">
        <v>2014</v>
      </c>
      <c r="N21" s="140"/>
      <c r="O21" s="140"/>
    </row>
    <row r="22" spans="1:15" ht="19.5" customHeight="1">
      <c r="A22" s="51" t="s">
        <v>53</v>
      </c>
      <c r="B22" s="51" t="s">
        <v>221</v>
      </c>
      <c r="C22" s="30" t="s">
        <v>221</v>
      </c>
      <c r="D22" s="30">
        <v>1</v>
      </c>
      <c r="E22" s="30" t="s">
        <v>249</v>
      </c>
      <c r="F22" s="30" t="s">
        <v>1930</v>
      </c>
      <c r="G22" s="30" t="s">
        <v>1932</v>
      </c>
      <c r="H22" s="138" t="s">
        <v>1935</v>
      </c>
      <c r="I22" s="139"/>
      <c r="J22" s="30" t="s">
        <v>161</v>
      </c>
      <c r="K22" s="30" t="s">
        <v>1950</v>
      </c>
      <c r="L22" s="30" t="s">
        <v>1980</v>
      </c>
      <c r="M22" s="30" t="s">
        <v>1981</v>
      </c>
      <c r="N22" s="140"/>
      <c r="O22" s="140"/>
    </row>
    <row r="23" spans="1:15" ht="19.5" customHeight="1">
      <c r="A23" s="51" t="s">
        <v>53</v>
      </c>
      <c r="B23" s="51" t="s">
        <v>221</v>
      </c>
      <c r="C23" s="30" t="s">
        <v>221</v>
      </c>
      <c r="D23" s="30">
        <v>3</v>
      </c>
      <c r="E23" s="30" t="s">
        <v>252</v>
      </c>
      <c r="F23" s="30" t="s">
        <v>1950</v>
      </c>
      <c r="G23" s="30" t="s">
        <v>2021</v>
      </c>
      <c r="H23" s="138" t="s">
        <v>2022</v>
      </c>
      <c r="I23" s="139"/>
      <c r="J23" s="30" t="s">
        <v>1575</v>
      </c>
      <c r="K23" s="30" t="s">
        <v>1950</v>
      </c>
      <c r="L23" s="30" t="s">
        <v>1980</v>
      </c>
      <c r="M23" s="30" t="s">
        <v>1981</v>
      </c>
      <c r="N23" s="140"/>
      <c r="O23" s="140"/>
    </row>
    <row r="24" spans="1:15" ht="19.5" customHeight="1">
      <c r="A24" s="51" t="s">
        <v>53</v>
      </c>
      <c r="B24" s="51" t="s">
        <v>221</v>
      </c>
      <c r="C24" s="30" t="s">
        <v>221</v>
      </c>
      <c r="D24" s="30">
        <v>2</v>
      </c>
      <c r="E24" s="30" t="s">
        <v>250</v>
      </c>
      <c r="F24" s="30" t="s">
        <v>1950</v>
      </c>
      <c r="G24" s="30" t="s">
        <v>1951</v>
      </c>
      <c r="H24" s="138" t="s">
        <v>1987</v>
      </c>
      <c r="I24" s="139"/>
      <c r="J24" s="30" t="s">
        <v>625</v>
      </c>
      <c r="K24" s="30" t="s">
        <v>1950</v>
      </c>
      <c r="L24" s="30" t="s">
        <v>1980</v>
      </c>
      <c r="M24" s="30" t="s">
        <v>2026</v>
      </c>
      <c r="N24" s="140"/>
      <c r="O24" s="140"/>
    </row>
    <row r="25" spans="1:15" ht="19.5" customHeight="1">
      <c r="A25" s="51" t="s">
        <v>53</v>
      </c>
      <c r="B25" s="51" t="s">
        <v>278</v>
      </c>
      <c r="C25" s="30" t="s">
        <v>278</v>
      </c>
      <c r="D25" s="30">
        <v>3</v>
      </c>
      <c r="E25" s="30" t="s">
        <v>300</v>
      </c>
      <c r="F25" s="30" t="s">
        <v>1930</v>
      </c>
      <c r="G25" s="30" t="s">
        <v>1932</v>
      </c>
      <c r="H25" s="138" t="s">
        <v>1972</v>
      </c>
      <c r="I25" s="139"/>
      <c r="J25" s="143" t="s">
        <v>824</v>
      </c>
      <c r="K25" s="143" t="s">
        <v>1963</v>
      </c>
      <c r="L25" s="143" t="s">
        <v>2004</v>
      </c>
      <c r="M25" s="143" t="s">
        <v>2030</v>
      </c>
      <c r="N25" s="140"/>
      <c r="O25" s="140"/>
    </row>
    <row r="26" spans="1:15" ht="19.5" customHeight="1">
      <c r="A26" s="51" t="s">
        <v>53</v>
      </c>
      <c r="B26" s="51" t="s">
        <v>278</v>
      </c>
      <c r="C26" s="30" t="s">
        <v>278</v>
      </c>
      <c r="D26" s="30">
        <v>2</v>
      </c>
      <c r="E26" s="30" t="s">
        <v>298</v>
      </c>
      <c r="F26" s="30" t="s">
        <v>1950</v>
      </c>
      <c r="G26" s="30" t="s">
        <v>1980</v>
      </c>
      <c r="H26" s="138" t="s">
        <v>1983</v>
      </c>
      <c r="I26" s="139"/>
      <c r="J26" s="143" t="s">
        <v>823</v>
      </c>
      <c r="K26" s="143" t="s">
        <v>1963</v>
      </c>
      <c r="L26" s="143" t="s">
        <v>2033</v>
      </c>
      <c r="M26" s="143" t="s">
        <v>2034</v>
      </c>
      <c r="N26" s="140"/>
      <c r="O26" s="140"/>
    </row>
    <row r="27" spans="1:15" ht="19.5" customHeight="1">
      <c r="A27" s="51" t="s">
        <v>53</v>
      </c>
      <c r="B27" s="51" t="s">
        <v>278</v>
      </c>
      <c r="C27" s="30" t="s">
        <v>278</v>
      </c>
      <c r="D27" s="30">
        <v>4</v>
      </c>
      <c r="E27" s="30" t="s">
        <v>1436</v>
      </c>
      <c r="F27" s="30" t="s">
        <v>1930</v>
      </c>
      <c r="G27" s="30" t="s">
        <v>1937</v>
      </c>
      <c r="H27" s="138" t="s">
        <v>2035</v>
      </c>
      <c r="I27" s="139"/>
      <c r="J27" s="143" t="s">
        <v>473</v>
      </c>
      <c r="K27" s="143" t="s">
        <v>1963</v>
      </c>
      <c r="L27" s="143" t="s">
        <v>2004</v>
      </c>
      <c r="M27" s="143" t="s">
        <v>2037</v>
      </c>
      <c r="N27" s="140"/>
      <c r="O27" s="140"/>
    </row>
    <row r="28" spans="1:15" ht="13.5">
      <c r="A28" s="51" t="s">
        <v>53</v>
      </c>
      <c r="B28" s="51" t="s">
        <v>278</v>
      </c>
      <c r="C28" s="30" t="s">
        <v>278</v>
      </c>
      <c r="D28" s="30">
        <v>1</v>
      </c>
      <c r="E28" s="30" t="s">
        <v>296</v>
      </c>
      <c r="F28" s="30" t="s">
        <v>1950</v>
      </c>
      <c r="G28" s="30" t="s">
        <v>1951</v>
      </c>
      <c r="H28" s="138" t="s">
        <v>2038</v>
      </c>
      <c r="I28" s="134"/>
      <c r="J28" s="30" t="s">
        <v>595</v>
      </c>
      <c r="K28" s="30" t="s">
        <v>1950</v>
      </c>
      <c r="L28" s="30" t="s">
        <v>1980</v>
      </c>
      <c r="M28" s="30" t="s">
        <v>2039</v>
      </c>
    </row>
    <row r="29" spans="1:15" ht="13.5">
      <c r="A29" s="51" t="s">
        <v>53</v>
      </c>
      <c r="B29" s="51" t="s">
        <v>321</v>
      </c>
      <c r="C29" s="30" t="s">
        <v>323</v>
      </c>
      <c r="D29" s="30">
        <v>3</v>
      </c>
      <c r="E29" s="30" t="s">
        <v>359</v>
      </c>
      <c r="F29" s="30" t="s">
        <v>2041</v>
      </c>
      <c r="G29" s="30" t="s">
        <v>2042</v>
      </c>
      <c r="H29" s="138" t="s">
        <v>2043</v>
      </c>
      <c r="I29" s="134"/>
      <c r="J29" s="143" t="s">
        <v>916</v>
      </c>
      <c r="K29" s="143" t="s">
        <v>1963</v>
      </c>
      <c r="L29" s="143" t="s">
        <v>2004</v>
      </c>
      <c r="M29" s="143" t="s">
        <v>2044</v>
      </c>
    </row>
    <row r="30" spans="1:15" ht="13.5">
      <c r="A30" s="51" t="s">
        <v>53</v>
      </c>
      <c r="B30" s="51" t="s">
        <v>321</v>
      </c>
      <c r="C30" s="30" t="s">
        <v>378</v>
      </c>
      <c r="D30" s="30">
        <v>3</v>
      </c>
      <c r="E30" s="30" t="s">
        <v>359</v>
      </c>
      <c r="F30" s="30" t="s">
        <v>2041</v>
      </c>
      <c r="G30" s="30" t="s">
        <v>2042</v>
      </c>
      <c r="H30" s="138" t="s">
        <v>2043</v>
      </c>
      <c r="I30" s="134"/>
      <c r="J30" s="30" t="s">
        <v>684</v>
      </c>
      <c r="K30" s="30" t="s">
        <v>1950</v>
      </c>
      <c r="L30" s="30" t="s">
        <v>2048</v>
      </c>
      <c r="M30" s="30" t="s">
        <v>2049</v>
      </c>
    </row>
    <row r="31" spans="1:15" ht="13.5">
      <c r="A31" s="51" t="s">
        <v>53</v>
      </c>
      <c r="B31" s="51" t="s">
        <v>321</v>
      </c>
      <c r="C31" s="30" t="s">
        <v>421</v>
      </c>
      <c r="D31" s="30">
        <v>3</v>
      </c>
      <c r="E31" s="30" t="s">
        <v>1520</v>
      </c>
      <c r="F31" s="30" t="s">
        <v>2041</v>
      </c>
      <c r="G31" s="30" t="s">
        <v>2042</v>
      </c>
      <c r="H31" s="138" t="s">
        <v>2050</v>
      </c>
      <c r="I31" s="134"/>
      <c r="J31" s="30" t="s">
        <v>661</v>
      </c>
      <c r="K31" s="30" t="s">
        <v>1950</v>
      </c>
      <c r="L31" s="30" t="s">
        <v>2048</v>
      </c>
      <c r="M31" s="30" t="s">
        <v>2049</v>
      </c>
    </row>
    <row r="32" spans="1:15" ht="13.5">
      <c r="A32" s="51" t="s">
        <v>53</v>
      </c>
      <c r="B32" s="51" t="s">
        <v>321</v>
      </c>
      <c r="C32" s="30" t="s">
        <v>323</v>
      </c>
      <c r="D32" s="30">
        <v>1</v>
      </c>
      <c r="E32" s="30" t="s">
        <v>1484</v>
      </c>
      <c r="F32" s="30" t="s">
        <v>1950</v>
      </c>
      <c r="G32" s="30" t="s">
        <v>1980</v>
      </c>
      <c r="H32" s="138" t="s">
        <v>2014</v>
      </c>
      <c r="I32" s="134"/>
      <c r="J32" s="143" t="s">
        <v>596</v>
      </c>
      <c r="K32" s="143" t="s">
        <v>1963</v>
      </c>
      <c r="L32" s="143" t="s">
        <v>2051</v>
      </c>
      <c r="M32" s="143" t="s">
        <v>2052</v>
      </c>
    </row>
    <row r="33" spans="1:13" ht="13.5">
      <c r="A33" s="51" t="s">
        <v>53</v>
      </c>
      <c r="B33" s="51" t="s">
        <v>321</v>
      </c>
      <c r="C33" s="30" t="s">
        <v>378</v>
      </c>
      <c r="D33" s="30">
        <v>1</v>
      </c>
      <c r="E33" s="30" t="s">
        <v>1484</v>
      </c>
      <c r="F33" s="30" t="s">
        <v>1950</v>
      </c>
      <c r="G33" s="30" t="s">
        <v>1980</v>
      </c>
      <c r="H33" s="138" t="s">
        <v>2014</v>
      </c>
      <c r="I33" s="134"/>
      <c r="J33" s="30" t="s">
        <v>138</v>
      </c>
      <c r="K33" s="30" t="s">
        <v>1950</v>
      </c>
      <c r="L33" s="30" t="s">
        <v>1951</v>
      </c>
      <c r="M33" s="30" t="s">
        <v>1970</v>
      </c>
    </row>
    <row r="34" spans="1:13" ht="13.5">
      <c r="A34" s="51" t="s">
        <v>53</v>
      </c>
      <c r="B34" s="51" t="s">
        <v>321</v>
      </c>
      <c r="C34" s="30" t="s">
        <v>421</v>
      </c>
      <c r="D34" s="30">
        <v>2</v>
      </c>
      <c r="E34" s="30" t="s">
        <v>1484</v>
      </c>
      <c r="F34" s="30" t="s">
        <v>1950</v>
      </c>
      <c r="G34" s="30" t="s">
        <v>1980</v>
      </c>
      <c r="H34" s="138" t="s">
        <v>2014</v>
      </c>
      <c r="I34" s="134"/>
      <c r="J34" s="30" t="s">
        <v>533</v>
      </c>
      <c r="K34" s="30" t="s">
        <v>1950</v>
      </c>
      <c r="L34" s="30" t="s">
        <v>1951</v>
      </c>
      <c r="M34" s="30" t="s">
        <v>533</v>
      </c>
    </row>
    <row r="35" spans="1:13" ht="13.5">
      <c r="A35" s="51" t="s">
        <v>53</v>
      </c>
      <c r="B35" s="51" t="s">
        <v>321</v>
      </c>
      <c r="C35" s="30" t="s">
        <v>323</v>
      </c>
      <c r="D35" s="30">
        <v>2</v>
      </c>
      <c r="E35" s="30" t="s">
        <v>357</v>
      </c>
      <c r="F35" s="30" t="s">
        <v>1950</v>
      </c>
      <c r="G35" s="30" t="s">
        <v>1951</v>
      </c>
      <c r="H35" s="138" t="s">
        <v>1987</v>
      </c>
      <c r="I35" s="134"/>
      <c r="J35" s="30" t="s">
        <v>821</v>
      </c>
      <c r="K35" s="30" t="s">
        <v>1950</v>
      </c>
      <c r="L35" s="30" t="s">
        <v>1951</v>
      </c>
      <c r="M35" s="30" t="s">
        <v>2056</v>
      </c>
    </row>
    <row r="36" spans="1:13" ht="13.5">
      <c r="A36" s="51" t="s">
        <v>53</v>
      </c>
      <c r="B36" s="51" t="s">
        <v>321</v>
      </c>
      <c r="C36" s="30" t="s">
        <v>378</v>
      </c>
      <c r="D36" s="30">
        <v>2</v>
      </c>
      <c r="E36" s="30" t="s">
        <v>357</v>
      </c>
      <c r="F36" s="30" t="s">
        <v>1950</v>
      </c>
      <c r="G36" s="30" t="s">
        <v>1951</v>
      </c>
      <c r="H36" s="138" t="s">
        <v>1987</v>
      </c>
      <c r="I36" s="134"/>
      <c r="J36" s="30" t="s">
        <v>779</v>
      </c>
      <c r="K36" s="30" t="s">
        <v>1950</v>
      </c>
      <c r="L36" s="30" t="s">
        <v>2021</v>
      </c>
      <c r="M36" s="30" t="s">
        <v>2059</v>
      </c>
    </row>
    <row r="37" spans="1:13" ht="13.5">
      <c r="A37" s="51" t="s">
        <v>53</v>
      </c>
      <c r="B37" s="51" t="s">
        <v>321</v>
      </c>
      <c r="C37" s="30" t="s">
        <v>421</v>
      </c>
      <c r="D37" s="30">
        <v>1</v>
      </c>
      <c r="E37" s="30" t="s">
        <v>357</v>
      </c>
      <c r="F37" s="30" t="s">
        <v>1950</v>
      </c>
      <c r="G37" s="30" t="s">
        <v>1951</v>
      </c>
      <c r="H37" s="138" t="s">
        <v>1987</v>
      </c>
      <c r="I37" s="134"/>
      <c r="J37" s="30" t="s">
        <v>659</v>
      </c>
      <c r="K37" s="30" t="s">
        <v>1950</v>
      </c>
      <c r="L37" s="30" t="s">
        <v>1951</v>
      </c>
      <c r="M37" s="30" t="s">
        <v>1987</v>
      </c>
    </row>
    <row r="38" spans="1:13" ht="27">
      <c r="A38" s="51" t="s">
        <v>53</v>
      </c>
      <c r="B38" s="51" t="s">
        <v>451</v>
      </c>
      <c r="C38" s="30" t="s">
        <v>451</v>
      </c>
      <c r="D38" s="30">
        <v>2</v>
      </c>
      <c r="E38" s="30" t="s">
        <v>473</v>
      </c>
      <c r="F38" s="30" t="s">
        <v>1963</v>
      </c>
      <c r="G38" s="30" t="s">
        <v>2004</v>
      </c>
      <c r="H38" s="138" t="s">
        <v>2037</v>
      </c>
      <c r="I38" s="134"/>
      <c r="J38" s="30" t="s">
        <v>160</v>
      </c>
      <c r="K38" s="30" t="s">
        <v>1950</v>
      </c>
      <c r="L38" s="30" t="s">
        <v>1951</v>
      </c>
      <c r="M38" s="30" t="s">
        <v>1987</v>
      </c>
    </row>
    <row r="39" spans="1:13" ht="13.5">
      <c r="A39" s="51" t="s">
        <v>53</v>
      </c>
      <c r="B39" s="51" t="s">
        <v>451</v>
      </c>
      <c r="C39" s="30" t="s">
        <v>451</v>
      </c>
      <c r="D39" s="30">
        <v>1</v>
      </c>
      <c r="E39" s="30" t="s">
        <v>471</v>
      </c>
      <c r="F39" s="30" t="s">
        <v>1950</v>
      </c>
      <c r="G39" s="30" t="s">
        <v>2021</v>
      </c>
      <c r="H39" s="138" t="s">
        <v>2061</v>
      </c>
      <c r="I39" s="134"/>
      <c r="J39" s="30" t="s">
        <v>357</v>
      </c>
      <c r="K39" s="30" t="s">
        <v>1950</v>
      </c>
      <c r="L39" s="30" t="s">
        <v>1951</v>
      </c>
      <c r="M39" s="30" t="s">
        <v>1987</v>
      </c>
    </row>
    <row r="40" spans="1:13" ht="13.5">
      <c r="A40" s="51" t="s">
        <v>53</v>
      </c>
      <c r="B40" s="51" t="s">
        <v>451</v>
      </c>
      <c r="C40" s="30" t="s">
        <v>451</v>
      </c>
      <c r="D40" s="30">
        <v>3</v>
      </c>
      <c r="E40" s="30" t="s">
        <v>475</v>
      </c>
      <c r="F40" s="30" t="s">
        <v>1950</v>
      </c>
      <c r="G40" s="30" t="s">
        <v>1951</v>
      </c>
      <c r="H40" s="138" t="s">
        <v>2038</v>
      </c>
      <c r="I40" s="134"/>
      <c r="J40" s="30" t="s">
        <v>2062</v>
      </c>
      <c r="K40" s="30" t="s">
        <v>1950</v>
      </c>
      <c r="L40" s="30" t="s">
        <v>1951</v>
      </c>
      <c r="M40" s="30" t="s">
        <v>1987</v>
      </c>
    </row>
    <row r="41" spans="1:13" ht="13.5">
      <c r="A41" s="51" t="s">
        <v>53</v>
      </c>
      <c r="B41" s="51" t="s">
        <v>490</v>
      </c>
      <c r="C41" s="30" t="s">
        <v>492</v>
      </c>
      <c r="D41" s="30">
        <v>1</v>
      </c>
      <c r="E41" s="30" t="s">
        <v>504</v>
      </c>
      <c r="F41" s="30" t="s">
        <v>1930</v>
      </c>
      <c r="G41" s="30" t="s">
        <v>1932</v>
      </c>
      <c r="H41" s="138" t="s">
        <v>2066</v>
      </c>
      <c r="I41" s="134"/>
      <c r="J41" s="30" t="s">
        <v>1576</v>
      </c>
      <c r="K41" s="30" t="s">
        <v>1950</v>
      </c>
      <c r="L41" s="30" t="s">
        <v>1951</v>
      </c>
      <c r="M41" s="30" t="s">
        <v>1987</v>
      </c>
    </row>
    <row r="42" spans="1:13" ht="13.5">
      <c r="A42" s="51" t="s">
        <v>53</v>
      </c>
      <c r="B42" s="51" t="s">
        <v>490</v>
      </c>
      <c r="C42" s="30" t="s">
        <v>492</v>
      </c>
      <c r="D42" s="30">
        <v>2</v>
      </c>
      <c r="E42" s="30" t="s">
        <v>505</v>
      </c>
      <c r="F42" s="30" t="s">
        <v>1930</v>
      </c>
      <c r="G42" s="30" t="s">
        <v>1932</v>
      </c>
      <c r="H42" s="138" t="s">
        <v>2068</v>
      </c>
      <c r="I42" s="134"/>
      <c r="J42" s="30" t="s">
        <v>1675</v>
      </c>
      <c r="K42" s="30" t="s">
        <v>1950</v>
      </c>
      <c r="L42" s="30" t="s">
        <v>1951</v>
      </c>
      <c r="M42" s="30" t="s">
        <v>1987</v>
      </c>
    </row>
    <row r="43" spans="1:13" ht="13.5">
      <c r="A43" s="51" t="s">
        <v>53</v>
      </c>
      <c r="B43" s="51" t="s">
        <v>490</v>
      </c>
      <c r="C43" s="30" t="s">
        <v>517</v>
      </c>
      <c r="D43" s="30">
        <v>1</v>
      </c>
      <c r="E43" s="30" t="s">
        <v>504</v>
      </c>
      <c r="F43" s="30" t="s">
        <v>1930</v>
      </c>
      <c r="G43" s="30" t="s">
        <v>1932</v>
      </c>
      <c r="H43" s="138" t="s">
        <v>2066</v>
      </c>
      <c r="I43" s="134"/>
      <c r="J43" s="30" t="s">
        <v>250</v>
      </c>
      <c r="K43" s="30" t="s">
        <v>1950</v>
      </c>
      <c r="L43" s="30" t="s">
        <v>1951</v>
      </c>
      <c r="M43" s="30" t="s">
        <v>1987</v>
      </c>
    </row>
    <row r="44" spans="1:13" ht="13.5">
      <c r="A44" s="51" t="s">
        <v>53</v>
      </c>
      <c r="B44" s="51" t="s">
        <v>490</v>
      </c>
      <c r="C44" s="30" t="s">
        <v>517</v>
      </c>
      <c r="D44" s="30">
        <v>2</v>
      </c>
      <c r="E44" s="30" t="s">
        <v>505</v>
      </c>
      <c r="F44" s="30" t="s">
        <v>1930</v>
      </c>
      <c r="G44" s="30" t="s">
        <v>1932</v>
      </c>
      <c r="H44" s="138" t="s">
        <v>2068</v>
      </c>
      <c r="I44" s="134"/>
      <c r="J44" s="30" t="s">
        <v>1084</v>
      </c>
      <c r="K44" s="30" t="s">
        <v>1950</v>
      </c>
      <c r="L44" s="30" t="s">
        <v>2021</v>
      </c>
      <c r="M44" s="30" t="s">
        <v>2076</v>
      </c>
    </row>
    <row r="45" spans="1:13" ht="13.5">
      <c r="A45" s="51" t="s">
        <v>53</v>
      </c>
      <c r="B45" s="51" t="s">
        <v>490</v>
      </c>
      <c r="C45" s="30" t="s">
        <v>517</v>
      </c>
      <c r="D45" s="30">
        <v>3</v>
      </c>
      <c r="E45" s="30" t="s">
        <v>521</v>
      </c>
      <c r="F45" s="30" t="s">
        <v>1953</v>
      </c>
      <c r="G45" s="30" t="s">
        <v>1954</v>
      </c>
      <c r="H45" s="138" t="s">
        <v>2079</v>
      </c>
      <c r="I45" s="134"/>
      <c r="J45" s="30" t="s">
        <v>2080</v>
      </c>
      <c r="K45" s="30" t="s">
        <v>1950</v>
      </c>
      <c r="L45" s="30" t="s">
        <v>2021</v>
      </c>
      <c r="M45" s="30" t="s">
        <v>2082</v>
      </c>
    </row>
    <row r="46" spans="1:13" ht="13.5">
      <c r="A46" s="51" t="s">
        <v>53</v>
      </c>
      <c r="B46" s="51" t="s">
        <v>490</v>
      </c>
      <c r="C46" s="30" t="s">
        <v>492</v>
      </c>
      <c r="D46" s="30">
        <v>3</v>
      </c>
      <c r="E46" s="30" t="s">
        <v>507</v>
      </c>
      <c r="F46" s="30" t="s">
        <v>1930</v>
      </c>
      <c r="G46" s="30" t="s">
        <v>1984</v>
      </c>
      <c r="H46" s="138" t="s">
        <v>1985</v>
      </c>
      <c r="I46" s="134"/>
      <c r="J46" s="30" t="s">
        <v>894</v>
      </c>
      <c r="K46" s="30" t="s">
        <v>1950</v>
      </c>
      <c r="L46" s="30" t="s">
        <v>1951</v>
      </c>
      <c r="M46" s="30" t="s">
        <v>2085</v>
      </c>
    </row>
    <row r="47" spans="1:13" ht="13.5">
      <c r="A47" s="51" t="s">
        <v>53</v>
      </c>
      <c r="B47" s="51" t="s">
        <v>524</v>
      </c>
      <c r="C47" s="30" t="s">
        <v>525</v>
      </c>
      <c r="D47" s="30">
        <v>2</v>
      </c>
      <c r="E47" s="30" t="s">
        <v>535</v>
      </c>
      <c r="F47" s="30" t="s">
        <v>1930</v>
      </c>
      <c r="G47" s="30" t="s">
        <v>1932</v>
      </c>
      <c r="H47" s="138" t="s">
        <v>2088</v>
      </c>
      <c r="I47" s="134"/>
      <c r="J47" s="30" t="s">
        <v>98</v>
      </c>
      <c r="K47" s="30" t="s">
        <v>1950</v>
      </c>
      <c r="L47" s="30" t="s">
        <v>1951</v>
      </c>
      <c r="M47" s="30" t="s">
        <v>1952</v>
      </c>
    </row>
    <row r="48" spans="1:13" ht="13.5">
      <c r="A48" s="51" t="s">
        <v>53</v>
      </c>
      <c r="B48" s="51" t="s">
        <v>524</v>
      </c>
      <c r="C48" s="30" t="s">
        <v>525</v>
      </c>
      <c r="D48" s="30">
        <v>3</v>
      </c>
      <c r="E48" s="30" t="s">
        <v>536</v>
      </c>
      <c r="F48" s="30" t="s">
        <v>1950</v>
      </c>
      <c r="G48" s="30" t="s">
        <v>1980</v>
      </c>
      <c r="H48" s="138" t="s">
        <v>2000</v>
      </c>
      <c r="I48" s="134"/>
      <c r="J48" s="30" t="s">
        <v>573</v>
      </c>
      <c r="K48" s="30" t="s">
        <v>1950</v>
      </c>
      <c r="L48" s="30" t="s">
        <v>1951</v>
      </c>
      <c r="M48" s="30" t="s">
        <v>1952</v>
      </c>
    </row>
    <row r="49" spans="1:13" ht="13.5">
      <c r="A49" s="51" t="s">
        <v>53</v>
      </c>
      <c r="B49" s="51" t="s">
        <v>524</v>
      </c>
      <c r="C49" s="30" t="s">
        <v>547</v>
      </c>
      <c r="D49" s="30">
        <v>3</v>
      </c>
      <c r="E49" s="30" t="s">
        <v>555</v>
      </c>
      <c r="F49" s="30" t="s">
        <v>1975</v>
      </c>
      <c r="G49" s="30" t="s">
        <v>2098</v>
      </c>
      <c r="H49" s="138" t="s">
        <v>2099</v>
      </c>
      <c r="I49" s="134"/>
      <c r="J49" s="30" t="s">
        <v>475</v>
      </c>
      <c r="K49" s="30" t="s">
        <v>1950</v>
      </c>
      <c r="L49" s="30" t="s">
        <v>1951</v>
      </c>
      <c r="M49" s="30" t="s">
        <v>2038</v>
      </c>
    </row>
    <row r="50" spans="1:13" ht="13.5">
      <c r="A50" s="51" t="s">
        <v>53</v>
      </c>
      <c r="B50" s="51" t="s">
        <v>524</v>
      </c>
      <c r="C50" s="30" t="s">
        <v>557</v>
      </c>
      <c r="D50" s="30">
        <v>3</v>
      </c>
      <c r="E50" s="30" t="s">
        <v>555</v>
      </c>
      <c r="F50" s="30" t="s">
        <v>1975</v>
      </c>
      <c r="G50" s="30" t="s">
        <v>2098</v>
      </c>
      <c r="H50" s="138" t="s">
        <v>2099</v>
      </c>
      <c r="I50" s="134"/>
      <c r="J50" s="30" t="s">
        <v>296</v>
      </c>
      <c r="K50" s="30" t="s">
        <v>1950</v>
      </c>
      <c r="L50" s="30" t="s">
        <v>1951</v>
      </c>
      <c r="M50" s="30" t="s">
        <v>2038</v>
      </c>
    </row>
    <row r="51" spans="1:13" ht="13.5">
      <c r="A51" s="51" t="s">
        <v>53</v>
      </c>
      <c r="B51" s="51" t="s">
        <v>524</v>
      </c>
      <c r="C51" s="30" t="s">
        <v>547</v>
      </c>
      <c r="D51" s="30">
        <v>2</v>
      </c>
      <c r="E51" s="30" t="s">
        <v>554</v>
      </c>
      <c r="F51" s="30" t="s">
        <v>1975</v>
      </c>
      <c r="G51" s="30" t="s">
        <v>2116</v>
      </c>
      <c r="H51" s="138" t="s">
        <v>554</v>
      </c>
      <c r="I51" s="134"/>
      <c r="J51" s="30" t="s">
        <v>915</v>
      </c>
      <c r="K51" s="30" t="s">
        <v>1950</v>
      </c>
      <c r="L51" s="30" t="s">
        <v>2021</v>
      </c>
      <c r="M51" s="30" t="s">
        <v>2119</v>
      </c>
    </row>
    <row r="52" spans="1:13" ht="13.5">
      <c r="A52" s="51" t="s">
        <v>53</v>
      </c>
      <c r="B52" s="51" t="s">
        <v>524</v>
      </c>
      <c r="C52" s="30" t="s">
        <v>557</v>
      </c>
      <c r="D52" s="30">
        <v>2</v>
      </c>
      <c r="E52" s="30" t="s">
        <v>554</v>
      </c>
      <c r="F52" s="30" t="s">
        <v>1975</v>
      </c>
      <c r="G52" s="30" t="s">
        <v>2116</v>
      </c>
      <c r="H52" s="138" t="s">
        <v>554</v>
      </c>
      <c r="I52" s="134"/>
      <c r="J52" s="30" t="s">
        <v>759</v>
      </c>
      <c r="K52" s="30" t="s">
        <v>1950</v>
      </c>
      <c r="L52" s="30" t="s">
        <v>2021</v>
      </c>
      <c r="M52" s="30" t="s">
        <v>2119</v>
      </c>
    </row>
    <row r="53" spans="1:13" ht="13.5">
      <c r="A53" s="51" t="s">
        <v>53</v>
      </c>
      <c r="B53" s="51" t="s">
        <v>524</v>
      </c>
      <c r="C53" s="30" t="s">
        <v>547</v>
      </c>
      <c r="D53" s="30">
        <v>1</v>
      </c>
      <c r="E53" s="30" t="s">
        <v>533</v>
      </c>
      <c r="F53" s="30" t="s">
        <v>1950</v>
      </c>
      <c r="G53" s="30" t="s">
        <v>1951</v>
      </c>
      <c r="H53" s="138" t="s">
        <v>533</v>
      </c>
      <c r="I53" s="134"/>
      <c r="J53" s="30" t="s">
        <v>926</v>
      </c>
      <c r="K53" s="30" t="s">
        <v>1950</v>
      </c>
      <c r="L53" s="30" t="s">
        <v>2021</v>
      </c>
      <c r="M53" s="30" t="s">
        <v>2119</v>
      </c>
    </row>
    <row r="54" spans="1:13" ht="13.5">
      <c r="A54" s="51" t="s">
        <v>53</v>
      </c>
      <c r="B54" s="51" t="s">
        <v>524</v>
      </c>
      <c r="C54" s="30" t="s">
        <v>557</v>
      </c>
      <c r="D54" s="30">
        <v>1</v>
      </c>
      <c r="E54" s="30" t="s">
        <v>533</v>
      </c>
      <c r="F54" s="30" t="s">
        <v>1950</v>
      </c>
      <c r="G54" s="30" t="s">
        <v>1951</v>
      </c>
      <c r="H54" s="138" t="s">
        <v>533</v>
      </c>
      <c r="I54" s="134"/>
      <c r="J54" s="30" t="s">
        <v>715</v>
      </c>
      <c r="K54" s="30" t="s">
        <v>1950</v>
      </c>
      <c r="L54" s="30" t="s">
        <v>2021</v>
      </c>
      <c r="M54" s="30" t="s">
        <v>2119</v>
      </c>
    </row>
    <row r="55" spans="1:13" ht="13.5">
      <c r="A55" s="51" t="s">
        <v>53</v>
      </c>
      <c r="B55" s="51" t="s">
        <v>524</v>
      </c>
      <c r="C55" s="30" t="s">
        <v>525</v>
      </c>
      <c r="D55" s="30">
        <v>1</v>
      </c>
      <c r="E55" s="30" t="s">
        <v>533</v>
      </c>
      <c r="F55" s="30" t="s">
        <v>1950</v>
      </c>
      <c r="G55" s="30" t="s">
        <v>1951</v>
      </c>
      <c r="H55" s="138" t="s">
        <v>533</v>
      </c>
      <c r="I55" s="134"/>
      <c r="J55" s="30" t="s">
        <v>861</v>
      </c>
      <c r="K55" s="30" t="s">
        <v>1950</v>
      </c>
      <c r="L55" s="30" t="s">
        <v>2021</v>
      </c>
      <c r="M55" s="30" t="s">
        <v>2129</v>
      </c>
    </row>
    <row r="56" spans="1:13" ht="13.5">
      <c r="A56" s="51" t="s">
        <v>53</v>
      </c>
      <c r="B56" s="51" t="s">
        <v>568</v>
      </c>
      <c r="C56" s="30" t="s">
        <v>568</v>
      </c>
      <c r="D56" s="30">
        <v>1</v>
      </c>
      <c r="E56" s="30" t="s">
        <v>572</v>
      </c>
      <c r="F56" s="30" t="s">
        <v>1930</v>
      </c>
      <c r="G56" s="30" t="s">
        <v>1932</v>
      </c>
      <c r="H56" s="138" t="s">
        <v>2131</v>
      </c>
      <c r="I56" s="134"/>
      <c r="J56" s="30" t="s">
        <v>971</v>
      </c>
      <c r="K56" s="30" t="s">
        <v>1950</v>
      </c>
      <c r="L56" s="30" t="s">
        <v>2021</v>
      </c>
      <c r="M56" s="30" t="s">
        <v>2134</v>
      </c>
    </row>
    <row r="57" spans="1:13" ht="13.5">
      <c r="A57" s="51" t="s">
        <v>53</v>
      </c>
      <c r="B57" s="51" t="s">
        <v>568</v>
      </c>
      <c r="C57" s="30" t="s">
        <v>568</v>
      </c>
      <c r="D57" s="30">
        <v>2</v>
      </c>
      <c r="E57" s="30" t="s">
        <v>573</v>
      </c>
      <c r="F57" s="30" t="s">
        <v>1950</v>
      </c>
      <c r="G57" s="30" t="s">
        <v>1951</v>
      </c>
      <c r="H57" s="138" t="s">
        <v>1952</v>
      </c>
      <c r="I57" s="134"/>
      <c r="J57" s="30" t="s">
        <v>593</v>
      </c>
      <c r="K57" s="30" t="s">
        <v>1950</v>
      </c>
      <c r="L57" s="30" t="s">
        <v>1951</v>
      </c>
      <c r="M57" s="30" t="s">
        <v>2136</v>
      </c>
    </row>
    <row r="58" spans="1:13" ht="13.5">
      <c r="A58" s="51" t="s">
        <v>53</v>
      </c>
      <c r="B58" s="51" t="s">
        <v>583</v>
      </c>
      <c r="C58" s="30" t="s">
        <v>583</v>
      </c>
      <c r="D58" s="30">
        <v>2</v>
      </c>
      <c r="E58" s="30" t="s">
        <v>595</v>
      </c>
      <c r="F58" s="30" t="s">
        <v>1950</v>
      </c>
      <c r="G58" s="30" t="s">
        <v>1980</v>
      </c>
      <c r="H58" s="138" t="s">
        <v>2039</v>
      </c>
      <c r="I58" s="134"/>
      <c r="J58" s="30" t="s">
        <v>1051</v>
      </c>
      <c r="K58" s="30" t="s">
        <v>1950</v>
      </c>
      <c r="L58" s="30" t="s">
        <v>1951</v>
      </c>
      <c r="M58" s="30" t="s">
        <v>2136</v>
      </c>
    </row>
    <row r="59" spans="1:13" ht="13.5">
      <c r="A59" s="51" t="s">
        <v>53</v>
      </c>
      <c r="B59" s="51" t="s">
        <v>583</v>
      </c>
      <c r="C59" s="30" t="s">
        <v>583</v>
      </c>
      <c r="D59" s="30">
        <v>3</v>
      </c>
      <c r="E59" s="30" t="s">
        <v>596</v>
      </c>
      <c r="F59" s="30" t="s">
        <v>1963</v>
      </c>
      <c r="G59" s="30" t="s">
        <v>2051</v>
      </c>
      <c r="H59" s="138" t="s">
        <v>2052</v>
      </c>
      <c r="I59" s="134"/>
      <c r="J59" s="30" t="s">
        <v>1086</v>
      </c>
      <c r="K59" s="30" t="s">
        <v>1975</v>
      </c>
      <c r="L59" s="30" t="s">
        <v>2098</v>
      </c>
      <c r="M59" s="30" t="s">
        <v>1086</v>
      </c>
    </row>
    <row r="60" spans="1:13" ht="13.5">
      <c r="A60" s="51" t="s">
        <v>53</v>
      </c>
      <c r="B60" s="51" t="s">
        <v>583</v>
      </c>
      <c r="C60" s="30" t="s">
        <v>583</v>
      </c>
      <c r="D60" s="30">
        <v>1</v>
      </c>
      <c r="E60" s="30" t="s">
        <v>593</v>
      </c>
      <c r="F60" s="30" t="s">
        <v>1950</v>
      </c>
      <c r="G60" s="30" t="s">
        <v>1951</v>
      </c>
      <c r="H60" s="138" t="s">
        <v>2136</v>
      </c>
      <c r="I60" s="134"/>
      <c r="J60" s="30" t="s">
        <v>994</v>
      </c>
      <c r="K60" s="30" t="s">
        <v>1950</v>
      </c>
      <c r="L60" s="30" t="s">
        <v>2021</v>
      </c>
      <c r="M60" s="30" t="s">
        <v>2143</v>
      </c>
    </row>
    <row r="61" spans="1:13" ht="13.5">
      <c r="A61" s="51" t="s">
        <v>53</v>
      </c>
      <c r="B61" s="51" t="s">
        <v>606</v>
      </c>
      <c r="C61" s="30" t="s">
        <v>639</v>
      </c>
      <c r="D61" s="30">
        <v>3</v>
      </c>
      <c r="E61" s="30" t="s">
        <v>645</v>
      </c>
      <c r="F61" s="30" t="s">
        <v>1930</v>
      </c>
      <c r="G61" s="30" t="s">
        <v>1932</v>
      </c>
      <c r="H61" s="138" t="s">
        <v>1972</v>
      </c>
      <c r="I61" s="134"/>
      <c r="J61" s="30" t="s">
        <v>794</v>
      </c>
      <c r="K61" s="30" t="s">
        <v>2041</v>
      </c>
      <c r="L61" s="30" t="s">
        <v>2042</v>
      </c>
      <c r="M61" s="30" t="s">
        <v>794</v>
      </c>
    </row>
    <row r="62" spans="1:13" ht="13.5">
      <c r="A62" s="51" t="s">
        <v>53</v>
      </c>
      <c r="B62" s="51" t="s">
        <v>606</v>
      </c>
      <c r="C62" s="30" t="s">
        <v>608</v>
      </c>
      <c r="D62" s="30">
        <v>2</v>
      </c>
      <c r="E62" s="30" t="s">
        <v>2146</v>
      </c>
      <c r="F62" s="30" t="s">
        <v>1950</v>
      </c>
      <c r="G62" s="30" t="s">
        <v>1980</v>
      </c>
      <c r="H62" s="138" t="s">
        <v>2026</v>
      </c>
      <c r="I62" s="134"/>
      <c r="J62" s="30" t="s">
        <v>139</v>
      </c>
      <c r="K62" s="30" t="s">
        <v>1930</v>
      </c>
      <c r="L62" s="30" t="s">
        <v>1932</v>
      </c>
      <c r="M62" s="30" t="s">
        <v>1961</v>
      </c>
    </row>
    <row r="63" spans="1:13" ht="13.5">
      <c r="A63" s="51" t="s">
        <v>53</v>
      </c>
      <c r="B63" s="51" t="s">
        <v>606</v>
      </c>
      <c r="C63" s="30" t="s">
        <v>639</v>
      </c>
      <c r="D63" s="30">
        <v>2</v>
      </c>
      <c r="E63" s="30" t="s">
        <v>2146</v>
      </c>
      <c r="F63" s="30" t="s">
        <v>1950</v>
      </c>
      <c r="G63" s="30" t="s">
        <v>1980</v>
      </c>
      <c r="H63" s="138" t="s">
        <v>2026</v>
      </c>
      <c r="I63" s="134"/>
      <c r="J63" s="143" t="s">
        <v>572</v>
      </c>
      <c r="K63" s="143" t="s">
        <v>1930</v>
      </c>
      <c r="L63" s="143" t="s">
        <v>1932</v>
      </c>
      <c r="M63" s="143" t="s">
        <v>2131</v>
      </c>
    </row>
    <row r="64" spans="1:13" ht="13.5">
      <c r="A64" s="51" t="s">
        <v>53</v>
      </c>
      <c r="B64" s="51" t="s">
        <v>606</v>
      </c>
      <c r="C64" s="30" t="s">
        <v>608</v>
      </c>
      <c r="D64" s="30">
        <v>1</v>
      </c>
      <c r="E64" s="30" t="s">
        <v>593</v>
      </c>
      <c r="F64" s="30" t="s">
        <v>1950</v>
      </c>
      <c r="G64" s="30" t="s">
        <v>1951</v>
      </c>
      <c r="H64" s="138" t="s">
        <v>2136</v>
      </c>
      <c r="I64" s="134"/>
      <c r="J64" s="30" t="s">
        <v>99</v>
      </c>
      <c r="K64" s="30" t="s">
        <v>1930</v>
      </c>
      <c r="L64" s="30" t="s">
        <v>1932</v>
      </c>
      <c r="M64" s="30" t="s">
        <v>1936</v>
      </c>
    </row>
    <row r="65" spans="1:13" ht="13.5">
      <c r="A65" s="51" t="s">
        <v>53</v>
      </c>
      <c r="B65" s="51" t="s">
        <v>606</v>
      </c>
      <c r="C65" s="30" t="s">
        <v>639</v>
      </c>
      <c r="D65" s="30">
        <v>1</v>
      </c>
      <c r="E65" s="30" t="s">
        <v>593</v>
      </c>
      <c r="F65" s="30" t="s">
        <v>1950</v>
      </c>
      <c r="G65" s="30" t="s">
        <v>1951</v>
      </c>
      <c r="H65" s="138" t="s">
        <v>2136</v>
      </c>
      <c r="I65" s="134"/>
      <c r="J65" s="30" t="s">
        <v>136</v>
      </c>
      <c r="K65" s="30" t="s">
        <v>1930</v>
      </c>
      <c r="L65" s="30" t="s">
        <v>1932</v>
      </c>
      <c r="M65" s="30" t="s">
        <v>1957</v>
      </c>
    </row>
    <row r="66" spans="1:13" ht="13.5">
      <c r="A66" s="51" t="s">
        <v>53</v>
      </c>
      <c r="B66" s="51" t="s">
        <v>650</v>
      </c>
      <c r="C66" s="30" t="s">
        <v>651</v>
      </c>
      <c r="D66" s="30">
        <v>1</v>
      </c>
      <c r="E66" s="30" t="s">
        <v>658</v>
      </c>
      <c r="F66" s="30" t="s">
        <v>1930</v>
      </c>
      <c r="G66" s="30" t="s">
        <v>1932</v>
      </c>
      <c r="H66" s="138" t="s">
        <v>2088</v>
      </c>
      <c r="I66" s="134"/>
      <c r="J66" s="30" t="s">
        <v>96</v>
      </c>
      <c r="K66" s="30" t="s">
        <v>1930</v>
      </c>
      <c r="L66" s="30" t="s">
        <v>1932</v>
      </c>
      <c r="M66" s="143" t="s">
        <v>1933</v>
      </c>
    </row>
    <row r="67" spans="1:13" ht="13.5">
      <c r="A67" s="51" t="s">
        <v>53</v>
      </c>
      <c r="B67" s="51" t="s">
        <v>650</v>
      </c>
      <c r="C67" s="30" t="s">
        <v>673</v>
      </c>
      <c r="D67" s="30">
        <v>1</v>
      </c>
      <c r="E67" s="30" t="s">
        <v>658</v>
      </c>
      <c r="F67" s="30" t="s">
        <v>1930</v>
      </c>
      <c r="G67" s="30" t="s">
        <v>1932</v>
      </c>
      <c r="H67" s="138" t="s">
        <v>2088</v>
      </c>
      <c r="I67" s="134"/>
      <c r="J67" s="30" t="s">
        <v>893</v>
      </c>
      <c r="K67" s="30" t="s">
        <v>1930</v>
      </c>
      <c r="L67" s="30" t="s">
        <v>1932</v>
      </c>
      <c r="M67" s="143" t="s">
        <v>1933</v>
      </c>
    </row>
    <row r="68" spans="1:13" ht="13.5">
      <c r="A68" s="51" t="s">
        <v>53</v>
      </c>
      <c r="B68" s="51" t="s">
        <v>650</v>
      </c>
      <c r="C68" s="30" t="s">
        <v>651</v>
      </c>
      <c r="D68" s="30">
        <v>3</v>
      </c>
      <c r="E68" s="30" t="s">
        <v>661</v>
      </c>
      <c r="F68" s="30" t="s">
        <v>1950</v>
      </c>
      <c r="G68" s="30" t="s">
        <v>2048</v>
      </c>
      <c r="H68" s="138" t="s">
        <v>2049</v>
      </c>
      <c r="I68" s="134"/>
      <c r="J68" s="30" t="s">
        <v>1085</v>
      </c>
      <c r="K68" s="30" t="s">
        <v>1930</v>
      </c>
      <c r="L68" s="30" t="s">
        <v>1932</v>
      </c>
      <c r="M68" s="143" t="s">
        <v>1933</v>
      </c>
    </row>
    <row r="69" spans="1:13" ht="13.5">
      <c r="A69" s="51" t="s">
        <v>53</v>
      </c>
      <c r="B69" s="51" t="s">
        <v>650</v>
      </c>
      <c r="C69" s="30" t="s">
        <v>673</v>
      </c>
      <c r="D69" s="30">
        <v>3</v>
      </c>
      <c r="E69" s="30" t="s">
        <v>684</v>
      </c>
      <c r="F69" s="30" t="s">
        <v>1950</v>
      </c>
      <c r="G69" s="30" t="s">
        <v>2048</v>
      </c>
      <c r="H69" s="138" t="s">
        <v>2049</v>
      </c>
      <c r="I69" s="134"/>
      <c r="J69" s="143" t="s">
        <v>159</v>
      </c>
      <c r="K69" s="143" t="s">
        <v>1930</v>
      </c>
      <c r="L69" s="143" t="s">
        <v>1932</v>
      </c>
      <c r="M69" s="143" t="s">
        <v>1972</v>
      </c>
    </row>
    <row r="70" spans="1:13" ht="13.5">
      <c r="A70" s="51" t="s">
        <v>53</v>
      </c>
      <c r="B70" s="51" t="s">
        <v>650</v>
      </c>
      <c r="C70" s="30" t="s">
        <v>651</v>
      </c>
      <c r="D70" s="30">
        <v>4</v>
      </c>
      <c r="E70" s="30" t="s">
        <v>1225</v>
      </c>
      <c r="F70" s="30" t="s">
        <v>1953</v>
      </c>
      <c r="G70" s="30" t="s">
        <v>1954</v>
      </c>
      <c r="H70" s="138" t="s">
        <v>1955</v>
      </c>
      <c r="I70" s="134"/>
      <c r="J70" s="30" t="s">
        <v>714</v>
      </c>
      <c r="K70" s="30" t="s">
        <v>1930</v>
      </c>
      <c r="L70" s="30" t="s">
        <v>1932</v>
      </c>
      <c r="M70" s="143" t="s">
        <v>1972</v>
      </c>
    </row>
    <row r="71" spans="1:13" ht="13.5">
      <c r="A71" s="51" t="s">
        <v>53</v>
      </c>
      <c r="B71" s="51" t="s">
        <v>650</v>
      </c>
      <c r="C71" s="30" t="s">
        <v>673</v>
      </c>
      <c r="D71" s="30">
        <v>4</v>
      </c>
      <c r="E71" s="30" t="s">
        <v>1225</v>
      </c>
      <c r="F71" s="30" t="s">
        <v>1953</v>
      </c>
      <c r="G71" s="30" t="s">
        <v>1954</v>
      </c>
      <c r="H71" s="138" t="s">
        <v>1955</v>
      </c>
      <c r="I71" s="134"/>
      <c r="J71" s="30" t="s">
        <v>927</v>
      </c>
      <c r="K71" s="30" t="s">
        <v>1930</v>
      </c>
      <c r="L71" s="30" t="s">
        <v>1932</v>
      </c>
      <c r="M71" s="143" t="s">
        <v>1972</v>
      </c>
    </row>
    <row r="72" spans="1:13" ht="13.5">
      <c r="A72" s="51" t="s">
        <v>53</v>
      </c>
      <c r="B72" s="51" t="s">
        <v>650</v>
      </c>
      <c r="C72" s="30" t="s">
        <v>651</v>
      </c>
      <c r="D72" s="30">
        <v>2</v>
      </c>
      <c r="E72" s="30" t="s">
        <v>659</v>
      </c>
      <c r="F72" s="30" t="s">
        <v>1950</v>
      </c>
      <c r="G72" s="30" t="s">
        <v>1951</v>
      </c>
      <c r="H72" s="138" t="s">
        <v>1987</v>
      </c>
      <c r="I72" s="134"/>
      <c r="J72" s="30" t="s">
        <v>914</v>
      </c>
      <c r="K72" s="30" t="s">
        <v>1930</v>
      </c>
      <c r="L72" s="30" t="s">
        <v>1932</v>
      </c>
      <c r="M72" s="143" t="s">
        <v>1972</v>
      </c>
    </row>
    <row r="73" spans="1:13" ht="13.5">
      <c r="A73" s="51" t="s">
        <v>53</v>
      </c>
      <c r="B73" s="51" t="s">
        <v>650</v>
      </c>
      <c r="C73" s="30" t="s">
        <v>673</v>
      </c>
      <c r="D73" s="30">
        <v>2</v>
      </c>
      <c r="E73" s="30" t="s">
        <v>659</v>
      </c>
      <c r="F73" s="30" t="s">
        <v>1950</v>
      </c>
      <c r="G73" s="30" t="s">
        <v>1951</v>
      </c>
      <c r="H73" s="138" t="s">
        <v>1987</v>
      </c>
      <c r="I73" s="134"/>
      <c r="J73" s="30" t="s">
        <v>300</v>
      </c>
      <c r="K73" s="30" t="s">
        <v>1930</v>
      </c>
      <c r="L73" s="30" t="s">
        <v>1932</v>
      </c>
      <c r="M73" s="143" t="s">
        <v>1972</v>
      </c>
    </row>
    <row r="74" spans="1:13" ht="13.5">
      <c r="A74" s="51" t="s">
        <v>689</v>
      </c>
      <c r="B74" s="51" t="s">
        <v>691</v>
      </c>
      <c r="C74" s="30" t="s">
        <v>692</v>
      </c>
      <c r="D74" s="30">
        <v>1</v>
      </c>
      <c r="E74" s="30" t="s">
        <v>714</v>
      </c>
      <c r="F74" s="30" t="s">
        <v>1930</v>
      </c>
      <c r="G74" s="30" t="s">
        <v>1932</v>
      </c>
      <c r="H74" s="138" t="s">
        <v>1972</v>
      </c>
      <c r="I74" s="134"/>
      <c r="J74" s="30" t="s">
        <v>645</v>
      </c>
      <c r="K74" s="30" t="s">
        <v>1930</v>
      </c>
      <c r="L74" s="30" t="s">
        <v>1932</v>
      </c>
      <c r="M74" s="143" t="s">
        <v>1972</v>
      </c>
    </row>
    <row r="75" spans="1:13" ht="13.5">
      <c r="A75" s="51" t="s">
        <v>689</v>
      </c>
      <c r="B75" s="51" t="s">
        <v>691</v>
      </c>
      <c r="C75" s="30" t="s">
        <v>724</v>
      </c>
      <c r="D75" s="30">
        <v>1</v>
      </c>
      <c r="E75" s="30" t="s">
        <v>714</v>
      </c>
      <c r="F75" s="30" t="s">
        <v>1930</v>
      </c>
      <c r="G75" s="30" t="s">
        <v>1932</v>
      </c>
      <c r="H75" s="138" t="s">
        <v>1972</v>
      </c>
      <c r="I75" s="134"/>
      <c r="J75" s="30" t="s">
        <v>1036</v>
      </c>
      <c r="K75" s="30" t="s">
        <v>1930</v>
      </c>
      <c r="L75" s="30" t="s">
        <v>1932</v>
      </c>
      <c r="M75" s="143" t="s">
        <v>2187</v>
      </c>
    </row>
    <row r="76" spans="1:13" ht="13.5">
      <c r="A76" s="51" t="s">
        <v>689</v>
      </c>
      <c r="B76" s="51" t="s">
        <v>691</v>
      </c>
      <c r="C76" s="30" t="s">
        <v>734</v>
      </c>
      <c r="D76" s="30">
        <v>1</v>
      </c>
      <c r="E76" s="30" t="s">
        <v>714</v>
      </c>
      <c r="F76" s="30" t="s">
        <v>1930</v>
      </c>
      <c r="G76" s="30" t="s">
        <v>1932</v>
      </c>
      <c r="H76" s="138" t="s">
        <v>1972</v>
      </c>
      <c r="I76" s="134"/>
      <c r="J76" s="30" t="s">
        <v>1049</v>
      </c>
      <c r="K76" s="30" t="s">
        <v>1930</v>
      </c>
      <c r="L76" s="30" t="s">
        <v>1932</v>
      </c>
      <c r="M76" s="143" t="s">
        <v>2187</v>
      </c>
    </row>
    <row r="77" spans="1:13" ht="13.5">
      <c r="A77" s="51" t="s">
        <v>689</v>
      </c>
      <c r="B77" s="51" t="s">
        <v>691</v>
      </c>
      <c r="C77" s="30" t="s">
        <v>742</v>
      </c>
      <c r="D77" s="30">
        <v>1</v>
      </c>
      <c r="E77" s="30" t="s">
        <v>714</v>
      </c>
      <c r="F77" s="30" t="s">
        <v>1930</v>
      </c>
      <c r="G77" s="30" t="s">
        <v>1932</v>
      </c>
      <c r="H77" s="138" t="s">
        <v>1972</v>
      </c>
      <c r="I77" s="134"/>
      <c r="J77" s="30" t="s">
        <v>996</v>
      </c>
      <c r="K77" s="30" t="s">
        <v>1975</v>
      </c>
      <c r="L77" s="30" t="s">
        <v>2098</v>
      </c>
      <c r="M77" s="30" t="s">
        <v>2195</v>
      </c>
    </row>
    <row r="78" spans="1:13" ht="13.5">
      <c r="A78" s="51" t="s">
        <v>689</v>
      </c>
      <c r="B78" s="51" t="s">
        <v>691</v>
      </c>
      <c r="C78" s="30" t="s">
        <v>692</v>
      </c>
      <c r="D78" s="30">
        <v>3</v>
      </c>
      <c r="E78" s="30" t="s">
        <v>716</v>
      </c>
      <c r="F78" s="30" t="s">
        <v>1963</v>
      </c>
      <c r="G78" s="30" t="s">
        <v>1964</v>
      </c>
      <c r="H78" s="138" t="s">
        <v>1965</v>
      </c>
      <c r="I78" s="134"/>
      <c r="J78" s="30" t="s">
        <v>555</v>
      </c>
      <c r="K78" s="30" t="s">
        <v>1975</v>
      </c>
      <c r="L78" s="30" t="s">
        <v>2098</v>
      </c>
      <c r="M78" s="30" t="s">
        <v>2099</v>
      </c>
    </row>
    <row r="79" spans="1:13" ht="13.5">
      <c r="A79" s="51" t="s">
        <v>689</v>
      </c>
      <c r="B79" s="51" t="s">
        <v>691</v>
      </c>
      <c r="C79" s="30" t="s">
        <v>724</v>
      </c>
      <c r="D79" s="30">
        <v>3</v>
      </c>
      <c r="E79" s="30" t="s">
        <v>716</v>
      </c>
      <c r="F79" s="30" t="s">
        <v>1963</v>
      </c>
      <c r="G79" s="30" t="s">
        <v>1964</v>
      </c>
      <c r="H79" s="138" t="s">
        <v>1965</v>
      </c>
      <c r="I79" s="134"/>
      <c r="J79" s="30" t="s">
        <v>1847</v>
      </c>
      <c r="K79" s="30" t="s">
        <v>1975</v>
      </c>
      <c r="L79" s="30" t="s">
        <v>2098</v>
      </c>
      <c r="M79" s="30" t="s">
        <v>2198</v>
      </c>
    </row>
    <row r="80" spans="1:13" ht="13.5">
      <c r="A80" s="51" t="s">
        <v>689</v>
      </c>
      <c r="B80" s="51" t="s">
        <v>691</v>
      </c>
      <c r="C80" s="30" t="s">
        <v>734</v>
      </c>
      <c r="D80" s="30">
        <v>3</v>
      </c>
      <c r="E80" s="30" t="s">
        <v>716</v>
      </c>
      <c r="F80" s="30" t="s">
        <v>1963</v>
      </c>
      <c r="G80" s="30" t="s">
        <v>1964</v>
      </c>
      <c r="H80" s="138" t="s">
        <v>1965</v>
      </c>
      <c r="I80" s="134"/>
      <c r="J80" s="30" t="s">
        <v>2199</v>
      </c>
      <c r="K80" s="30" t="s">
        <v>1930</v>
      </c>
      <c r="L80" s="30" t="s">
        <v>1984</v>
      </c>
      <c r="M80" s="30" t="s">
        <v>2199</v>
      </c>
    </row>
    <row r="81" spans="1:13" ht="13.5">
      <c r="A81" s="51" t="s">
        <v>689</v>
      </c>
      <c r="B81" s="51" t="s">
        <v>691</v>
      </c>
      <c r="C81" s="30" t="s">
        <v>742</v>
      </c>
      <c r="D81" s="30">
        <v>3</v>
      </c>
      <c r="E81" s="30" t="s">
        <v>716</v>
      </c>
      <c r="F81" s="30" t="s">
        <v>1963</v>
      </c>
      <c r="G81" s="30" t="s">
        <v>1964</v>
      </c>
      <c r="H81" s="138" t="s">
        <v>1965</v>
      </c>
      <c r="I81" s="134"/>
      <c r="J81" s="30" t="s">
        <v>2201</v>
      </c>
      <c r="K81" s="30" t="s">
        <v>1953</v>
      </c>
      <c r="L81" s="30" t="s">
        <v>1954</v>
      </c>
      <c r="M81" s="30" t="s">
        <v>2203</v>
      </c>
    </row>
    <row r="82" spans="1:13" ht="13.5">
      <c r="A82" s="51" t="s">
        <v>689</v>
      </c>
      <c r="B82" s="51" t="s">
        <v>691</v>
      </c>
      <c r="C82" s="30" t="s">
        <v>692</v>
      </c>
      <c r="D82" s="30">
        <v>4</v>
      </c>
      <c r="E82" s="30" t="s">
        <v>555</v>
      </c>
      <c r="F82" s="30" t="s">
        <v>1975</v>
      </c>
      <c r="G82" s="30" t="s">
        <v>2098</v>
      </c>
      <c r="H82" s="138" t="s">
        <v>2099</v>
      </c>
      <c r="I82" s="134"/>
      <c r="J82" s="30" t="s">
        <v>2205</v>
      </c>
      <c r="K82" s="30" t="s">
        <v>1953</v>
      </c>
      <c r="L82" s="30" t="s">
        <v>1954</v>
      </c>
      <c r="M82" s="30" t="s">
        <v>2207</v>
      </c>
    </row>
    <row r="83" spans="1:13" ht="13.5">
      <c r="A83" s="51" t="s">
        <v>689</v>
      </c>
      <c r="B83" s="51" t="s">
        <v>691</v>
      </c>
      <c r="C83" s="30" t="s">
        <v>724</v>
      </c>
      <c r="D83" s="30">
        <v>4</v>
      </c>
      <c r="E83" s="30" t="s">
        <v>555</v>
      </c>
      <c r="F83" s="30" t="s">
        <v>1975</v>
      </c>
      <c r="G83" s="30" t="s">
        <v>2098</v>
      </c>
      <c r="H83" s="138" t="s">
        <v>2099</v>
      </c>
      <c r="I83" s="134"/>
      <c r="J83" s="30" t="s">
        <v>2208</v>
      </c>
      <c r="K83" s="30" t="s">
        <v>1953</v>
      </c>
      <c r="L83" s="30" t="s">
        <v>1954</v>
      </c>
      <c r="M83" s="30" t="s">
        <v>2209</v>
      </c>
    </row>
    <row r="84" spans="1:13" ht="13.5">
      <c r="A84" s="51" t="s">
        <v>689</v>
      </c>
      <c r="B84" s="51" t="s">
        <v>691</v>
      </c>
      <c r="C84" s="30" t="s">
        <v>734</v>
      </c>
      <c r="D84" s="30">
        <v>4</v>
      </c>
      <c r="E84" s="30" t="s">
        <v>555</v>
      </c>
      <c r="F84" s="30" t="s">
        <v>1975</v>
      </c>
      <c r="G84" s="30" t="s">
        <v>2098</v>
      </c>
      <c r="H84" s="138" t="s">
        <v>2099</v>
      </c>
      <c r="I84" s="134"/>
      <c r="J84" s="30" t="s">
        <v>554</v>
      </c>
      <c r="K84" s="30" t="s">
        <v>1975</v>
      </c>
      <c r="L84" s="30" t="s">
        <v>2116</v>
      </c>
      <c r="M84" s="30" t="s">
        <v>554</v>
      </c>
    </row>
    <row r="85" spans="1:13" ht="13.5">
      <c r="A85" s="51" t="s">
        <v>689</v>
      </c>
      <c r="B85" s="51" t="s">
        <v>691</v>
      </c>
      <c r="C85" s="30" t="s">
        <v>742</v>
      </c>
      <c r="D85" s="30">
        <v>4</v>
      </c>
      <c r="E85" s="30" t="s">
        <v>555</v>
      </c>
      <c r="F85" s="30" t="s">
        <v>1975</v>
      </c>
      <c r="G85" s="30" t="s">
        <v>2098</v>
      </c>
      <c r="H85" s="138" t="s">
        <v>2099</v>
      </c>
      <c r="I85" s="134"/>
      <c r="J85" s="30" t="s">
        <v>1520</v>
      </c>
      <c r="K85" s="30" t="s">
        <v>2041</v>
      </c>
      <c r="L85" s="30" t="s">
        <v>2042</v>
      </c>
      <c r="M85" s="30" t="s">
        <v>2050</v>
      </c>
    </row>
    <row r="86" spans="1:13" ht="13.5">
      <c r="A86" s="51" t="s">
        <v>689</v>
      </c>
      <c r="B86" s="51" t="s">
        <v>691</v>
      </c>
      <c r="C86" s="30" t="s">
        <v>692</v>
      </c>
      <c r="D86" s="30">
        <v>2</v>
      </c>
      <c r="E86" s="30" t="s">
        <v>715</v>
      </c>
      <c r="F86" s="30" t="s">
        <v>1950</v>
      </c>
      <c r="G86" s="30" t="s">
        <v>2021</v>
      </c>
      <c r="H86" s="138" t="s">
        <v>2119</v>
      </c>
      <c r="I86" s="134"/>
      <c r="J86" s="30" t="s">
        <v>1436</v>
      </c>
      <c r="K86" s="30" t="s">
        <v>1930</v>
      </c>
      <c r="L86" s="30" t="s">
        <v>1937</v>
      </c>
      <c r="M86" s="30" t="s">
        <v>2035</v>
      </c>
    </row>
    <row r="87" spans="1:13" ht="13.5">
      <c r="A87" s="51" t="s">
        <v>689</v>
      </c>
      <c r="B87" s="51" t="s">
        <v>691</v>
      </c>
      <c r="C87" s="30" t="s">
        <v>724</v>
      </c>
      <c r="D87" s="30">
        <v>2</v>
      </c>
      <c r="E87" s="30" t="s">
        <v>715</v>
      </c>
      <c r="F87" s="30" t="s">
        <v>1950</v>
      </c>
      <c r="G87" s="30" t="s">
        <v>2021</v>
      </c>
      <c r="H87" s="138" t="s">
        <v>2119</v>
      </c>
      <c r="I87" s="134"/>
      <c r="J87" s="30" t="s">
        <v>1035</v>
      </c>
      <c r="K87" s="30" t="s">
        <v>1930</v>
      </c>
      <c r="L87" s="30" t="s">
        <v>1984</v>
      </c>
      <c r="M87" s="30" t="s">
        <v>2214</v>
      </c>
    </row>
    <row r="88" spans="1:13" ht="13.5">
      <c r="A88" s="51" t="s">
        <v>689</v>
      </c>
      <c r="B88" s="51" t="s">
        <v>691</v>
      </c>
      <c r="C88" s="30" t="s">
        <v>734</v>
      </c>
      <c r="D88" s="30">
        <v>2</v>
      </c>
      <c r="E88" s="30" t="s">
        <v>715</v>
      </c>
      <c r="F88" s="30" t="s">
        <v>1950</v>
      </c>
      <c r="G88" s="30" t="s">
        <v>2021</v>
      </c>
      <c r="H88" s="138" t="s">
        <v>2119</v>
      </c>
      <c r="I88" s="134"/>
      <c r="J88" s="30" t="s">
        <v>206</v>
      </c>
      <c r="K88" s="30" t="s">
        <v>1930</v>
      </c>
      <c r="L88" s="30" t="s">
        <v>1984</v>
      </c>
      <c r="M88" s="30" t="s">
        <v>1985</v>
      </c>
    </row>
    <row r="89" spans="1:13" ht="13.5">
      <c r="A89" s="51" t="s">
        <v>689</v>
      </c>
      <c r="B89" s="51" t="s">
        <v>691</v>
      </c>
      <c r="C89" s="30" t="s">
        <v>742</v>
      </c>
      <c r="D89" s="30">
        <v>2</v>
      </c>
      <c r="E89" s="30" t="s">
        <v>715</v>
      </c>
      <c r="F89" s="30" t="s">
        <v>1950</v>
      </c>
      <c r="G89" s="30" t="s">
        <v>2021</v>
      </c>
      <c r="H89" s="138" t="s">
        <v>2119</v>
      </c>
      <c r="I89" s="134"/>
      <c r="J89" s="30" t="s">
        <v>879</v>
      </c>
      <c r="K89" s="30" t="s">
        <v>1930</v>
      </c>
      <c r="L89" s="30" t="s">
        <v>1984</v>
      </c>
      <c r="M89" s="30" t="s">
        <v>1985</v>
      </c>
    </row>
    <row r="90" spans="1:13" ht="13.5">
      <c r="A90" s="51" t="s">
        <v>689</v>
      </c>
      <c r="B90" s="51" t="s">
        <v>749</v>
      </c>
      <c r="C90" s="30" t="s">
        <v>749</v>
      </c>
      <c r="D90" s="30">
        <v>3</v>
      </c>
      <c r="E90" s="30" t="s">
        <v>763</v>
      </c>
      <c r="F90" s="30" t="s">
        <v>1963</v>
      </c>
      <c r="G90" s="30" t="s">
        <v>2215</v>
      </c>
      <c r="H90" s="138" t="s">
        <v>2216</v>
      </c>
      <c r="I90" s="134"/>
      <c r="J90" s="30" t="s">
        <v>507</v>
      </c>
      <c r="K90" s="30" t="s">
        <v>1930</v>
      </c>
      <c r="L90" s="30" t="s">
        <v>1984</v>
      </c>
      <c r="M90" s="30" t="s">
        <v>1985</v>
      </c>
    </row>
    <row r="91" spans="1:13" ht="13.5">
      <c r="A91" s="51" t="s">
        <v>689</v>
      </c>
      <c r="B91" s="51" t="s">
        <v>749</v>
      </c>
      <c r="C91" s="30" t="s">
        <v>749</v>
      </c>
      <c r="D91" s="30">
        <v>2</v>
      </c>
      <c r="E91" s="30" t="s">
        <v>762</v>
      </c>
      <c r="F91" s="30" t="s">
        <v>1930</v>
      </c>
      <c r="G91" s="30" t="s">
        <v>1984</v>
      </c>
      <c r="H91" s="138" t="s">
        <v>1985</v>
      </c>
      <c r="I91" s="134"/>
      <c r="J91" s="30" t="s">
        <v>762</v>
      </c>
      <c r="K91" s="30" t="s">
        <v>1930</v>
      </c>
      <c r="L91" s="30" t="s">
        <v>1984</v>
      </c>
      <c r="M91" s="30" t="s">
        <v>1985</v>
      </c>
    </row>
    <row r="92" spans="1:13" ht="13.5">
      <c r="A92" s="51" t="s">
        <v>689</v>
      </c>
      <c r="B92" s="51" t="s">
        <v>749</v>
      </c>
      <c r="C92" s="30" t="s">
        <v>749</v>
      </c>
      <c r="D92" s="30">
        <v>1</v>
      </c>
      <c r="E92" s="30" t="s">
        <v>759</v>
      </c>
      <c r="F92" s="30" t="s">
        <v>1950</v>
      </c>
      <c r="G92" s="30" t="s">
        <v>2021</v>
      </c>
      <c r="H92" s="138" t="s">
        <v>2119</v>
      </c>
      <c r="I92" s="134"/>
      <c r="J92" s="30" t="s">
        <v>252</v>
      </c>
      <c r="K92" s="30" t="s">
        <v>1950</v>
      </c>
      <c r="L92" s="30" t="s">
        <v>2021</v>
      </c>
      <c r="M92" s="30" t="s">
        <v>2022</v>
      </c>
    </row>
    <row r="93" spans="1:13" ht="13.5">
      <c r="A93" s="51" t="s">
        <v>689</v>
      </c>
      <c r="B93" s="51" t="s">
        <v>773</v>
      </c>
      <c r="C93" s="30" t="s">
        <v>787</v>
      </c>
      <c r="D93" s="30">
        <v>3</v>
      </c>
      <c r="E93" s="30" t="s">
        <v>794</v>
      </c>
      <c r="F93" s="30" t="s">
        <v>2041</v>
      </c>
      <c r="G93" s="30" t="s">
        <v>2042</v>
      </c>
      <c r="H93" s="138" t="s">
        <v>794</v>
      </c>
      <c r="I93" s="134"/>
      <c r="J93" s="143" t="s">
        <v>763</v>
      </c>
      <c r="K93" s="143" t="s">
        <v>1963</v>
      </c>
      <c r="L93" s="143" t="s">
        <v>2215</v>
      </c>
      <c r="M93" s="143" t="s">
        <v>2216</v>
      </c>
    </row>
    <row r="94" spans="1:13" ht="13.5">
      <c r="A94" s="51" t="s">
        <v>689</v>
      </c>
      <c r="B94" s="51" t="s">
        <v>773</v>
      </c>
      <c r="C94" s="30" t="s">
        <v>774</v>
      </c>
      <c r="D94" s="30">
        <v>3</v>
      </c>
      <c r="E94" s="30" t="s">
        <v>781</v>
      </c>
      <c r="F94" s="30" t="s">
        <v>1930</v>
      </c>
      <c r="G94" s="30" t="s">
        <v>1932</v>
      </c>
      <c r="H94" s="138" t="s">
        <v>781</v>
      </c>
      <c r="I94" s="134"/>
      <c r="J94" s="30" t="s">
        <v>359</v>
      </c>
      <c r="K94" s="30" t="s">
        <v>2041</v>
      </c>
      <c r="L94" s="30" t="s">
        <v>2042</v>
      </c>
      <c r="M94" s="30" t="s">
        <v>2043</v>
      </c>
    </row>
    <row r="95" spans="1:13" ht="27">
      <c r="A95" s="51" t="s">
        <v>689</v>
      </c>
      <c r="B95" s="51" t="s">
        <v>773</v>
      </c>
      <c r="C95" s="30" t="s">
        <v>774</v>
      </c>
      <c r="D95" s="30">
        <v>2</v>
      </c>
      <c r="E95" s="30" t="s">
        <v>780</v>
      </c>
      <c r="F95" s="30" t="s">
        <v>1950</v>
      </c>
      <c r="G95" s="30" t="s">
        <v>1980</v>
      </c>
      <c r="H95" s="138" t="s">
        <v>780</v>
      </c>
      <c r="I95" s="134"/>
      <c r="J95" s="30" t="s">
        <v>1641</v>
      </c>
      <c r="K95" s="30" t="s">
        <v>1930</v>
      </c>
      <c r="L95" s="30" t="s">
        <v>1932</v>
      </c>
      <c r="M95" s="30" t="s">
        <v>2218</v>
      </c>
    </row>
    <row r="96" spans="1:13" ht="27">
      <c r="A96" s="51" t="s">
        <v>689</v>
      </c>
      <c r="B96" s="51" t="s">
        <v>773</v>
      </c>
      <c r="C96" s="30" t="s">
        <v>787</v>
      </c>
      <c r="D96" s="30">
        <v>2</v>
      </c>
      <c r="E96" s="30" t="s">
        <v>780</v>
      </c>
      <c r="F96" s="30" t="s">
        <v>1950</v>
      </c>
      <c r="G96" s="30" t="s">
        <v>1980</v>
      </c>
      <c r="H96" s="138" t="s">
        <v>780</v>
      </c>
      <c r="I96" s="134"/>
      <c r="J96" s="143" t="s">
        <v>505</v>
      </c>
      <c r="K96" s="143" t="s">
        <v>1930</v>
      </c>
      <c r="L96" s="143" t="s">
        <v>1932</v>
      </c>
      <c r="M96" s="143" t="s">
        <v>2068</v>
      </c>
    </row>
    <row r="97" spans="1:13" ht="13.5">
      <c r="A97" s="51" t="s">
        <v>689</v>
      </c>
      <c r="B97" s="51" t="s">
        <v>773</v>
      </c>
      <c r="C97" s="30" t="s">
        <v>774</v>
      </c>
      <c r="D97" s="30">
        <v>1</v>
      </c>
      <c r="E97" s="30" t="s">
        <v>779</v>
      </c>
      <c r="F97" s="30" t="s">
        <v>1950</v>
      </c>
      <c r="G97" s="30" t="s">
        <v>2021</v>
      </c>
      <c r="H97" s="138" t="s">
        <v>2059</v>
      </c>
      <c r="I97" s="134"/>
      <c r="J97" s="143" t="s">
        <v>505</v>
      </c>
      <c r="K97" s="143" t="s">
        <v>1930</v>
      </c>
      <c r="L97" s="143" t="s">
        <v>1932</v>
      </c>
      <c r="M97" s="143" t="s">
        <v>2068</v>
      </c>
    </row>
    <row r="98" spans="1:13" ht="13.5">
      <c r="A98" s="51" t="s">
        <v>689</v>
      </c>
      <c r="B98" s="51" t="s">
        <v>773</v>
      </c>
      <c r="C98" s="30" t="s">
        <v>787</v>
      </c>
      <c r="D98" s="30">
        <v>1</v>
      </c>
      <c r="E98" s="30" t="s">
        <v>779</v>
      </c>
      <c r="F98" s="30" t="s">
        <v>1950</v>
      </c>
      <c r="G98" s="30" t="s">
        <v>2021</v>
      </c>
      <c r="H98" s="138" t="s">
        <v>2059</v>
      </c>
      <c r="I98" s="134"/>
      <c r="J98" s="143" t="s">
        <v>535</v>
      </c>
      <c r="K98" s="143" t="s">
        <v>1930</v>
      </c>
      <c r="L98" s="143" t="s">
        <v>1932</v>
      </c>
      <c r="M98" s="143" t="s">
        <v>2088</v>
      </c>
    </row>
    <row r="99" spans="1:13" ht="13.5">
      <c r="A99" s="51" t="s">
        <v>689</v>
      </c>
      <c r="B99" s="51" t="s">
        <v>809</v>
      </c>
      <c r="C99" s="30" t="s">
        <v>811</v>
      </c>
      <c r="D99" s="30">
        <v>2</v>
      </c>
      <c r="E99" s="30" t="s">
        <v>823</v>
      </c>
      <c r="F99" s="30" t="s">
        <v>1963</v>
      </c>
      <c r="G99" s="30" t="s">
        <v>2033</v>
      </c>
      <c r="H99" s="138" t="s">
        <v>2034</v>
      </c>
      <c r="I99" s="134"/>
      <c r="J99" s="143" t="s">
        <v>658</v>
      </c>
      <c r="K99" s="143" t="s">
        <v>1930</v>
      </c>
      <c r="L99" s="143" t="s">
        <v>1932</v>
      </c>
      <c r="M99" s="143" t="s">
        <v>2088</v>
      </c>
    </row>
    <row r="100" spans="1:13" ht="13.5">
      <c r="A100" s="51" t="s">
        <v>689</v>
      </c>
      <c r="B100" s="51" t="s">
        <v>809</v>
      </c>
      <c r="C100" s="30" t="s">
        <v>838</v>
      </c>
      <c r="D100" s="30">
        <v>2</v>
      </c>
      <c r="E100" s="30" t="s">
        <v>823</v>
      </c>
      <c r="F100" s="30" t="s">
        <v>1963</v>
      </c>
      <c r="G100" s="30" t="s">
        <v>2033</v>
      </c>
      <c r="H100" s="138" t="s">
        <v>2034</v>
      </c>
      <c r="I100" s="134"/>
      <c r="J100" s="143" t="s">
        <v>505</v>
      </c>
      <c r="K100" s="143" t="s">
        <v>1930</v>
      </c>
      <c r="L100" s="143" t="s">
        <v>1932</v>
      </c>
      <c r="M100" s="143" t="s">
        <v>2088</v>
      </c>
    </row>
    <row r="101" spans="1:13" ht="13.5">
      <c r="A101" s="51" t="s">
        <v>689</v>
      </c>
      <c r="B101" s="51" t="s">
        <v>809</v>
      </c>
      <c r="C101" s="30" t="s">
        <v>811</v>
      </c>
      <c r="D101" s="30">
        <v>3</v>
      </c>
      <c r="E101" s="30" t="s">
        <v>824</v>
      </c>
      <c r="F101" s="30" t="s">
        <v>1963</v>
      </c>
      <c r="G101" s="30" t="s">
        <v>2004</v>
      </c>
      <c r="H101" s="138" t="s">
        <v>2030</v>
      </c>
      <c r="I101" s="134"/>
      <c r="J101" s="143" t="s">
        <v>504</v>
      </c>
      <c r="K101" s="143" t="s">
        <v>1930</v>
      </c>
      <c r="L101" s="143" t="s">
        <v>1932</v>
      </c>
      <c r="M101" s="143" t="s">
        <v>2066</v>
      </c>
    </row>
    <row r="102" spans="1:13" ht="13.5">
      <c r="A102" s="51" t="s">
        <v>689</v>
      </c>
      <c r="B102" s="51" t="s">
        <v>809</v>
      </c>
      <c r="C102" s="30" t="s">
        <v>838</v>
      </c>
      <c r="D102" s="30">
        <v>3</v>
      </c>
      <c r="E102" s="30" t="s">
        <v>824</v>
      </c>
      <c r="F102" s="30" t="s">
        <v>1963</v>
      </c>
      <c r="G102" s="30" t="s">
        <v>2004</v>
      </c>
      <c r="H102" s="138" t="s">
        <v>2030</v>
      </c>
      <c r="I102" s="134"/>
      <c r="J102" s="143" t="s">
        <v>504</v>
      </c>
      <c r="K102" s="143" t="s">
        <v>1930</v>
      </c>
      <c r="L102" s="143" t="s">
        <v>1932</v>
      </c>
      <c r="M102" s="143" t="s">
        <v>2066</v>
      </c>
    </row>
    <row r="103" spans="1:13" ht="13.5">
      <c r="A103" s="51" t="s">
        <v>689</v>
      </c>
      <c r="B103" s="51" t="s">
        <v>809</v>
      </c>
      <c r="C103" s="30" t="s">
        <v>811</v>
      </c>
      <c r="D103" s="30">
        <v>1</v>
      </c>
      <c r="E103" s="30" t="s">
        <v>821</v>
      </c>
      <c r="F103" s="30" t="s">
        <v>1950</v>
      </c>
      <c r="G103" s="30" t="s">
        <v>1951</v>
      </c>
      <c r="H103" s="138" t="s">
        <v>2056</v>
      </c>
      <c r="I103" s="134"/>
      <c r="J103" s="30" t="s">
        <v>945</v>
      </c>
      <c r="K103" s="30" t="s">
        <v>1930</v>
      </c>
      <c r="L103" s="30" t="s">
        <v>1932</v>
      </c>
      <c r="M103" s="143" t="s">
        <v>2088</v>
      </c>
    </row>
    <row r="104" spans="1:13" ht="13.5">
      <c r="A104" s="51" t="s">
        <v>689</v>
      </c>
      <c r="B104" s="51" t="s">
        <v>809</v>
      </c>
      <c r="C104" s="30" t="s">
        <v>838</v>
      </c>
      <c r="D104" s="30">
        <v>1</v>
      </c>
      <c r="E104" s="30" t="s">
        <v>821</v>
      </c>
      <c r="F104" s="30" t="s">
        <v>1950</v>
      </c>
      <c r="G104" s="30" t="s">
        <v>1951</v>
      </c>
      <c r="H104" s="138" t="s">
        <v>2056</v>
      </c>
      <c r="I104" s="134"/>
      <c r="J104" s="143" t="s">
        <v>877</v>
      </c>
      <c r="K104" s="143" t="s">
        <v>1930</v>
      </c>
      <c r="L104" s="143" t="s">
        <v>1932</v>
      </c>
      <c r="M104" s="143" t="s">
        <v>2221</v>
      </c>
    </row>
    <row r="105" spans="1:13" ht="13.5">
      <c r="A105" s="51" t="s">
        <v>689</v>
      </c>
      <c r="B105" s="51" t="s">
        <v>853</v>
      </c>
      <c r="C105" s="30" t="s">
        <v>853</v>
      </c>
      <c r="D105" s="30">
        <v>1</v>
      </c>
      <c r="E105" s="30" t="s">
        <v>859</v>
      </c>
      <c r="F105" s="30" t="s">
        <v>1963</v>
      </c>
      <c r="G105" s="30" t="s">
        <v>1964</v>
      </c>
      <c r="H105" s="138" t="s">
        <v>1965</v>
      </c>
      <c r="I105" s="134"/>
      <c r="J105" s="143" t="s">
        <v>2222</v>
      </c>
      <c r="K105" s="143" t="s">
        <v>1930</v>
      </c>
      <c r="L105" s="143" t="s">
        <v>1932</v>
      </c>
      <c r="M105" s="143" t="s">
        <v>2223</v>
      </c>
    </row>
    <row r="106" spans="1:13" ht="13.5">
      <c r="A106" s="51" t="s">
        <v>689</v>
      </c>
      <c r="B106" s="51" t="s">
        <v>853</v>
      </c>
      <c r="C106" s="30" t="s">
        <v>853</v>
      </c>
      <c r="D106" s="30">
        <v>2</v>
      </c>
      <c r="E106" s="30" t="s">
        <v>860</v>
      </c>
      <c r="F106" s="30" t="s">
        <v>1963</v>
      </c>
      <c r="G106" s="30" t="s">
        <v>2004</v>
      </c>
      <c r="H106" s="138" t="s">
        <v>2005</v>
      </c>
      <c r="I106" s="134"/>
      <c r="J106" s="143" t="s">
        <v>504</v>
      </c>
      <c r="K106" s="143" t="s">
        <v>1930</v>
      </c>
      <c r="L106" s="143" t="s">
        <v>1932</v>
      </c>
      <c r="M106" s="143" t="s">
        <v>2224</v>
      </c>
    </row>
    <row r="107" spans="1:13" ht="13.5">
      <c r="A107" s="51" t="s">
        <v>689</v>
      </c>
      <c r="B107" s="51" t="s">
        <v>853</v>
      </c>
      <c r="C107" s="30" t="s">
        <v>853</v>
      </c>
      <c r="D107" s="30">
        <v>3</v>
      </c>
      <c r="E107" s="30" t="s">
        <v>861</v>
      </c>
      <c r="F107" s="30" t="s">
        <v>1950</v>
      </c>
      <c r="G107" s="30" t="s">
        <v>2021</v>
      </c>
      <c r="H107" s="138" t="s">
        <v>2129</v>
      </c>
      <c r="I107" s="134"/>
      <c r="J107" s="143" t="s">
        <v>504</v>
      </c>
      <c r="K107" s="143" t="s">
        <v>1930</v>
      </c>
      <c r="L107" s="143" t="s">
        <v>1932</v>
      </c>
      <c r="M107" s="143" t="s">
        <v>2224</v>
      </c>
    </row>
    <row r="108" spans="1:13" ht="13.5">
      <c r="A108" s="51" t="s">
        <v>689</v>
      </c>
      <c r="B108" s="51" t="s">
        <v>875</v>
      </c>
      <c r="C108" s="30" t="s">
        <v>875</v>
      </c>
      <c r="D108" s="30">
        <v>1</v>
      </c>
      <c r="E108" s="30" t="s">
        <v>877</v>
      </c>
      <c r="F108" s="30" t="s">
        <v>1930</v>
      </c>
      <c r="G108" s="30" t="s">
        <v>1932</v>
      </c>
      <c r="H108" s="138" t="s">
        <v>2221</v>
      </c>
      <c r="I108" s="134"/>
      <c r="J108" s="30" t="s">
        <v>943</v>
      </c>
      <c r="K108" s="30" t="s">
        <v>1950</v>
      </c>
      <c r="L108" s="30" t="s">
        <v>2021</v>
      </c>
      <c r="M108" s="30" t="s">
        <v>2061</v>
      </c>
    </row>
    <row r="109" spans="1:13" ht="13.5">
      <c r="A109" s="51" t="s">
        <v>689</v>
      </c>
      <c r="B109" s="51" t="s">
        <v>875</v>
      </c>
      <c r="C109" s="30" t="s">
        <v>875</v>
      </c>
      <c r="D109" s="30">
        <v>3</v>
      </c>
      <c r="E109" s="30" t="s">
        <v>879</v>
      </c>
      <c r="F109" s="30" t="s">
        <v>1930</v>
      </c>
      <c r="G109" s="30" t="s">
        <v>1984</v>
      </c>
      <c r="H109" s="138" t="s">
        <v>1985</v>
      </c>
      <c r="I109" s="134"/>
      <c r="J109" s="30" t="s">
        <v>471</v>
      </c>
      <c r="K109" s="30" t="s">
        <v>1950</v>
      </c>
      <c r="L109" s="30" t="s">
        <v>2021</v>
      </c>
      <c r="M109" s="30" t="s">
        <v>2061</v>
      </c>
    </row>
    <row r="110" spans="1:13" ht="13.5">
      <c r="A110" s="51" t="s">
        <v>689</v>
      </c>
      <c r="B110" s="51" t="s">
        <v>875</v>
      </c>
      <c r="C110" s="30" t="s">
        <v>875</v>
      </c>
      <c r="D110" s="30">
        <v>2</v>
      </c>
      <c r="E110" s="30" t="s">
        <v>878</v>
      </c>
      <c r="F110" s="30" t="s">
        <v>1930</v>
      </c>
      <c r="G110" s="30" t="s">
        <v>1937</v>
      </c>
      <c r="H110" s="138" t="s">
        <v>878</v>
      </c>
      <c r="I110" s="134"/>
      <c r="J110" s="30" t="s">
        <v>1643</v>
      </c>
      <c r="K110" s="30" t="s">
        <v>2041</v>
      </c>
      <c r="L110" s="30" t="s">
        <v>2042</v>
      </c>
      <c r="M110" s="30" t="s">
        <v>2226</v>
      </c>
    </row>
    <row r="111" spans="1:13" ht="13.5">
      <c r="A111" s="51" t="s">
        <v>689</v>
      </c>
      <c r="B111" s="51" t="s">
        <v>887</v>
      </c>
      <c r="C111" s="30" t="s">
        <v>888</v>
      </c>
      <c r="D111" s="30">
        <v>1</v>
      </c>
      <c r="E111" s="30" t="s">
        <v>893</v>
      </c>
      <c r="F111" s="30" t="s">
        <v>1930</v>
      </c>
      <c r="G111" s="30" t="s">
        <v>1932</v>
      </c>
      <c r="H111" s="138" t="s">
        <v>1933</v>
      </c>
      <c r="I111" s="134"/>
      <c r="J111" s="30" t="s">
        <v>521</v>
      </c>
      <c r="K111" s="30" t="s">
        <v>1953</v>
      </c>
      <c r="L111" s="30" t="s">
        <v>1954</v>
      </c>
      <c r="M111" s="30" t="s">
        <v>2079</v>
      </c>
    </row>
    <row r="112" spans="1:13" ht="13.5">
      <c r="A112" s="51" t="s">
        <v>689</v>
      </c>
      <c r="B112" s="51" t="s">
        <v>887</v>
      </c>
      <c r="C112" s="30" t="s">
        <v>902</v>
      </c>
      <c r="D112" s="30">
        <v>1</v>
      </c>
      <c r="E112" s="30" t="s">
        <v>893</v>
      </c>
      <c r="F112" s="30" t="s">
        <v>1930</v>
      </c>
      <c r="G112" s="30" t="s">
        <v>1932</v>
      </c>
      <c r="H112" s="138" t="s">
        <v>1933</v>
      </c>
      <c r="I112" s="134"/>
      <c r="J112" s="30" t="s">
        <v>180</v>
      </c>
      <c r="K112" s="30"/>
      <c r="L112" s="30"/>
      <c r="M112" s="30"/>
    </row>
    <row r="113" spans="1:13" ht="13.5">
      <c r="A113" s="51" t="s">
        <v>689</v>
      </c>
      <c r="B113" s="51" t="s">
        <v>887</v>
      </c>
      <c r="C113" s="30" t="s">
        <v>912</v>
      </c>
      <c r="D113" s="30">
        <v>1</v>
      </c>
      <c r="E113" s="30" t="s">
        <v>914</v>
      </c>
      <c r="F113" s="30" t="s">
        <v>1930</v>
      </c>
      <c r="G113" s="30" t="s">
        <v>1932</v>
      </c>
      <c r="H113" s="138" t="s">
        <v>1972</v>
      </c>
      <c r="I113" s="134"/>
      <c r="J113" s="30" t="s">
        <v>780</v>
      </c>
      <c r="K113" s="30" t="s">
        <v>1950</v>
      </c>
      <c r="L113" s="30" t="s">
        <v>1980</v>
      </c>
      <c r="M113" s="30" t="s">
        <v>780</v>
      </c>
    </row>
    <row r="114" spans="1:13" ht="13.5">
      <c r="A114" s="51" t="s">
        <v>689</v>
      </c>
      <c r="B114" s="51" t="s">
        <v>887</v>
      </c>
      <c r="C114" s="30" t="s">
        <v>917</v>
      </c>
      <c r="D114" s="30">
        <v>1</v>
      </c>
      <c r="E114" s="30" t="s">
        <v>893</v>
      </c>
      <c r="F114" s="30" t="s">
        <v>1930</v>
      </c>
      <c r="G114" s="30" t="s">
        <v>1932</v>
      </c>
      <c r="H114" s="138" t="s">
        <v>1933</v>
      </c>
      <c r="I114" s="134"/>
      <c r="J114" s="30" t="s">
        <v>781</v>
      </c>
      <c r="K114" s="143" t="s">
        <v>1930</v>
      </c>
      <c r="L114" s="143" t="s">
        <v>1932</v>
      </c>
      <c r="M114" s="30" t="s">
        <v>781</v>
      </c>
    </row>
    <row r="115" spans="1:13" ht="13.5">
      <c r="A115" s="51" t="s">
        <v>689</v>
      </c>
      <c r="B115" s="51" t="s">
        <v>887</v>
      </c>
      <c r="C115" s="30" t="s">
        <v>912</v>
      </c>
      <c r="D115" s="30">
        <v>3</v>
      </c>
      <c r="E115" s="30" t="s">
        <v>916</v>
      </c>
      <c r="F115" s="30" t="s">
        <v>1963</v>
      </c>
      <c r="G115" s="30" t="s">
        <v>2004</v>
      </c>
      <c r="H115" s="138" t="s">
        <v>2044</v>
      </c>
      <c r="I115" s="134"/>
      <c r="J115" s="30" t="s">
        <v>2232</v>
      </c>
      <c r="K115" s="30" t="s">
        <v>2041</v>
      </c>
      <c r="L115" s="30" t="s">
        <v>2042</v>
      </c>
      <c r="M115" s="30" t="s">
        <v>2232</v>
      </c>
    </row>
    <row r="116" spans="1:13" ht="13.5">
      <c r="A116" s="51" t="s">
        <v>689</v>
      </c>
      <c r="B116" s="51" t="s">
        <v>887</v>
      </c>
      <c r="C116" s="30" t="s">
        <v>888</v>
      </c>
      <c r="D116" s="30">
        <v>4</v>
      </c>
      <c r="E116" s="30" t="s">
        <v>1847</v>
      </c>
      <c r="F116" s="30" t="s">
        <v>1975</v>
      </c>
      <c r="G116" s="30" t="s">
        <v>2098</v>
      </c>
      <c r="H116" s="138" t="s">
        <v>2198</v>
      </c>
      <c r="I116" s="134"/>
      <c r="J116" s="134"/>
      <c r="K116" s="134"/>
      <c r="L116" s="134"/>
      <c r="M116" s="134"/>
    </row>
    <row r="117" spans="1:13" ht="13.5">
      <c r="A117" s="51" t="s">
        <v>689</v>
      </c>
      <c r="B117" s="51" t="s">
        <v>887</v>
      </c>
      <c r="C117" s="30" t="s">
        <v>902</v>
      </c>
      <c r="D117" s="30">
        <v>4</v>
      </c>
      <c r="E117" s="30" t="s">
        <v>1847</v>
      </c>
      <c r="F117" s="30" t="s">
        <v>1975</v>
      </c>
      <c r="G117" s="30" t="s">
        <v>2098</v>
      </c>
      <c r="H117" s="138" t="s">
        <v>2198</v>
      </c>
      <c r="I117" s="134"/>
      <c r="J117" s="134"/>
      <c r="K117" s="134"/>
      <c r="L117" s="134"/>
      <c r="M117" s="134"/>
    </row>
    <row r="118" spans="1:13" ht="13.5">
      <c r="A118" s="51" t="s">
        <v>689</v>
      </c>
      <c r="B118" s="51" t="s">
        <v>887</v>
      </c>
      <c r="C118" s="30" t="s">
        <v>912</v>
      </c>
      <c r="D118" s="30">
        <v>4</v>
      </c>
      <c r="E118" s="30" t="s">
        <v>1847</v>
      </c>
      <c r="F118" s="30" t="s">
        <v>1975</v>
      </c>
      <c r="G118" s="30" t="s">
        <v>2098</v>
      </c>
      <c r="H118" s="138" t="s">
        <v>2198</v>
      </c>
      <c r="I118" s="134"/>
      <c r="J118" s="134"/>
      <c r="K118" s="134"/>
      <c r="L118" s="134"/>
      <c r="M118" s="134"/>
    </row>
    <row r="119" spans="1:13" ht="13.5">
      <c r="A119" s="51" t="s">
        <v>689</v>
      </c>
      <c r="B119" s="51" t="s">
        <v>887</v>
      </c>
      <c r="C119" s="30" t="s">
        <v>917</v>
      </c>
      <c r="D119" s="30">
        <v>4</v>
      </c>
      <c r="E119" s="30" t="s">
        <v>1847</v>
      </c>
      <c r="F119" s="30" t="s">
        <v>1975</v>
      </c>
      <c r="G119" s="30" t="s">
        <v>2098</v>
      </c>
      <c r="H119" s="138" t="s">
        <v>2198</v>
      </c>
      <c r="I119" s="134"/>
      <c r="J119" s="134"/>
      <c r="K119" s="134"/>
      <c r="L119" s="134"/>
      <c r="M119" s="134"/>
    </row>
    <row r="120" spans="1:13" ht="13.5">
      <c r="A120" s="51" t="s">
        <v>689</v>
      </c>
      <c r="B120" s="51" t="s">
        <v>887</v>
      </c>
      <c r="C120" s="30" t="s">
        <v>888</v>
      </c>
      <c r="D120" s="30">
        <v>3</v>
      </c>
      <c r="E120" s="30" t="s">
        <v>895</v>
      </c>
      <c r="F120" s="30" t="s">
        <v>1930</v>
      </c>
      <c r="G120" s="30" t="s">
        <v>1937</v>
      </c>
      <c r="H120" s="138" t="s">
        <v>878</v>
      </c>
      <c r="I120" s="134"/>
      <c r="J120" s="134"/>
      <c r="K120" s="134"/>
      <c r="L120" s="134"/>
      <c r="M120" s="134"/>
    </row>
    <row r="121" spans="1:13" ht="13.5">
      <c r="A121" s="51" t="s">
        <v>689</v>
      </c>
      <c r="B121" s="51" t="s">
        <v>887</v>
      </c>
      <c r="C121" s="30" t="s">
        <v>902</v>
      </c>
      <c r="D121" s="30">
        <v>3</v>
      </c>
      <c r="E121" s="30" t="s">
        <v>895</v>
      </c>
      <c r="F121" s="30" t="s">
        <v>1930</v>
      </c>
      <c r="G121" s="30" t="s">
        <v>1937</v>
      </c>
      <c r="H121" s="138" t="s">
        <v>878</v>
      </c>
      <c r="I121" s="134"/>
      <c r="J121" s="134"/>
      <c r="K121" s="134"/>
      <c r="L121" s="134"/>
      <c r="M121" s="134"/>
    </row>
    <row r="122" spans="1:13" ht="13.5">
      <c r="A122" s="51" t="s">
        <v>689</v>
      </c>
      <c r="B122" s="51" t="s">
        <v>887</v>
      </c>
      <c r="C122" s="30" t="s">
        <v>917</v>
      </c>
      <c r="D122" s="30">
        <v>3</v>
      </c>
      <c r="E122" s="30" t="s">
        <v>895</v>
      </c>
      <c r="F122" s="30" t="s">
        <v>1930</v>
      </c>
      <c r="G122" s="30" t="s">
        <v>1937</v>
      </c>
      <c r="H122" s="138" t="s">
        <v>878</v>
      </c>
      <c r="I122" s="134"/>
      <c r="J122" s="134"/>
      <c r="K122" s="134"/>
      <c r="L122" s="134"/>
      <c r="M122" s="134"/>
    </row>
    <row r="123" spans="1:13" ht="13.5">
      <c r="A123" s="51" t="s">
        <v>689</v>
      </c>
      <c r="B123" s="51" t="s">
        <v>887</v>
      </c>
      <c r="C123" s="30" t="s">
        <v>912</v>
      </c>
      <c r="D123" s="30">
        <v>2</v>
      </c>
      <c r="E123" s="30" t="s">
        <v>915</v>
      </c>
      <c r="F123" s="30" t="s">
        <v>1950</v>
      </c>
      <c r="G123" s="30" t="s">
        <v>2021</v>
      </c>
      <c r="H123" s="138" t="s">
        <v>2119</v>
      </c>
      <c r="I123" s="134"/>
      <c r="J123" s="134"/>
      <c r="K123" s="134"/>
      <c r="L123" s="134"/>
      <c r="M123" s="134"/>
    </row>
    <row r="124" spans="1:13" ht="13.5">
      <c r="A124" s="51" t="s">
        <v>689</v>
      </c>
      <c r="B124" s="51" t="s">
        <v>887</v>
      </c>
      <c r="C124" s="30" t="s">
        <v>888</v>
      </c>
      <c r="D124" s="30">
        <v>2</v>
      </c>
      <c r="E124" s="30" t="s">
        <v>894</v>
      </c>
      <c r="F124" s="30" t="s">
        <v>1950</v>
      </c>
      <c r="G124" s="30" t="s">
        <v>1951</v>
      </c>
      <c r="H124" s="138" t="s">
        <v>2085</v>
      </c>
      <c r="I124" s="134"/>
      <c r="J124" s="134"/>
      <c r="K124" s="134"/>
      <c r="L124" s="134"/>
      <c r="M124" s="134"/>
    </row>
    <row r="125" spans="1:13" ht="13.5">
      <c r="A125" s="51" t="s">
        <v>689</v>
      </c>
      <c r="B125" s="51" t="s">
        <v>887</v>
      </c>
      <c r="C125" s="30" t="s">
        <v>902</v>
      </c>
      <c r="D125" s="30">
        <v>2</v>
      </c>
      <c r="E125" s="30" t="s">
        <v>894</v>
      </c>
      <c r="F125" s="30" t="s">
        <v>1950</v>
      </c>
      <c r="G125" s="30" t="s">
        <v>1951</v>
      </c>
      <c r="H125" s="138" t="s">
        <v>2085</v>
      </c>
      <c r="I125" s="134"/>
      <c r="J125" s="134"/>
      <c r="K125" s="134"/>
      <c r="L125" s="134"/>
      <c r="M125" s="134"/>
    </row>
    <row r="126" spans="1:13" ht="13.5">
      <c r="A126" s="51" t="s">
        <v>689</v>
      </c>
      <c r="B126" s="51" t="s">
        <v>887</v>
      </c>
      <c r="C126" s="30" t="s">
        <v>917</v>
      </c>
      <c r="D126" s="30">
        <v>2</v>
      </c>
      <c r="E126" s="30" t="s">
        <v>894</v>
      </c>
      <c r="F126" s="30" t="s">
        <v>1950</v>
      </c>
      <c r="G126" s="30" t="s">
        <v>1951</v>
      </c>
      <c r="H126" s="138" t="s">
        <v>2085</v>
      </c>
      <c r="I126" s="134"/>
      <c r="J126" s="134"/>
      <c r="K126" s="134"/>
      <c r="L126" s="134"/>
      <c r="M126" s="134"/>
    </row>
    <row r="127" spans="1:13" ht="13.5">
      <c r="A127" s="51" t="s">
        <v>689</v>
      </c>
      <c r="B127" s="51" t="s">
        <v>923</v>
      </c>
      <c r="C127" s="30" t="s">
        <v>924</v>
      </c>
      <c r="D127" s="30">
        <v>2</v>
      </c>
      <c r="E127" s="30" t="s">
        <v>927</v>
      </c>
      <c r="F127" s="30" t="s">
        <v>1930</v>
      </c>
      <c r="G127" s="30" t="s">
        <v>1932</v>
      </c>
      <c r="H127" s="138" t="s">
        <v>1972</v>
      </c>
      <c r="I127" s="134"/>
      <c r="J127" s="134"/>
      <c r="K127" s="134"/>
      <c r="L127" s="134"/>
      <c r="M127" s="134"/>
    </row>
    <row r="128" spans="1:13" ht="13.5">
      <c r="A128" s="51" t="s">
        <v>689</v>
      </c>
      <c r="B128" s="51" t="s">
        <v>923</v>
      </c>
      <c r="C128" s="30" t="s">
        <v>934</v>
      </c>
      <c r="D128" s="30">
        <v>2</v>
      </c>
      <c r="E128" s="30" t="s">
        <v>927</v>
      </c>
      <c r="F128" s="30" t="s">
        <v>1930</v>
      </c>
      <c r="G128" s="30" t="s">
        <v>1932</v>
      </c>
      <c r="H128" s="138" t="s">
        <v>1972</v>
      </c>
      <c r="I128" s="134"/>
      <c r="J128" s="134"/>
      <c r="K128" s="134"/>
      <c r="L128" s="134"/>
      <c r="M128" s="134"/>
    </row>
    <row r="129" spans="1:13" ht="13.5">
      <c r="A129" s="51" t="s">
        <v>689</v>
      </c>
      <c r="B129" s="51" t="s">
        <v>923</v>
      </c>
      <c r="C129" s="30" t="s">
        <v>924</v>
      </c>
      <c r="D129" s="30">
        <v>3</v>
      </c>
      <c r="E129" s="30" t="s">
        <v>928</v>
      </c>
      <c r="F129" s="30" t="s">
        <v>1963</v>
      </c>
      <c r="G129" s="30" t="s">
        <v>1964</v>
      </c>
      <c r="H129" s="138" t="s">
        <v>1965</v>
      </c>
      <c r="I129" s="134"/>
      <c r="J129" s="134"/>
      <c r="K129" s="134"/>
      <c r="L129" s="134"/>
      <c r="M129" s="134"/>
    </row>
    <row r="130" spans="1:13" ht="13.5">
      <c r="A130" s="51" t="s">
        <v>689</v>
      </c>
      <c r="B130" s="51" t="s">
        <v>923</v>
      </c>
      <c r="C130" s="30" t="s">
        <v>934</v>
      </c>
      <c r="D130" s="30">
        <v>3</v>
      </c>
      <c r="E130" s="30" t="s">
        <v>928</v>
      </c>
      <c r="F130" s="30" t="s">
        <v>1963</v>
      </c>
      <c r="G130" s="30" t="s">
        <v>1964</v>
      </c>
      <c r="H130" s="138" t="s">
        <v>1965</v>
      </c>
      <c r="I130" s="134"/>
      <c r="J130" s="134"/>
      <c r="K130" s="134"/>
      <c r="L130" s="134"/>
      <c r="M130" s="134"/>
    </row>
    <row r="131" spans="1:13" ht="13.5">
      <c r="A131" s="51" t="s">
        <v>689</v>
      </c>
      <c r="B131" s="51" t="s">
        <v>923</v>
      </c>
      <c r="C131" s="30" t="s">
        <v>924</v>
      </c>
      <c r="D131" s="30">
        <v>4</v>
      </c>
      <c r="E131" s="30" t="s">
        <v>996</v>
      </c>
      <c r="F131" s="30" t="s">
        <v>1975</v>
      </c>
      <c r="G131" s="30" t="s">
        <v>2098</v>
      </c>
      <c r="H131" s="138" t="s">
        <v>2195</v>
      </c>
      <c r="I131" s="134"/>
      <c r="J131" s="134"/>
      <c r="K131" s="134"/>
      <c r="L131" s="134"/>
      <c r="M131" s="134"/>
    </row>
    <row r="132" spans="1:13" ht="13.5">
      <c r="A132" s="51" t="s">
        <v>689</v>
      </c>
      <c r="B132" s="51" t="s">
        <v>923</v>
      </c>
      <c r="C132" s="30" t="s">
        <v>934</v>
      </c>
      <c r="D132" s="30">
        <v>4</v>
      </c>
      <c r="E132" s="30" t="s">
        <v>996</v>
      </c>
      <c r="F132" s="30" t="s">
        <v>1975</v>
      </c>
      <c r="G132" s="30" t="s">
        <v>2098</v>
      </c>
      <c r="H132" s="138" t="s">
        <v>2195</v>
      </c>
      <c r="I132" s="134"/>
      <c r="J132" s="134"/>
      <c r="K132" s="134"/>
      <c r="L132" s="134"/>
      <c r="M132" s="134"/>
    </row>
    <row r="133" spans="1:13" ht="13.5">
      <c r="A133" s="51" t="s">
        <v>689</v>
      </c>
      <c r="B133" s="51" t="s">
        <v>923</v>
      </c>
      <c r="C133" s="30" t="s">
        <v>924</v>
      </c>
      <c r="D133" s="30">
        <v>1</v>
      </c>
      <c r="E133" s="30" t="s">
        <v>926</v>
      </c>
      <c r="F133" s="30" t="s">
        <v>1950</v>
      </c>
      <c r="G133" s="30" t="s">
        <v>2021</v>
      </c>
      <c r="H133" s="138" t="s">
        <v>2119</v>
      </c>
      <c r="I133" s="134"/>
      <c r="J133" s="134"/>
      <c r="K133" s="134"/>
      <c r="L133" s="134"/>
      <c r="M133" s="134"/>
    </row>
    <row r="134" spans="1:13" ht="13.5">
      <c r="A134" s="51" t="s">
        <v>689</v>
      </c>
      <c r="B134" s="51" t="s">
        <v>923</v>
      </c>
      <c r="C134" s="30" t="s">
        <v>934</v>
      </c>
      <c r="D134" s="30">
        <v>1</v>
      </c>
      <c r="E134" s="30" t="s">
        <v>926</v>
      </c>
      <c r="F134" s="30" t="s">
        <v>1950</v>
      </c>
      <c r="G134" s="30" t="s">
        <v>2021</v>
      </c>
      <c r="H134" s="138" t="s">
        <v>2119</v>
      </c>
      <c r="I134" s="134"/>
      <c r="J134" s="134"/>
      <c r="K134" s="134"/>
      <c r="L134" s="134"/>
      <c r="M134" s="134"/>
    </row>
    <row r="135" spans="1:13" ht="13.5">
      <c r="A135" s="51" t="s">
        <v>689</v>
      </c>
      <c r="B135" s="51" t="s">
        <v>939</v>
      </c>
      <c r="C135" s="30" t="s">
        <v>939</v>
      </c>
      <c r="D135" s="30">
        <v>2</v>
      </c>
      <c r="E135" s="30" t="s">
        <v>945</v>
      </c>
      <c r="F135" s="30" t="s">
        <v>1930</v>
      </c>
      <c r="G135" s="30" t="s">
        <v>1932</v>
      </c>
      <c r="H135" s="138" t="s">
        <v>2088</v>
      </c>
      <c r="I135" s="134"/>
      <c r="J135" s="134"/>
      <c r="K135" s="134"/>
      <c r="L135" s="134"/>
      <c r="M135" s="134"/>
    </row>
    <row r="136" spans="1:13" ht="13.5">
      <c r="A136" s="51" t="s">
        <v>689</v>
      </c>
      <c r="B136" s="51" t="s">
        <v>939</v>
      </c>
      <c r="C136" s="30" t="s">
        <v>939</v>
      </c>
      <c r="D136" s="30">
        <v>3</v>
      </c>
      <c r="E136" s="30" t="s">
        <v>947</v>
      </c>
      <c r="F136" s="30" t="s">
        <v>1930</v>
      </c>
      <c r="G136" s="30" t="s">
        <v>1937</v>
      </c>
      <c r="H136" s="138" t="s">
        <v>1949</v>
      </c>
      <c r="I136" s="134"/>
      <c r="J136" s="134"/>
      <c r="K136" s="134"/>
      <c r="L136" s="134"/>
      <c r="M136" s="134"/>
    </row>
    <row r="137" spans="1:13" ht="13.5">
      <c r="A137" s="51" t="s">
        <v>689</v>
      </c>
      <c r="B137" s="51" t="s">
        <v>939</v>
      </c>
      <c r="C137" s="30" t="s">
        <v>939</v>
      </c>
      <c r="D137" s="30">
        <v>1</v>
      </c>
      <c r="E137" s="30" t="s">
        <v>943</v>
      </c>
      <c r="F137" s="30" t="s">
        <v>1950</v>
      </c>
      <c r="G137" s="30" t="s">
        <v>2021</v>
      </c>
      <c r="H137" s="138" t="s">
        <v>2061</v>
      </c>
      <c r="I137" s="134"/>
      <c r="J137" s="134"/>
      <c r="K137" s="134"/>
      <c r="L137" s="134"/>
      <c r="M137" s="134"/>
    </row>
    <row r="138" spans="1:13" ht="13.5">
      <c r="A138" s="51" t="s">
        <v>689</v>
      </c>
      <c r="B138" s="51" t="s">
        <v>939</v>
      </c>
      <c r="C138" s="30" t="s">
        <v>939</v>
      </c>
      <c r="D138" s="30">
        <v>4</v>
      </c>
      <c r="E138" s="30" t="s">
        <v>2080</v>
      </c>
      <c r="F138" s="30" t="s">
        <v>1950</v>
      </c>
      <c r="G138" s="30" t="s">
        <v>2021</v>
      </c>
      <c r="H138" s="138" t="s">
        <v>2082</v>
      </c>
      <c r="I138" s="134"/>
      <c r="J138" s="134"/>
      <c r="K138" s="134"/>
      <c r="L138" s="134"/>
      <c r="M138" s="134"/>
    </row>
    <row r="139" spans="1:13" ht="13.5">
      <c r="A139" s="51" t="s">
        <v>689</v>
      </c>
      <c r="B139" s="51" t="s">
        <v>958</v>
      </c>
      <c r="C139" s="30" t="s">
        <v>958</v>
      </c>
      <c r="D139" s="30">
        <v>1</v>
      </c>
      <c r="E139" s="30" t="s">
        <v>945</v>
      </c>
      <c r="F139" s="30" t="s">
        <v>1930</v>
      </c>
      <c r="G139" s="30" t="s">
        <v>1932</v>
      </c>
      <c r="H139" s="138" t="s">
        <v>2088</v>
      </c>
      <c r="I139" s="134"/>
      <c r="J139" s="134"/>
      <c r="K139" s="134"/>
      <c r="L139" s="134"/>
      <c r="M139" s="134"/>
    </row>
    <row r="140" spans="1:13" ht="13.5">
      <c r="A140" s="51" t="s">
        <v>689</v>
      </c>
      <c r="B140" s="51" t="s">
        <v>958</v>
      </c>
      <c r="C140" s="30" t="s">
        <v>958</v>
      </c>
      <c r="D140" s="30">
        <v>4</v>
      </c>
      <c r="E140" s="30" t="s">
        <v>996</v>
      </c>
      <c r="F140" s="30" t="s">
        <v>1975</v>
      </c>
      <c r="G140" s="30" t="s">
        <v>2098</v>
      </c>
      <c r="H140" s="138" t="s">
        <v>2195</v>
      </c>
      <c r="I140" s="134"/>
      <c r="J140" s="134"/>
      <c r="K140" s="134"/>
      <c r="L140" s="134"/>
      <c r="M140" s="134"/>
    </row>
    <row r="141" spans="1:13" ht="13.5">
      <c r="A141" s="51" t="s">
        <v>689</v>
      </c>
      <c r="B141" s="51" t="s">
        <v>958</v>
      </c>
      <c r="C141" s="30" t="s">
        <v>958</v>
      </c>
      <c r="D141" s="30">
        <v>2</v>
      </c>
      <c r="E141" s="30" t="s">
        <v>970</v>
      </c>
      <c r="F141" s="30" t="s">
        <v>1930</v>
      </c>
      <c r="G141" s="30" t="s">
        <v>1937</v>
      </c>
      <c r="H141" s="138" t="s">
        <v>1949</v>
      </c>
      <c r="I141" s="134"/>
      <c r="J141" s="134"/>
      <c r="K141" s="134"/>
      <c r="L141" s="134"/>
      <c r="M141" s="134"/>
    </row>
    <row r="142" spans="1:13" ht="13.5">
      <c r="A142" s="51" t="s">
        <v>689</v>
      </c>
      <c r="B142" s="51" t="s">
        <v>958</v>
      </c>
      <c r="C142" s="30" t="s">
        <v>958</v>
      </c>
      <c r="D142" s="30">
        <v>3</v>
      </c>
      <c r="E142" s="30" t="s">
        <v>971</v>
      </c>
      <c r="F142" s="30" t="s">
        <v>1950</v>
      </c>
      <c r="G142" s="30" t="s">
        <v>2021</v>
      </c>
      <c r="H142" s="138" t="s">
        <v>2134</v>
      </c>
      <c r="I142" s="134"/>
      <c r="J142" s="134"/>
      <c r="K142" s="134"/>
      <c r="L142" s="134"/>
      <c r="M142" s="134"/>
    </row>
    <row r="143" spans="1:13" ht="13.5">
      <c r="A143" s="51" t="s">
        <v>689</v>
      </c>
      <c r="B143" s="51" t="s">
        <v>978</v>
      </c>
      <c r="C143" s="30" t="s">
        <v>979</v>
      </c>
      <c r="D143" s="30">
        <v>1</v>
      </c>
      <c r="E143" s="30" t="s">
        <v>992</v>
      </c>
      <c r="F143" s="30" t="s">
        <v>1930</v>
      </c>
      <c r="G143" s="30" t="s">
        <v>1932</v>
      </c>
      <c r="H143" s="138" t="s">
        <v>1959</v>
      </c>
      <c r="I143" s="134"/>
      <c r="J143" s="134"/>
      <c r="K143" s="134"/>
      <c r="L143" s="134"/>
      <c r="M143" s="134"/>
    </row>
    <row r="144" spans="1:13" ht="13.5">
      <c r="A144" s="51" t="s">
        <v>689</v>
      </c>
      <c r="B144" s="51" t="s">
        <v>978</v>
      </c>
      <c r="C144" s="30" t="s">
        <v>1002</v>
      </c>
      <c r="D144" s="30">
        <v>1</v>
      </c>
      <c r="E144" s="30" t="s">
        <v>992</v>
      </c>
      <c r="F144" s="30" t="s">
        <v>1930</v>
      </c>
      <c r="G144" s="30" t="s">
        <v>1932</v>
      </c>
      <c r="H144" s="138" t="s">
        <v>1959</v>
      </c>
      <c r="I144" s="134"/>
      <c r="J144" s="134"/>
      <c r="K144" s="134"/>
      <c r="L144" s="134"/>
      <c r="M144" s="134"/>
    </row>
    <row r="145" spans="1:13" ht="13.5">
      <c r="A145" s="51" t="s">
        <v>689</v>
      </c>
      <c r="B145" s="51" t="s">
        <v>978</v>
      </c>
      <c r="C145" s="30" t="s">
        <v>1004</v>
      </c>
      <c r="D145" s="30">
        <v>1</v>
      </c>
      <c r="E145" s="30" t="s">
        <v>992</v>
      </c>
      <c r="F145" s="30" t="s">
        <v>1930</v>
      </c>
      <c r="G145" s="30" t="s">
        <v>1932</v>
      </c>
      <c r="H145" s="138" t="s">
        <v>1959</v>
      </c>
      <c r="I145" s="134"/>
      <c r="J145" s="134"/>
      <c r="K145" s="134"/>
      <c r="L145" s="134"/>
      <c r="M145" s="134"/>
    </row>
    <row r="146" spans="1:13" ht="13.5">
      <c r="A146" s="51" t="s">
        <v>689</v>
      </c>
      <c r="B146" s="51" t="s">
        <v>978</v>
      </c>
      <c r="C146" s="30" t="s">
        <v>1008</v>
      </c>
      <c r="D146" s="30">
        <v>1</v>
      </c>
      <c r="E146" s="30" t="s">
        <v>992</v>
      </c>
      <c r="F146" s="30" t="s">
        <v>1930</v>
      </c>
      <c r="G146" s="30" t="s">
        <v>1932</v>
      </c>
      <c r="H146" s="138" t="s">
        <v>1959</v>
      </c>
      <c r="I146" s="134"/>
      <c r="J146" s="134"/>
      <c r="K146" s="134"/>
      <c r="L146" s="134"/>
      <c r="M146" s="134"/>
    </row>
    <row r="147" spans="1:13" ht="13.5">
      <c r="A147" s="51" t="s">
        <v>689</v>
      </c>
      <c r="B147" s="51" t="s">
        <v>978</v>
      </c>
      <c r="C147" s="30" t="s">
        <v>979</v>
      </c>
      <c r="D147" s="30">
        <v>3</v>
      </c>
      <c r="E147" s="30" t="s">
        <v>996</v>
      </c>
      <c r="F147" s="30" t="s">
        <v>1975</v>
      </c>
      <c r="G147" s="30" t="s">
        <v>2098</v>
      </c>
      <c r="H147" s="138" t="s">
        <v>2195</v>
      </c>
      <c r="I147" s="134"/>
      <c r="J147" s="134"/>
      <c r="K147" s="134"/>
      <c r="L147" s="134"/>
      <c r="M147" s="134"/>
    </row>
    <row r="148" spans="1:13" ht="13.5">
      <c r="A148" s="51" t="s">
        <v>689</v>
      </c>
      <c r="B148" s="51" t="s">
        <v>978</v>
      </c>
      <c r="C148" s="30" t="s">
        <v>1002</v>
      </c>
      <c r="D148" s="30">
        <v>3</v>
      </c>
      <c r="E148" s="30" t="s">
        <v>996</v>
      </c>
      <c r="F148" s="30" t="s">
        <v>1975</v>
      </c>
      <c r="G148" s="30" t="s">
        <v>2098</v>
      </c>
      <c r="H148" s="138" t="s">
        <v>2195</v>
      </c>
      <c r="I148" s="134"/>
      <c r="J148" s="134"/>
      <c r="K148" s="134"/>
      <c r="L148" s="134"/>
      <c r="M148" s="134"/>
    </row>
    <row r="149" spans="1:13" ht="13.5">
      <c r="A149" s="51" t="s">
        <v>689</v>
      </c>
      <c r="B149" s="51" t="s">
        <v>978</v>
      </c>
      <c r="C149" s="30" t="s">
        <v>1004</v>
      </c>
      <c r="D149" s="30">
        <v>3</v>
      </c>
      <c r="E149" s="30" t="s">
        <v>996</v>
      </c>
      <c r="F149" s="30" t="s">
        <v>1975</v>
      </c>
      <c r="G149" s="30" t="s">
        <v>2098</v>
      </c>
      <c r="H149" s="138" t="s">
        <v>2195</v>
      </c>
      <c r="I149" s="134"/>
      <c r="J149" s="134"/>
      <c r="K149" s="134"/>
      <c r="L149" s="134"/>
      <c r="M149" s="134"/>
    </row>
    <row r="150" spans="1:13" ht="13.5">
      <c r="A150" s="51" t="s">
        <v>689</v>
      </c>
      <c r="B150" s="51" t="s">
        <v>978</v>
      </c>
      <c r="C150" s="30" t="s">
        <v>1008</v>
      </c>
      <c r="D150" s="30">
        <v>3</v>
      </c>
      <c r="E150" s="30" t="s">
        <v>996</v>
      </c>
      <c r="F150" s="30" t="s">
        <v>1975</v>
      </c>
      <c r="G150" s="30" t="s">
        <v>2098</v>
      </c>
      <c r="H150" s="138" t="s">
        <v>2195</v>
      </c>
      <c r="I150" s="134"/>
      <c r="J150" s="134"/>
      <c r="K150" s="134"/>
      <c r="L150" s="134"/>
      <c r="M150" s="134"/>
    </row>
    <row r="151" spans="1:13" ht="13.5">
      <c r="A151" s="51" t="s">
        <v>689</v>
      </c>
      <c r="B151" s="51" t="s">
        <v>978</v>
      </c>
      <c r="C151" s="30" t="s">
        <v>979</v>
      </c>
      <c r="D151" s="30">
        <v>2</v>
      </c>
      <c r="E151" s="30" t="s">
        <v>994</v>
      </c>
      <c r="F151" s="30" t="s">
        <v>1950</v>
      </c>
      <c r="G151" s="30" t="s">
        <v>2021</v>
      </c>
      <c r="H151" s="138" t="s">
        <v>2143</v>
      </c>
      <c r="I151" s="134"/>
      <c r="J151" s="134"/>
      <c r="K151" s="134"/>
      <c r="L151" s="134"/>
      <c r="M151" s="134"/>
    </row>
    <row r="152" spans="1:13" ht="13.5">
      <c r="A152" s="51" t="s">
        <v>689</v>
      </c>
      <c r="B152" s="51" t="s">
        <v>978</v>
      </c>
      <c r="C152" s="30" t="s">
        <v>1002</v>
      </c>
      <c r="D152" s="30">
        <v>2</v>
      </c>
      <c r="E152" s="30" t="s">
        <v>994</v>
      </c>
      <c r="F152" s="30" t="s">
        <v>1950</v>
      </c>
      <c r="G152" s="30" t="s">
        <v>2021</v>
      </c>
      <c r="H152" s="138" t="s">
        <v>2143</v>
      </c>
      <c r="I152" s="134"/>
      <c r="J152" s="134"/>
      <c r="K152" s="134"/>
      <c r="L152" s="134"/>
      <c r="M152" s="134"/>
    </row>
    <row r="153" spans="1:13" ht="13.5">
      <c r="A153" s="51" t="s">
        <v>689</v>
      </c>
      <c r="B153" s="51" t="s">
        <v>978</v>
      </c>
      <c r="C153" s="30" t="s">
        <v>1004</v>
      </c>
      <c r="D153" s="30">
        <v>2</v>
      </c>
      <c r="E153" s="30" t="s">
        <v>994</v>
      </c>
      <c r="F153" s="30" t="s">
        <v>1950</v>
      </c>
      <c r="G153" s="30" t="s">
        <v>2021</v>
      </c>
      <c r="H153" s="138" t="s">
        <v>2143</v>
      </c>
      <c r="I153" s="134"/>
      <c r="J153" s="134"/>
      <c r="K153" s="134"/>
      <c r="L153" s="134"/>
      <c r="M153" s="134"/>
    </row>
    <row r="154" spans="1:13" ht="13.5">
      <c r="A154" s="51" t="s">
        <v>689</v>
      </c>
      <c r="B154" s="51" t="s">
        <v>978</v>
      </c>
      <c r="C154" s="30" t="s">
        <v>1008</v>
      </c>
      <c r="D154" s="30">
        <v>2</v>
      </c>
      <c r="E154" s="30" t="s">
        <v>994</v>
      </c>
      <c r="F154" s="30" t="s">
        <v>1950</v>
      </c>
      <c r="G154" s="30" t="s">
        <v>2021</v>
      </c>
      <c r="H154" s="138" t="s">
        <v>2143</v>
      </c>
      <c r="I154" s="134"/>
      <c r="J154" s="134"/>
      <c r="K154" s="134"/>
      <c r="L154" s="134"/>
      <c r="M154" s="134"/>
    </row>
    <row r="155" spans="1:13" ht="13.5">
      <c r="A155" s="51" t="s">
        <v>689</v>
      </c>
      <c r="B155" s="51" t="s">
        <v>1022</v>
      </c>
      <c r="C155" s="30" t="s">
        <v>1042</v>
      </c>
      <c r="D155" s="30">
        <v>4</v>
      </c>
      <c r="E155" s="30" t="s">
        <v>2232</v>
      </c>
      <c r="F155" s="30" t="s">
        <v>1545</v>
      </c>
      <c r="G155" s="30" t="s">
        <v>1545</v>
      </c>
      <c r="H155" s="138" t="s">
        <v>2232</v>
      </c>
      <c r="I155" s="134"/>
      <c r="J155" s="134"/>
      <c r="K155" s="134"/>
      <c r="L155" s="134"/>
      <c r="M155" s="134"/>
    </row>
    <row r="156" spans="1:13" ht="13.5">
      <c r="A156" s="51" t="s">
        <v>689</v>
      </c>
      <c r="B156" s="51" t="s">
        <v>1022</v>
      </c>
      <c r="C156" s="30" t="s">
        <v>1055</v>
      </c>
      <c r="D156" s="30">
        <v>4</v>
      </c>
      <c r="E156" s="30" t="s">
        <v>2232</v>
      </c>
      <c r="F156" s="30" t="s">
        <v>1545</v>
      </c>
      <c r="G156" s="30" t="s">
        <v>1545</v>
      </c>
      <c r="H156" s="138" t="s">
        <v>2232</v>
      </c>
      <c r="I156" s="134"/>
      <c r="J156" s="134"/>
      <c r="K156" s="134"/>
      <c r="L156" s="134"/>
      <c r="M156" s="134"/>
    </row>
    <row r="157" spans="1:13" ht="13.5">
      <c r="A157" s="51" t="s">
        <v>689</v>
      </c>
      <c r="B157" s="51" t="s">
        <v>1022</v>
      </c>
      <c r="C157" s="30" t="s">
        <v>1057</v>
      </c>
      <c r="D157" s="30">
        <v>4</v>
      </c>
      <c r="E157" s="30" t="s">
        <v>2232</v>
      </c>
      <c r="F157" s="30" t="s">
        <v>1545</v>
      </c>
      <c r="G157" s="30" t="s">
        <v>1545</v>
      </c>
      <c r="H157" s="138" t="s">
        <v>2232</v>
      </c>
      <c r="I157" s="134"/>
      <c r="J157" s="134"/>
      <c r="K157" s="134"/>
      <c r="L157" s="134"/>
      <c r="M157" s="134"/>
    </row>
    <row r="158" spans="1:13" ht="13.5">
      <c r="A158" s="51" t="s">
        <v>689</v>
      </c>
      <c r="B158" s="51" t="s">
        <v>1022</v>
      </c>
      <c r="C158" s="30" t="s">
        <v>1023</v>
      </c>
      <c r="D158" s="30">
        <v>3</v>
      </c>
      <c r="E158" s="30" t="s">
        <v>1036</v>
      </c>
      <c r="F158" s="30" t="s">
        <v>1930</v>
      </c>
      <c r="G158" s="30" t="s">
        <v>1932</v>
      </c>
      <c r="H158" s="138" t="s">
        <v>2187</v>
      </c>
      <c r="I158" s="134"/>
      <c r="J158" s="134"/>
      <c r="K158" s="134"/>
      <c r="L158" s="134"/>
      <c r="M158" s="134"/>
    </row>
    <row r="159" spans="1:13" ht="13.5">
      <c r="A159" s="51" t="s">
        <v>689</v>
      </c>
      <c r="B159" s="51" t="s">
        <v>1022</v>
      </c>
      <c r="C159" s="30" t="s">
        <v>1042</v>
      </c>
      <c r="D159" s="30">
        <v>2</v>
      </c>
      <c r="E159" s="30" t="s">
        <v>1049</v>
      </c>
      <c r="F159" s="30" t="s">
        <v>1930</v>
      </c>
      <c r="G159" s="30" t="s">
        <v>1932</v>
      </c>
      <c r="H159" s="138" t="s">
        <v>2187</v>
      </c>
      <c r="I159" s="134"/>
      <c r="J159" s="134"/>
      <c r="K159" s="134"/>
      <c r="L159" s="134"/>
      <c r="M159" s="134"/>
    </row>
    <row r="160" spans="1:13" ht="13.5">
      <c r="A160" s="51" t="s">
        <v>689</v>
      </c>
      <c r="B160" s="51" t="s">
        <v>1022</v>
      </c>
      <c r="C160" s="30" t="s">
        <v>1055</v>
      </c>
      <c r="D160" s="30">
        <v>3</v>
      </c>
      <c r="E160" s="30" t="s">
        <v>1049</v>
      </c>
      <c r="F160" s="30" t="s">
        <v>1930</v>
      </c>
      <c r="G160" s="30" t="s">
        <v>1932</v>
      </c>
      <c r="H160" s="138" t="s">
        <v>2187</v>
      </c>
      <c r="I160" s="134"/>
      <c r="J160" s="134"/>
      <c r="K160" s="134"/>
      <c r="L160" s="134"/>
      <c r="M160" s="134"/>
    </row>
    <row r="161" spans="1:13" ht="13.5">
      <c r="A161" s="51" t="s">
        <v>689</v>
      </c>
      <c r="B161" s="51" t="s">
        <v>1022</v>
      </c>
      <c r="C161" s="30" t="s">
        <v>1057</v>
      </c>
      <c r="D161" s="30">
        <v>2</v>
      </c>
      <c r="E161" s="30" t="s">
        <v>1049</v>
      </c>
      <c r="F161" s="30" t="s">
        <v>1930</v>
      </c>
      <c r="G161" s="30" t="s">
        <v>1932</v>
      </c>
      <c r="H161" s="138" t="s">
        <v>2187</v>
      </c>
      <c r="I161" s="134"/>
      <c r="J161" s="134"/>
      <c r="K161" s="134"/>
      <c r="L161" s="134"/>
      <c r="M161" s="134"/>
    </row>
    <row r="162" spans="1:13" ht="13.5">
      <c r="A162" s="51" t="s">
        <v>689</v>
      </c>
      <c r="B162" s="51" t="s">
        <v>1022</v>
      </c>
      <c r="C162" s="30" t="s">
        <v>1023</v>
      </c>
      <c r="D162" s="30">
        <v>1</v>
      </c>
      <c r="E162" s="30" t="s">
        <v>1034</v>
      </c>
      <c r="F162" s="30" t="s">
        <v>1950</v>
      </c>
      <c r="G162" s="30" t="s">
        <v>1980</v>
      </c>
      <c r="H162" s="138" t="s">
        <v>1983</v>
      </c>
      <c r="I162" s="134"/>
      <c r="J162" s="134"/>
      <c r="K162" s="134"/>
      <c r="L162" s="134"/>
      <c r="M162" s="134"/>
    </row>
    <row r="163" spans="1:13" ht="13.5">
      <c r="A163" s="51" t="s">
        <v>689</v>
      </c>
      <c r="B163" s="51" t="s">
        <v>1022</v>
      </c>
      <c r="C163" s="30" t="s">
        <v>1055</v>
      </c>
      <c r="D163" s="30">
        <v>1</v>
      </c>
      <c r="E163" s="30" t="s">
        <v>1982</v>
      </c>
      <c r="F163" s="30" t="s">
        <v>1950</v>
      </c>
      <c r="G163" s="30" t="s">
        <v>1980</v>
      </c>
      <c r="H163" s="138" t="s">
        <v>1983</v>
      </c>
      <c r="I163" s="134"/>
      <c r="J163" s="134"/>
      <c r="K163" s="134"/>
      <c r="L163" s="134"/>
      <c r="M163" s="134"/>
    </row>
    <row r="164" spans="1:13" ht="13.5">
      <c r="A164" s="51" t="s">
        <v>689</v>
      </c>
      <c r="B164" s="51" t="s">
        <v>1022</v>
      </c>
      <c r="C164" s="30" t="s">
        <v>1023</v>
      </c>
      <c r="D164" s="30">
        <v>2</v>
      </c>
      <c r="E164" s="30" t="s">
        <v>1035</v>
      </c>
      <c r="F164" s="30" t="s">
        <v>1930</v>
      </c>
      <c r="G164" s="30" t="s">
        <v>1984</v>
      </c>
      <c r="H164" s="138" t="s">
        <v>2214</v>
      </c>
      <c r="I164" s="134"/>
      <c r="J164" s="134"/>
      <c r="K164" s="134"/>
      <c r="L164" s="134"/>
      <c r="M164" s="134"/>
    </row>
    <row r="165" spans="1:13" ht="13.5">
      <c r="A165" s="51" t="s">
        <v>689</v>
      </c>
      <c r="B165" s="51" t="s">
        <v>1022</v>
      </c>
      <c r="C165" s="30" t="s">
        <v>1042</v>
      </c>
      <c r="D165" s="30">
        <v>1</v>
      </c>
      <c r="E165" s="30" t="s">
        <v>1035</v>
      </c>
      <c r="F165" s="30" t="s">
        <v>1930</v>
      </c>
      <c r="G165" s="30" t="s">
        <v>1984</v>
      </c>
      <c r="H165" s="138" t="s">
        <v>2214</v>
      </c>
      <c r="I165" s="134"/>
      <c r="J165" s="134"/>
      <c r="K165" s="134"/>
      <c r="L165" s="134"/>
      <c r="M165" s="134"/>
    </row>
    <row r="166" spans="1:13" ht="13.5">
      <c r="A166" s="51" t="s">
        <v>689</v>
      </c>
      <c r="B166" s="51" t="s">
        <v>1022</v>
      </c>
      <c r="C166" s="30" t="s">
        <v>1055</v>
      </c>
      <c r="D166" s="30">
        <v>2</v>
      </c>
      <c r="E166" s="30" t="s">
        <v>1035</v>
      </c>
      <c r="F166" s="30" t="s">
        <v>1930</v>
      </c>
      <c r="G166" s="30" t="s">
        <v>1984</v>
      </c>
      <c r="H166" s="138" t="s">
        <v>2214</v>
      </c>
      <c r="I166" s="134"/>
      <c r="J166" s="134"/>
      <c r="K166" s="134"/>
      <c r="L166" s="134"/>
      <c r="M166" s="134"/>
    </row>
    <row r="167" spans="1:13" ht="13.5">
      <c r="A167" s="51" t="s">
        <v>689</v>
      </c>
      <c r="B167" s="51" t="s">
        <v>1022</v>
      </c>
      <c r="C167" s="30" t="s">
        <v>1057</v>
      </c>
      <c r="D167" s="30">
        <v>1</v>
      </c>
      <c r="E167" s="30" t="s">
        <v>1035</v>
      </c>
      <c r="F167" s="30" t="s">
        <v>1930</v>
      </c>
      <c r="G167" s="30" t="s">
        <v>1984</v>
      </c>
      <c r="H167" s="138" t="s">
        <v>2214</v>
      </c>
      <c r="I167" s="134"/>
      <c r="J167" s="134"/>
      <c r="K167" s="134"/>
      <c r="L167" s="134"/>
      <c r="M167" s="134"/>
    </row>
    <row r="168" spans="1:13" ht="13.5">
      <c r="A168" s="51" t="s">
        <v>689</v>
      </c>
      <c r="B168" s="51" t="s">
        <v>1022</v>
      </c>
      <c r="C168" s="30" t="s">
        <v>1023</v>
      </c>
      <c r="D168" s="30">
        <v>4</v>
      </c>
      <c r="E168" s="30" t="s">
        <v>1051</v>
      </c>
      <c r="F168" s="30" t="s">
        <v>1950</v>
      </c>
      <c r="G168" s="30" t="s">
        <v>1951</v>
      </c>
      <c r="H168" s="138" t="s">
        <v>2136</v>
      </c>
      <c r="I168" s="134"/>
      <c r="J168" s="134"/>
      <c r="K168" s="134"/>
      <c r="L168" s="134"/>
      <c r="M168" s="134"/>
    </row>
    <row r="169" spans="1:13" ht="13.5">
      <c r="A169" s="51" t="s">
        <v>689</v>
      </c>
      <c r="B169" s="51" t="s">
        <v>1022</v>
      </c>
      <c r="C169" s="30" t="s">
        <v>1042</v>
      </c>
      <c r="D169" s="30">
        <v>3</v>
      </c>
      <c r="E169" s="30" t="s">
        <v>1051</v>
      </c>
      <c r="F169" s="30" t="s">
        <v>1950</v>
      </c>
      <c r="G169" s="30" t="s">
        <v>1951</v>
      </c>
      <c r="H169" s="138" t="s">
        <v>2136</v>
      </c>
      <c r="I169" s="134"/>
      <c r="J169" s="134"/>
      <c r="K169" s="134"/>
      <c r="L169" s="134"/>
      <c r="M169" s="134"/>
    </row>
    <row r="170" spans="1:13" ht="13.5">
      <c r="A170" s="51" t="s">
        <v>689</v>
      </c>
      <c r="B170" s="51" t="s">
        <v>1022</v>
      </c>
      <c r="C170" s="30" t="s">
        <v>1057</v>
      </c>
      <c r="D170" s="30">
        <v>3</v>
      </c>
      <c r="E170" s="30" t="s">
        <v>1051</v>
      </c>
      <c r="F170" s="30" t="s">
        <v>1950</v>
      </c>
      <c r="G170" s="30" t="s">
        <v>1951</v>
      </c>
      <c r="H170" s="138" t="s">
        <v>2136</v>
      </c>
      <c r="I170" s="134"/>
      <c r="J170" s="134"/>
      <c r="K170" s="134"/>
      <c r="L170" s="134"/>
      <c r="M170" s="134"/>
    </row>
    <row r="171" spans="1:13" ht="13.5">
      <c r="A171" s="51" t="s">
        <v>689</v>
      </c>
      <c r="B171" s="51" t="s">
        <v>1070</v>
      </c>
      <c r="C171" s="30" t="s">
        <v>1071</v>
      </c>
      <c r="D171" s="30">
        <v>2</v>
      </c>
      <c r="E171" s="30" t="s">
        <v>1085</v>
      </c>
      <c r="F171" s="30" t="s">
        <v>1930</v>
      </c>
      <c r="G171" s="30" t="s">
        <v>1932</v>
      </c>
      <c r="H171" s="138" t="s">
        <v>1933</v>
      </c>
      <c r="I171" s="134"/>
      <c r="J171" s="134"/>
      <c r="K171" s="134"/>
      <c r="L171" s="134"/>
      <c r="M171" s="134"/>
    </row>
    <row r="172" spans="1:13" ht="13.5">
      <c r="A172" s="51" t="s">
        <v>689</v>
      </c>
      <c r="B172" s="51" t="s">
        <v>1070</v>
      </c>
      <c r="C172" s="30" t="s">
        <v>1090</v>
      </c>
      <c r="D172" s="30">
        <v>2</v>
      </c>
      <c r="E172" s="30" t="s">
        <v>1085</v>
      </c>
      <c r="F172" s="30" t="s">
        <v>1930</v>
      </c>
      <c r="G172" s="30" t="s">
        <v>1932</v>
      </c>
      <c r="H172" s="138" t="s">
        <v>1933</v>
      </c>
      <c r="I172" s="134"/>
      <c r="J172" s="134"/>
      <c r="K172" s="134"/>
      <c r="L172" s="134"/>
      <c r="M172" s="134"/>
    </row>
    <row r="173" spans="1:13" ht="13.5">
      <c r="A173" s="51" t="s">
        <v>689</v>
      </c>
      <c r="B173" s="51" t="s">
        <v>1070</v>
      </c>
      <c r="C173" s="30" t="s">
        <v>1071</v>
      </c>
      <c r="D173" s="30">
        <v>3</v>
      </c>
      <c r="E173" s="30" t="s">
        <v>1086</v>
      </c>
      <c r="F173" s="30" t="s">
        <v>1975</v>
      </c>
      <c r="G173" s="30" t="s">
        <v>2098</v>
      </c>
      <c r="H173" s="138" t="s">
        <v>1086</v>
      </c>
      <c r="I173" s="134"/>
      <c r="J173" s="134"/>
      <c r="K173" s="134"/>
      <c r="L173" s="134"/>
      <c r="M173" s="134"/>
    </row>
    <row r="174" spans="1:13" ht="13.5">
      <c r="A174" s="51" t="s">
        <v>689</v>
      </c>
      <c r="B174" s="51" t="s">
        <v>1070</v>
      </c>
      <c r="C174" s="30" t="s">
        <v>1090</v>
      </c>
      <c r="D174" s="30">
        <v>3</v>
      </c>
      <c r="E174" s="30" t="s">
        <v>1086</v>
      </c>
      <c r="F174" s="30" t="s">
        <v>1975</v>
      </c>
      <c r="G174" s="30" t="s">
        <v>2098</v>
      </c>
      <c r="H174" s="138" t="s">
        <v>1086</v>
      </c>
      <c r="I174" s="134"/>
      <c r="J174" s="134"/>
      <c r="K174" s="134"/>
      <c r="L174" s="134"/>
      <c r="M174" s="134"/>
    </row>
    <row r="175" spans="1:13" ht="13.5">
      <c r="A175" s="51" t="s">
        <v>689</v>
      </c>
      <c r="B175" s="51" t="s">
        <v>1070</v>
      </c>
      <c r="C175" s="30" t="s">
        <v>1071</v>
      </c>
      <c r="D175" s="30">
        <v>1</v>
      </c>
      <c r="E175" s="30" t="s">
        <v>1084</v>
      </c>
      <c r="F175" s="30" t="s">
        <v>1950</v>
      </c>
      <c r="G175" s="30" t="s">
        <v>2021</v>
      </c>
      <c r="H175" s="138" t="s">
        <v>2076</v>
      </c>
      <c r="I175" s="134"/>
      <c r="J175" s="134"/>
      <c r="K175" s="134"/>
      <c r="L175" s="134"/>
      <c r="M175" s="134"/>
    </row>
    <row r="176" spans="1:13" ht="13.5">
      <c r="A176" s="51" t="s">
        <v>689</v>
      </c>
      <c r="B176" s="51" t="s">
        <v>1070</v>
      </c>
      <c r="C176" s="30" t="s">
        <v>1090</v>
      </c>
      <c r="D176" s="30">
        <v>1</v>
      </c>
      <c r="E176" s="30" t="s">
        <v>1084</v>
      </c>
      <c r="F176" s="30" t="s">
        <v>1950</v>
      </c>
      <c r="G176" s="30" t="s">
        <v>2021</v>
      </c>
      <c r="H176" s="138" t="s">
        <v>2076</v>
      </c>
      <c r="I176" s="134"/>
      <c r="J176" s="134"/>
      <c r="K176" s="134"/>
      <c r="L176" s="134"/>
      <c r="M176" s="134"/>
    </row>
  </sheetData>
  <autoFilter ref="A3:H176" xr:uid="{00000000-0009-0000-0000-000005000000}"/>
  <mergeCells count="2">
    <mergeCell ref="A1:K1"/>
    <mergeCell ref="J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S2.1 LCA database</vt:lpstr>
      <vt:lpstr>Table S2.2 LCA bioprocesses</vt:lpstr>
      <vt:lpstr>Table S2.3 GRN Bioprocess data</vt:lpstr>
      <vt:lpstr>Table S2.4 LCA impact categorie</vt:lpstr>
      <vt:lpstr>Table S2.5 Comparative LCA summ</vt:lpstr>
      <vt:lpstr>Table S2.6 Hotspot categorizati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Lucas Eastham</cp:lastModifiedBy>
  <dcterms:modified xsi:type="dcterms:W3CDTF">2026-10-02T16:19:43Z</dcterms:modified>
</cp:coreProperties>
</file>