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ugentbe-my.sharepoint.com/personal/evy_goossens_ugent_be/Documents/Ugent/PhD_students/Kirsten/longitudinal_trial/Paper_control_group/To submit/"/>
    </mc:Choice>
  </mc:AlternateContent>
  <xr:revisionPtr revIDLastSave="1899" documentId="11_F25DC773A252ABDACC104809E11D5B4A5ADE58EE" xr6:coauthVersionLast="47" xr6:coauthVersionMax="47" xr10:uidLastSave="{E7EC46A9-8B9C-4271-9EB4-010733E6A238}"/>
  <bookViews>
    <workbookView xWindow="-108" yWindow="-108" windowWidth="23256" windowHeight="12456" tabRatio="881" firstSheet="1" activeTab="8" xr2:uid="{00000000-000D-0000-FFFF-FFFF00000000}"/>
  </bookViews>
  <sheets>
    <sheet name="Legends" sheetId="1" r:id="rId1"/>
    <sheet name="Table S1" sheetId="3" r:id="rId2"/>
    <sheet name="Table S2" sheetId="4" r:id="rId3"/>
    <sheet name="Table S3" sheetId="5" r:id="rId4"/>
    <sheet name="Table S4" sheetId="6" r:id="rId5"/>
    <sheet name="Table S5" sheetId="7" r:id="rId6"/>
    <sheet name="Table S6" sheetId="28" r:id="rId7"/>
    <sheet name="Table S7" sheetId="20" r:id="rId8"/>
    <sheet name="Table S8" sheetId="21" r:id="rId9"/>
    <sheet name="Table S9" sheetId="22" r:id="rId10"/>
    <sheet name="Table S10" sheetId="23" r:id="rId11"/>
    <sheet name="Table S11" sheetId="24" r:id="rId12"/>
    <sheet name="Table S12" sheetId="25" r:id="rId13"/>
    <sheet name="Table S13" sheetId="16" r:id="rId14"/>
    <sheet name="Table S14" sheetId="17" r:id="rId15"/>
  </sheets>
  <definedNames>
    <definedName name="_xlnm.Print_Area" localSheetId="1">'Table S1'!$A$1:$R$40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4" l="1"/>
  <c r="D31" i="4"/>
  <c r="D32" i="4"/>
  <c r="D33" i="4"/>
  <c r="D34" i="4"/>
  <c r="D29" i="4"/>
  <c r="O9" i="24" l="1"/>
  <c r="O10" i="24"/>
  <c r="O11" i="24"/>
  <c r="O12" i="24"/>
  <c r="O14" i="24"/>
  <c r="O16" i="24"/>
  <c r="O19" i="24"/>
  <c r="O20" i="24"/>
  <c r="O26" i="24"/>
  <c r="O27" i="24"/>
  <c r="O29" i="24"/>
  <c r="O33" i="24"/>
  <c r="O35" i="24"/>
  <c r="O37" i="24"/>
  <c r="O38" i="24"/>
  <c r="O39" i="24"/>
  <c r="O42" i="24"/>
  <c r="O43" i="24"/>
  <c r="O44" i="24"/>
  <c r="O45" i="24"/>
  <c r="O48" i="24"/>
  <c r="O52" i="24"/>
  <c r="O53" i="24"/>
  <c r="O54" i="24"/>
  <c r="O55" i="24"/>
  <c r="O56" i="24"/>
  <c r="O57" i="24"/>
  <c r="O58" i="24"/>
  <c r="O59" i="24"/>
  <c r="O60" i="24"/>
  <c r="O61" i="24"/>
  <c r="O62" i="24"/>
  <c r="O63" i="24"/>
  <c r="O68" i="24"/>
  <c r="O70" i="24"/>
  <c r="O71" i="24"/>
  <c r="O72" i="24"/>
  <c r="O73" i="24"/>
  <c r="O77" i="24"/>
  <c r="O78" i="24"/>
  <c r="O80" i="24"/>
  <c r="O82" i="24"/>
  <c r="O84" i="24"/>
  <c r="O86" i="24"/>
  <c r="O87" i="24"/>
  <c r="O88" i="24"/>
  <c r="O89" i="24"/>
  <c r="O91" i="24"/>
  <c r="O97" i="24"/>
  <c r="O99" i="24"/>
  <c r="AC6" i="23"/>
  <c r="AC7" i="23"/>
  <c r="AC8" i="23"/>
  <c r="AC10" i="23"/>
  <c r="AC11" i="23"/>
  <c r="AC12" i="23"/>
  <c r="AC13" i="23"/>
  <c r="AC14" i="23"/>
  <c r="AC15" i="23"/>
  <c r="AC17" i="23"/>
  <c r="AC18" i="23"/>
  <c r="AC19" i="23"/>
  <c r="AC20" i="23"/>
  <c r="AC21" i="23"/>
  <c r="AC22" i="23"/>
  <c r="AC23" i="23"/>
  <c r="AC24" i="23"/>
  <c r="AC25" i="23"/>
  <c r="AC26" i="23"/>
  <c r="AC27" i="23"/>
  <c r="AC28" i="23"/>
  <c r="AC29" i="23"/>
  <c r="AC30" i="23"/>
  <c r="AC31" i="23"/>
  <c r="AC32" i="23"/>
  <c r="AC33" i="23"/>
  <c r="AC34" i="23"/>
  <c r="AC35" i="23"/>
  <c r="AC37" i="23"/>
  <c r="AC38" i="23"/>
  <c r="AC39" i="23"/>
  <c r="AC40" i="23"/>
  <c r="AC41" i="23"/>
  <c r="AC42" i="23"/>
  <c r="AC43" i="23"/>
  <c r="AC5" i="23"/>
  <c r="AB6" i="23"/>
  <c r="AB7" i="23"/>
  <c r="AB8" i="23"/>
  <c r="AB10" i="23"/>
  <c r="AB11" i="23"/>
  <c r="AB12" i="23"/>
  <c r="AB13" i="23"/>
  <c r="AB14" i="23"/>
  <c r="AB15" i="23"/>
  <c r="AB17" i="23"/>
  <c r="AB18" i="23"/>
  <c r="AB19" i="23"/>
  <c r="AB20" i="23"/>
  <c r="AB21" i="23"/>
  <c r="AB22" i="23"/>
  <c r="AB23" i="23"/>
  <c r="AB24" i="23"/>
  <c r="AB25" i="23"/>
  <c r="AB26" i="23"/>
  <c r="AB27" i="23"/>
  <c r="AB28" i="23"/>
  <c r="AB29" i="23"/>
  <c r="AB30" i="23"/>
  <c r="AB31" i="23"/>
  <c r="AB32" i="23"/>
  <c r="AB33" i="23"/>
  <c r="AB34" i="23"/>
  <c r="AB35" i="23"/>
  <c r="AB37" i="23"/>
  <c r="AB38" i="23"/>
  <c r="AB39" i="23"/>
  <c r="AB40" i="23"/>
  <c r="AB41" i="23"/>
  <c r="AB42" i="23"/>
  <c r="AB43" i="23"/>
  <c r="AB5" i="23"/>
  <c r="AD5" i="23"/>
  <c r="AD6" i="23"/>
  <c r="AD7" i="23"/>
  <c r="AD8" i="23"/>
  <c r="AD10" i="23"/>
  <c r="AD11" i="23"/>
  <c r="AD12" i="23"/>
  <c r="AD13" i="23"/>
  <c r="AD14" i="23"/>
  <c r="AD15" i="23"/>
  <c r="AD17" i="23"/>
  <c r="AD18" i="23"/>
  <c r="AD19" i="23"/>
  <c r="AD20" i="23"/>
  <c r="AD21" i="23"/>
  <c r="AD22" i="23"/>
  <c r="AD23" i="23"/>
  <c r="AD24" i="23"/>
  <c r="AD25" i="23"/>
  <c r="AD26" i="23"/>
  <c r="AD27" i="23"/>
  <c r="AD28" i="23"/>
  <c r="AD29" i="23"/>
  <c r="AD30" i="23"/>
  <c r="AD31" i="23"/>
  <c r="AD32" i="23"/>
  <c r="AD33" i="23"/>
  <c r="AD34" i="23"/>
  <c r="AD35" i="23"/>
  <c r="AD37" i="23"/>
  <c r="AD38" i="23"/>
  <c r="AD39" i="23"/>
  <c r="AD40" i="23"/>
  <c r="AD41" i="23"/>
  <c r="AD42" i="23"/>
  <c r="AD43" i="23"/>
  <c r="M9" i="22" l="1"/>
  <c r="M10" i="22"/>
  <c r="M13" i="22"/>
  <c r="M17" i="22"/>
  <c r="M18" i="22"/>
  <c r="M19" i="22"/>
  <c r="M20" i="22"/>
  <c r="M24" i="22"/>
  <c r="M25" i="22"/>
  <c r="M26" i="22"/>
  <c r="M28" i="22"/>
  <c r="M31" i="22"/>
  <c r="M33" i="22"/>
  <c r="M34" i="22"/>
  <c r="M40" i="22"/>
  <c r="E36" i="5"/>
  <c r="C34" i="5"/>
  <c r="B34" i="5"/>
  <c r="B18" i="5"/>
  <c r="C10" i="5"/>
  <c r="B10" i="5"/>
  <c r="E9" i="5"/>
  <c r="J37" i="3"/>
  <c r="E36" i="3"/>
  <c r="E16" i="3"/>
</calcChain>
</file>

<file path=xl/sharedStrings.xml><?xml version="1.0" encoding="utf-8"?>
<sst xmlns="http://schemas.openxmlformats.org/spreadsheetml/2006/main" count="2806" uniqueCount="623">
  <si>
    <t>Number</t>
  </si>
  <si>
    <t>Description</t>
  </si>
  <si>
    <t>Table S1</t>
  </si>
  <si>
    <t>Table S2</t>
  </si>
  <si>
    <t>Table S3</t>
  </si>
  <si>
    <t>Table S4</t>
  </si>
  <si>
    <t>GAM or LM results of the most abundant families in ileum and caecum</t>
  </si>
  <si>
    <t>Table S5</t>
  </si>
  <si>
    <t>Table S6</t>
  </si>
  <si>
    <t>Full dataset (n = 101)</t>
  </si>
  <si>
    <t>Ileum</t>
  </si>
  <si>
    <t> </t>
  </si>
  <si>
    <t>Caecum</t>
  </si>
  <si>
    <t>Taxonomy (ASVs)</t>
  </si>
  <si>
    <t>A. Parametric coefficients</t>
  </si>
  <si>
    <t>Estimate</t>
  </si>
  <si>
    <t>Std. Error</t>
  </si>
  <si>
    <t>t value</t>
  </si>
  <si>
    <t>p-value</t>
  </si>
  <si>
    <t>(Intercept)</t>
  </si>
  <si>
    <t>log(read depth)</t>
  </si>
  <si>
    <t>B. Smooth terms</t>
  </si>
  <si>
    <t>edf</t>
  </si>
  <si>
    <t>Ref.df</t>
  </si>
  <si>
    <t>F</t>
  </si>
  <si>
    <t>Age (days)</t>
  </si>
  <si>
    <t>&lt; 2e-16</t>
  </si>
  <si>
    <t>Deviance explained = 47,4%</t>
  </si>
  <si>
    <t>Deviance explained = 79%</t>
  </si>
  <si>
    <t>Functionality (KOs)</t>
  </si>
  <si>
    <t>Deviance explained = 19,6%</t>
  </si>
  <si>
    <t>Deviance explained = 70,2%</t>
  </si>
  <si>
    <t>edf = effective degrees of freedom</t>
  </si>
  <si>
    <t>Ref.df =  reference degrees of freedom</t>
  </si>
  <si>
    <t>Statistical summary of the linear regression model including log(read depth) and age (days post hatch) as fixed effects.</t>
  </si>
  <si>
    <t>RSE = 0,4673; adjusted R² = 0,025</t>
  </si>
  <si>
    <t>RSE = 0,395; adjusted R² = 0,708</t>
  </si>
  <si>
    <t>RSE = 0.219; adjusted R² = 0.060</t>
  </si>
  <si>
    <t>RSE = 0.127; adjusted R² = 0.575</t>
  </si>
  <si>
    <t>RSE = residual standard error</t>
  </si>
  <si>
    <t>Effect of broiler age</t>
  </si>
  <si>
    <t>Community variance</t>
  </si>
  <si>
    <t>Community structure</t>
  </si>
  <si>
    <t>ANOVA</t>
  </si>
  <si>
    <t>permutest</t>
  </si>
  <si>
    <t>PERMANOVA</t>
  </si>
  <si>
    <t>Wd*-test</t>
  </si>
  <si>
    <r>
      <t>p</t>
    </r>
    <r>
      <rPr>
        <sz val="10"/>
        <color rgb="FF000000"/>
        <rFont val="Calibri"/>
        <family val="2"/>
      </rPr>
      <t>-value</t>
    </r>
  </si>
  <si>
    <t>R² (%)</t>
  </si>
  <si>
    <t>Test statistic</t>
  </si>
  <si>
    <t>Caecum - GAM</t>
  </si>
  <si>
    <t>Ileum - GAM</t>
  </si>
  <si>
    <t>Enterococcaceae</t>
  </si>
  <si>
    <t>read depth</t>
  </si>
  <si>
    <t>adj p-value</t>
  </si>
  <si>
    <t>&lt;2e-16</t>
  </si>
  <si>
    <t>Deviance explained = 62,4%</t>
  </si>
  <si>
    <t>Deviance explained = 46,2%</t>
  </si>
  <si>
    <t>Clostridiaceae</t>
  </si>
  <si>
    <t>Enterobacteriaceae</t>
  </si>
  <si>
    <t>Deviance explained = 37,1%</t>
  </si>
  <si>
    <t>Deviance explained = 15,4%</t>
  </si>
  <si>
    <t>Erysipelatoclostridiaceae</t>
  </si>
  <si>
    <t>Lachnospiraceae</t>
  </si>
  <si>
    <t>Deviance explained = 40,6%</t>
  </si>
  <si>
    <t>Deviance explained = 35,9%</t>
  </si>
  <si>
    <t>Lactobacillaceae</t>
  </si>
  <si>
    <t>Deviance explained = 62,2%</t>
  </si>
  <si>
    <t>Deviance explained = 28,1%</t>
  </si>
  <si>
    <t>Deviance explained = 34,8%</t>
  </si>
  <si>
    <t>Deviance explained = 22,6%</t>
  </si>
  <si>
    <t>Oscillospiraceae</t>
  </si>
  <si>
    <t>Ruminococcaceae</t>
  </si>
  <si>
    <t>Deviance explained = 70,3%</t>
  </si>
  <si>
    <t>Deviance explained = 53,9%</t>
  </si>
  <si>
    <t>Butyricicoccaceae</t>
  </si>
  <si>
    <t>Ileum - LM</t>
  </si>
  <si>
    <t>Deviance explained = 41,8%</t>
  </si>
  <si>
    <t>Statistical summary of the linear regression model including read depth and age (days post hatch) as fixed effects.</t>
  </si>
  <si>
    <t>Peptostreptococcaceae</t>
  </si>
  <si>
    <t>RSE = 7,631; adjusted R² = 0,371</t>
  </si>
  <si>
    <t>Deviance explained = 64,1%</t>
  </si>
  <si>
    <t>Burkholderiaceae</t>
  </si>
  <si>
    <t>RSE = 2,963; adjusted R² = -0,003</t>
  </si>
  <si>
    <t>Deviance explained = 61%</t>
  </si>
  <si>
    <t>For each timepoint, the mean relative abundance (%) and standard deviation (sd) are given, together with the prevalence and number of birds (n) at each timepoint.</t>
  </si>
  <si>
    <t>Age</t>
  </si>
  <si>
    <t>Family</t>
  </si>
  <si>
    <t>mean</t>
  </si>
  <si>
    <t>sd</t>
  </si>
  <si>
    <t>prevalence</t>
  </si>
  <si>
    <t>n</t>
  </si>
  <si>
    <t>feature</t>
  </si>
  <si>
    <t>coef</t>
  </si>
  <si>
    <t>null_hypothesis</t>
  </si>
  <si>
    <t>stderr</t>
  </si>
  <si>
    <t>pval_joint</t>
  </si>
  <si>
    <t>qval_joint</t>
  </si>
  <si>
    <t>NA</t>
  </si>
  <si>
    <t>Monoglobaceae</t>
  </si>
  <si>
    <t>Erysipelotrichaceae</t>
  </si>
  <si>
    <t>Eggerthellaceae</t>
  </si>
  <si>
    <t>p</t>
  </si>
  <si>
    <t>p.adj</t>
  </si>
  <si>
    <t>Enterococcus</t>
  </si>
  <si>
    <t>Shuttleworthia</t>
  </si>
  <si>
    <t>Faecalibacterium</t>
  </si>
  <si>
    <t>Anaerobutyricum</t>
  </si>
  <si>
    <t>Monoglobus</t>
  </si>
  <si>
    <t>Extibacter</t>
  </si>
  <si>
    <t>Negativibacillus</t>
  </si>
  <si>
    <t>Intestinimonas</t>
  </si>
  <si>
    <t>Anaerotruncus</t>
  </si>
  <si>
    <t>Lachnoclostridium</t>
  </si>
  <si>
    <t>DTU089</t>
  </si>
  <si>
    <t>Merdibacter</t>
  </si>
  <si>
    <t>Colidextribacter</t>
  </si>
  <si>
    <t>CHKCI001</t>
  </si>
  <si>
    <t>Paludicola</t>
  </si>
  <si>
    <t>Oscillibacter</t>
  </si>
  <si>
    <t>Anaerostipes</t>
  </si>
  <si>
    <t>Caproiciproducens</t>
  </si>
  <si>
    <t>HT002</t>
  </si>
  <si>
    <t>Agathobaculum</t>
  </si>
  <si>
    <t>Enterocloster</t>
  </si>
  <si>
    <t>Subdoligranulum</t>
  </si>
  <si>
    <t>Pseudoflavonifractor</t>
  </si>
  <si>
    <t>Acutalibacter</t>
  </si>
  <si>
    <t>ASF356</t>
  </si>
  <si>
    <t>Sellimonas</t>
  </si>
  <si>
    <t>Marvinbryantia</t>
  </si>
  <si>
    <t>Epulopiscium</t>
  </si>
  <si>
    <t>Massiliomicrobiota</t>
  </si>
  <si>
    <t>Klebsiella</t>
  </si>
  <si>
    <t>Blautia</t>
  </si>
  <si>
    <t>Eisenbergiella</t>
  </si>
  <si>
    <t>Hydrogenoanaerobacterium</t>
  </si>
  <si>
    <t>Lactobacillus</t>
  </si>
  <si>
    <t>Clostridium</t>
  </si>
  <si>
    <t>Flavonifractor</t>
  </si>
  <si>
    <t>Tyzzerella</t>
  </si>
  <si>
    <t>Pediococcus</t>
  </si>
  <si>
    <t>Mediterraneibacter</t>
  </si>
  <si>
    <t>Thomasclavelia</t>
  </si>
  <si>
    <t>Genus</t>
  </si>
  <si>
    <t>Escherichia-Shigella</t>
  </si>
  <si>
    <t>Lachnospiraceae UCG-004</t>
  </si>
  <si>
    <t>Lachnospiraceae UCG-010</t>
  </si>
  <si>
    <t>GCA-900066575</t>
  </si>
  <si>
    <t>Lachnospiraceae NK4A136 group</t>
  </si>
  <si>
    <t>Ralstonia</t>
  </si>
  <si>
    <t>Romboutsia</t>
  </si>
  <si>
    <t>Phylum</t>
  </si>
  <si>
    <t>Actinomycetota</t>
  </si>
  <si>
    <t>CHKCI002</t>
  </si>
  <si>
    <t>Bacillota</t>
  </si>
  <si>
    <t>UCG-009</t>
  </si>
  <si>
    <t>Christensenellaceae</t>
  </si>
  <si>
    <t>Christensenellaceae R-7 group</t>
  </si>
  <si>
    <t>[Clostridium] innocuum group</t>
  </si>
  <si>
    <t>CAG-56</t>
  </si>
  <si>
    <t>Paenibacillaceae</t>
  </si>
  <si>
    <t>Paenibacillus</t>
  </si>
  <si>
    <t>Terrisporobacter</t>
  </si>
  <si>
    <t>Gemmiger</t>
  </si>
  <si>
    <t>Pseudomonadota</t>
  </si>
  <si>
    <t>Citrobacter</t>
  </si>
  <si>
    <t>Corynebacteriaceae</t>
  </si>
  <si>
    <t>Corynebacterium</t>
  </si>
  <si>
    <t>Micrococcaceae</t>
  </si>
  <si>
    <t>Rothia</t>
  </si>
  <si>
    <t>Weissella</t>
  </si>
  <si>
    <t>Staphylococcaceae</t>
  </si>
  <si>
    <t>Staphylococcus</t>
  </si>
  <si>
    <t>Pseudomonadaceae</t>
  </si>
  <si>
    <t>Pseudomonas</t>
  </si>
  <si>
    <t>Ileal gene epression - LM</t>
  </si>
  <si>
    <t>Statistical summary of the generalized additive model (GAM) with age (days post hatch) as a smooth.</t>
  </si>
  <si>
    <t>Statistical summary of the linear regression model with age (days post hatch) as fixed effect.</t>
  </si>
  <si>
    <t>IgA</t>
  </si>
  <si>
    <t>IL22</t>
  </si>
  <si>
    <t>IL17</t>
  </si>
  <si>
    <t>IL1beta</t>
  </si>
  <si>
    <t>IFNgamma</t>
  </si>
  <si>
    <t>LITAF</t>
  </si>
  <si>
    <t>Deviance explained = 92,4%</t>
  </si>
  <si>
    <t>Deviance explained = 63,8%</t>
  </si>
  <si>
    <t>Deviance explained = 43,3%</t>
  </si>
  <si>
    <t>RSE = 1,058; adjusted R² = 0,4795</t>
  </si>
  <si>
    <t>RSE = 05096; adjusted R² = -0,01935</t>
  </si>
  <si>
    <t>RSE = 0,9502; adjusted R² = 0,7891</t>
  </si>
  <si>
    <t>Table S7</t>
  </si>
  <si>
    <t>Table S8</t>
  </si>
  <si>
    <t>Table S9</t>
  </si>
  <si>
    <t>Table S10</t>
  </si>
  <si>
    <t>Table S12</t>
  </si>
  <si>
    <t>Table S11</t>
  </si>
  <si>
    <t>Table S13</t>
  </si>
  <si>
    <t>Table S14</t>
  </si>
  <si>
    <t>Table S3. GAM or LM results of the most abundant families in ileum and caecum</t>
  </si>
  <si>
    <t>mean_I</t>
  </si>
  <si>
    <t>sd_I</t>
  </si>
  <si>
    <t>mean_II</t>
  </si>
  <si>
    <t>sd_II</t>
  </si>
  <si>
    <t>mean_III</t>
  </si>
  <si>
    <t>sd_III</t>
  </si>
  <si>
    <t>mean_IV</t>
  </si>
  <si>
    <t>sd_IV</t>
  </si>
  <si>
    <t>prevalence_I</t>
  </si>
  <si>
    <t>prevalence_II</t>
  </si>
  <si>
    <t>prevalence_III</t>
  </si>
  <si>
    <t>prevalence_IV</t>
  </si>
  <si>
    <t>n_I</t>
  </si>
  <si>
    <t>n_II</t>
  </si>
  <si>
    <t>n_III</t>
  </si>
  <si>
    <t>n_IV</t>
  </si>
  <si>
    <t>padj_I_vs_II</t>
  </si>
  <si>
    <t>padj_I_vs_III</t>
  </si>
  <si>
    <t>padj_I_vs_IV</t>
  </si>
  <si>
    <t>padj_II_vs_III</t>
  </si>
  <si>
    <t>padj_II_vs_IV</t>
  </si>
  <si>
    <t>padj_III_vs_IV</t>
  </si>
  <si>
    <t>Log2FC(II/I)</t>
  </si>
  <si>
    <t>alcohol metabolism</t>
  </si>
  <si>
    <t>ethanol metabolism</t>
  </si>
  <si>
    <t>amines and polyamines degradation</t>
  </si>
  <si>
    <t>acetylglucosamine degradation</t>
  </si>
  <si>
    <t>biogenic amine degradation</t>
  </si>
  <si>
    <t>sialic acid degradation</t>
  </si>
  <si>
    <t>urea degradation</t>
  </si>
  <si>
    <t>amino acid degradation</t>
  </si>
  <si>
    <t>aromatic amino acid degradation</t>
  </si>
  <si>
    <t>negatively charged amino acid degradation</t>
  </si>
  <si>
    <t>nonpolar, aliphatic amino acid degradation</t>
  </si>
  <si>
    <t>polar, uncharged amino acid degradation</t>
  </si>
  <si>
    <t>positively charged amino acid degradation</t>
  </si>
  <si>
    <t>bile acid degradation</t>
  </si>
  <si>
    <t>glycocholate degradation</t>
  </si>
  <si>
    <t>carbohydrate degradation</t>
  </si>
  <si>
    <t>disaccharide degradation</t>
  </si>
  <si>
    <t>monosaccharide degradation</t>
  </si>
  <si>
    <t>polysaccharide degradation</t>
  </si>
  <si>
    <t>storage</t>
  </si>
  <si>
    <t>sugar acid degradation</t>
  </si>
  <si>
    <t>sugar alcohol degradation</t>
  </si>
  <si>
    <t>central metabolism</t>
  </si>
  <si>
    <t>energy metabolism</t>
  </si>
  <si>
    <t>endotoxin biosynthesis</t>
  </si>
  <si>
    <t>lipopolysaccharide biosynthesis</t>
  </si>
  <si>
    <t>gas metabolism</t>
  </si>
  <si>
    <t>acetogenesis</t>
  </si>
  <si>
    <t>hydrogen metabolism</t>
  </si>
  <si>
    <t>sulfate metabolism</t>
  </si>
  <si>
    <t>glycoprotein degradation</t>
  </si>
  <si>
    <t>glucuronide degradation</t>
  </si>
  <si>
    <t>mucus degradation</t>
  </si>
  <si>
    <t>inorganic nutrient metabolism</t>
  </si>
  <si>
    <t>nitrogen</t>
  </si>
  <si>
    <t>lipid degradation</t>
  </si>
  <si>
    <t>beta-oxidation</t>
  </si>
  <si>
    <t>glycerol degradation</t>
  </si>
  <si>
    <t>glyoxylate bypass</t>
  </si>
  <si>
    <t>organic acid metabolism</t>
  </si>
  <si>
    <t>acetate metabolism</t>
  </si>
  <si>
    <t>butyrate metabolism</t>
  </si>
  <si>
    <t>formate metabolism</t>
  </si>
  <si>
    <t>lactate metabolism</t>
  </si>
  <si>
    <t>propionate metabolism</t>
  </si>
  <si>
    <t>succinate metabolism</t>
  </si>
  <si>
    <t>protection against oxidative stress</t>
  </si>
  <si>
    <t>catalase</t>
  </si>
  <si>
    <t>peroxidase</t>
  </si>
  <si>
    <t>superoxide dismutase</t>
  </si>
  <si>
    <t>superoxide reductase</t>
  </si>
  <si>
    <t>secondary metabolites</t>
  </si>
  <si>
    <t>vitamins</t>
  </si>
  <si>
    <t>Log2FC(III/II)</t>
  </si>
  <si>
    <t>Log2FC(IV/III)</t>
  </si>
  <si>
    <t>GMM</t>
  </si>
  <si>
    <t>MF0001</t>
  </si>
  <si>
    <t>MF0003</t>
  </si>
  <si>
    <t>MF0004</t>
  </si>
  <si>
    <t>MF0005</t>
  </si>
  <si>
    <t>MF0006</t>
  </si>
  <si>
    <t>MF0007</t>
  </si>
  <si>
    <t>MF0008</t>
  </si>
  <si>
    <t>MF0009</t>
  </si>
  <si>
    <t>MF0011</t>
  </si>
  <si>
    <t>MF0012</t>
  </si>
  <si>
    <t>MF0013</t>
  </si>
  <si>
    <t>MF0014</t>
  </si>
  <si>
    <t>MF0015</t>
  </si>
  <si>
    <t>MF0016</t>
  </si>
  <si>
    <t>MF0017</t>
  </si>
  <si>
    <t>MF0018</t>
  </si>
  <si>
    <t>MF0020</t>
  </si>
  <si>
    <t>MF0021</t>
  </si>
  <si>
    <t>MF0022</t>
  </si>
  <si>
    <t>MF0023</t>
  </si>
  <si>
    <t>MF0024</t>
  </si>
  <si>
    <t>MF0027</t>
  </si>
  <si>
    <t>MF0028</t>
  </si>
  <si>
    <t>MF0029</t>
  </si>
  <si>
    <t>MF0030</t>
  </si>
  <si>
    <t>MF0031</t>
  </si>
  <si>
    <t>MF0032</t>
  </si>
  <si>
    <t>MF0033</t>
  </si>
  <si>
    <t>MF0034</t>
  </si>
  <si>
    <t>MF0035</t>
  </si>
  <si>
    <t>MF0036</t>
  </si>
  <si>
    <t>MF0037</t>
  </si>
  <si>
    <t>MF0039</t>
  </si>
  <si>
    <t>MF0040</t>
  </si>
  <si>
    <t>MF0041</t>
  </si>
  <si>
    <t>MF0042</t>
  </si>
  <si>
    <t>MF0043</t>
  </si>
  <si>
    <t>MF0044</t>
  </si>
  <si>
    <t>MF0045</t>
  </si>
  <si>
    <t>MF0046</t>
  </si>
  <si>
    <t>MF0047</t>
  </si>
  <si>
    <t>MF0048</t>
  </si>
  <si>
    <t>MF0049</t>
  </si>
  <si>
    <t>MF0050</t>
  </si>
  <si>
    <t>MF0051</t>
  </si>
  <si>
    <t>MF0053</t>
  </si>
  <si>
    <t>MF0054</t>
  </si>
  <si>
    <t>MF0055</t>
  </si>
  <si>
    <t>MF0056</t>
  </si>
  <si>
    <t>MF0057</t>
  </si>
  <si>
    <t>MF0058</t>
  </si>
  <si>
    <t>MF0059</t>
  </si>
  <si>
    <t>MF0060</t>
  </si>
  <si>
    <t>MF0061</t>
  </si>
  <si>
    <t>MF0062</t>
  </si>
  <si>
    <t>MF0065</t>
  </si>
  <si>
    <t>MF0066</t>
  </si>
  <si>
    <t>MF0068</t>
  </si>
  <si>
    <t>MF0069</t>
  </si>
  <si>
    <t>MF0070</t>
  </si>
  <si>
    <t>MF0071</t>
  </si>
  <si>
    <t>MF0072</t>
  </si>
  <si>
    <t>MF0073</t>
  </si>
  <si>
    <t>MF0074</t>
  </si>
  <si>
    <t>MF0075</t>
  </si>
  <si>
    <t>MF0076</t>
  </si>
  <si>
    <t>MF0077</t>
  </si>
  <si>
    <t>MF0078</t>
  </si>
  <si>
    <t>MF0079</t>
  </si>
  <si>
    <t>MF0080</t>
  </si>
  <si>
    <t>MF0081</t>
  </si>
  <si>
    <t>MF0082</t>
  </si>
  <si>
    <t>MF0083</t>
  </si>
  <si>
    <t>MF0084</t>
  </si>
  <si>
    <t>MF0085</t>
  </si>
  <si>
    <t>MF0086</t>
  </si>
  <si>
    <t>MF0087</t>
  </si>
  <si>
    <t>MF0088</t>
  </si>
  <si>
    <t>MF0089</t>
  </si>
  <si>
    <t>MF0090</t>
  </si>
  <si>
    <t>MF0092</t>
  </si>
  <si>
    <t>MF0093</t>
  </si>
  <si>
    <t>MF0094</t>
  </si>
  <si>
    <t>MF0095</t>
  </si>
  <si>
    <t>MF0100</t>
  </si>
  <si>
    <t>MF0101</t>
  </si>
  <si>
    <t>MF0091</t>
  </si>
  <si>
    <t>MF0102</t>
  </si>
  <si>
    <t>MF0103</t>
  </si>
  <si>
    <t>MF0104</t>
  </si>
  <si>
    <t>MF0106</t>
  </si>
  <si>
    <t>MF0108</t>
  </si>
  <si>
    <t>MF0109</t>
  </si>
  <si>
    <t>MF0110</t>
  </si>
  <si>
    <t>MF0112</t>
  </si>
  <si>
    <t>MF0113</t>
  </si>
  <si>
    <t>MF0114</t>
  </si>
  <si>
    <t>MF0116</t>
  </si>
  <si>
    <t>MF0117</t>
  </si>
  <si>
    <t>MF0118</t>
  </si>
  <si>
    <t>MF0119</t>
  </si>
  <si>
    <t>MF0120</t>
  </si>
  <si>
    <t>MF0121</t>
  </si>
  <si>
    <t>MF0122</t>
  </si>
  <si>
    <t>MF0123</t>
  </si>
  <si>
    <t>MF0124</t>
  </si>
  <si>
    <t>MF0125</t>
  </si>
  <si>
    <t>MF0126</t>
  </si>
  <si>
    <t>MF0127</t>
  </si>
  <si>
    <t>MF0128</t>
  </si>
  <si>
    <t>MF0129</t>
  </si>
  <si>
    <t>MF0130</t>
  </si>
  <si>
    <t>MF0131</t>
  </si>
  <si>
    <t>MF0132</t>
  </si>
  <si>
    <t>MF0133</t>
  </si>
  <si>
    <t>GMM name</t>
  </si>
  <si>
    <t>ethanol production (formate pathway)</t>
  </si>
  <si>
    <t>putrescine degradation</t>
  </si>
  <si>
    <t>acetylneuraminate and acetylmannosamine degradation</t>
  </si>
  <si>
    <t>phenylalanine degradation</t>
  </si>
  <si>
    <t>tyrosine degradation (hydroxyphenylacetaldehyde pathway)</t>
  </si>
  <si>
    <t>tryptophan degradation</t>
  </si>
  <si>
    <t>aspartate degradation (oxaloacetate pathway)</t>
  </si>
  <si>
    <t>aspartate degradation (fumarate pathway)</t>
  </si>
  <si>
    <t>glutamate degradation (crotonyl-CoA pathway)</t>
  </si>
  <si>
    <t>glutamate degradation (4-aminobutanoate pathway)</t>
  </si>
  <si>
    <t>glutamate degradation (methylaspartate pathway)</t>
  </si>
  <si>
    <t>glycine degradation</t>
  </si>
  <si>
    <t>alanine degradation (racemase pathway)</t>
  </si>
  <si>
    <t>proline degradation (glutamate pathway)</t>
  </si>
  <si>
    <t>valine degradation</t>
  </si>
  <si>
    <t>leucine degradation</t>
  </si>
  <si>
    <t>isoleucine degradation</t>
  </si>
  <si>
    <t>methionine degradation (cysteine pathway)</t>
  </si>
  <si>
    <t>methionine degradation (mercaptan pathway)</t>
  </si>
  <si>
    <t>cysteine degradation</t>
  </si>
  <si>
    <t>serine degradation</t>
  </si>
  <si>
    <t>threonine degradation (glycine pathway)</t>
  </si>
  <si>
    <t>threonine degradation (formate pathway)</t>
  </si>
  <si>
    <t>asparagine degradation</t>
  </si>
  <si>
    <t>glutamine degradation (ammonia pathway)</t>
  </si>
  <si>
    <t>cysteine degradation (mercaptopyruvate pathway)</t>
  </si>
  <si>
    <t>glutamine degradation (oxoglutarate pathway)</t>
  </si>
  <si>
    <t>arginine degradation (agmatine deiminase pathway)</t>
  </si>
  <si>
    <t>arginine degradation (ornithine decarboxylase pathway)</t>
  </si>
  <si>
    <t>arginine degradation (AST/succinyltransferase pathway)</t>
  </si>
  <si>
    <t>lysine fermentation to acetate and butyrate (3,6-diaminohexanoate pathway)</t>
  </si>
  <si>
    <t>lysine degradation (cadaverine pathway)</t>
  </si>
  <si>
    <t>histidine degradation</t>
  </si>
  <si>
    <t>4-aminobutyrate degradation</t>
  </si>
  <si>
    <t>arginine degradation (agmatinase pathway)</t>
  </si>
  <si>
    <t>trehalose degradation</t>
  </si>
  <si>
    <t>sucrose degradation</t>
  </si>
  <si>
    <t>lactose and galactose degradation (PTS)</t>
  </si>
  <si>
    <t>lactose degradation</t>
  </si>
  <si>
    <t>maltose degradation</t>
  </si>
  <si>
    <t>melibiose degradation</t>
  </si>
  <si>
    <t>sucrose degradation (Actinobacteria)</t>
  </si>
  <si>
    <t>allose degradation</t>
  </si>
  <si>
    <t>arabinose degradation</t>
  </si>
  <si>
    <t>xylose degradation</t>
  </si>
  <si>
    <t>galactose degradation (Leloir pathway)</t>
  </si>
  <si>
    <t>alpha-D-glucose and alpha-D-glucose 1-phosphate degradation</t>
  </si>
  <si>
    <t>fructose degradation</t>
  </si>
  <si>
    <t>rhamnose degradation</t>
  </si>
  <si>
    <t>ribose degradation</t>
  </si>
  <si>
    <t>mannose degradation</t>
  </si>
  <si>
    <t>starch degradation</t>
  </si>
  <si>
    <t>pectin degradation - 5-dehydro-4-deoxy-D-glucuronate degradation</t>
  </si>
  <si>
    <t>glycogen metabolism</t>
  </si>
  <si>
    <t>glucarate degradation</t>
  </si>
  <si>
    <t>galactarate degradation</t>
  </si>
  <si>
    <t>galactonate degradation</t>
  </si>
  <si>
    <t>D-galacturonate degradation</t>
  </si>
  <si>
    <t>ribitol degradation</t>
  </si>
  <si>
    <t>sorbitol degradation (dehydrogenase)</t>
  </si>
  <si>
    <t>mannitol degradation</t>
  </si>
  <si>
    <t>sorbitol degradation (phosphotransferase)/sorbose degradation</t>
  </si>
  <si>
    <t>arabitol degradation</t>
  </si>
  <si>
    <t>galactitol degradation</t>
  </si>
  <si>
    <t>xylitol degradation</t>
  </si>
  <si>
    <t>bifidobacterium shunt</t>
  </si>
  <si>
    <t>Glycolysis (preparatory phase)</t>
  </si>
  <si>
    <t>Glycolysis (pay-off phase)</t>
  </si>
  <si>
    <t>pentose phosphate pathway (oxidative branch)</t>
  </si>
  <si>
    <t>pyruvate dehydrogenase complex</t>
  </si>
  <si>
    <t>pyruvate:ferredoxin oxidoreductase</t>
  </si>
  <si>
    <t>pyruvate:formate lyase</t>
  </si>
  <si>
    <t>TCA cycle</t>
  </si>
  <si>
    <t>TCA cycle (Mycobacterium pathway)</t>
  </si>
  <si>
    <t>TCA cycle (Helicobacter pathway)</t>
  </si>
  <si>
    <t>Entner-Doudoroff pathway I</t>
  </si>
  <si>
    <t>pentose phosphate pathway (non-oxidative branch)</t>
  </si>
  <si>
    <t>kdo2-lipid A synthesis</t>
  </si>
  <si>
    <t>homoacetogenesis</t>
  </si>
  <si>
    <t>NADH:ferredoxin oxidoreductase</t>
  </si>
  <si>
    <t>Sulfate reduction (dissimilatory)</t>
  </si>
  <si>
    <t>Sulfate reduction (assimilatory)</t>
  </si>
  <si>
    <t>beta-D-glucuronide and D-glucuronate degradation</t>
  </si>
  <si>
    <t>mucin degradation</t>
  </si>
  <si>
    <t>nitrate reduction (assimilatory)</t>
  </si>
  <si>
    <t>nitrate reduction (dissimilatory)</t>
  </si>
  <si>
    <t>anaerobic fatty acid beta-oxidation</t>
  </si>
  <si>
    <t>glycerol degradation (dihydroxyacetone pathway)</t>
  </si>
  <si>
    <t>glycerol degradation (glycerol kinase pathway)</t>
  </si>
  <si>
    <t>acetate to acetyl-CoA</t>
  </si>
  <si>
    <t>acetyl-CoA to acetate</t>
  </si>
  <si>
    <t>acetyl-CoA to crotonyl-CoA</t>
  </si>
  <si>
    <t>butyrate production via transferase</t>
  </si>
  <si>
    <t>butyrate production via kinase</t>
  </si>
  <si>
    <t>formate conversion</t>
  </si>
  <si>
    <t>lactate production</t>
  </si>
  <si>
    <t>lactate consumption</t>
  </si>
  <si>
    <t>propionate production (acrylate pathway)</t>
  </si>
  <si>
    <t>propionate production (succinate pathway)</t>
  </si>
  <si>
    <t>propionate production (propanediol pathway)</t>
  </si>
  <si>
    <t>Fucose degradation</t>
  </si>
  <si>
    <t>propionate production via kinase</t>
  </si>
  <si>
    <t>propionate production via transferase</t>
  </si>
  <si>
    <t>Succinate production</t>
  </si>
  <si>
    <t>Propionate conversion to succinate</t>
  </si>
  <si>
    <t>menaquinone production</t>
  </si>
  <si>
    <t>GMM metabolic category (hierarchy level 1)</t>
  </si>
  <si>
    <t>GMM metabolic sub-category (hierarchy level 2)</t>
  </si>
  <si>
    <t>Log2(II/I)</t>
  </si>
  <si>
    <t>Log2(III/II)</t>
  </si>
  <si>
    <t>Log2(IV/III)</t>
  </si>
  <si>
    <t xml:space="preserve">Beta diversity was assessed using the Bray-Curtis dissimilarity at either the level of microbial taxonomy (ASVs) or functional KOs. Community variance was calculated using betadisper and the effect of broiler age or GM maturation stage were tested using ANOVA or a permutation test (permutest). Differences in the community structure were tested using the commonly used PERMANOVA test, as well as the Wd*-test, which is more reliable in case of unequal community dispersions (variances). </t>
  </si>
  <si>
    <r>
      <t xml:space="preserve">Candidatus </t>
    </r>
    <r>
      <rPr>
        <sz val="11"/>
        <rFont val="Calibri"/>
        <family val="2"/>
        <scheme val="minor"/>
      </rPr>
      <t>Savagella</t>
    </r>
  </si>
  <si>
    <t>Effect of GM maturation stage on microbial community composition</t>
  </si>
  <si>
    <t>Post-hoc analysis of the effect of GM maturation stage on the caecal microbial community composition</t>
  </si>
  <si>
    <t>I vs II</t>
  </si>
  <si>
    <t>I vs III</t>
  </si>
  <si>
    <t>I vs IV</t>
  </si>
  <si>
    <t>II vs III</t>
  </si>
  <si>
    <t>II vs IV</t>
  </si>
  <si>
    <t>III vs IV</t>
  </si>
  <si>
    <r>
      <t xml:space="preserve">adjusted </t>
    </r>
    <r>
      <rPr>
        <i/>
        <sz val="11"/>
        <color theme="1"/>
        <rFont val="Calibri"/>
        <family val="2"/>
        <scheme val="minor"/>
      </rPr>
      <t>p-</t>
    </r>
    <r>
      <rPr>
        <sz val="11"/>
        <color theme="1"/>
        <rFont val="Calibri"/>
        <family val="2"/>
        <scheme val="minor"/>
      </rPr>
      <t>value</t>
    </r>
  </si>
  <si>
    <t>IL12</t>
  </si>
  <si>
    <t>Table S13. GAM or LM results of the ileal mucosal gene expression</t>
  </si>
  <si>
    <t>Table S2. Effect of broiler age or GM maturation stage on microbial community variance and structure in the ileum and caecum</t>
  </si>
  <si>
    <t>Effect of broiler age or GM maturation stage on microbial community variance and structure in the ileum and caecum</t>
  </si>
  <si>
    <t>Table S4. Summary of relative abundance of the top 8 families in the ileum</t>
  </si>
  <si>
    <t>Summary of relative abundance of the top 8 families in the ileum</t>
  </si>
  <si>
    <t>Summary of relative abundance of the top 9 families in the caecum</t>
  </si>
  <si>
    <t>Table S7. MaAsLin3 results of the association between bacterial genera and GM maturation stages in the ileum</t>
  </si>
  <si>
    <t>MaAsLin3 results of the association between bacterial genera and GM maturation stages in the ileum</t>
  </si>
  <si>
    <t>Table S8. MaAsLin3 results of the association between bacterial genera and GM maturation stages in the caecum</t>
  </si>
  <si>
    <t>MaAsLin3 results of the association between bacterial genera and GM maturation stages in the caecum</t>
  </si>
  <si>
    <t>Table S9. MaAsLin3 results of the association between gut metabolic modules (GMM) sub-categories and GM maturation stages in the ileum</t>
  </si>
  <si>
    <t>MaAsLin3 results of the association between gut metabolic modules (GMM) sub-categories and GM maturation stages in the ileum</t>
  </si>
  <si>
    <t>Table S10. MaAsLin3 results of the association between gut metabolic modules (GMM) sub-categories and GM maturation stages in the caecum</t>
  </si>
  <si>
    <t>MaAsLin3 results of the association between gut metabolic modules (GMM) sub-categories and GM maturation stages in the caecum</t>
  </si>
  <si>
    <t>Table S11. MaAsLin3 results of the association between gut metabolic modules (GMM) and GM maturation stages in the ileum</t>
  </si>
  <si>
    <t>MaAsLin3 results of the association between gut metabolic modules (GMM) and GM maturation stages in the ileum</t>
  </si>
  <si>
    <t>Table S12. MaAsLin3 results of the association between gut metabolic modules (GMM) and GM maturation stages in the caecum</t>
  </si>
  <si>
    <t>Table S5. Summary of relative abundance of the top 9 families in the caecum</t>
  </si>
  <si>
    <t>Cohort 1: Ross 308 - caecum</t>
  </si>
  <si>
    <t>Cohort 2: Ross 308  - caecum</t>
  </si>
  <si>
    <t>Cohort 3: Hubbard RedBro - caecum</t>
  </si>
  <si>
    <t>GM maturation stage I</t>
  </si>
  <si>
    <t>stat</t>
  </si>
  <si>
    <t>p value</t>
  </si>
  <si>
    <t>***</t>
  </si>
  <si>
    <t>Enterobacter</t>
  </si>
  <si>
    <t>Vibrionimonas</t>
  </si>
  <si>
    <t>**</t>
  </si>
  <si>
    <t>GM maturation stage II</t>
  </si>
  <si>
    <t>Bacillus</t>
  </si>
  <si>
    <t>GM maturation stage III</t>
  </si>
  <si>
    <t>*</t>
  </si>
  <si>
    <t>GM maturation stage IV</t>
  </si>
  <si>
    <t>[Clostridium] methylpentosum group</t>
  </si>
  <si>
    <t>Alistipes</t>
  </si>
  <si>
    <t>NK4A214 group</t>
  </si>
  <si>
    <t>Gordonibacter</t>
  </si>
  <si>
    <t>UCG-002</t>
  </si>
  <si>
    <t>Oscillospira</t>
  </si>
  <si>
    <t>Family XIII AD3011</t>
  </si>
  <si>
    <t>Candidatus Savagella</t>
  </si>
  <si>
    <t>Anaerofustis</t>
  </si>
  <si>
    <t>Angelakisella</t>
  </si>
  <si>
    <t>UCG-005</t>
  </si>
  <si>
    <t>Ruminococcus</t>
  </si>
  <si>
    <t>[Eubacterium] brachy group</t>
  </si>
  <si>
    <t>Defluviitaleaceae UCG-011</t>
  </si>
  <si>
    <t>Family XIII UCG-001</t>
  </si>
  <si>
    <t>Absiella</t>
  </si>
  <si>
    <t>Lachnospiraceae FCS020 group</t>
  </si>
  <si>
    <t>Anaerotignum</t>
  </si>
  <si>
    <t>GM maturation stage I + II</t>
  </si>
  <si>
    <t>Lachnospira</t>
  </si>
  <si>
    <t>Fournierella</t>
  </si>
  <si>
    <t>GM maturation stage II + III</t>
  </si>
  <si>
    <t>Anaerofilum</t>
  </si>
  <si>
    <t>Streptococcus</t>
  </si>
  <si>
    <t>GM maturation stage III + IV</t>
  </si>
  <si>
    <t>Limosilactobacillus</t>
  </si>
  <si>
    <t>Catenibacillus</t>
  </si>
  <si>
    <t>GM maturation stage I + II + III</t>
  </si>
  <si>
    <t>Pygmaiobacter</t>
  </si>
  <si>
    <t>GM maturation stage II + III + IV</t>
  </si>
  <si>
    <t>CAG-352</t>
  </si>
  <si>
    <t>Ileal gene expression - GAM</t>
  </si>
  <si>
    <r>
      <t xml:space="preserve">Candidatus </t>
    </r>
    <r>
      <rPr>
        <sz val="11"/>
        <color theme="1"/>
        <rFont val="Calibri"/>
        <family val="2"/>
        <scheme val="minor"/>
      </rPr>
      <t>Savagella</t>
    </r>
  </si>
  <si>
    <r>
      <t>Candidatus</t>
    </r>
    <r>
      <rPr>
        <sz val="11"/>
        <color theme="1"/>
        <rFont val="Calibri"/>
        <family val="2"/>
        <scheme val="minor"/>
      </rPr>
      <t xml:space="preserve"> Soleferrea</t>
    </r>
  </si>
  <si>
    <r>
      <rPr>
        <b/>
        <sz val="11"/>
        <color theme="1"/>
        <rFont val="Calibri"/>
        <family val="2"/>
        <scheme val="minor"/>
      </rPr>
      <t xml:space="preserve">References </t>
    </r>
    <r>
      <rPr>
        <b/>
        <i/>
        <sz val="11"/>
        <color theme="1"/>
        <rFont val="Calibri"/>
        <family val="2"/>
        <scheme val="minor"/>
      </rPr>
      <t>Epulopiscium</t>
    </r>
  </si>
  <si>
    <t>1.</t>
  </si>
  <si>
    <t>2.</t>
  </si>
  <si>
    <t>3.</t>
  </si>
  <si>
    <t>4.</t>
  </si>
  <si>
    <t>5.</t>
  </si>
  <si>
    <t>6.</t>
  </si>
  <si>
    <t>Cui N, Huang X, Kong Z, Huang Y, Huang Q, Yang S, et al. Newcastle Disease virus infection interferes with the formation of intestinal microflora in newly hatched specific-pathogen-free chicks. Front Microbiol. 2018;9:900. https://doi.org/10.3389/fmicb.2018.00900.</t>
  </si>
  <si>
    <t>Proszkowiec-Weglarz M, Miska KB, Ellestad LE, Schreier LL, Darwish N, et al. Delayed access to feed early post-hatch affects the development and maturation of gastrointestinal tract microbiota in broiler chickens. BMC Microbiol. 2022;22:206. https://doi.org/10.1186/s12866-022-02619-6.</t>
  </si>
  <si>
    <t>Gao m, Wang J, Lv Z. Supplementing genistein for breeder hens alters the growth performance and intestinal health of offspring. Life. 2023;13(7):1468. https://doi.org/10.3390/life13071468.</t>
  </si>
  <si>
    <t>Pangga GM, Bamford S, Richmond A, Corcionivoschi N, Ijaz UZ, Gundogdu O. The transgenerational link: breeder gut microbiota and broiler progeny development. MicrobiologyOpen. 2025;14(6):2045-8827. https://doi.org/10.1002/mbo3.70174.</t>
  </si>
  <si>
    <r>
      <t xml:space="preserve">Angert ER. </t>
    </r>
    <r>
      <rPr>
        <i/>
        <sz val="11"/>
        <color theme="1"/>
        <rFont val="Calibri"/>
        <family val="2"/>
        <scheme val="minor"/>
      </rPr>
      <t xml:space="preserve">Epulopiscium </t>
    </r>
    <r>
      <rPr>
        <sz val="11"/>
        <color theme="1"/>
        <rFont val="Calibri"/>
        <family val="2"/>
        <scheme val="minor"/>
      </rPr>
      <t>spp. Trends Microbiol. 2022;30(1):97-98. https://doi.org/10.1016/j.tim.2021.11.004.</t>
    </r>
  </si>
  <si>
    <r>
      <t xml:space="preserve">Sannino DR, Arroyo FA, Pepe-Ranney C, Chen W, Volland JM, Elisabeth NH, et al. The exceptional form and function of the giant bacterium </t>
    </r>
    <r>
      <rPr>
        <i/>
        <sz val="11"/>
        <color theme="1"/>
        <rFont val="Calibri"/>
        <family val="2"/>
        <scheme val="minor"/>
      </rPr>
      <t xml:space="preserve">Ca. Epulopiscium viviparus </t>
    </r>
    <r>
      <rPr>
        <sz val="11"/>
        <color theme="1"/>
        <rFont val="Calibri"/>
        <family val="2"/>
        <scheme val="minor"/>
      </rPr>
      <t>revolves around its sodium motive force. Proc Natl Acad Sci U S A. 2023;120(52):e2306160120. https://doi.org/10.1073/pnas.2306160120.</t>
    </r>
  </si>
  <si>
    <t>MaAsLin3 results of the association between gut metabolic modules (GMM) and GM maturation stages in the caecum</t>
  </si>
  <si>
    <t>GAM or LM results of the ileal mucosal gene expression</t>
  </si>
  <si>
    <t>Statistical summary of the generalised additive model (GAM) including log(read depth) as a fixed effect and age (days post-hatch) as a smooth term.</t>
  </si>
  <si>
    <t>For each family, both a generalised additive model (GAM) and a linear model (LM) was fitted, after which the best model was selected by comparing the model AICs. GAMs were considered superior when their AIC was at least two units lower than that of the corresponding LM. In all models, sequencing depth was included as a covariate to control for variation in read depth. P-values for the Age effect were adjusted across families using the Benjamini-Hochberg false discovery rate (FDR) method.</t>
  </si>
  <si>
    <t xml:space="preserve">For each genus, the prevalence, mean relative abundance (%) and standard deviation within each GM maturation stage (I, II, III or IV) is given,  as well as the number of samples within each GM maturation stage (n). MaAsLin3 was used to identify differently abundant bacterial genera between the different GM maturation stages. P-values were adjusted for multiple testing using the Benjamini-Hochberg false discovery rate (FDR). </t>
  </si>
  <si>
    <t>A Dunn’s post-hoc test was used for pairwise comparisons of all taxa that were significantly different between GM maturation stages, applying Benjamini–Hochberg correction.  A global FDR correction was applied to all Dunn test p-values across all taxa, controlling for multiple testing across the full dataset.</t>
  </si>
  <si>
    <t>For each GMM sub-category (hierarchy level 2) the prevalence, mean relative abundance (%) and standard deviation within each GM maturation stage (I or II) is given,  as well as the number of samples within each GM maturation stage (n). MaAsLin3 was used to identify differently abundant GMM sub-categories (hierarchy level 2) between the different GM maturation stages. P-values were adjusted for multiple testing using the Benjamini-Hochberg false discovery rate (FDR). Log2 fold change was calculated for significantly different GMM sub-categories (hierarchy level 2) and represents the magnitude of changes in GMM sub-category (hierarchy level 2) mean abundance when comparing GM maturation stage to the previous stage.</t>
  </si>
  <si>
    <t>For each genus the prevalence, mean relative abundance (%) and standard deviation within each GM maturation stage (I or II) is given,  as well as the number of samples within each GM maturation stage (n). MaAsLin3 was used to identify differently abundant bacterial genera between the different GM maturation stages. P-values were adjusted for multiple testing using the Benjamini-Hochberg false discovery rate (FDR).</t>
  </si>
  <si>
    <t>For each GMM sub-category (hierarchy level 2) the prevalence, mean relative abundance (%) and standard deviation within each GM maturation stage (I, II, III or IV) is given,  as well as the number of samples within each GM maturation stage (n). MaAsLin3 was used to identify differently abundant GMM sub-categories (hierarchy level 2) between the different GM maturation stages. P-values were adjusted for multiple testing using the Benjamini-Hochberg false discovery rate (FDR).</t>
  </si>
  <si>
    <t>A Dunn’s post-hoc test was used for pairwise comparisons of all GMM sub-categories that were significantly different between GM maturation stages, applying Benjamini–Hochberg correction.  A global FDR correction was applied to all Dunn test p-values across all GMM sub-categories, controlling for multiple testing across the full dataset. Log2 fold change was calculated for significantly different GMM sub-categories (hierarchy level 2) and represents the magnitude of changes in GMM sub-category (hierarchy level 2) mean abundance when comparing GM maturation stage to the previous stage.</t>
  </si>
  <si>
    <t>For each GMM the prevalence, mean relative abundance (%) an standard deviation within each GM maturation stage (I or II) is given,  as well as the number of samples within each GM maturation stage (n). MaAsLin3 was used to identify differently abundant GMM between the different GM maturation stages. P-values were adjusted for multiple testing using the Benjamini-Hochberg false discovery rate (FDR). Log2 fold change was calculated for significantly different GMM and represents the magnitude of changes in GMM mean abundance when comparing GM maturation stage to the previous stage.</t>
  </si>
  <si>
    <t>For each GMM the prevalence, mean relative abundance (%) and standard deviation within each GM maturation stage (I, II, III or IV) is given,  as well as the number of samples within each GM maturation stage (n). MaAsLin3 was used to identify differently abundant GMMs between the different GM maturation stages. P-values were adjusted for multiple testing using the Benjamini-Hochberg false discovery rate (FDR).</t>
  </si>
  <si>
    <t>A Dunn’s post-hoc test was used for pairwise comparisons of all GMMs that were significantly different between GM maturation stages, applying Benjamini–Hochberg correction.  A global FDR correction was applied to all Dunn test p-values across all GMMs, controlling for multiple testing across the full dataset.  Log2 fold change was calculated for significantly different GMMs and represents the magnitude of changes in GMM mean abundance when comparing GM maturation stage to the previous stage.</t>
  </si>
  <si>
    <t>For each gene, both a generalised additive model (GAM) and a linear model (LM) was fitted, after which the best model was selected by comparing the model AICs. GAMs were considered superior when their AIC was at least two units lower than that of the corresponding LM. P-values for the Age effect were adjusted across families using the Benjamini-Hochberg false discovery rate (FDR) method.</t>
  </si>
  <si>
    <t>Statistical summary of the generalised additive model (GAM) including read depth as a fixed effect and age (days post hatch) as a smooth term.</t>
  </si>
  <si>
    <t>Statistical results of Shannon diversity versus Age (days post hatch) using either a generalised additive model (full dataset; n = 101) or linear regression (early microbiota, 2-11 days post-hatch (n = 84))</t>
  </si>
  <si>
    <t>Indicator taxa associated with caecal microbiota maturation stages across three independent broiler cohorts</t>
  </si>
  <si>
    <t>MaAsLin3 results of the association between ileal mucosal gene expression and ileal gut microbiota maturation stages</t>
  </si>
  <si>
    <t>Table S1. Statistical results of Shannon diversity versus Age (days post-hatch) using either a generalised additive model (full dataset; n = 101) or linear regression (early microbiota, 2-11 days post hatch (n = 84)</t>
  </si>
  <si>
    <t>Early microbiota, age 2-11 days post-hatch (n = 84)</t>
  </si>
  <si>
    <t>Table S6. Indicator taxa associated with caecal microbiota maturation stages across three independent broiler cohorts</t>
  </si>
  <si>
    <t>Significant indicator taxa were identified for each GM maturation stage using indicator species analysis. The analysis was performed independently in the primary Ross 308 cohort, a validation Ross 308 cohort, and a Hubbard Redbro cohort. Conserved indicator taxa across cohorts support the reproducibility of the GM microbiota maturation framework, whereas cohort-specific indicators highlight variation within transitional maturation stages.</t>
  </si>
  <si>
    <r>
      <rPr>
        <b/>
        <sz val="11"/>
        <color theme="1"/>
        <rFont val="Calibri"/>
        <family val="2"/>
        <scheme val="minor"/>
      </rPr>
      <t>Note:</t>
    </r>
    <r>
      <rPr>
        <sz val="11"/>
        <color theme="1"/>
        <rFont val="Calibri"/>
        <family val="2"/>
        <scheme val="minor"/>
      </rPr>
      <t xml:space="preserve"> The genus</t>
    </r>
    <r>
      <rPr>
        <i/>
        <sz val="11"/>
        <color theme="1"/>
        <rFont val="Calibri"/>
        <family val="2"/>
        <scheme val="minor"/>
      </rPr>
      <t xml:space="preserve"> Epulopiscium</t>
    </r>
    <r>
      <rPr>
        <sz val="11"/>
        <color theme="1"/>
        <rFont val="Calibri"/>
        <family val="2"/>
        <scheme val="minor"/>
      </rPr>
      <t xml:space="preserve"> was identified across all three cohorts as indicator for GM maturation stage I and has previously been reported in the microbiota of young chicks [1,2,3]. However, </t>
    </r>
    <r>
      <rPr>
        <i/>
        <sz val="11"/>
        <color theme="1"/>
        <rFont val="Calibri"/>
        <family val="2"/>
        <scheme val="minor"/>
      </rPr>
      <t>Epulopiscium</t>
    </r>
    <r>
      <rPr>
        <sz val="11"/>
        <color theme="1"/>
        <rFont val="Calibri"/>
        <family val="2"/>
        <scheme val="minor"/>
      </rPr>
      <t xml:space="preserve"> spp. are exceptionally large bacteria within the family </t>
    </r>
    <r>
      <rPr>
        <i/>
        <sz val="11"/>
        <color theme="1"/>
        <rFont val="Calibri"/>
        <family val="2"/>
        <scheme val="minor"/>
      </rPr>
      <t>Lachnospiraceae</t>
    </r>
    <r>
      <rPr>
        <sz val="11"/>
        <color theme="1"/>
        <rFont val="Calibri"/>
        <family val="2"/>
        <scheme val="minor"/>
      </rPr>
      <t xml:space="preserve"> that are primarily associated with tropical surgeonfish [4,5]. The assignment may therefore reflect misclassification within the SILVA v138.2 or Greengenes reference databases. Accordingly, the identification of </t>
    </r>
    <r>
      <rPr>
        <i/>
        <sz val="11"/>
        <color theme="1"/>
        <rFont val="Calibri"/>
        <family val="2"/>
        <scheme val="minor"/>
      </rPr>
      <t>Epulopiscium</t>
    </r>
    <r>
      <rPr>
        <sz val="11"/>
        <color theme="1"/>
        <rFont val="Calibri"/>
        <family val="2"/>
        <scheme val="minor"/>
      </rPr>
      <t xml:space="preserve"> as an indicator of caecal maturation stage I should be interpreted with caution.</t>
    </r>
  </si>
  <si>
    <t>Table S14. MaAsLin3 results of the association between ileal mucosal gene expression and ileal gut microbiota maturation stages</t>
  </si>
  <si>
    <t>MaAsLin3 was used to identify differentially abundant genes between different gut microbiota maturation stages in the ileum. P-values were adjusted for multiple testing uing the Benjamini-Hochberg false discovery rate (FDR) procedure.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</si>
</sst>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00"/>
    <numFmt numFmtId="166" formatCode="0.000"/>
    <numFmt numFmtId="167" formatCode="0.000E+00"/>
    <numFmt numFmtId="168" formatCode="0.00000"/>
  </numFmts>
  <fonts count="20" x14ac:knownFonts="1">
    <font>
      <sz val="11"/>
      <color theme="1"/>
      <name val="Calibri"/>
      <family val="2"/>
      <scheme val="minor"/>
    </font>
    <font>
      <b/>
      <sz val="11"/>
      <color theme="1"/>
      <name val="Calibri"/>
      <family val="2"/>
      <scheme val="minor"/>
    </font>
    <font>
      <sz val="11"/>
      <color rgb="FF00000A"/>
      <name val="Calibri"/>
      <family val="2"/>
    </font>
    <font>
      <sz val="12"/>
      <color theme="1"/>
      <name val="Calibri"/>
      <family val="2"/>
      <scheme val="minor"/>
    </font>
    <font>
      <b/>
      <sz val="10"/>
      <color rgb="FF00000A"/>
      <name val="Calibri"/>
      <family val="2"/>
      <scheme val="minor"/>
    </font>
    <font>
      <sz val="10"/>
      <color rgb="FF00000A"/>
      <name val="Calibri"/>
      <family val="2"/>
      <scheme val="minor"/>
    </font>
    <font>
      <b/>
      <sz val="11"/>
      <color rgb="FF00000A"/>
      <name val="Calibri"/>
      <family val="2"/>
    </font>
    <font>
      <sz val="10"/>
      <color rgb="FF000000"/>
      <name val="Calibri"/>
      <family val="2"/>
    </font>
    <font>
      <sz val="12"/>
      <color theme="1"/>
      <name val="Aptos"/>
      <family val="2"/>
    </font>
    <font>
      <i/>
      <sz val="10"/>
      <color rgb="FF000000"/>
      <name val="Calibri"/>
      <family val="2"/>
    </font>
    <font>
      <sz val="10"/>
      <color rgb="FF00000A"/>
      <name val="Calibri"/>
      <family val="2"/>
    </font>
    <font>
      <b/>
      <sz val="10"/>
      <name val="Arial"/>
      <family val="2"/>
    </font>
    <font>
      <i/>
      <sz val="10"/>
      <name val="Arial"/>
      <family val="2"/>
    </font>
    <font>
      <i/>
      <sz val="11"/>
      <color theme="1"/>
      <name val="Calibri"/>
      <family val="2"/>
      <scheme val="minor"/>
    </font>
    <font>
      <b/>
      <sz val="10"/>
      <name val="Arial"/>
      <family val="2"/>
    </font>
    <font>
      <sz val="10"/>
      <name val="Arial"/>
      <family val="2"/>
    </font>
    <font>
      <i/>
      <sz val="11"/>
      <name val="Calibri"/>
      <family val="2"/>
      <scheme val="minor"/>
    </font>
    <font>
      <sz val="11"/>
      <name val="Calibri"/>
      <family val="2"/>
      <scheme val="minor"/>
    </font>
    <font>
      <b/>
      <i/>
      <sz val="11"/>
      <color theme="1"/>
      <name val="Calibri"/>
      <family val="2"/>
      <scheme val="minor"/>
    </font>
    <font>
      <b/>
      <i/>
      <sz val="10"/>
      <color rgb="FF00000A"/>
      <name val="Calibri"/>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s>
  <cellStyleXfs count="1">
    <xf numFmtId="0" fontId="0" fillId="0" borderId="0"/>
  </cellStyleXfs>
  <cellXfs count="97">
    <xf numFmtId="0" fontId="0" fillId="0" borderId="0" xfId="0"/>
    <xf numFmtId="0" fontId="2" fillId="0" borderId="0" xfId="0" applyFont="1" applyAlignment="1">
      <alignment vertical="center"/>
    </xf>
    <xf numFmtId="0" fontId="1" fillId="0" borderId="0" xfId="0" applyFont="1"/>
    <xf numFmtId="0" fontId="3" fillId="0" borderId="2" xfId="0" applyFont="1" applyBorder="1"/>
    <xf numFmtId="0" fontId="4" fillId="0" borderId="2" xfId="0" applyFont="1" applyBorder="1"/>
    <xf numFmtId="0" fontId="5" fillId="0" borderId="2" xfId="0" applyFont="1" applyBorder="1"/>
    <xf numFmtId="0" fontId="0" fillId="0" borderId="2" xfId="0" applyBorder="1"/>
    <xf numFmtId="0" fontId="5" fillId="0" borderId="0" xfId="0" applyFont="1"/>
    <xf numFmtId="0" fontId="5" fillId="0" borderId="3" xfId="0" applyFont="1" applyBorder="1"/>
    <xf numFmtId="164" fontId="5" fillId="0" borderId="3" xfId="0" applyNumberFormat="1" applyFont="1" applyBorder="1"/>
    <xf numFmtId="164" fontId="5" fillId="0" borderId="0" xfId="0" applyNumberFormat="1" applyFont="1"/>
    <xf numFmtId="165" fontId="5" fillId="0" borderId="0" xfId="0" applyNumberFormat="1" applyFont="1"/>
    <xf numFmtId="165" fontId="5" fillId="0" borderId="3" xfId="0" applyNumberFormat="1" applyFont="1" applyBorder="1"/>
    <xf numFmtId="0" fontId="3" fillId="0" borderId="0" xfId="0" applyFont="1"/>
    <xf numFmtId="11" fontId="5" fillId="0" borderId="0" xfId="0" applyNumberFormat="1" applyFont="1"/>
    <xf numFmtId="0" fontId="5" fillId="0" borderId="1" xfId="0" applyFont="1" applyBorder="1"/>
    <xf numFmtId="0" fontId="3" fillId="0" borderId="3" xfId="0" applyFont="1" applyBorder="1"/>
    <xf numFmtId="0" fontId="3" fillId="0" borderId="1" xfId="0" applyFont="1" applyBorder="1"/>
    <xf numFmtId="164" fontId="0" fillId="0" borderId="0" xfId="0" applyNumberFormat="1"/>
    <xf numFmtId="11" fontId="0" fillId="0" borderId="0" xfId="0" applyNumberFormat="1"/>
    <xf numFmtId="165" fontId="5" fillId="0" borderId="0" xfId="0" quotePrefix="1" applyNumberFormat="1" applyFont="1"/>
    <xf numFmtId="0" fontId="2" fillId="0" borderId="0" xfId="0" applyFont="1" applyAlignment="1">
      <alignment horizontal="center" wrapText="1"/>
    </xf>
    <xf numFmtId="0" fontId="7" fillId="0" borderId="4" xfId="0" applyFont="1" applyBorder="1" applyAlignment="1">
      <alignment vertical="center"/>
    </xf>
    <xf numFmtId="0" fontId="7" fillId="0" borderId="5" xfId="0" applyFont="1" applyBorder="1" applyAlignment="1">
      <alignment vertical="center"/>
    </xf>
    <xf numFmtId="0" fontId="8" fillId="0" borderId="0" xfId="0" applyFont="1"/>
    <xf numFmtId="0" fontId="7" fillId="0" borderId="6" xfId="0" applyFont="1" applyBorder="1" applyAlignment="1">
      <alignment vertical="center"/>
    </xf>
    <xf numFmtId="0" fontId="9" fillId="0" borderId="0" xfId="0" applyFont="1" applyAlignment="1">
      <alignment vertical="center"/>
    </xf>
    <xf numFmtId="0" fontId="7" fillId="0" borderId="0" xfId="0" applyFont="1" applyAlignment="1">
      <alignment vertical="center"/>
    </xf>
    <xf numFmtId="0" fontId="7" fillId="0" borderId="0" xfId="0" applyFont="1" applyAlignment="1">
      <alignment vertical="center" wrapText="1"/>
    </xf>
    <xf numFmtId="0" fontId="8" fillId="0" borderId="0" xfId="0" applyFont="1" applyAlignment="1">
      <alignment wrapText="1"/>
    </xf>
    <xf numFmtId="11" fontId="7" fillId="0" borderId="0" xfId="0" applyNumberFormat="1" applyFont="1" applyAlignment="1">
      <alignment vertical="center" wrapText="1"/>
    </xf>
    <xf numFmtId="0" fontId="7" fillId="0" borderId="6" xfId="0" applyFont="1" applyBorder="1" applyAlignment="1">
      <alignment vertical="center" wrapText="1"/>
    </xf>
    <xf numFmtId="0" fontId="8" fillId="0" borderId="6" xfId="0" applyFont="1" applyBorder="1"/>
    <xf numFmtId="0" fontId="9" fillId="0" borderId="6" xfId="0" applyFont="1" applyBorder="1" applyAlignment="1">
      <alignment vertical="center"/>
    </xf>
    <xf numFmtId="11" fontId="7" fillId="0" borderId="6" xfId="0" applyNumberFormat="1" applyFont="1" applyBorder="1" applyAlignment="1">
      <alignment vertical="center" wrapText="1"/>
    </xf>
    <xf numFmtId="0" fontId="8" fillId="0" borderId="6" xfId="0" applyFont="1" applyBorder="1" applyAlignment="1">
      <alignment wrapText="1"/>
    </xf>
    <xf numFmtId="0" fontId="6" fillId="0" borderId="0" xfId="0" applyFont="1"/>
    <xf numFmtId="0" fontId="6" fillId="0" borderId="0" xfId="0" applyFont="1" applyAlignment="1">
      <alignment horizontal="left"/>
    </xf>
    <xf numFmtId="166" fontId="5" fillId="0" borderId="0" xfId="0" applyNumberFormat="1" applyFont="1"/>
    <xf numFmtId="0" fontId="0" fillId="0" borderId="0" xfId="0" applyAlignment="1">
      <alignment wrapText="1"/>
    </xf>
    <xf numFmtId="0" fontId="0" fillId="0" borderId="1" xfId="0" applyBorder="1"/>
    <xf numFmtId="0" fontId="1" fillId="0" borderId="0" xfId="0" applyFont="1" applyAlignment="1">
      <alignment horizontal="right"/>
    </xf>
    <xf numFmtId="0" fontId="0" fillId="0" borderId="0" xfId="0" applyAlignment="1">
      <alignment horizontal="right"/>
    </xf>
    <xf numFmtId="166" fontId="1" fillId="0" borderId="0" xfId="0" applyNumberFormat="1" applyFont="1"/>
    <xf numFmtId="166" fontId="0" fillId="0" borderId="0" xfId="0" applyNumberFormat="1"/>
    <xf numFmtId="0" fontId="5" fillId="0" borderId="1" xfId="0" applyFont="1" applyBorder="1" applyAlignment="1">
      <alignment horizontal="center"/>
    </xf>
    <xf numFmtId="0" fontId="5" fillId="0" borderId="0" xfId="0" applyFont="1" applyAlignment="1">
      <alignment horizontal="center"/>
    </xf>
    <xf numFmtId="0" fontId="0" fillId="0" borderId="1" xfId="0" applyBorder="1" applyAlignment="1">
      <alignment horizontal="center" wrapText="1"/>
    </xf>
    <xf numFmtId="0" fontId="4" fillId="0" borderId="0" xfId="0" applyFont="1"/>
    <xf numFmtId="0" fontId="11" fillId="0" borderId="0" xfId="0" applyFont="1"/>
    <xf numFmtId="0" fontId="12" fillId="0" borderId="0" xfId="0" applyFont="1"/>
    <xf numFmtId="0" fontId="13" fillId="0" borderId="0" xfId="0" applyFont="1"/>
    <xf numFmtId="166" fontId="11" fillId="0" borderId="0" xfId="0" applyNumberFormat="1" applyFont="1"/>
    <xf numFmtId="167" fontId="0" fillId="0" borderId="0" xfId="0" applyNumberFormat="1"/>
    <xf numFmtId="168" fontId="0" fillId="0" borderId="0" xfId="0" applyNumberFormat="1"/>
    <xf numFmtId="0" fontId="14" fillId="0" borderId="0" xfId="0" applyFont="1"/>
    <xf numFmtId="0" fontId="16" fillId="0" borderId="0" xfId="0" applyFont="1"/>
    <xf numFmtId="2" fontId="0" fillId="0" borderId="0" xfId="0" applyNumberFormat="1"/>
    <xf numFmtId="11" fontId="15" fillId="0" borderId="0" xfId="0" applyNumberFormat="1" applyFont="1"/>
    <xf numFmtId="11" fontId="1" fillId="0" borderId="0" xfId="0" applyNumberFormat="1" applyFont="1"/>
    <xf numFmtId="0" fontId="17" fillId="0" borderId="0" xfId="0" applyFont="1"/>
    <xf numFmtId="2" fontId="17" fillId="0" borderId="0" xfId="0" applyNumberFormat="1" applyFont="1"/>
    <xf numFmtId="166" fontId="17" fillId="0" borderId="0" xfId="0" applyNumberFormat="1" applyFont="1"/>
    <xf numFmtId="0" fontId="0" fillId="3" borderId="0" xfId="0" applyFill="1"/>
    <xf numFmtId="0" fontId="0" fillId="0" borderId="6" xfId="0" applyBorder="1"/>
    <xf numFmtId="166" fontId="0" fillId="0" borderId="6" xfId="0" applyNumberFormat="1" applyBorder="1"/>
    <xf numFmtId="0" fontId="0" fillId="0" borderId="4" xfId="0" applyBorder="1" applyAlignment="1">
      <alignment horizontal="center"/>
    </xf>
    <xf numFmtId="0" fontId="0" fillId="0" borderId="4" xfId="0" applyBorder="1"/>
    <xf numFmtId="11" fontId="0" fillId="0" borderId="1" xfId="0" applyNumberFormat="1" applyBorder="1"/>
    <xf numFmtId="0" fontId="0" fillId="0" borderId="0" xfId="0" applyAlignment="1">
      <alignment horizontal="center" wrapText="1"/>
    </xf>
    <xf numFmtId="0" fontId="0" fillId="0" borderId="0" xfId="0" applyAlignment="1">
      <alignment vertical="center"/>
    </xf>
    <xf numFmtId="0" fontId="13" fillId="0" borderId="1" xfId="0" applyFont="1" applyBorder="1"/>
    <xf numFmtId="49" fontId="0" fillId="0" borderId="0" xfId="0" applyNumberFormat="1"/>
    <xf numFmtId="0" fontId="19" fillId="0" borderId="2" xfId="0" applyFont="1" applyBorder="1"/>
    <xf numFmtId="0" fontId="4" fillId="0" borderId="2" xfId="0" applyFont="1" applyBorder="1"/>
    <xf numFmtId="0" fontId="4" fillId="0" borderId="1" xfId="0" applyFont="1" applyBorder="1"/>
    <xf numFmtId="0" fontId="0" fillId="0" borderId="0" xfId="0" applyAlignment="1">
      <alignment horizontal="center"/>
    </xf>
    <xf numFmtId="0" fontId="1" fillId="0" borderId="0" xfId="0" applyFont="1" applyAlignment="1">
      <alignment horizontal="center" wrapText="1"/>
    </xf>
    <xf numFmtId="0" fontId="5" fillId="0" borderId="1" xfId="0" applyFont="1" applyBorder="1" applyAlignment="1">
      <alignment horizontal="center"/>
    </xf>
    <xf numFmtId="0" fontId="5" fillId="0" borderId="0" xfId="0" applyFont="1" applyAlignment="1">
      <alignment horizontal="center"/>
    </xf>
    <xf numFmtId="0" fontId="5" fillId="0" borderId="1" xfId="0" applyFont="1" applyBorder="1"/>
    <xf numFmtId="0" fontId="4" fillId="0" borderId="2" xfId="0" applyFont="1" applyBorder="1" applyAlignment="1">
      <alignment horizontal="left"/>
    </xf>
    <xf numFmtId="0" fontId="0" fillId="0" borderId="1" xfId="0" applyBorder="1" applyAlignment="1">
      <alignment horizontal="center"/>
    </xf>
    <xf numFmtId="0" fontId="0" fillId="0" borderId="1" xfId="0" applyBorder="1" applyAlignment="1">
      <alignment horizontal="center" wrapText="1"/>
    </xf>
    <xf numFmtId="0" fontId="0" fillId="0" borderId="5" xfId="0" applyBorder="1" applyAlignment="1">
      <alignment horizontal="center"/>
    </xf>
    <xf numFmtId="0" fontId="10" fillId="0" borderId="5" xfId="0" applyFont="1" applyBorder="1" applyAlignment="1">
      <alignment vertical="center"/>
    </xf>
    <xf numFmtId="0" fontId="7" fillId="0" borderId="5" xfId="0" applyFont="1" applyBorder="1" applyAlignment="1">
      <alignment vertical="center"/>
    </xf>
    <xf numFmtId="0" fontId="6" fillId="0" borderId="0" xfId="0" applyFont="1" applyAlignment="1">
      <alignment horizontal="center" wrapText="1"/>
    </xf>
    <xf numFmtId="0" fontId="2" fillId="0" borderId="0" xfId="0" applyFont="1" applyAlignment="1">
      <alignment horizontal="center" wrapText="1"/>
    </xf>
    <xf numFmtId="0" fontId="19" fillId="0" borderId="2" xfId="0" applyFont="1" applyBorder="1"/>
    <xf numFmtId="0" fontId="1" fillId="0" borderId="0" xfId="0" applyFont="1" applyAlignment="1">
      <alignment horizontal="center"/>
    </xf>
    <xf numFmtId="0" fontId="0" fillId="0" borderId="0" xfId="0" applyAlignment="1">
      <alignment horizontal="center" wrapText="1"/>
    </xf>
    <xf numFmtId="0" fontId="0" fillId="0" borderId="0" xfId="0" applyAlignment="1">
      <alignment horizontal="left"/>
    </xf>
    <xf numFmtId="0" fontId="1" fillId="0" borderId="2" xfId="0" applyFont="1" applyBorder="1" applyAlignment="1">
      <alignment horizontal="center"/>
    </xf>
    <xf numFmtId="0" fontId="0" fillId="0" borderId="0" xfId="0" applyAlignment="1">
      <alignment horizontal="center" vertical="center" wrapText="1"/>
    </xf>
    <xf numFmtId="0" fontId="1" fillId="0" borderId="0" xfId="0" applyFont="1" applyAlignment="1">
      <alignment horizontal="left"/>
    </xf>
    <xf numFmtId="0" fontId="0" fillId="2" borderId="0" xfId="0" applyFill="1" applyAlignment="1">
      <alignment horizontal="center" vertical="center" wrapText="1"/>
    </xf>
  </cellXfs>
  <cellStyles count="1">
    <cellStyle name="Normal" xfId="0" builtinId="0"/>
  </cellStyles>
  <dxfs count="1">
    <dxf>
      <fill>
        <patternFill>
          <bgColor them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B15"/>
  <sheetViews>
    <sheetView zoomScale="129" workbookViewId="0">
      <selection activeCell="B16" sqref="B16"/>
    </sheetView>
  </sheetViews>
  <sheetFormatPr defaultRowHeight="14.4" x14ac:dyDescent="0.3"/>
  <cols>
    <col min="2" max="2" width="79.88671875" customWidth="1"/>
  </cols>
  <sheetData>
    <row r="1" spans="1:2" x14ac:dyDescent="0.3">
      <c r="A1" t="s">
        <v>0</v>
      </c>
      <c r="B1" t="s">
        <v>1</v>
      </c>
    </row>
    <row r="2" spans="1:2" x14ac:dyDescent="0.3">
      <c r="A2" s="1" t="s">
        <v>2</v>
      </c>
      <c r="B2" t="s">
        <v>613</v>
      </c>
    </row>
    <row r="3" spans="1:2" x14ac:dyDescent="0.3">
      <c r="A3" t="s">
        <v>3</v>
      </c>
      <c r="B3" t="s">
        <v>520</v>
      </c>
    </row>
    <row r="4" spans="1:2" x14ac:dyDescent="0.3">
      <c r="A4" t="s">
        <v>4</v>
      </c>
      <c r="B4" t="s">
        <v>6</v>
      </c>
    </row>
    <row r="5" spans="1:2" x14ac:dyDescent="0.3">
      <c r="A5" t="s">
        <v>5</v>
      </c>
      <c r="B5" t="s">
        <v>522</v>
      </c>
    </row>
    <row r="6" spans="1:2" x14ac:dyDescent="0.3">
      <c r="A6" t="s">
        <v>7</v>
      </c>
      <c r="B6" t="s">
        <v>523</v>
      </c>
    </row>
    <row r="7" spans="1:2" ht="14.4" customHeight="1" x14ac:dyDescent="0.3">
      <c r="A7" t="s">
        <v>8</v>
      </c>
      <c r="B7" s="60" t="s">
        <v>614</v>
      </c>
    </row>
    <row r="8" spans="1:2" x14ac:dyDescent="0.3">
      <c r="A8" t="s">
        <v>191</v>
      </c>
      <c r="B8" s="60" t="s">
        <v>525</v>
      </c>
    </row>
    <row r="9" spans="1:2" x14ac:dyDescent="0.3">
      <c r="A9" t="s">
        <v>192</v>
      </c>
      <c r="B9" s="60" t="s">
        <v>527</v>
      </c>
    </row>
    <row r="10" spans="1:2" x14ac:dyDescent="0.3">
      <c r="A10" t="s">
        <v>193</v>
      </c>
      <c r="B10" s="60" t="s">
        <v>529</v>
      </c>
    </row>
    <row r="11" spans="1:2" x14ac:dyDescent="0.3">
      <c r="A11" t="s">
        <v>194</v>
      </c>
      <c r="B11" s="60" t="s">
        <v>531</v>
      </c>
    </row>
    <row r="12" spans="1:2" x14ac:dyDescent="0.3">
      <c r="A12" t="s">
        <v>196</v>
      </c>
      <c r="B12" s="60" t="s">
        <v>533</v>
      </c>
    </row>
    <row r="13" spans="1:2" x14ac:dyDescent="0.3">
      <c r="A13" t="s">
        <v>195</v>
      </c>
      <c r="B13" s="60" t="s">
        <v>598</v>
      </c>
    </row>
    <row r="14" spans="1:2" x14ac:dyDescent="0.3">
      <c r="A14" t="s">
        <v>197</v>
      </c>
      <c r="B14" s="60" t="s">
        <v>599</v>
      </c>
    </row>
    <row r="15" spans="1:2" x14ac:dyDescent="0.3">
      <c r="A15" t="s">
        <v>198</v>
      </c>
      <c r="B15" t="s">
        <v>615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1FA14-0957-46DF-BF79-B1A07F03E449}">
  <sheetPr codeName="Sheet2">
    <pageSetUpPr fitToPage="1"/>
  </sheetPr>
  <dimension ref="A1:M40"/>
  <sheetViews>
    <sheetView topLeftCell="A14" zoomScale="120" workbookViewId="0">
      <selection activeCell="A23" sqref="A23"/>
    </sheetView>
  </sheetViews>
  <sheetFormatPr defaultRowHeight="14.4" x14ac:dyDescent="0.3"/>
  <cols>
    <col min="1" max="1" width="22.5546875" customWidth="1"/>
    <col min="2" max="2" width="10.6640625" bestFit="1" customWidth="1"/>
    <col min="3" max="3" width="9.5546875" bestFit="1" customWidth="1"/>
    <col min="4" max="4" width="10" bestFit="1" customWidth="1"/>
    <col min="5" max="5" width="9.88671875" bestFit="1" customWidth="1"/>
    <col min="7" max="7" width="9.77734375" customWidth="1"/>
    <col min="10" max="10" width="9.88671875" bestFit="1" customWidth="1"/>
    <col min="13" max="13" width="14.88671875" customWidth="1"/>
  </cols>
  <sheetData>
    <row r="1" spans="1:13" ht="32.4" customHeight="1" x14ac:dyDescent="0.3">
      <c r="A1" s="77" t="s">
        <v>616</v>
      </c>
      <c r="B1" s="77"/>
      <c r="C1" s="77"/>
      <c r="D1" s="77"/>
      <c r="E1" s="77"/>
      <c r="F1" s="77"/>
      <c r="G1" s="77"/>
      <c r="H1" s="77"/>
      <c r="I1" s="77"/>
      <c r="J1" s="77"/>
    </row>
    <row r="3" spans="1:13" x14ac:dyDescent="0.3">
      <c r="A3" s="2" t="s">
        <v>9</v>
      </c>
    </row>
    <row r="4" spans="1:13" ht="29.4" customHeight="1" x14ac:dyDescent="0.3">
      <c r="A4" s="83" t="s">
        <v>600</v>
      </c>
      <c r="B4" s="83"/>
      <c r="C4" s="83"/>
      <c r="D4" s="83"/>
      <c r="E4" s="83"/>
      <c r="F4" s="83"/>
      <c r="G4" s="83"/>
      <c r="H4" s="83"/>
      <c r="I4" s="83"/>
      <c r="J4" s="83"/>
    </row>
    <row r="5" spans="1:13" ht="14.4" customHeight="1" x14ac:dyDescent="0.3">
      <c r="A5" s="3"/>
      <c r="B5" s="74" t="s">
        <v>10</v>
      </c>
      <c r="C5" s="74"/>
      <c r="D5" s="74"/>
      <c r="E5" s="74"/>
      <c r="F5" s="5" t="s">
        <v>11</v>
      </c>
      <c r="G5" s="74" t="s">
        <v>12</v>
      </c>
      <c r="H5" s="74"/>
      <c r="I5" s="74"/>
      <c r="J5" s="74"/>
    </row>
    <row r="6" spans="1:13" x14ac:dyDescent="0.3">
      <c r="A6" s="75" t="s">
        <v>13</v>
      </c>
      <c r="B6" s="74"/>
      <c r="C6" s="74"/>
      <c r="D6" s="74"/>
      <c r="E6" s="74"/>
      <c r="F6" s="75"/>
      <c r="G6" s="74"/>
      <c r="H6" s="74"/>
      <c r="I6" s="74"/>
      <c r="J6" s="74"/>
    </row>
    <row r="7" spans="1:13" x14ac:dyDescent="0.3">
      <c r="A7" t="s">
        <v>14</v>
      </c>
      <c r="B7" s="5" t="s">
        <v>15</v>
      </c>
      <c r="C7" s="5" t="s">
        <v>16</v>
      </c>
      <c r="D7" s="5" t="s">
        <v>17</v>
      </c>
      <c r="E7" s="5" t="s">
        <v>18</v>
      </c>
      <c r="F7" s="6"/>
      <c r="G7" s="5" t="s">
        <v>15</v>
      </c>
      <c r="H7" s="5" t="s">
        <v>16</v>
      </c>
      <c r="I7" s="5" t="s">
        <v>17</v>
      </c>
      <c r="J7" s="5" t="s">
        <v>18</v>
      </c>
      <c r="M7" s="7"/>
    </row>
    <row r="8" spans="1:13" x14ac:dyDescent="0.3">
      <c r="A8" s="8" t="s">
        <v>19</v>
      </c>
      <c r="B8" s="9">
        <v>1.4745900000000001</v>
      </c>
      <c r="C8" s="9">
        <v>1.57436</v>
      </c>
      <c r="D8" s="9">
        <v>0.93700000000000006</v>
      </c>
      <c r="E8" s="10">
        <v>0.35099999999999998</v>
      </c>
      <c r="F8" s="7"/>
      <c r="G8" s="11">
        <v>1.78359</v>
      </c>
      <c r="H8" s="12">
        <v>0.72045000000000003</v>
      </c>
      <c r="I8" s="12">
        <v>2.476</v>
      </c>
      <c r="J8" s="12">
        <v>1.5100000000000001E-2</v>
      </c>
    </row>
    <row r="9" spans="1:13" x14ac:dyDescent="0.3">
      <c r="A9" s="7" t="s">
        <v>20</v>
      </c>
      <c r="B9" s="10">
        <v>-3.8390000000000001E-2</v>
      </c>
      <c r="C9" s="10">
        <v>0.14685000000000001</v>
      </c>
      <c r="D9" s="10">
        <v>-0.26100000000000001</v>
      </c>
      <c r="E9" s="7">
        <v>0.79400000000000004</v>
      </c>
      <c r="F9" s="7"/>
      <c r="G9" s="11">
        <v>0.11307</v>
      </c>
      <c r="H9" s="11">
        <v>6.8419999999999995E-2</v>
      </c>
      <c r="I9" s="11">
        <v>1.653</v>
      </c>
      <c r="J9" s="7">
        <v>0.1017</v>
      </c>
    </row>
    <row r="10" spans="1:13" x14ac:dyDescent="0.3">
      <c r="A10" s="6" t="s">
        <v>21</v>
      </c>
      <c r="B10" s="5" t="s">
        <v>22</v>
      </c>
      <c r="C10" s="5" t="s">
        <v>23</v>
      </c>
      <c r="D10" s="5" t="s">
        <v>24</v>
      </c>
      <c r="E10" s="5" t="s">
        <v>18</v>
      </c>
      <c r="F10" s="5"/>
      <c r="G10" s="5" t="s">
        <v>22</v>
      </c>
      <c r="H10" s="5" t="s">
        <v>23</v>
      </c>
      <c r="I10" s="5" t="s">
        <v>24</v>
      </c>
      <c r="J10" s="5" t="s">
        <v>18</v>
      </c>
      <c r="M10" s="7"/>
    </row>
    <row r="11" spans="1:13" ht="14.4" customHeight="1" x14ac:dyDescent="0.3">
      <c r="A11" t="s">
        <v>25</v>
      </c>
      <c r="B11">
        <v>3.4660000000000002</v>
      </c>
      <c r="C11">
        <v>3.8180000000000001</v>
      </c>
      <c r="D11">
        <v>20.94</v>
      </c>
      <c r="E11" s="11" t="s">
        <v>26</v>
      </c>
      <c r="G11">
        <v>3.8250000000000002</v>
      </c>
      <c r="H11">
        <v>3.9790000000000001</v>
      </c>
      <c r="I11">
        <v>55.3</v>
      </c>
      <c r="J11" s="11" t="s">
        <v>26</v>
      </c>
    </row>
    <row r="12" spans="1:13" ht="15" customHeight="1" x14ac:dyDescent="0.3">
      <c r="A12" s="13"/>
      <c r="B12" s="76" t="s">
        <v>27</v>
      </c>
      <c r="C12" s="76"/>
      <c r="D12" s="76"/>
      <c r="E12" s="76"/>
      <c r="F12" s="7"/>
      <c r="G12" s="76" t="s">
        <v>28</v>
      </c>
      <c r="H12" s="76"/>
      <c r="I12" s="76"/>
      <c r="J12" s="76"/>
    </row>
    <row r="13" spans="1:13" x14ac:dyDescent="0.3">
      <c r="A13" s="7" t="s">
        <v>11</v>
      </c>
      <c r="F13" s="7" t="s">
        <v>11</v>
      </c>
    </row>
    <row r="14" spans="1:13" x14ac:dyDescent="0.3">
      <c r="A14" s="81" t="s">
        <v>29</v>
      </c>
      <c r="B14" s="81"/>
      <c r="C14" s="81"/>
      <c r="D14" s="81"/>
      <c r="E14" s="81"/>
      <c r="F14" s="81"/>
      <c r="G14" s="81"/>
      <c r="H14" s="81"/>
      <c r="I14" s="81"/>
      <c r="J14" s="81"/>
    </row>
    <row r="15" spans="1:13" x14ac:dyDescent="0.3">
      <c r="A15" t="s">
        <v>14</v>
      </c>
      <c r="B15" s="5" t="s">
        <v>15</v>
      </c>
      <c r="C15" s="5" t="s">
        <v>16</v>
      </c>
      <c r="D15" s="5" t="s">
        <v>17</v>
      </c>
      <c r="E15" s="5" t="s">
        <v>18</v>
      </c>
      <c r="F15" s="6"/>
      <c r="G15" s="5" t="s">
        <v>15</v>
      </c>
      <c r="H15" s="5" t="s">
        <v>16</v>
      </c>
      <c r="I15" s="5" t="s">
        <v>17</v>
      </c>
      <c r="J15" s="5" t="s">
        <v>18</v>
      </c>
    </row>
    <row r="16" spans="1:13" x14ac:dyDescent="0.3">
      <c r="A16" s="8" t="s">
        <v>19</v>
      </c>
      <c r="B16" s="9">
        <v>6.5480700000000001</v>
      </c>
      <c r="C16" s="9">
        <v>1.07328</v>
      </c>
      <c r="D16" s="9">
        <v>6.101</v>
      </c>
      <c r="E16" s="14">
        <f>0.0000000223</f>
        <v>2.2300000000000001E-8</v>
      </c>
      <c r="F16" s="7"/>
      <c r="G16" s="11">
        <v>7.7155480000000001</v>
      </c>
      <c r="H16" s="12">
        <v>0.42122500000000002</v>
      </c>
      <c r="I16" s="12">
        <v>18.317</v>
      </c>
      <c r="J16" s="11" t="s">
        <v>26</v>
      </c>
    </row>
    <row r="17" spans="1:10" ht="14.4" customHeight="1" x14ac:dyDescent="0.3">
      <c r="A17" s="7" t="s">
        <v>20</v>
      </c>
      <c r="B17" s="10">
        <v>2.8420000000000001E-2</v>
      </c>
      <c r="C17" s="10">
        <v>6.1710000000000001E-2</v>
      </c>
      <c r="D17" s="10">
        <v>0.46100000000000002</v>
      </c>
      <c r="E17" s="7">
        <v>0.64600000000000002</v>
      </c>
      <c r="F17" s="7"/>
      <c r="G17" s="11">
        <v>-9.3570000000000007E-3</v>
      </c>
      <c r="H17" s="11">
        <v>2.393E-2</v>
      </c>
      <c r="I17" s="11">
        <v>-0.39100000000000001</v>
      </c>
      <c r="J17" s="14">
        <v>0.69699999999999995</v>
      </c>
    </row>
    <row r="18" spans="1:10" x14ac:dyDescent="0.3">
      <c r="A18" s="6" t="s">
        <v>21</v>
      </c>
      <c r="B18" s="5" t="s">
        <v>22</v>
      </c>
      <c r="C18" s="5" t="s">
        <v>23</v>
      </c>
      <c r="D18" s="5" t="s">
        <v>24</v>
      </c>
      <c r="E18" s="5" t="s">
        <v>18</v>
      </c>
      <c r="F18" s="5"/>
      <c r="G18" s="5" t="s">
        <v>22</v>
      </c>
      <c r="H18" s="5" t="s">
        <v>23</v>
      </c>
      <c r="I18" s="5" t="s">
        <v>24</v>
      </c>
      <c r="J18" s="5" t="s">
        <v>18</v>
      </c>
    </row>
    <row r="19" spans="1:10" ht="15.6" customHeight="1" x14ac:dyDescent="0.3">
      <c r="A19" t="s">
        <v>25</v>
      </c>
      <c r="B19">
        <v>3.3530000000000002</v>
      </c>
      <c r="C19">
        <v>3.746</v>
      </c>
      <c r="D19">
        <v>5.78</v>
      </c>
      <c r="E19" s="11">
        <v>7.2199999999999999E-4</v>
      </c>
      <c r="G19">
        <v>2.8079999999999998</v>
      </c>
      <c r="H19">
        <v>3.3</v>
      </c>
      <c r="I19">
        <v>50.4</v>
      </c>
      <c r="J19" s="11" t="s">
        <v>26</v>
      </c>
    </row>
    <row r="20" spans="1:10" ht="15.6" customHeight="1" x14ac:dyDescent="0.3">
      <c r="A20" s="15" t="s">
        <v>11</v>
      </c>
      <c r="B20" s="82" t="s">
        <v>30</v>
      </c>
      <c r="C20" s="82"/>
      <c r="D20" s="82"/>
      <c r="E20" s="82"/>
      <c r="F20" s="15" t="s">
        <v>11</v>
      </c>
      <c r="G20" s="82" t="s">
        <v>31</v>
      </c>
      <c r="H20" s="82"/>
      <c r="I20" s="82"/>
      <c r="J20" s="82"/>
    </row>
    <row r="21" spans="1:10" x14ac:dyDescent="0.3">
      <c r="A21" s="7"/>
      <c r="B21" s="7" t="s">
        <v>32</v>
      </c>
      <c r="C21" s="7"/>
      <c r="D21" s="7"/>
      <c r="E21" s="7"/>
      <c r="F21" s="7"/>
      <c r="G21" s="7"/>
      <c r="H21" s="7"/>
      <c r="I21" s="7"/>
      <c r="J21" s="7"/>
    </row>
    <row r="22" spans="1:10" x14ac:dyDescent="0.3">
      <c r="A22" s="7"/>
      <c r="B22" s="7" t="s">
        <v>33</v>
      </c>
      <c r="C22" s="7"/>
      <c r="D22" s="7"/>
      <c r="E22" s="7"/>
      <c r="F22" s="7"/>
      <c r="G22" s="7"/>
      <c r="H22" s="7"/>
      <c r="I22" s="7"/>
      <c r="J22" s="7"/>
    </row>
    <row r="24" spans="1:10" x14ac:dyDescent="0.3">
      <c r="A24" s="7"/>
      <c r="B24" s="7"/>
      <c r="C24" s="7"/>
      <c r="D24" s="7"/>
      <c r="E24" s="7"/>
      <c r="F24" s="7"/>
      <c r="G24" s="7"/>
      <c r="H24" s="7"/>
      <c r="I24" s="7"/>
      <c r="J24" s="7"/>
    </row>
    <row r="25" spans="1:10" x14ac:dyDescent="0.3">
      <c r="A25" s="2" t="s">
        <v>617</v>
      </c>
    </row>
    <row r="26" spans="1:10" x14ac:dyDescent="0.3">
      <c r="A26" s="83" t="s">
        <v>34</v>
      </c>
      <c r="B26" s="83"/>
      <c r="C26" s="83"/>
      <c r="D26" s="83"/>
      <c r="E26" s="83"/>
      <c r="F26" s="83"/>
      <c r="G26" s="83"/>
      <c r="H26" s="83"/>
      <c r="I26" s="83"/>
      <c r="J26" s="83"/>
    </row>
    <row r="27" spans="1:10" ht="15.6" x14ac:dyDescent="0.3">
      <c r="A27" s="16"/>
      <c r="B27" s="74" t="s">
        <v>10</v>
      </c>
      <c r="C27" s="74"/>
      <c r="D27" s="74"/>
      <c r="E27" s="74"/>
      <c r="F27" s="8" t="s">
        <v>11</v>
      </c>
      <c r="G27" s="74" t="s">
        <v>12</v>
      </c>
      <c r="H27" s="74"/>
      <c r="I27" s="74"/>
      <c r="J27" s="74"/>
    </row>
    <row r="28" spans="1:10" ht="15.6" x14ac:dyDescent="0.3">
      <c r="A28" s="17"/>
      <c r="B28" s="5" t="s">
        <v>15</v>
      </c>
      <c r="C28" s="5" t="s">
        <v>16</v>
      </c>
      <c r="D28" s="5" t="s">
        <v>17</v>
      </c>
      <c r="E28" s="5" t="s">
        <v>18</v>
      </c>
      <c r="F28" s="15" t="s">
        <v>11</v>
      </c>
      <c r="G28" s="5" t="s">
        <v>15</v>
      </c>
      <c r="H28" s="5" t="s">
        <v>16</v>
      </c>
      <c r="I28" s="5" t="s">
        <v>17</v>
      </c>
      <c r="J28" s="5" t="s">
        <v>18</v>
      </c>
    </row>
    <row r="29" spans="1:10" x14ac:dyDescent="0.3">
      <c r="A29" s="74" t="s">
        <v>13</v>
      </c>
      <c r="B29" s="74"/>
      <c r="C29" s="74"/>
      <c r="D29" s="74"/>
      <c r="E29" s="74"/>
      <c r="F29" s="74"/>
      <c r="G29" s="74"/>
      <c r="H29" s="74"/>
      <c r="I29" s="74"/>
      <c r="J29" s="74"/>
    </row>
    <row r="30" spans="1:10" x14ac:dyDescent="0.3">
      <c r="A30" s="8" t="s">
        <v>19</v>
      </c>
      <c r="B30" s="12">
        <v>3.1097600000000001</v>
      </c>
      <c r="C30" s="12">
        <v>1.2510300000000001</v>
      </c>
      <c r="D30" s="12">
        <v>2.4860000000000002</v>
      </c>
      <c r="E30" s="12">
        <v>1.4999999999999999E-2</v>
      </c>
      <c r="F30" s="12" t="s">
        <v>11</v>
      </c>
      <c r="G30" s="12">
        <v>-0.82530000000000003</v>
      </c>
      <c r="H30" s="12">
        <v>0.74180000000000001</v>
      </c>
      <c r="I30" s="12">
        <v>-1.113</v>
      </c>
      <c r="J30" s="12">
        <v>0.26919999999999999</v>
      </c>
    </row>
    <row r="31" spans="1:10" ht="14.4" customHeight="1" x14ac:dyDescent="0.3">
      <c r="A31" s="7" t="s">
        <v>25</v>
      </c>
      <c r="B31" s="11">
        <v>3.5610000000000003E-2</v>
      </c>
      <c r="C31" s="11">
        <v>2.147E-2</v>
      </c>
      <c r="D31" s="11">
        <v>1.659</v>
      </c>
      <c r="E31" s="11">
        <v>0.10100000000000001</v>
      </c>
      <c r="F31" s="11" t="s">
        <v>11</v>
      </c>
      <c r="G31" s="11">
        <v>0.19539999999999999</v>
      </c>
      <c r="H31" s="11">
        <v>1.6760000000000001E-2</v>
      </c>
      <c r="I31" s="11">
        <v>11.055</v>
      </c>
      <c r="J31" s="11" t="s">
        <v>26</v>
      </c>
    </row>
    <row r="32" spans="1:10" x14ac:dyDescent="0.3">
      <c r="A32" s="7" t="s">
        <v>20</v>
      </c>
      <c r="B32" s="10">
        <v>-0.22958999999999999</v>
      </c>
      <c r="C32" s="10">
        <v>0.12305000000000001</v>
      </c>
      <c r="D32" s="10">
        <v>-1.8660000000000001</v>
      </c>
      <c r="E32" s="10">
        <v>6.5699999999999995E-2</v>
      </c>
      <c r="F32" s="10"/>
      <c r="G32" s="10">
        <v>0.22800000000000001</v>
      </c>
      <c r="H32" s="10">
        <v>7.5039999999999996E-2</v>
      </c>
      <c r="I32" s="10">
        <v>3.0390000000000001</v>
      </c>
      <c r="J32" s="10">
        <v>3.2000000000000002E-3</v>
      </c>
    </row>
    <row r="33" spans="1:10" ht="15.6" x14ac:dyDescent="0.3">
      <c r="A33" s="13"/>
      <c r="B33" s="79" t="s">
        <v>35</v>
      </c>
      <c r="C33" s="79"/>
      <c r="D33" s="79"/>
      <c r="E33" s="79"/>
      <c r="F33" s="7" t="s">
        <v>11</v>
      </c>
      <c r="G33" s="79" t="s">
        <v>36</v>
      </c>
      <c r="H33" s="79"/>
      <c r="I33" s="79"/>
      <c r="J33" s="79"/>
    </row>
    <row r="34" spans="1:10" x14ac:dyDescent="0.3">
      <c r="A34" s="15" t="s">
        <v>11</v>
      </c>
      <c r="B34" s="80" t="s">
        <v>11</v>
      </c>
      <c r="C34" s="80"/>
      <c r="D34" s="80"/>
      <c r="E34" s="80"/>
      <c r="F34" s="15" t="s">
        <v>11</v>
      </c>
      <c r="G34" s="80" t="s">
        <v>11</v>
      </c>
      <c r="H34" s="80"/>
      <c r="I34" s="80"/>
      <c r="J34" s="80"/>
    </row>
    <row r="35" spans="1:10" x14ac:dyDescent="0.3">
      <c r="A35" s="74" t="s">
        <v>29</v>
      </c>
      <c r="B35" s="74"/>
      <c r="C35" s="74"/>
      <c r="D35" s="74"/>
      <c r="E35" s="74"/>
      <c r="F35" s="74"/>
      <c r="G35" s="74"/>
      <c r="H35" s="74"/>
      <c r="I35" s="74"/>
      <c r="J35" s="74"/>
    </row>
    <row r="36" spans="1:10" x14ac:dyDescent="0.3">
      <c r="A36" s="8" t="s">
        <v>19</v>
      </c>
      <c r="B36" s="18">
        <v>7.3369340000000003</v>
      </c>
      <c r="C36" s="18">
        <v>0.93612499999999998</v>
      </c>
      <c r="D36" s="18">
        <v>7.8380000000000001</v>
      </c>
      <c r="E36" s="19">
        <f>0.0000000000157</f>
        <v>1.5700000000000001E-11</v>
      </c>
      <c r="F36" s="12" t="s">
        <v>11</v>
      </c>
      <c r="G36" s="12">
        <v>8.1589039999999997</v>
      </c>
      <c r="H36" s="12">
        <v>0.39437800000000001</v>
      </c>
      <c r="I36" s="12">
        <v>20.687999999999999</v>
      </c>
      <c r="J36" s="12" t="s">
        <v>26</v>
      </c>
    </row>
    <row r="37" spans="1:10" x14ac:dyDescent="0.3">
      <c r="A37" s="7" t="s">
        <v>25</v>
      </c>
      <c r="B37" s="18">
        <v>-2.2169999999999999E-2</v>
      </c>
      <c r="C37" s="18">
        <v>9.8960000000000003E-3</v>
      </c>
      <c r="D37" s="18">
        <v>-2.2400000000000002</v>
      </c>
      <c r="E37" s="18">
        <v>2.7799999999999998E-2</v>
      </c>
      <c r="F37" s="11" t="s">
        <v>11</v>
      </c>
      <c r="G37" s="20">
        <v>-5.2810000000000003E-2</v>
      </c>
      <c r="H37" s="11">
        <v>5.855E-3</v>
      </c>
      <c r="I37" s="11">
        <v>-9.02</v>
      </c>
      <c r="J37" s="14">
        <f>0.0000000000000726</f>
        <v>7.2600000000000001E-14</v>
      </c>
    </row>
    <row r="38" spans="1:10" x14ac:dyDescent="0.3">
      <c r="A38" s="7" t="s">
        <v>20</v>
      </c>
      <c r="B38" s="18">
        <v>-1.0633E-2</v>
      </c>
      <c r="C38" s="18">
        <v>5.5659E-2</v>
      </c>
      <c r="D38" s="18">
        <v>-0.191</v>
      </c>
      <c r="E38" s="18">
        <v>0.84899999999999998</v>
      </c>
      <c r="F38" s="11"/>
      <c r="G38" s="20">
        <v>-1.1339999999999999E-2</v>
      </c>
      <c r="H38" s="11">
        <v>2.3491000000000001E-2</v>
      </c>
      <c r="I38" s="11">
        <v>-0.48299999999999998</v>
      </c>
      <c r="J38" s="11">
        <v>0.36099999999999999</v>
      </c>
    </row>
    <row r="39" spans="1:10" ht="15.6" x14ac:dyDescent="0.3">
      <c r="A39" s="17"/>
      <c r="B39" s="78" t="s">
        <v>37</v>
      </c>
      <c r="C39" s="78"/>
      <c r="D39" s="78"/>
      <c r="E39" s="78"/>
      <c r="F39" s="15" t="s">
        <v>11</v>
      </c>
      <c r="G39" s="78" t="s">
        <v>38</v>
      </c>
      <c r="H39" s="78"/>
      <c r="I39" s="78"/>
      <c r="J39" s="78"/>
    </row>
    <row r="40" spans="1:10" x14ac:dyDescent="0.3">
      <c r="A40" s="7" t="s">
        <v>39</v>
      </c>
    </row>
  </sheetData>
  <mergeCells count="21">
    <mergeCell ref="A1:J1"/>
    <mergeCell ref="B39:E39"/>
    <mergeCell ref="G39:J39"/>
    <mergeCell ref="A29:J29"/>
    <mergeCell ref="B33:E33"/>
    <mergeCell ref="G33:J33"/>
    <mergeCell ref="B34:E34"/>
    <mergeCell ref="G34:J34"/>
    <mergeCell ref="A35:J35"/>
    <mergeCell ref="A14:J14"/>
    <mergeCell ref="B20:E20"/>
    <mergeCell ref="G20:J20"/>
    <mergeCell ref="A26:J26"/>
    <mergeCell ref="B27:E27"/>
    <mergeCell ref="G27:J27"/>
    <mergeCell ref="A4:J4"/>
    <mergeCell ref="B5:E5"/>
    <mergeCell ref="G5:J5"/>
    <mergeCell ref="A6:J6"/>
    <mergeCell ref="B12:E12"/>
    <mergeCell ref="G12:J12"/>
  </mergeCells>
  <pageMargins left="0.7" right="0.7" top="0.75" bottom="0.75" header="0.3" footer="0.3"/>
  <pageSetup paperSize="9"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1728F-A9BE-4B48-ADDE-637A0B8F4B61}">
  <sheetPr codeName="Sheet1"/>
  <dimension ref="A1:J34"/>
  <sheetViews>
    <sheetView zoomScale="141" workbookViewId="0">
      <selection activeCell="L4" sqref="L4"/>
    </sheetView>
  </sheetViews>
  <sheetFormatPr defaultRowHeight="14.4" x14ac:dyDescent="0.3"/>
  <sheetData>
    <row r="1" spans="1:10" ht="28.8" customHeight="1" x14ac:dyDescent="0.3">
      <c r="A1" s="87" t="s">
        <v>519</v>
      </c>
      <c r="B1" s="87"/>
      <c r="C1" s="87"/>
      <c r="D1" s="87"/>
      <c r="E1" s="87"/>
      <c r="F1" s="87"/>
      <c r="G1" s="87"/>
      <c r="H1" s="87"/>
      <c r="I1" s="87"/>
      <c r="J1" s="87"/>
    </row>
    <row r="2" spans="1:10" ht="85.2" customHeight="1" x14ac:dyDescent="0.3">
      <c r="A2" s="88" t="s">
        <v>506</v>
      </c>
      <c r="B2" s="88"/>
      <c r="C2" s="88"/>
      <c r="D2" s="88"/>
      <c r="E2" s="88"/>
      <c r="F2" s="88"/>
      <c r="G2" s="88"/>
      <c r="H2" s="88"/>
      <c r="I2" s="88"/>
      <c r="J2" s="88"/>
    </row>
    <row r="3" spans="1:10" x14ac:dyDescent="0.3">
      <c r="A3" s="21"/>
      <c r="B3" s="21"/>
      <c r="C3" s="21"/>
      <c r="D3" s="21"/>
      <c r="E3" s="21"/>
      <c r="F3" s="21"/>
      <c r="G3" s="21"/>
      <c r="H3" s="21"/>
      <c r="I3" s="21"/>
      <c r="J3" s="21"/>
    </row>
    <row r="4" spans="1:10" ht="15" thickBot="1" x14ac:dyDescent="0.35">
      <c r="A4" t="s">
        <v>40</v>
      </c>
    </row>
    <row r="5" spans="1:10" ht="15" thickBot="1" x14ac:dyDescent="0.35">
      <c r="A5" s="22"/>
      <c r="B5" s="86" t="s">
        <v>41</v>
      </c>
      <c r="C5" s="86"/>
      <c r="D5" s="86"/>
      <c r="E5" s="22"/>
      <c r="F5" s="86" t="s">
        <v>42</v>
      </c>
      <c r="G5" s="86"/>
      <c r="H5" s="23"/>
      <c r="I5" s="23"/>
      <c r="J5" s="23"/>
    </row>
    <row r="6" spans="1:10" ht="16.2" thickBot="1" x14ac:dyDescent="0.35">
      <c r="A6" s="24"/>
      <c r="B6" s="25" t="s">
        <v>43</v>
      </c>
      <c r="C6" s="24"/>
      <c r="D6" s="25" t="s">
        <v>44</v>
      </c>
      <c r="E6" s="24"/>
      <c r="F6" s="86" t="s">
        <v>45</v>
      </c>
      <c r="G6" s="86"/>
      <c r="H6" s="24"/>
      <c r="I6" s="25" t="s">
        <v>46</v>
      </c>
      <c r="J6" s="25"/>
    </row>
    <row r="7" spans="1:10" ht="16.2" thickBot="1" x14ac:dyDescent="0.35">
      <c r="A7" s="24"/>
      <c r="B7" s="26" t="s">
        <v>47</v>
      </c>
      <c r="C7" s="24"/>
      <c r="D7" s="26" t="s">
        <v>47</v>
      </c>
      <c r="E7" s="24"/>
      <c r="F7" s="27" t="s">
        <v>48</v>
      </c>
      <c r="G7" s="26" t="s">
        <v>47</v>
      </c>
      <c r="H7" s="24"/>
      <c r="I7" s="27" t="s">
        <v>49</v>
      </c>
      <c r="J7" s="26" t="s">
        <v>47</v>
      </c>
    </row>
    <row r="8" spans="1:10" ht="15" thickBot="1" x14ac:dyDescent="0.35">
      <c r="A8" s="85" t="s">
        <v>13</v>
      </c>
      <c r="B8" s="85"/>
      <c r="C8" s="85"/>
      <c r="D8" s="85"/>
      <c r="E8" s="85"/>
      <c r="F8" s="85"/>
      <c r="G8" s="85"/>
      <c r="H8" s="85"/>
      <c r="I8" s="85"/>
      <c r="J8" s="85"/>
    </row>
    <row r="9" spans="1:10" ht="15.6" x14ac:dyDescent="0.3">
      <c r="A9" s="27" t="s">
        <v>10</v>
      </c>
      <c r="B9" s="28">
        <v>1E-3</v>
      </c>
      <c r="C9" s="29"/>
      <c r="D9" s="27">
        <v>1E-3</v>
      </c>
      <c r="E9" s="24"/>
      <c r="F9" s="27">
        <v>39.74</v>
      </c>
      <c r="G9" s="27">
        <v>1E-3</v>
      </c>
      <c r="H9" s="24"/>
      <c r="I9" s="27">
        <v>4.16</v>
      </c>
      <c r="J9" s="27">
        <v>1E-3</v>
      </c>
    </row>
    <row r="10" spans="1:10" ht="15.6" x14ac:dyDescent="0.3">
      <c r="A10" s="27" t="s">
        <v>12</v>
      </c>
      <c r="B10" s="30">
        <v>3.8199999999999998E-6</v>
      </c>
      <c r="C10" s="29"/>
      <c r="D10" s="28">
        <v>1E-3</v>
      </c>
      <c r="E10" s="29"/>
      <c r="F10" s="27">
        <v>40.9</v>
      </c>
      <c r="G10" s="27">
        <v>1E-3</v>
      </c>
      <c r="H10" s="24"/>
      <c r="I10" s="27">
        <v>7.23</v>
      </c>
      <c r="J10" s="27">
        <v>1E-3</v>
      </c>
    </row>
    <row r="11" spans="1:10" ht="15" thickBot="1" x14ac:dyDescent="0.35">
      <c r="A11" s="27"/>
      <c r="B11" s="28"/>
      <c r="C11" s="28"/>
      <c r="D11" s="27"/>
      <c r="E11" s="27"/>
      <c r="F11" s="27"/>
      <c r="G11" s="27"/>
      <c r="H11" s="27"/>
      <c r="I11" s="27"/>
      <c r="J11" s="27"/>
    </row>
    <row r="12" spans="1:10" ht="15" thickBot="1" x14ac:dyDescent="0.35">
      <c r="A12" s="85" t="s">
        <v>29</v>
      </c>
      <c r="B12" s="85"/>
      <c r="C12" s="85"/>
      <c r="D12" s="85"/>
      <c r="E12" s="85"/>
      <c r="F12" s="85"/>
      <c r="G12" s="85"/>
      <c r="H12" s="85"/>
      <c r="I12" s="85"/>
      <c r="J12" s="85"/>
    </row>
    <row r="13" spans="1:10" ht="15.6" x14ac:dyDescent="0.3">
      <c r="A13" s="27" t="s">
        <v>10</v>
      </c>
      <c r="B13" s="28">
        <v>3.2000000000000001E-2</v>
      </c>
      <c r="C13" s="29"/>
      <c r="D13" s="27">
        <v>2.5000000000000001E-2</v>
      </c>
      <c r="E13" s="24"/>
      <c r="F13" s="27">
        <v>33.590000000000003</v>
      </c>
      <c r="G13" s="27">
        <v>1E-3</v>
      </c>
      <c r="H13" s="24"/>
      <c r="I13" s="27">
        <v>3.55</v>
      </c>
      <c r="J13" s="27">
        <v>2E-3</v>
      </c>
    </row>
    <row r="14" spans="1:10" ht="15" thickBot="1" x14ac:dyDescent="0.35">
      <c r="A14" s="25" t="s">
        <v>12</v>
      </c>
      <c r="B14" s="31">
        <v>0.05</v>
      </c>
      <c r="C14" s="31"/>
      <c r="D14" s="31">
        <v>0.05</v>
      </c>
      <c r="E14" s="31"/>
      <c r="F14" s="25">
        <v>70.62</v>
      </c>
      <c r="G14" s="25">
        <v>1E-3</v>
      </c>
      <c r="H14" s="25"/>
      <c r="I14" s="25">
        <v>17.600000000000001</v>
      </c>
      <c r="J14" s="25">
        <v>1E-3</v>
      </c>
    </row>
    <row r="17" spans="1:10" ht="15" thickBot="1" x14ac:dyDescent="0.35">
      <c r="A17" t="s">
        <v>508</v>
      </c>
    </row>
    <row r="18" spans="1:10" ht="15" thickBot="1" x14ac:dyDescent="0.35">
      <c r="A18" s="22"/>
      <c r="B18" s="86" t="s">
        <v>41</v>
      </c>
      <c r="C18" s="86"/>
      <c r="D18" s="86"/>
      <c r="E18" s="22"/>
      <c r="F18" s="86" t="s">
        <v>42</v>
      </c>
      <c r="G18" s="86"/>
      <c r="H18" s="23"/>
      <c r="I18" s="23"/>
      <c r="J18" s="23"/>
    </row>
    <row r="19" spans="1:10" ht="16.2" thickBot="1" x14ac:dyDescent="0.35">
      <c r="A19" s="24"/>
      <c r="B19" s="25" t="s">
        <v>43</v>
      </c>
      <c r="C19" s="24"/>
      <c r="D19" s="25" t="s">
        <v>44</v>
      </c>
      <c r="E19" s="24"/>
      <c r="F19" s="86" t="s">
        <v>45</v>
      </c>
      <c r="G19" s="86"/>
      <c r="H19" s="24"/>
      <c r="I19" s="25" t="s">
        <v>46</v>
      </c>
      <c r="J19" s="25"/>
    </row>
    <row r="20" spans="1:10" ht="16.2" thickBot="1" x14ac:dyDescent="0.35">
      <c r="A20" s="32"/>
      <c r="B20" s="33" t="s">
        <v>47</v>
      </c>
      <c r="C20" s="32"/>
      <c r="D20" s="33" t="s">
        <v>47</v>
      </c>
      <c r="E20" s="32"/>
      <c r="F20" s="25" t="s">
        <v>48</v>
      </c>
      <c r="G20" s="33" t="s">
        <v>47</v>
      </c>
      <c r="H20" s="32"/>
      <c r="I20" s="25" t="s">
        <v>49</v>
      </c>
      <c r="J20" s="33" t="s">
        <v>47</v>
      </c>
    </row>
    <row r="21" spans="1:10" ht="15.6" x14ac:dyDescent="0.3">
      <c r="A21" s="27" t="s">
        <v>10</v>
      </c>
      <c r="B21" s="30">
        <v>1.4169999999999999E-6</v>
      </c>
      <c r="C21" s="29"/>
      <c r="D21" s="27">
        <v>1E-3</v>
      </c>
      <c r="E21" s="24"/>
      <c r="F21" s="27">
        <v>23.78</v>
      </c>
      <c r="G21" s="27">
        <v>1E-3</v>
      </c>
      <c r="H21" s="24"/>
      <c r="I21" s="27">
        <v>14.63</v>
      </c>
      <c r="J21" s="27">
        <v>1E-3</v>
      </c>
    </row>
    <row r="22" spans="1:10" ht="16.2" thickBot="1" x14ac:dyDescent="0.35">
      <c r="A22" s="25" t="s">
        <v>12</v>
      </c>
      <c r="B22" s="34">
        <v>5.7070000000000001E-5</v>
      </c>
      <c r="C22" s="35"/>
      <c r="D22" s="31">
        <v>1E-3</v>
      </c>
      <c r="E22" s="35"/>
      <c r="F22" s="25">
        <v>34.9</v>
      </c>
      <c r="G22" s="25">
        <v>1E-3</v>
      </c>
      <c r="H22" s="32"/>
      <c r="I22" s="25">
        <v>20.64</v>
      </c>
      <c r="J22" s="25">
        <v>1E-3</v>
      </c>
    </row>
    <row r="25" spans="1:10" ht="15" thickBot="1" x14ac:dyDescent="0.35">
      <c r="A25" s="64" t="s">
        <v>509</v>
      </c>
      <c r="B25" s="64"/>
      <c r="C25" s="64"/>
      <c r="D25" s="64"/>
      <c r="E25" s="64"/>
      <c r="F25" s="64"/>
    </row>
    <row r="26" spans="1:10" ht="14.4" customHeight="1" thickBot="1" x14ac:dyDescent="0.35">
      <c r="A26" s="67"/>
      <c r="B26" s="66" t="s">
        <v>41</v>
      </c>
      <c r="C26" s="67"/>
      <c r="D26" s="84" t="s">
        <v>42</v>
      </c>
      <c r="E26" s="84"/>
      <c r="F26" s="84"/>
    </row>
    <row r="27" spans="1:10" ht="15" thickBot="1" x14ac:dyDescent="0.35">
      <c r="A27" s="64"/>
      <c r="B27" s="64"/>
      <c r="C27" s="64"/>
      <c r="D27" s="64" t="s">
        <v>45</v>
      </c>
      <c r="E27" s="64"/>
      <c r="F27" s="25" t="s">
        <v>46</v>
      </c>
    </row>
    <row r="28" spans="1:10" ht="15" thickBot="1" x14ac:dyDescent="0.35">
      <c r="A28" s="64"/>
      <c r="B28" s="84" t="s">
        <v>516</v>
      </c>
      <c r="C28" s="84"/>
      <c r="D28" s="84"/>
      <c r="E28" s="84"/>
      <c r="F28" s="84"/>
    </row>
    <row r="29" spans="1:10" x14ac:dyDescent="0.3">
      <c r="A29" t="s">
        <v>510</v>
      </c>
      <c r="B29" s="44">
        <v>9.1230000000000006E-2</v>
      </c>
      <c r="D29" s="44">
        <f>0.0006</f>
        <v>5.9999999999999995E-4</v>
      </c>
      <c r="F29">
        <v>1E-3</v>
      </c>
    </row>
    <row r="30" spans="1:10" x14ac:dyDescent="0.3">
      <c r="A30" t="s">
        <v>511</v>
      </c>
      <c r="B30" s="44">
        <v>0.39577000000000001</v>
      </c>
      <c r="D30" s="44">
        <f t="shared" ref="D30:D34" si="0">0.0006</f>
        <v>5.9999999999999995E-4</v>
      </c>
      <c r="F30">
        <v>1E-3</v>
      </c>
    </row>
    <row r="31" spans="1:10" x14ac:dyDescent="0.3">
      <c r="A31" t="s">
        <v>512</v>
      </c>
      <c r="B31" s="44">
        <v>0.14047999999999999</v>
      </c>
      <c r="D31" s="44">
        <f t="shared" si="0"/>
        <v>5.9999999999999995E-4</v>
      </c>
      <c r="F31">
        <v>1E-3</v>
      </c>
    </row>
    <row r="32" spans="1:10" x14ac:dyDescent="0.3">
      <c r="A32" t="s">
        <v>513</v>
      </c>
      <c r="B32" s="44">
        <v>0.83199610000000002</v>
      </c>
      <c r="D32" s="44">
        <f t="shared" si="0"/>
        <v>5.9999999999999995E-4</v>
      </c>
      <c r="F32">
        <v>1E-3</v>
      </c>
    </row>
    <row r="33" spans="1:6" x14ac:dyDescent="0.3">
      <c r="A33" t="s">
        <v>514</v>
      </c>
      <c r="B33" s="44">
        <v>4.6E-5</v>
      </c>
      <c r="D33" s="44">
        <f t="shared" si="0"/>
        <v>5.9999999999999995E-4</v>
      </c>
      <c r="F33">
        <v>1E-3</v>
      </c>
    </row>
    <row r="34" spans="1:6" ht="15" thickBot="1" x14ac:dyDescent="0.35">
      <c r="A34" s="64" t="s">
        <v>515</v>
      </c>
      <c r="B34" s="65">
        <v>9.8700000000000003E-4</v>
      </c>
      <c r="C34" s="64"/>
      <c r="D34" s="65">
        <f t="shared" si="0"/>
        <v>5.9999999999999995E-4</v>
      </c>
      <c r="E34" s="64"/>
      <c r="F34" s="64">
        <v>1E-3</v>
      </c>
    </row>
  </sheetData>
  <mergeCells count="12">
    <mergeCell ref="A8:J8"/>
    <mergeCell ref="A1:J1"/>
    <mergeCell ref="A2:J2"/>
    <mergeCell ref="B5:D5"/>
    <mergeCell ref="F5:G5"/>
    <mergeCell ref="F6:G6"/>
    <mergeCell ref="D26:F26"/>
    <mergeCell ref="B28:F28"/>
    <mergeCell ref="A12:J12"/>
    <mergeCell ref="B18:D18"/>
    <mergeCell ref="F18:G18"/>
    <mergeCell ref="F19:G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D38A0-20EC-4633-94FF-35A52EC5B417}">
  <sheetPr codeName="Sheet5"/>
  <dimension ref="A1:N79"/>
  <sheetViews>
    <sheetView zoomScale="127" workbookViewId="0">
      <selection activeCell="G11" sqref="G11"/>
    </sheetView>
  </sheetViews>
  <sheetFormatPr defaultRowHeight="14.4" x14ac:dyDescent="0.3"/>
  <cols>
    <col min="1" max="1" width="24.44140625" customWidth="1"/>
    <col min="8" max="8" width="8.88671875" customWidth="1"/>
    <col min="9" max="9" width="22.44140625" customWidth="1"/>
    <col min="14" max="14" width="10.21875" customWidth="1"/>
  </cols>
  <sheetData>
    <row r="1" spans="1:14" x14ac:dyDescent="0.3">
      <c r="A1" s="36" t="s">
        <v>199</v>
      </c>
      <c r="B1" s="36"/>
      <c r="C1" s="36"/>
      <c r="D1" s="36"/>
      <c r="E1" s="36"/>
    </row>
    <row r="2" spans="1:14" ht="46.2" customHeight="1" x14ac:dyDescent="0.3">
      <c r="A2" s="88" t="s">
        <v>601</v>
      </c>
      <c r="B2" s="88"/>
      <c r="C2" s="88"/>
      <c r="D2" s="88"/>
      <c r="E2" s="88"/>
      <c r="F2" s="88"/>
      <c r="G2" s="88"/>
      <c r="H2" s="88"/>
      <c r="I2" s="88"/>
      <c r="J2" s="88"/>
      <c r="K2" s="88"/>
      <c r="L2" s="88"/>
      <c r="M2" s="88"/>
      <c r="N2" s="88"/>
    </row>
    <row r="3" spans="1:14" x14ac:dyDescent="0.3">
      <c r="A3" s="37"/>
      <c r="B3" s="37"/>
      <c r="C3" s="37"/>
      <c r="D3" s="37"/>
      <c r="E3" s="37"/>
    </row>
    <row r="4" spans="1:14" x14ac:dyDescent="0.3">
      <c r="A4" s="37"/>
      <c r="B4" s="37"/>
      <c r="C4" s="37"/>
      <c r="D4" s="37"/>
      <c r="E4" s="37"/>
    </row>
    <row r="5" spans="1:14" x14ac:dyDescent="0.3">
      <c r="A5" s="2" t="s">
        <v>51</v>
      </c>
      <c r="I5" s="2" t="s">
        <v>50</v>
      </c>
    </row>
    <row r="6" spans="1:14" ht="30" customHeight="1" x14ac:dyDescent="0.3">
      <c r="A6" s="83" t="s">
        <v>612</v>
      </c>
      <c r="B6" s="83"/>
      <c r="C6" s="83"/>
      <c r="D6" s="83"/>
      <c r="E6" s="83"/>
      <c r="F6" s="83"/>
      <c r="I6" s="83" t="s">
        <v>612</v>
      </c>
      <c r="J6" s="83"/>
      <c r="K6" s="83"/>
      <c r="L6" s="83"/>
      <c r="M6" s="83"/>
      <c r="N6" s="83"/>
    </row>
    <row r="7" spans="1:14" ht="15.6" x14ac:dyDescent="0.3">
      <c r="A7" s="3"/>
      <c r="B7" s="73" t="s">
        <v>52</v>
      </c>
      <c r="C7" s="4"/>
      <c r="D7" s="4"/>
      <c r="E7" s="4"/>
      <c r="F7" s="5"/>
      <c r="I7" s="3"/>
      <c r="J7" s="89" t="s">
        <v>52</v>
      </c>
      <c r="K7" s="89"/>
      <c r="L7" s="89"/>
      <c r="M7" s="89"/>
      <c r="N7" s="5"/>
    </row>
    <row r="8" spans="1:14" x14ac:dyDescent="0.3">
      <c r="A8" t="s">
        <v>14</v>
      </c>
      <c r="B8" s="5" t="s">
        <v>15</v>
      </c>
      <c r="C8" s="5" t="s">
        <v>16</v>
      </c>
      <c r="D8" s="5" t="s">
        <v>17</v>
      </c>
      <c r="E8" s="5" t="s">
        <v>18</v>
      </c>
      <c r="F8" s="5"/>
      <c r="I8" t="s">
        <v>14</v>
      </c>
      <c r="J8" s="5" t="s">
        <v>15</v>
      </c>
      <c r="K8" s="5" t="s">
        <v>16</v>
      </c>
      <c r="L8" s="5" t="s">
        <v>17</v>
      </c>
      <c r="M8" s="5" t="s">
        <v>18</v>
      </c>
      <c r="N8" s="5"/>
    </row>
    <row r="9" spans="1:14" x14ac:dyDescent="0.3">
      <c r="A9" s="8" t="s">
        <v>19</v>
      </c>
      <c r="B9" s="9">
        <v>4.2569999999999997</v>
      </c>
      <c r="C9" s="9">
        <v>0.74539999999999995</v>
      </c>
      <c r="D9" s="9">
        <v>5.7119999999999997</v>
      </c>
      <c r="E9" s="19">
        <f>0.000000123</f>
        <v>1.23E-7</v>
      </c>
      <c r="I9" s="8" t="s">
        <v>19</v>
      </c>
      <c r="J9" s="9">
        <v>0.37440000000000001</v>
      </c>
      <c r="K9" s="9">
        <v>0.71909999999999996</v>
      </c>
      <c r="L9" s="9">
        <v>0.52100000000000002</v>
      </c>
      <c r="M9" s="38">
        <v>0.60399999999999998</v>
      </c>
    </row>
    <row r="10" spans="1:14" x14ac:dyDescent="0.3">
      <c r="A10" s="7" t="s">
        <v>53</v>
      </c>
      <c r="B10" s="19">
        <f>0.00001345</f>
        <v>1.345E-5</v>
      </c>
      <c r="C10" s="19">
        <f>0.00001424</f>
        <v>1.4239999999999999E-5</v>
      </c>
      <c r="D10" s="10">
        <v>0.94399999999999995</v>
      </c>
      <c r="E10" s="7">
        <v>0.34699999999999998</v>
      </c>
      <c r="I10" s="7" t="s">
        <v>53</v>
      </c>
      <c r="J10" s="10">
        <v>8.1839999999999999E-6</v>
      </c>
      <c r="K10" s="10">
        <v>1.5690000000000001E-5</v>
      </c>
      <c r="L10" s="10">
        <v>0.52200000000000002</v>
      </c>
      <c r="M10" s="7">
        <v>0.60299999999999998</v>
      </c>
    </row>
    <row r="11" spans="1:14" x14ac:dyDescent="0.3">
      <c r="A11" s="6" t="s">
        <v>21</v>
      </c>
      <c r="B11" s="5" t="s">
        <v>22</v>
      </c>
      <c r="C11" s="5" t="s">
        <v>23</v>
      </c>
      <c r="D11" s="5" t="s">
        <v>24</v>
      </c>
      <c r="E11" s="5" t="s">
        <v>18</v>
      </c>
      <c r="F11" s="5" t="s">
        <v>54</v>
      </c>
      <c r="I11" s="6" t="s">
        <v>21</v>
      </c>
      <c r="J11" s="5" t="s">
        <v>22</v>
      </c>
      <c r="K11" s="5" t="s">
        <v>23</v>
      </c>
      <c r="L11" s="5" t="s">
        <v>24</v>
      </c>
      <c r="M11" s="5" t="s">
        <v>18</v>
      </c>
      <c r="N11" s="5" t="s">
        <v>54</v>
      </c>
    </row>
    <row r="12" spans="1:14" x14ac:dyDescent="0.3">
      <c r="A12" t="s">
        <v>25</v>
      </c>
      <c r="B12">
        <v>2.0019999999999998</v>
      </c>
      <c r="C12">
        <v>2.4670000000000001</v>
      </c>
      <c r="D12">
        <v>32.81</v>
      </c>
      <c r="E12" s="11" t="s">
        <v>55</v>
      </c>
      <c r="F12" s="11" t="s">
        <v>55</v>
      </c>
      <c r="I12" t="s">
        <v>25</v>
      </c>
      <c r="J12">
        <v>3.7160000000000002</v>
      </c>
      <c r="K12">
        <v>3.944</v>
      </c>
      <c r="L12">
        <v>39.36</v>
      </c>
      <c r="M12" s="11" t="s">
        <v>55</v>
      </c>
      <c r="N12">
        <v>0</v>
      </c>
    </row>
    <row r="13" spans="1:14" ht="15.6" x14ac:dyDescent="0.3">
      <c r="A13" s="13"/>
      <c r="B13" s="76" t="s">
        <v>57</v>
      </c>
      <c r="C13" s="76"/>
      <c r="D13" s="76"/>
      <c r="E13" s="76"/>
      <c r="I13" s="13"/>
      <c r="J13" s="76" t="s">
        <v>56</v>
      </c>
      <c r="K13" s="76"/>
      <c r="L13" s="76"/>
      <c r="M13" s="76"/>
    </row>
    <row r="14" spans="1:14" x14ac:dyDescent="0.3">
      <c r="A14" s="7" t="s">
        <v>11</v>
      </c>
      <c r="I14" s="7" t="s">
        <v>11</v>
      </c>
    </row>
    <row r="15" spans="1:14" ht="15.6" x14ac:dyDescent="0.3">
      <c r="A15" s="3"/>
      <c r="B15" s="73" t="s">
        <v>59</v>
      </c>
      <c r="C15" s="4"/>
      <c r="D15" s="4"/>
      <c r="E15" s="4"/>
      <c r="F15" s="5"/>
      <c r="I15" s="3"/>
      <c r="J15" s="89" t="s">
        <v>58</v>
      </c>
      <c r="K15" s="89"/>
      <c r="L15" s="89"/>
      <c r="M15" s="89"/>
      <c r="N15" s="5"/>
    </row>
    <row r="16" spans="1:14" x14ac:dyDescent="0.3">
      <c r="A16" t="s">
        <v>14</v>
      </c>
      <c r="B16" s="5" t="s">
        <v>15</v>
      </c>
      <c r="C16" s="5" t="s">
        <v>16</v>
      </c>
      <c r="D16" s="5" t="s">
        <v>17</v>
      </c>
      <c r="E16" s="5" t="s">
        <v>18</v>
      </c>
      <c r="F16" s="5"/>
      <c r="I16" t="s">
        <v>14</v>
      </c>
      <c r="J16" s="5" t="s">
        <v>15</v>
      </c>
      <c r="K16" s="5" t="s">
        <v>16</v>
      </c>
      <c r="L16" s="5" t="s">
        <v>17</v>
      </c>
      <c r="M16" s="5" t="s">
        <v>18</v>
      </c>
      <c r="N16" s="5"/>
    </row>
    <row r="17" spans="1:14" x14ac:dyDescent="0.3">
      <c r="A17" s="8" t="s">
        <v>19</v>
      </c>
      <c r="B17" s="9">
        <v>-4.1959999999999997</v>
      </c>
      <c r="C17" s="9">
        <v>1.8859999999999999</v>
      </c>
      <c r="D17" s="9">
        <v>-2.2290000000000001</v>
      </c>
      <c r="E17" s="10">
        <v>2.828E-2</v>
      </c>
      <c r="I17" s="8" t="s">
        <v>19</v>
      </c>
      <c r="J17" s="9">
        <v>-5.9770000000000003</v>
      </c>
      <c r="K17" s="9">
        <v>2.0150000000000001</v>
      </c>
      <c r="L17" s="9">
        <v>-2.9660000000000002</v>
      </c>
      <c r="M17" s="10">
        <v>3.81E-3</v>
      </c>
    </row>
    <row r="18" spans="1:14" x14ac:dyDescent="0.3">
      <c r="A18" s="7" t="s">
        <v>53</v>
      </c>
      <c r="B18" s="19">
        <f>0.00002526</f>
        <v>2.5259999999999999E-5</v>
      </c>
      <c r="C18" s="19">
        <v>3.6260000000000002E-5</v>
      </c>
      <c r="D18" s="10">
        <v>0.69699999999999995</v>
      </c>
      <c r="E18" s="7">
        <v>0.48770000000000002</v>
      </c>
      <c r="I18" s="7" t="s">
        <v>53</v>
      </c>
      <c r="J18" s="19">
        <v>-1.7059999999999999E-5</v>
      </c>
      <c r="K18" s="19">
        <v>4.3819999999999997E-5</v>
      </c>
      <c r="L18" s="10">
        <v>-0.38900000000000001</v>
      </c>
      <c r="M18" s="7">
        <v>0.69781000000000004</v>
      </c>
    </row>
    <row r="19" spans="1:14" x14ac:dyDescent="0.3">
      <c r="A19" s="6" t="s">
        <v>21</v>
      </c>
      <c r="B19" s="5" t="s">
        <v>22</v>
      </c>
      <c r="C19" s="5" t="s">
        <v>23</v>
      </c>
      <c r="D19" s="5" t="s">
        <v>24</v>
      </c>
      <c r="E19" s="5" t="s">
        <v>18</v>
      </c>
      <c r="F19" s="5" t="s">
        <v>54</v>
      </c>
      <c r="I19" s="6" t="s">
        <v>21</v>
      </c>
      <c r="J19" s="5" t="s">
        <v>22</v>
      </c>
      <c r="K19" s="5" t="s">
        <v>23</v>
      </c>
      <c r="L19" s="5" t="s">
        <v>24</v>
      </c>
      <c r="M19" s="5" t="s">
        <v>18</v>
      </c>
      <c r="N19" s="5" t="s">
        <v>54</v>
      </c>
    </row>
    <row r="20" spans="1:14" x14ac:dyDescent="0.3">
      <c r="A20" t="s">
        <v>25</v>
      </c>
      <c r="B20">
        <v>3.0739999999999998</v>
      </c>
      <c r="C20">
        <v>3.5190000000000001</v>
      </c>
      <c r="D20">
        <v>4.2460000000000004</v>
      </c>
      <c r="E20" s="14">
        <v>6.1000000000000004E-3</v>
      </c>
      <c r="F20">
        <v>6.9800000000000001E-3</v>
      </c>
      <c r="I20" t="s">
        <v>25</v>
      </c>
      <c r="J20">
        <v>3.3119999999999998</v>
      </c>
      <c r="K20">
        <v>3.71</v>
      </c>
      <c r="L20">
        <v>10.130000000000001</v>
      </c>
      <c r="M20" s="14">
        <v>1.2500000000000001E-6</v>
      </c>
      <c r="N20" s="19">
        <v>1.254184E-6</v>
      </c>
    </row>
    <row r="21" spans="1:14" x14ac:dyDescent="0.3">
      <c r="B21" s="76" t="s">
        <v>61</v>
      </c>
      <c r="C21" s="76"/>
      <c r="D21" s="76"/>
      <c r="E21" s="76"/>
      <c r="J21" s="76" t="s">
        <v>60</v>
      </c>
      <c r="K21" s="76"/>
      <c r="L21" s="76"/>
      <c r="M21" s="76"/>
    </row>
    <row r="22" spans="1:14" ht="15.6" x14ac:dyDescent="0.3">
      <c r="I22" s="13"/>
    </row>
    <row r="23" spans="1:14" ht="15.6" x14ac:dyDescent="0.3">
      <c r="A23" s="3"/>
      <c r="B23" s="73" t="s">
        <v>63</v>
      </c>
      <c r="C23" s="4"/>
      <c r="D23" s="4"/>
      <c r="E23" s="4"/>
      <c r="F23" s="5"/>
      <c r="I23" s="3"/>
      <c r="J23" s="89" t="s">
        <v>62</v>
      </c>
      <c r="K23" s="89"/>
      <c r="L23" s="89"/>
      <c r="M23" s="89"/>
      <c r="N23" s="5"/>
    </row>
    <row r="24" spans="1:14" x14ac:dyDescent="0.3">
      <c r="A24" t="s">
        <v>14</v>
      </c>
      <c r="B24" s="5" t="s">
        <v>15</v>
      </c>
      <c r="C24" s="5" t="s">
        <v>16</v>
      </c>
      <c r="D24" s="5" t="s">
        <v>17</v>
      </c>
      <c r="E24" s="5" t="s">
        <v>18</v>
      </c>
      <c r="F24" s="5"/>
      <c r="I24" t="s">
        <v>14</v>
      </c>
      <c r="J24" s="5" t="s">
        <v>15</v>
      </c>
      <c r="K24" s="5" t="s">
        <v>16</v>
      </c>
      <c r="L24" s="5" t="s">
        <v>17</v>
      </c>
      <c r="M24" s="5" t="s">
        <v>18</v>
      </c>
      <c r="N24" s="5"/>
    </row>
    <row r="25" spans="1:14" x14ac:dyDescent="0.3">
      <c r="A25" s="8" t="s">
        <v>19</v>
      </c>
      <c r="B25" s="9">
        <v>-0.1205</v>
      </c>
      <c r="C25" s="9">
        <v>1.954</v>
      </c>
      <c r="D25" s="9">
        <v>-6.1660000000000004</v>
      </c>
      <c r="E25" s="19">
        <v>1.6099999999999999E-8</v>
      </c>
      <c r="F25" s="19"/>
      <c r="I25" s="8" t="s">
        <v>19</v>
      </c>
      <c r="J25" s="9">
        <v>-1.911</v>
      </c>
      <c r="K25" s="9">
        <v>1.548</v>
      </c>
      <c r="L25" s="9">
        <v>-1.2350000000000001</v>
      </c>
      <c r="M25" s="10">
        <v>0.22</v>
      </c>
    </row>
    <row r="26" spans="1:14" x14ac:dyDescent="0.3">
      <c r="A26" s="7" t="s">
        <v>53</v>
      </c>
      <c r="B26" s="19">
        <v>1.407E-4</v>
      </c>
      <c r="C26" s="19">
        <v>3.7299999999999999E-5</v>
      </c>
      <c r="D26" s="10">
        <v>3.7709999999999999</v>
      </c>
      <c r="E26" s="7">
        <v>2.7999999999999998E-4</v>
      </c>
      <c r="I26" s="7" t="s">
        <v>53</v>
      </c>
      <c r="J26" s="19">
        <v>-7.4059999999999999E-6</v>
      </c>
      <c r="K26" s="19">
        <v>3.3840000000000001E-5</v>
      </c>
      <c r="L26" s="10">
        <v>-0.219</v>
      </c>
      <c r="M26" s="7">
        <v>0.82699999999999996</v>
      </c>
    </row>
    <row r="27" spans="1:14" x14ac:dyDescent="0.3">
      <c r="A27" s="6" t="s">
        <v>21</v>
      </c>
      <c r="B27" s="5" t="s">
        <v>22</v>
      </c>
      <c r="C27" s="5" t="s">
        <v>23</v>
      </c>
      <c r="D27" s="5" t="s">
        <v>24</v>
      </c>
      <c r="E27" s="5" t="s">
        <v>18</v>
      </c>
      <c r="F27" s="5" t="s">
        <v>54</v>
      </c>
      <c r="I27" s="6" t="s">
        <v>21</v>
      </c>
      <c r="J27" s="5" t="s">
        <v>22</v>
      </c>
      <c r="K27" s="5" t="s">
        <v>23</v>
      </c>
      <c r="L27" s="5" t="s">
        <v>24</v>
      </c>
      <c r="M27" s="5" t="s">
        <v>18</v>
      </c>
      <c r="N27" s="5" t="s">
        <v>54</v>
      </c>
    </row>
    <row r="28" spans="1:14" x14ac:dyDescent="0.3">
      <c r="A28" t="s">
        <v>25</v>
      </c>
      <c r="B28">
        <v>1.899</v>
      </c>
      <c r="C28">
        <v>2.35</v>
      </c>
      <c r="D28">
        <v>10.3</v>
      </c>
      <c r="E28" s="14">
        <v>4.4400000000000002E-5</v>
      </c>
      <c r="F28" s="19">
        <v>7.1108900000000006E-5</v>
      </c>
      <c r="I28" t="s">
        <v>25</v>
      </c>
      <c r="J28">
        <v>3.9449999999999998</v>
      </c>
      <c r="K28">
        <v>3.9980000000000002</v>
      </c>
      <c r="L28">
        <v>11.24</v>
      </c>
      <c r="M28" s="14">
        <v>3.5999999999999999E-7</v>
      </c>
      <c r="N28" s="19">
        <v>4.6332640000000002E-7</v>
      </c>
    </row>
    <row r="29" spans="1:14" ht="15.6" x14ac:dyDescent="0.3">
      <c r="B29" s="76" t="s">
        <v>65</v>
      </c>
      <c r="C29" s="76"/>
      <c r="D29" s="76"/>
      <c r="E29" s="76"/>
      <c r="I29" s="13"/>
      <c r="J29" s="76" t="s">
        <v>64</v>
      </c>
      <c r="K29" s="76"/>
      <c r="L29" s="76"/>
      <c r="M29" s="76"/>
    </row>
    <row r="30" spans="1:14" x14ac:dyDescent="0.3">
      <c r="I30" s="7" t="s">
        <v>11</v>
      </c>
    </row>
    <row r="31" spans="1:14" ht="15.6" x14ac:dyDescent="0.3">
      <c r="A31" s="3"/>
      <c r="B31" s="73" t="s">
        <v>66</v>
      </c>
      <c r="C31" s="4"/>
      <c r="D31" s="4"/>
      <c r="E31" s="4"/>
      <c r="F31" s="5"/>
      <c r="I31" s="3"/>
      <c r="J31" s="89" t="s">
        <v>63</v>
      </c>
      <c r="K31" s="89"/>
      <c r="L31" s="89"/>
      <c r="M31" s="89"/>
      <c r="N31" s="5"/>
    </row>
    <row r="32" spans="1:14" x14ac:dyDescent="0.3">
      <c r="A32" t="s">
        <v>14</v>
      </c>
      <c r="B32" s="5" t="s">
        <v>15</v>
      </c>
      <c r="C32" s="5" t="s">
        <v>16</v>
      </c>
      <c r="D32" s="5" t="s">
        <v>17</v>
      </c>
      <c r="E32" s="5" t="s">
        <v>18</v>
      </c>
      <c r="F32" s="5"/>
      <c r="I32" t="s">
        <v>14</v>
      </c>
      <c r="J32" s="5" t="s">
        <v>15</v>
      </c>
      <c r="K32" s="5" t="s">
        <v>16</v>
      </c>
      <c r="L32" s="5" t="s">
        <v>17</v>
      </c>
      <c r="M32" s="5" t="s">
        <v>18</v>
      </c>
      <c r="N32" s="5"/>
    </row>
    <row r="33" spans="1:14" x14ac:dyDescent="0.3">
      <c r="A33" s="8" t="s">
        <v>19</v>
      </c>
      <c r="B33" s="9">
        <v>3.956</v>
      </c>
      <c r="C33" s="9">
        <v>1.276</v>
      </c>
      <c r="D33" s="9">
        <v>3.0990000000000002</v>
      </c>
      <c r="E33" s="10">
        <v>2.5500000000000002E-3</v>
      </c>
      <c r="I33" s="8" t="s">
        <v>19</v>
      </c>
      <c r="J33" s="9">
        <v>4.9550000000000001</v>
      </c>
      <c r="K33" s="9">
        <v>0.33689999999999998</v>
      </c>
      <c r="L33" s="9">
        <v>14.71</v>
      </c>
      <c r="M33" s="11" t="s">
        <v>55</v>
      </c>
    </row>
    <row r="34" spans="1:14" x14ac:dyDescent="0.3">
      <c r="A34" s="7" t="s">
        <v>53</v>
      </c>
      <c r="B34" s="19">
        <f>-0.00002224</f>
        <v>-2.2240000000000001E-5</v>
      </c>
      <c r="C34" s="19">
        <f>0.00002474</f>
        <v>2.474E-5</v>
      </c>
      <c r="D34" s="10">
        <v>-0.89900000000000002</v>
      </c>
      <c r="E34" s="7">
        <v>0.37102000000000002</v>
      </c>
      <c r="I34" s="7" t="s">
        <v>53</v>
      </c>
      <c r="J34" s="19">
        <v>-6.9979999999999997E-6</v>
      </c>
      <c r="K34" s="19">
        <v>7.3690000000000001E-6</v>
      </c>
      <c r="L34" s="10">
        <v>-0.95</v>
      </c>
      <c r="M34" s="7">
        <v>0.34499999999999997</v>
      </c>
    </row>
    <row r="35" spans="1:14" x14ac:dyDescent="0.3">
      <c r="A35" s="6" t="s">
        <v>21</v>
      </c>
      <c r="B35" s="5" t="s">
        <v>22</v>
      </c>
      <c r="C35" s="5" t="s">
        <v>23</v>
      </c>
      <c r="D35" s="5" t="s">
        <v>24</v>
      </c>
      <c r="E35" s="5" t="s">
        <v>18</v>
      </c>
      <c r="F35" s="5" t="s">
        <v>54</v>
      </c>
      <c r="I35" s="6" t="s">
        <v>21</v>
      </c>
      <c r="J35" s="5" t="s">
        <v>22</v>
      </c>
      <c r="K35" s="5" t="s">
        <v>23</v>
      </c>
      <c r="L35" s="5" t="s">
        <v>24</v>
      </c>
      <c r="M35" s="5" t="s">
        <v>18</v>
      </c>
      <c r="N35" s="5" t="s">
        <v>54</v>
      </c>
    </row>
    <row r="36" spans="1:14" x14ac:dyDescent="0.3">
      <c r="A36" t="s">
        <v>25</v>
      </c>
      <c r="B36">
        <v>3.903</v>
      </c>
      <c r="C36">
        <v>3.9929999999999999</v>
      </c>
      <c r="D36">
        <v>7.3559999999999999</v>
      </c>
      <c r="E36" s="14">
        <f>0.0000339</f>
        <v>3.3899999999999997E-5</v>
      </c>
      <c r="F36" s="19">
        <v>6.7776799999999998E-5</v>
      </c>
      <c r="I36" t="s">
        <v>25</v>
      </c>
      <c r="J36">
        <v>3.9740000000000002</v>
      </c>
      <c r="K36">
        <v>4</v>
      </c>
      <c r="L36">
        <v>28.69</v>
      </c>
      <c r="M36" s="11" t="s">
        <v>55</v>
      </c>
      <c r="N36">
        <v>0</v>
      </c>
    </row>
    <row r="37" spans="1:14" ht="15.6" x14ac:dyDescent="0.3">
      <c r="A37" s="13"/>
      <c r="B37" s="76" t="s">
        <v>68</v>
      </c>
      <c r="C37" s="76"/>
      <c r="D37" s="76"/>
      <c r="E37" s="76"/>
      <c r="I37" s="13"/>
      <c r="J37" s="76" t="s">
        <v>67</v>
      </c>
      <c r="K37" s="76"/>
      <c r="L37" s="76"/>
      <c r="M37" s="76"/>
    </row>
    <row r="38" spans="1:14" x14ac:dyDescent="0.3">
      <c r="I38" s="7" t="s">
        <v>11</v>
      </c>
    </row>
    <row r="39" spans="1:14" ht="15.6" x14ac:dyDescent="0.3">
      <c r="A39" s="3"/>
      <c r="B39" s="73" t="s">
        <v>58</v>
      </c>
      <c r="C39" s="4"/>
      <c r="D39" s="4"/>
      <c r="E39" s="4"/>
      <c r="F39" s="5"/>
      <c r="I39" s="3"/>
      <c r="J39" s="89" t="s">
        <v>66</v>
      </c>
      <c r="K39" s="89"/>
      <c r="L39" s="89"/>
      <c r="M39" s="89"/>
      <c r="N39" s="5"/>
    </row>
    <row r="40" spans="1:14" x14ac:dyDescent="0.3">
      <c r="A40" t="s">
        <v>14</v>
      </c>
      <c r="B40" s="5" t="s">
        <v>15</v>
      </c>
      <c r="C40" s="5" t="s">
        <v>16</v>
      </c>
      <c r="D40" s="5" t="s">
        <v>17</v>
      </c>
      <c r="E40" s="5" t="s">
        <v>18</v>
      </c>
      <c r="F40" s="5"/>
      <c r="I40" t="s">
        <v>14</v>
      </c>
      <c r="J40" s="5" t="s">
        <v>15</v>
      </c>
      <c r="K40" s="5" t="s">
        <v>16</v>
      </c>
      <c r="L40" s="5" t="s">
        <v>17</v>
      </c>
      <c r="M40" s="5" t="s">
        <v>18</v>
      </c>
      <c r="N40" s="5"/>
    </row>
    <row r="41" spans="1:14" x14ac:dyDescent="0.3">
      <c r="A41" s="8" t="s">
        <v>19</v>
      </c>
      <c r="B41" s="9">
        <v>-8.0589999999999993</v>
      </c>
      <c r="C41" s="9">
        <v>2.5329999999999999</v>
      </c>
      <c r="D41" s="9">
        <v>-3.1819999999999999</v>
      </c>
      <c r="E41" s="10">
        <v>1.97E-3</v>
      </c>
      <c r="I41" s="8" t="s">
        <v>19</v>
      </c>
      <c r="J41" s="9">
        <v>0.86480000000000001</v>
      </c>
      <c r="K41" s="9">
        <v>1.4259999999999999</v>
      </c>
      <c r="L41" s="9">
        <v>0.60599999999999998</v>
      </c>
      <c r="M41" s="10">
        <v>0.54569999999999996</v>
      </c>
    </row>
    <row r="42" spans="1:14" x14ac:dyDescent="0.3">
      <c r="A42" s="7" t="s">
        <v>53</v>
      </c>
      <c r="B42" s="19">
        <v>5.8880000000000002E-6</v>
      </c>
      <c r="C42" s="19">
        <v>4.8749999999999999E-5</v>
      </c>
      <c r="D42" s="10">
        <v>0.121</v>
      </c>
      <c r="E42" s="7">
        <v>0.90412000000000003</v>
      </c>
      <c r="I42" s="7" t="s">
        <v>53</v>
      </c>
      <c r="J42" s="19">
        <v>-7.1619999999999995E-5</v>
      </c>
      <c r="K42" s="19">
        <v>3.1180000000000003E-5</v>
      </c>
      <c r="L42" s="10">
        <v>-2.2970000000000002</v>
      </c>
      <c r="M42" s="7">
        <v>2.3800000000000002E-2</v>
      </c>
    </row>
    <row r="43" spans="1:14" x14ac:dyDescent="0.3">
      <c r="A43" s="6" t="s">
        <v>21</v>
      </c>
      <c r="B43" s="5" t="s">
        <v>22</v>
      </c>
      <c r="C43" s="5" t="s">
        <v>23</v>
      </c>
      <c r="D43" s="5" t="s">
        <v>24</v>
      </c>
      <c r="E43" s="5" t="s">
        <v>18</v>
      </c>
      <c r="F43" s="5" t="s">
        <v>54</v>
      </c>
      <c r="I43" s="6" t="s">
        <v>21</v>
      </c>
      <c r="J43" s="5" t="s">
        <v>22</v>
      </c>
      <c r="K43" s="5" t="s">
        <v>23</v>
      </c>
      <c r="L43" s="5" t="s">
        <v>24</v>
      </c>
      <c r="M43" s="5" t="s">
        <v>18</v>
      </c>
      <c r="N43" s="5" t="s">
        <v>54</v>
      </c>
    </row>
    <row r="44" spans="1:14" ht="14.4" customHeight="1" x14ac:dyDescent="0.3">
      <c r="A44" t="s">
        <v>25</v>
      </c>
      <c r="B44">
        <v>3.0139999999999998</v>
      </c>
      <c r="C44">
        <v>3.4670000000000001</v>
      </c>
      <c r="D44">
        <v>7.4459999999999997</v>
      </c>
      <c r="E44" s="14">
        <v>7.4900000000000005E-5</v>
      </c>
      <c r="F44" s="19">
        <v>9.9820000000000003E-5</v>
      </c>
      <c r="G44" s="39"/>
      <c r="H44" s="39"/>
      <c r="I44" t="s">
        <v>25</v>
      </c>
      <c r="J44">
        <v>3.9369999999999998</v>
      </c>
      <c r="K44">
        <v>3.9969999999999999</v>
      </c>
      <c r="L44">
        <v>11.59</v>
      </c>
      <c r="M44" s="11" t="s">
        <v>55</v>
      </c>
      <c r="N44">
        <v>0</v>
      </c>
    </row>
    <row r="45" spans="1:14" ht="15.6" customHeight="1" x14ac:dyDescent="0.3">
      <c r="A45" s="13"/>
      <c r="B45" s="76" t="s">
        <v>70</v>
      </c>
      <c r="C45" s="76"/>
      <c r="D45" s="76"/>
      <c r="E45" s="76"/>
      <c r="I45" s="13"/>
      <c r="J45" s="76" t="s">
        <v>69</v>
      </c>
      <c r="K45" s="76"/>
      <c r="L45" s="76"/>
      <c r="M45" s="76"/>
    </row>
    <row r="46" spans="1:14" x14ac:dyDescent="0.3">
      <c r="I46" s="7" t="s">
        <v>11</v>
      </c>
    </row>
    <row r="47" spans="1:14" ht="15.6" x14ac:dyDescent="0.3">
      <c r="A47" s="3"/>
      <c r="B47" s="73" t="s">
        <v>72</v>
      </c>
      <c r="C47" s="4"/>
      <c r="D47" s="4"/>
      <c r="E47" s="4"/>
      <c r="F47" s="5"/>
      <c r="I47" s="3"/>
      <c r="J47" s="89" t="s">
        <v>71</v>
      </c>
      <c r="K47" s="89"/>
      <c r="L47" s="89"/>
      <c r="M47" s="89"/>
      <c r="N47" s="5"/>
    </row>
    <row r="48" spans="1:14" x14ac:dyDescent="0.3">
      <c r="A48" t="s">
        <v>14</v>
      </c>
      <c r="B48" s="5" t="s">
        <v>15</v>
      </c>
      <c r="C48" s="5" t="s">
        <v>16</v>
      </c>
      <c r="D48" s="5" t="s">
        <v>17</v>
      </c>
      <c r="E48" s="5" t="s">
        <v>18</v>
      </c>
      <c r="F48" s="5"/>
      <c r="I48" t="s">
        <v>14</v>
      </c>
      <c r="J48" s="5" t="s">
        <v>15</v>
      </c>
      <c r="K48" s="5" t="s">
        <v>16</v>
      </c>
      <c r="L48" s="5" t="s">
        <v>17</v>
      </c>
      <c r="M48" s="5" t="s">
        <v>18</v>
      </c>
      <c r="N48" s="5"/>
    </row>
    <row r="49" spans="1:14" x14ac:dyDescent="0.3">
      <c r="A49" s="8" t="s">
        <v>19</v>
      </c>
      <c r="B49" s="9">
        <v>-0.15010000000000001</v>
      </c>
      <c r="C49" s="9">
        <v>1.952</v>
      </c>
      <c r="D49" s="9">
        <v>-7.6909999999999998</v>
      </c>
      <c r="E49" s="19">
        <v>1.29E-11</v>
      </c>
      <c r="F49" s="19"/>
      <c r="I49" s="8" t="s">
        <v>19</v>
      </c>
      <c r="J49" s="9">
        <v>2.4289999999999998</v>
      </c>
      <c r="K49" s="9">
        <v>1.0860000000000001</v>
      </c>
      <c r="L49" s="9">
        <v>2.2360000000000002</v>
      </c>
      <c r="M49" s="10">
        <v>2.7699999999999999E-2</v>
      </c>
    </row>
    <row r="50" spans="1:14" x14ac:dyDescent="0.3">
      <c r="A50" s="7" t="s">
        <v>53</v>
      </c>
      <c r="B50" s="19">
        <v>4.3680000000000002E-5</v>
      </c>
      <c r="C50" s="19">
        <v>3.7629999999999997E-5</v>
      </c>
      <c r="D50" s="10">
        <v>1.161</v>
      </c>
      <c r="E50" s="7">
        <v>0.249</v>
      </c>
      <c r="I50" s="7" t="s">
        <v>53</v>
      </c>
      <c r="J50" s="19">
        <v>-3.7410000000000003E-5</v>
      </c>
      <c r="K50" s="19">
        <v>2.376E-5</v>
      </c>
      <c r="L50" s="10">
        <v>-1.575</v>
      </c>
      <c r="M50" s="7">
        <v>0.1186</v>
      </c>
    </row>
    <row r="51" spans="1:14" x14ac:dyDescent="0.3">
      <c r="A51" s="6" t="s">
        <v>21</v>
      </c>
      <c r="B51" s="5" t="s">
        <v>22</v>
      </c>
      <c r="C51" s="5" t="s">
        <v>23</v>
      </c>
      <c r="D51" s="5" t="s">
        <v>24</v>
      </c>
      <c r="E51" s="5" t="s">
        <v>18</v>
      </c>
      <c r="F51" s="5" t="s">
        <v>54</v>
      </c>
      <c r="I51" s="6" t="s">
        <v>21</v>
      </c>
      <c r="J51" s="5" t="s">
        <v>22</v>
      </c>
      <c r="K51" s="5" t="s">
        <v>23</v>
      </c>
      <c r="L51" s="5" t="s">
        <v>24</v>
      </c>
      <c r="M51" s="5" t="s">
        <v>18</v>
      </c>
      <c r="N51" s="5" t="s">
        <v>54</v>
      </c>
    </row>
    <row r="52" spans="1:14" x14ac:dyDescent="0.3">
      <c r="A52" t="s">
        <v>25</v>
      </c>
      <c r="B52">
        <v>3.1880000000000002</v>
      </c>
      <c r="C52">
        <v>3.613</v>
      </c>
      <c r="D52">
        <v>25.79</v>
      </c>
      <c r="E52" s="11" t="s">
        <v>55</v>
      </c>
      <c r="F52" s="11" t="s">
        <v>55</v>
      </c>
      <c r="I52" t="s">
        <v>25</v>
      </c>
      <c r="J52">
        <v>3.9769999999999999</v>
      </c>
      <c r="K52">
        <v>4</v>
      </c>
      <c r="L52">
        <v>43.45</v>
      </c>
      <c r="M52" s="11" t="s">
        <v>55</v>
      </c>
      <c r="N52">
        <v>0</v>
      </c>
    </row>
    <row r="53" spans="1:14" ht="15.6" x14ac:dyDescent="0.3">
      <c r="A53" s="13"/>
      <c r="B53" s="82" t="s">
        <v>74</v>
      </c>
      <c r="C53" s="82"/>
      <c r="D53" s="82"/>
      <c r="E53" s="82"/>
      <c r="F53" s="40"/>
      <c r="J53" s="76" t="s">
        <v>73</v>
      </c>
      <c r="K53" s="76"/>
      <c r="L53" s="76"/>
      <c r="M53" s="76"/>
    </row>
    <row r="54" spans="1:14" ht="15.6" x14ac:dyDescent="0.3">
      <c r="A54" s="8"/>
      <c r="B54" s="8" t="s">
        <v>32</v>
      </c>
      <c r="C54" s="8"/>
      <c r="D54" s="8"/>
      <c r="E54" s="8"/>
      <c r="I54" s="13"/>
    </row>
    <row r="55" spans="1:14" ht="15.6" x14ac:dyDescent="0.3">
      <c r="A55" s="7"/>
      <c r="B55" s="7" t="s">
        <v>33</v>
      </c>
      <c r="C55" s="7"/>
      <c r="D55" s="7"/>
      <c r="E55" s="7"/>
      <c r="I55" s="3"/>
      <c r="J55" s="89" t="s">
        <v>75</v>
      </c>
      <c r="K55" s="89"/>
      <c r="L55" s="89"/>
      <c r="M55" s="89"/>
      <c r="N55" s="5"/>
    </row>
    <row r="56" spans="1:14" x14ac:dyDescent="0.3">
      <c r="I56" t="s">
        <v>14</v>
      </c>
      <c r="J56" s="5" t="s">
        <v>15</v>
      </c>
      <c r="K56" s="5" t="s">
        <v>16</v>
      </c>
      <c r="L56" s="5" t="s">
        <v>17</v>
      </c>
      <c r="M56" s="5" t="s">
        <v>18</v>
      </c>
      <c r="N56" s="5"/>
    </row>
    <row r="57" spans="1:14" ht="14.4" customHeight="1" x14ac:dyDescent="0.3">
      <c r="I57" s="8" t="s">
        <v>19</v>
      </c>
      <c r="J57" s="9">
        <v>-7.3970000000000002</v>
      </c>
      <c r="K57" s="9">
        <v>2.004</v>
      </c>
      <c r="L57" s="9">
        <v>3.6920000000000002</v>
      </c>
      <c r="M57" s="10">
        <v>3.6999999999999999E-4</v>
      </c>
    </row>
    <row r="58" spans="1:14" x14ac:dyDescent="0.3">
      <c r="I58" s="7" t="s">
        <v>53</v>
      </c>
      <c r="J58" s="19">
        <v>8.4170000000000002E-5</v>
      </c>
      <c r="K58" s="19">
        <v>4.3439999999999997E-5</v>
      </c>
      <c r="L58" s="10">
        <v>1.9379999999999999</v>
      </c>
      <c r="M58" s="7">
        <v>5.561E-2</v>
      </c>
    </row>
    <row r="59" spans="1:14" x14ac:dyDescent="0.3">
      <c r="I59" s="6" t="s">
        <v>21</v>
      </c>
      <c r="J59" s="5" t="s">
        <v>22</v>
      </c>
      <c r="K59" s="5" t="s">
        <v>23</v>
      </c>
      <c r="L59" s="5" t="s">
        <v>24</v>
      </c>
      <c r="M59" s="5" t="s">
        <v>18</v>
      </c>
      <c r="N59" s="5" t="s">
        <v>54</v>
      </c>
    </row>
    <row r="60" spans="1:14" x14ac:dyDescent="0.3">
      <c r="I60" t="s">
        <v>25</v>
      </c>
      <c r="J60">
        <v>2.9660000000000002</v>
      </c>
      <c r="K60">
        <v>3.427</v>
      </c>
      <c r="L60">
        <v>11.22</v>
      </c>
      <c r="M60" s="14">
        <v>1.1799999999999999E-6</v>
      </c>
      <c r="N60" s="19">
        <v>1.2541800000000001E-6</v>
      </c>
    </row>
    <row r="61" spans="1:14" ht="15.6" x14ac:dyDescent="0.3">
      <c r="A61" s="2" t="s">
        <v>76</v>
      </c>
      <c r="B61" s="39"/>
      <c r="C61" s="39"/>
      <c r="D61" s="39"/>
      <c r="E61" s="39"/>
      <c r="F61" s="39"/>
      <c r="I61" s="13"/>
      <c r="J61" s="76" t="s">
        <v>77</v>
      </c>
      <c r="K61" s="76"/>
      <c r="L61" s="76"/>
      <c r="M61" s="76"/>
    </row>
    <row r="62" spans="1:14" ht="14.4" customHeight="1" x14ac:dyDescent="0.3">
      <c r="A62" s="47" t="s">
        <v>78</v>
      </c>
      <c r="B62" s="47"/>
      <c r="C62" s="47"/>
      <c r="D62" s="47"/>
      <c r="E62" s="47"/>
      <c r="F62" s="47"/>
      <c r="I62" s="7" t="s">
        <v>11</v>
      </c>
    </row>
    <row r="63" spans="1:14" ht="15.6" x14ac:dyDescent="0.3">
      <c r="A63" s="3"/>
      <c r="B63" s="73" t="s">
        <v>79</v>
      </c>
      <c r="C63" s="4"/>
      <c r="D63" s="4"/>
      <c r="E63" s="4"/>
      <c r="F63" s="5"/>
      <c r="I63" s="3"/>
      <c r="J63" s="89" t="s">
        <v>72</v>
      </c>
      <c r="K63" s="89"/>
      <c r="L63" s="89"/>
      <c r="M63" s="89"/>
      <c r="N63" s="5"/>
    </row>
    <row r="64" spans="1:14" ht="14.4" customHeight="1" x14ac:dyDescent="0.3">
      <c r="A64" s="3"/>
      <c r="B64" s="5" t="s">
        <v>15</v>
      </c>
      <c r="C64" s="5" t="s">
        <v>16</v>
      </c>
      <c r="D64" s="5" t="s">
        <v>17</v>
      </c>
      <c r="E64" s="5" t="s">
        <v>18</v>
      </c>
      <c r="F64" s="5" t="s">
        <v>54</v>
      </c>
      <c r="I64" t="s">
        <v>14</v>
      </c>
      <c r="J64" s="5" t="s">
        <v>15</v>
      </c>
      <c r="K64" s="5" t="s">
        <v>16</v>
      </c>
      <c r="L64" s="5" t="s">
        <v>17</v>
      </c>
      <c r="M64" s="5" t="s">
        <v>18</v>
      </c>
      <c r="N64" s="5"/>
    </row>
    <row r="65" spans="1:14" x14ac:dyDescent="0.3">
      <c r="A65" s="8" t="s">
        <v>19</v>
      </c>
      <c r="B65" s="12">
        <v>-15.54</v>
      </c>
      <c r="C65" s="12">
        <v>2.2189999999999999</v>
      </c>
      <c r="D65" s="12">
        <v>-7</v>
      </c>
      <c r="E65" s="19">
        <v>3.2099999999999998E-10</v>
      </c>
      <c r="F65" s="19"/>
      <c r="I65" s="8" t="s">
        <v>19</v>
      </c>
      <c r="J65" s="9">
        <v>-5.2</v>
      </c>
      <c r="K65" s="9">
        <v>1.5640000000000001</v>
      </c>
      <c r="L65" s="9">
        <v>-3.3239999999999998</v>
      </c>
      <c r="M65" s="10">
        <v>1.2600000000000001E-3</v>
      </c>
    </row>
    <row r="66" spans="1:14" x14ac:dyDescent="0.3">
      <c r="A66" s="7" t="s">
        <v>25</v>
      </c>
      <c r="B66" s="11">
        <v>0.77629999999999999</v>
      </c>
      <c r="C66" s="11">
        <v>0.1002</v>
      </c>
      <c r="D66" s="11">
        <v>7.7460000000000004</v>
      </c>
      <c r="E66" s="14">
        <v>8.7899999999999995E-12</v>
      </c>
      <c r="F66" s="14">
        <v>2.3434699999999999E-11</v>
      </c>
      <c r="I66" s="7" t="s">
        <v>53</v>
      </c>
      <c r="J66" s="19">
        <v>8.7470000000000001E-5</v>
      </c>
      <c r="K66" s="19">
        <v>3.4010000000000001E-5</v>
      </c>
      <c r="L66" s="10">
        <v>2.5720000000000001</v>
      </c>
      <c r="M66" s="7">
        <v>1.1639999999999999E-2</v>
      </c>
    </row>
    <row r="67" spans="1:14" x14ac:dyDescent="0.3">
      <c r="A67" s="7" t="s">
        <v>53</v>
      </c>
      <c r="B67" s="19">
        <v>-7.64E-5</v>
      </c>
      <c r="C67" s="19">
        <v>3.9919999999999997E-5</v>
      </c>
      <c r="D67" s="10">
        <v>-1.9139999999999999</v>
      </c>
      <c r="E67" s="10">
        <v>5.8599999999999999E-2</v>
      </c>
      <c r="I67" s="6" t="s">
        <v>21</v>
      </c>
      <c r="J67" s="5" t="s">
        <v>22</v>
      </c>
      <c r="K67" s="5" t="s">
        <v>23</v>
      </c>
      <c r="L67" s="5" t="s">
        <v>24</v>
      </c>
      <c r="M67" s="5" t="s">
        <v>18</v>
      </c>
      <c r="N67" s="5" t="s">
        <v>54</v>
      </c>
    </row>
    <row r="68" spans="1:14" ht="15.6" x14ac:dyDescent="0.3">
      <c r="A68" s="13"/>
      <c r="B68" s="46" t="s">
        <v>80</v>
      </c>
      <c r="C68" s="46"/>
      <c r="D68" s="46"/>
      <c r="E68" s="46"/>
      <c r="I68" t="s">
        <v>25</v>
      </c>
      <c r="J68">
        <v>3.302</v>
      </c>
      <c r="K68">
        <v>3.7029999999999998</v>
      </c>
      <c r="L68">
        <v>27.25</v>
      </c>
      <c r="M68" s="11" t="s">
        <v>55</v>
      </c>
      <c r="N68">
        <v>0</v>
      </c>
    </row>
    <row r="69" spans="1:14" ht="15.6" x14ac:dyDescent="0.3">
      <c r="A69" s="7" t="s">
        <v>11</v>
      </c>
      <c r="B69" s="15" t="s">
        <v>11</v>
      </c>
      <c r="C69" s="15"/>
      <c r="D69" s="15"/>
      <c r="E69" s="15"/>
      <c r="I69" s="13"/>
      <c r="J69" s="76" t="s">
        <v>81</v>
      </c>
      <c r="K69" s="76"/>
      <c r="L69" s="76"/>
      <c r="M69" s="76"/>
    </row>
    <row r="70" spans="1:14" x14ac:dyDescent="0.3">
      <c r="A70" s="4"/>
      <c r="B70" s="73" t="s">
        <v>82</v>
      </c>
      <c r="C70" s="4"/>
      <c r="D70" s="4"/>
      <c r="E70" s="4"/>
      <c r="F70" s="5"/>
      <c r="I70" s="7" t="s">
        <v>11</v>
      </c>
    </row>
    <row r="71" spans="1:14" ht="15.6" x14ac:dyDescent="0.3">
      <c r="A71" s="17"/>
      <c r="B71" s="5" t="s">
        <v>15</v>
      </c>
      <c r="C71" s="5" t="s">
        <v>16</v>
      </c>
      <c r="D71" s="5" t="s">
        <v>17</v>
      </c>
      <c r="E71" s="5" t="s">
        <v>18</v>
      </c>
      <c r="F71" s="5" t="s">
        <v>54</v>
      </c>
      <c r="I71" s="3"/>
      <c r="J71" s="89" t="s">
        <v>59</v>
      </c>
      <c r="K71" s="89"/>
      <c r="L71" s="89"/>
      <c r="M71" s="89"/>
      <c r="N71" s="5"/>
    </row>
    <row r="72" spans="1:14" x14ac:dyDescent="0.3">
      <c r="A72" s="7" t="s">
        <v>19</v>
      </c>
      <c r="B72" s="18">
        <v>-3.9849999999999999</v>
      </c>
      <c r="C72" s="18">
        <v>0.86180000000000001</v>
      </c>
      <c r="D72" s="18">
        <v>-4.6239999999999997</v>
      </c>
      <c r="E72" s="19">
        <v>1.15E-5</v>
      </c>
      <c r="I72" t="s">
        <v>14</v>
      </c>
      <c r="J72" s="5" t="s">
        <v>15</v>
      </c>
      <c r="K72" s="5" t="s">
        <v>16</v>
      </c>
      <c r="L72" s="5" t="s">
        <v>17</v>
      </c>
      <c r="M72" s="5" t="s">
        <v>18</v>
      </c>
      <c r="N72" s="5"/>
    </row>
    <row r="73" spans="1:14" x14ac:dyDescent="0.3">
      <c r="A73" s="7" t="s">
        <v>25</v>
      </c>
      <c r="B73" s="18">
        <v>4.9919999999999999E-2</v>
      </c>
      <c r="C73" s="18">
        <v>3.891E-2</v>
      </c>
      <c r="D73">
        <v>1.2829999999999999</v>
      </c>
      <c r="E73" s="18">
        <v>0.20300000000000001</v>
      </c>
      <c r="F73" s="18">
        <v>0.23100000000000001</v>
      </c>
      <c r="I73" s="8" t="s">
        <v>19</v>
      </c>
      <c r="J73" s="9">
        <v>4</v>
      </c>
      <c r="K73" s="9">
        <v>0.25190000000000001</v>
      </c>
      <c r="L73" s="9">
        <v>15.875</v>
      </c>
      <c r="M73" s="11" t="s">
        <v>55</v>
      </c>
    </row>
    <row r="74" spans="1:14" x14ac:dyDescent="0.3">
      <c r="A74" s="7" t="s">
        <v>53</v>
      </c>
      <c r="B74" s="19">
        <v>1.6330000000000001E-6</v>
      </c>
      <c r="C74" s="19">
        <v>1.5500000000000001E-5</v>
      </c>
      <c r="D74" s="18">
        <v>0.105</v>
      </c>
      <c r="E74" s="18">
        <v>0.91600000000000004</v>
      </c>
      <c r="I74" s="7" t="s">
        <v>53</v>
      </c>
      <c r="J74" s="19">
        <v>2.5459999999999998E-6</v>
      </c>
      <c r="K74" s="19">
        <v>5.446E-6</v>
      </c>
      <c r="L74" s="10">
        <v>0.46800000000000003</v>
      </c>
      <c r="M74" s="7">
        <v>0.64100000000000001</v>
      </c>
    </row>
    <row r="75" spans="1:14" ht="15.6" x14ac:dyDescent="0.3">
      <c r="A75" s="17"/>
      <c r="B75" s="45" t="s">
        <v>83</v>
      </c>
      <c r="C75" s="45"/>
      <c r="D75" s="45"/>
      <c r="E75" s="45"/>
      <c r="F75" s="40"/>
      <c r="I75" s="6" t="s">
        <v>21</v>
      </c>
      <c r="J75" s="5" t="s">
        <v>22</v>
      </c>
      <c r="K75" s="5" t="s">
        <v>23</v>
      </c>
      <c r="L75" s="5" t="s">
        <v>24</v>
      </c>
      <c r="M75" s="5" t="s">
        <v>18</v>
      </c>
      <c r="N75" s="5" t="s">
        <v>54</v>
      </c>
    </row>
    <row r="76" spans="1:14" x14ac:dyDescent="0.3">
      <c r="A76" s="7" t="s">
        <v>39</v>
      </c>
      <c r="I76" t="s">
        <v>25</v>
      </c>
      <c r="J76">
        <v>2.5659999999999998</v>
      </c>
      <c r="K76">
        <v>3.0579999999999998</v>
      </c>
      <c r="L76">
        <v>43.31</v>
      </c>
      <c r="M76" s="11" t="s">
        <v>55</v>
      </c>
      <c r="N76">
        <v>0</v>
      </c>
    </row>
    <row r="77" spans="1:14" x14ac:dyDescent="0.3">
      <c r="I77" s="15" t="s">
        <v>11</v>
      </c>
      <c r="J77" s="82" t="s">
        <v>84</v>
      </c>
      <c r="K77" s="82"/>
      <c r="L77" s="82"/>
      <c r="M77" s="82"/>
      <c r="N77" s="40"/>
    </row>
    <row r="78" spans="1:14" x14ac:dyDescent="0.3">
      <c r="I78" s="7"/>
      <c r="J78" s="7" t="s">
        <v>32</v>
      </c>
      <c r="K78" s="7"/>
      <c r="L78" s="7"/>
      <c r="M78" s="7"/>
    </row>
    <row r="79" spans="1:14" x14ac:dyDescent="0.3">
      <c r="I79" s="7"/>
      <c r="J79" s="7" t="s">
        <v>33</v>
      </c>
      <c r="K79" s="7"/>
      <c r="L79" s="7"/>
      <c r="M79" s="7"/>
    </row>
  </sheetData>
  <mergeCells count="27">
    <mergeCell ref="B37:E37"/>
    <mergeCell ref="B45:E45"/>
    <mergeCell ref="B53:E53"/>
    <mergeCell ref="J69:M69"/>
    <mergeCell ref="J71:M71"/>
    <mergeCell ref="J77:M77"/>
    <mergeCell ref="J55:M55"/>
    <mergeCell ref="J61:M61"/>
    <mergeCell ref="J63:M63"/>
    <mergeCell ref="J45:M45"/>
    <mergeCell ref="J47:M47"/>
    <mergeCell ref="J53:M53"/>
    <mergeCell ref="J31:M31"/>
    <mergeCell ref="J37:M37"/>
    <mergeCell ref="J39:M39"/>
    <mergeCell ref="J15:M15"/>
    <mergeCell ref="J21:M21"/>
    <mergeCell ref="J23:M23"/>
    <mergeCell ref="J29:M29"/>
    <mergeCell ref="B21:E21"/>
    <mergeCell ref="B29:E29"/>
    <mergeCell ref="A2:N2"/>
    <mergeCell ref="I6:N6"/>
    <mergeCell ref="J7:M7"/>
    <mergeCell ref="J13:M13"/>
    <mergeCell ref="A6:F6"/>
    <mergeCell ref="B13:E1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D2370-2DDE-4178-BFE7-25FFB7E3CF21}">
  <sheetPr codeName="Sheet6"/>
  <dimension ref="A1:F100"/>
  <sheetViews>
    <sheetView zoomScale="95" workbookViewId="0">
      <selection activeCell="I8" sqref="I8"/>
    </sheetView>
  </sheetViews>
  <sheetFormatPr defaultRowHeight="14.4" x14ac:dyDescent="0.3"/>
  <cols>
    <col min="2" max="2" width="20.5546875" bestFit="1" customWidth="1"/>
    <col min="5" max="5" width="10.21875" bestFit="1" customWidth="1"/>
  </cols>
  <sheetData>
    <row r="1" spans="1:6" x14ac:dyDescent="0.3">
      <c r="A1" s="90" t="s">
        <v>521</v>
      </c>
      <c r="B1" s="90"/>
      <c r="C1" s="90"/>
      <c r="D1" s="90"/>
      <c r="E1" s="90"/>
      <c r="F1" s="90"/>
    </row>
    <row r="2" spans="1:6" ht="45" customHeight="1" x14ac:dyDescent="0.3">
      <c r="A2" s="91" t="s">
        <v>85</v>
      </c>
      <c r="B2" s="91"/>
      <c r="C2" s="91"/>
      <c r="D2" s="91"/>
      <c r="E2" s="91"/>
      <c r="F2" s="91"/>
    </row>
    <row r="4" spans="1:6" x14ac:dyDescent="0.3">
      <c r="A4" s="41" t="s">
        <v>86</v>
      </c>
      <c r="B4" s="2" t="s">
        <v>87</v>
      </c>
      <c r="C4" s="2" t="s">
        <v>88</v>
      </c>
      <c r="D4" s="2" t="s">
        <v>89</v>
      </c>
      <c r="E4" s="2" t="s">
        <v>90</v>
      </c>
      <c r="F4" s="2" t="s">
        <v>91</v>
      </c>
    </row>
    <row r="5" spans="1:6" x14ac:dyDescent="0.3">
      <c r="A5" s="42">
        <v>2</v>
      </c>
      <c r="B5" s="51" t="s">
        <v>82</v>
      </c>
      <c r="C5">
        <v>2.23</v>
      </c>
      <c r="D5">
        <v>3.45</v>
      </c>
      <c r="E5">
        <v>1</v>
      </c>
      <c r="F5">
        <v>7</v>
      </c>
    </row>
    <row r="6" spans="1:6" x14ac:dyDescent="0.3">
      <c r="A6" s="42">
        <v>3</v>
      </c>
      <c r="B6" s="51" t="s">
        <v>82</v>
      </c>
      <c r="C6">
        <v>0.12</v>
      </c>
      <c r="D6">
        <v>0.12</v>
      </c>
      <c r="E6">
        <v>1</v>
      </c>
      <c r="F6">
        <v>9</v>
      </c>
    </row>
    <row r="7" spans="1:6" x14ac:dyDescent="0.3">
      <c r="A7" s="42">
        <v>4</v>
      </c>
      <c r="B7" s="51" t="s">
        <v>82</v>
      </c>
      <c r="C7">
        <v>0.04</v>
      </c>
      <c r="D7">
        <v>0.04</v>
      </c>
      <c r="E7">
        <v>0.89</v>
      </c>
      <c r="F7">
        <v>9</v>
      </c>
    </row>
    <row r="8" spans="1:6" x14ac:dyDescent="0.3">
      <c r="A8" s="42">
        <v>5</v>
      </c>
      <c r="B8" s="51" t="s">
        <v>82</v>
      </c>
      <c r="C8">
        <v>0.48</v>
      </c>
      <c r="D8">
        <v>0.92</v>
      </c>
      <c r="E8">
        <v>0.89</v>
      </c>
      <c r="F8">
        <v>9</v>
      </c>
    </row>
    <row r="9" spans="1:6" x14ac:dyDescent="0.3">
      <c r="A9" s="42">
        <v>6</v>
      </c>
      <c r="B9" s="51" t="s">
        <v>82</v>
      </c>
      <c r="C9">
        <v>0.2</v>
      </c>
      <c r="D9">
        <v>0.33</v>
      </c>
      <c r="E9">
        <v>1</v>
      </c>
      <c r="F9">
        <v>9</v>
      </c>
    </row>
    <row r="10" spans="1:6" x14ac:dyDescent="0.3">
      <c r="A10" s="42">
        <v>7</v>
      </c>
      <c r="B10" s="51" t="s">
        <v>82</v>
      </c>
      <c r="C10">
        <v>0.27</v>
      </c>
      <c r="D10">
        <v>0.34</v>
      </c>
      <c r="E10">
        <v>1</v>
      </c>
      <c r="F10">
        <v>9</v>
      </c>
    </row>
    <row r="11" spans="1:6" x14ac:dyDescent="0.3">
      <c r="A11" s="42">
        <v>8</v>
      </c>
      <c r="B11" s="51" t="s">
        <v>82</v>
      </c>
      <c r="C11">
        <v>0.09</v>
      </c>
      <c r="D11">
        <v>0.05</v>
      </c>
      <c r="E11">
        <v>1</v>
      </c>
      <c r="F11">
        <v>9</v>
      </c>
    </row>
    <row r="12" spans="1:6" x14ac:dyDescent="0.3">
      <c r="A12" s="42">
        <v>9</v>
      </c>
      <c r="B12" s="51" t="s">
        <v>82</v>
      </c>
      <c r="C12">
        <v>0.14000000000000001</v>
      </c>
      <c r="D12">
        <v>0.13</v>
      </c>
      <c r="E12">
        <v>1</v>
      </c>
      <c r="F12">
        <v>8</v>
      </c>
    </row>
    <row r="13" spans="1:6" x14ac:dyDescent="0.3">
      <c r="A13" s="42">
        <v>10</v>
      </c>
      <c r="B13" s="51" t="s">
        <v>82</v>
      </c>
      <c r="C13">
        <v>0.21</v>
      </c>
      <c r="D13">
        <v>0.2</v>
      </c>
      <c r="E13">
        <v>1</v>
      </c>
      <c r="F13">
        <v>7</v>
      </c>
    </row>
    <row r="14" spans="1:6" x14ac:dyDescent="0.3">
      <c r="A14" s="42">
        <v>11</v>
      </c>
      <c r="B14" s="51" t="s">
        <v>82</v>
      </c>
      <c r="C14">
        <v>0.11</v>
      </c>
      <c r="D14">
        <v>7.0000000000000007E-2</v>
      </c>
      <c r="E14">
        <v>1</v>
      </c>
      <c r="F14">
        <v>8</v>
      </c>
    </row>
    <row r="15" spans="1:6" x14ac:dyDescent="0.3">
      <c r="A15" s="42">
        <v>22</v>
      </c>
      <c r="B15" s="51" t="s">
        <v>82</v>
      </c>
      <c r="C15">
        <v>0.92</v>
      </c>
      <c r="D15">
        <v>2.17</v>
      </c>
      <c r="E15">
        <v>1</v>
      </c>
      <c r="F15">
        <v>9</v>
      </c>
    </row>
    <row r="16" spans="1:6" x14ac:dyDescent="0.3">
      <c r="A16" s="42">
        <v>29</v>
      </c>
      <c r="B16" s="51" t="s">
        <v>82</v>
      </c>
      <c r="C16">
        <v>0.14000000000000001</v>
      </c>
      <c r="D16">
        <v>0.08</v>
      </c>
      <c r="E16">
        <v>1</v>
      </c>
      <c r="F16">
        <v>8</v>
      </c>
    </row>
    <row r="17" spans="1:6" x14ac:dyDescent="0.3">
      <c r="A17" s="42">
        <v>2</v>
      </c>
      <c r="B17" s="51" t="s">
        <v>58</v>
      </c>
      <c r="C17">
        <v>3.75</v>
      </c>
      <c r="D17">
        <v>6.02</v>
      </c>
      <c r="E17">
        <v>0.71</v>
      </c>
      <c r="F17">
        <v>7</v>
      </c>
    </row>
    <row r="18" spans="1:6" x14ac:dyDescent="0.3">
      <c r="A18" s="42">
        <v>3</v>
      </c>
      <c r="B18" s="51" t="s">
        <v>58</v>
      </c>
      <c r="C18">
        <v>8</v>
      </c>
      <c r="D18">
        <v>23.23</v>
      </c>
      <c r="E18">
        <v>0.56000000000000005</v>
      </c>
      <c r="F18">
        <v>9</v>
      </c>
    </row>
    <row r="19" spans="1:6" x14ac:dyDescent="0.3">
      <c r="A19" s="42">
        <v>4</v>
      </c>
      <c r="B19" s="51" t="s">
        <v>58</v>
      </c>
      <c r="C19">
        <v>0.34</v>
      </c>
      <c r="D19">
        <v>0.9</v>
      </c>
      <c r="E19">
        <v>0.78</v>
      </c>
      <c r="F19">
        <v>9</v>
      </c>
    </row>
    <row r="20" spans="1:6" x14ac:dyDescent="0.3">
      <c r="A20" s="42">
        <v>5</v>
      </c>
      <c r="B20" s="51" t="s">
        <v>58</v>
      </c>
      <c r="C20">
        <v>0.04</v>
      </c>
      <c r="D20">
        <v>0.09</v>
      </c>
      <c r="E20">
        <v>0.56000000000000005</v>
      </c>
      <c r="F20">
        <v>9</v>
      </c>
    </row>
    <row r="21" spans="1:6" x14ac:dyDescent="0.3">
      <c r="A21" s="42">
        <v>6</v>
      </c>
      <c r="B21" s="51" t="s">
        <v>58</v>
      </c>
      <c r="C21">
        <v>0.01</v>
      </c>
      <c r="D21">
        <v>0.01</v>
      </c>
      <c r="E21">
        <v>0.44</v>
      </c>
      <c r="F21">
        <v>9</v>
      </c>
    </row>
    <row r="22" spans="1:6" x14ac:dyDescent="0.3">
      <c r="A22" s="42">
        <v>7</v>
      </c>
      <c r="B22" s="51" t="s">
        <v>58</v>
      </c>
      <c r="C22">
        <v>0.05</v>
      </c>
      <c r="D22">
        <v>0.04</v>
      </c>
      <c r="E22">
        <v>0.89</v>
      </c>
      <c r="F22">
        <v>9</v>
      </c>
    </row>
    <row r="23" spans="1:6" x14ac:dyDescent="0.3">
      <c r="A23" s="42">
        <v>8</v>
      </c>
      <c r="B23" s="51" t="s">
        <v>58</v>
      </c>
      <c r="C23">
        <v>0.01</v>
      </c>
      <c r="D23">
        <v>0.01</v>
      </c>
      <c r="E23">
        <v>0.22</v>
      </c>
      <c r="F23">
        <v>9</v>
      </c>
    </row>
    <row r="24" spans="1:6" x14ac:dyDescent="0.3">
      <c r="A24" s="42">
        <v>9</v>
      </c>
      <c r="B24" s="51" t="s">
        <v>58</v>
      </c>
      <c r="C24">
        <v>4.3099999999999996</v>
      </c>
      <c r="D24">
        <v>10.16</v>
      </c>
      <c r="E24">
        <v>0.75</v>
      </c>
      <c r="F24">
        <v>8</v>
      </c>
    </row>
    <row r="25" spans="1:6" x14ac:dyDescent="0.3">
      <c r="A25" s="42">
        <v>10</v>
      </c>
      <c r="B25" s="51" t="s">
        <v>58</v>
      </c>
      <c r="C25">
        <v>0.16</v>
      </c>
      <c r="D25">
        <v>0.34</v>
      </c>
      <c r="E25">
        <v>0.86</v>
      </c>
      <c r="F25">
        <v>7</v>
      </c>
    </row>
    <row r="26" spans="1:6" x14ac:dyDescent="0.3">
      <c r="A26" s="42">
        <v>11</v>
      </c>
      <c r="B26" s="51" t="s">
        <v>58</v>
      </c>
      <c r="C26">
        <v>1.29</v>
      </c>
      <c r="D26">
        <v>3.54</v>
      </c>
      <c r="E26">
        <v>0.5</v>
      </c>
      <c r="F26">
        <v>8</v>
      </c>
    </row>
    <row r="27" spans="1:6" x14ac:dyDescent="0.3">
      <c r="A27" s="42">
        <v>22</v>
      </c>
      <c r="B27" s="51" t="s">
        <v>58</v>
      </c>
      <c r="C27">
        <v>3.44</v>
      </c>
      <c r="D27">
        <v>4.0999999999999996</v>
      </c>
      <c r="E27">
        <v>1</v>
      </c>
      <c r="F27">
        <v>9</v>
      </c>
    </row>
    <row r="28" spans="1:6" x14ac:dyDescent="0.3">
      <c r="A28" s="42">
        <v>29</v>
      </c>
      <c r="B28" s="51" t="s">
        <v>58</v>
      </c>
      <c r="C28">
        <v>5.17</v>
      </c>
      <c r="D28">
        <v>5.45</v>
      </c>
      <c r="E28">
        <v>1</v>
      </c>
      <c r="F28">
        <v>8</v>
      </c>
    </row>
    <row r="29" spans="1:6" x14ac:dyDescent="0.3">
      <c r="A29" s="42">
        <v>2</v>
      </c>
      <c r="B29" s="51" t="s">
        <v>59</v>
      </c>
      <c r="C29">
        <v>23.48</v>
      </c>
      <c r="D29">
        <v>30.71</v>
      </c>
      <c r="E29">
        <v>1</v>
      </c>
      <c r="F29">
        <v>7</v>
      </c>
    </row>
    <row r="30" spans="1:6" x14ac:dyDescent="0.3">
      <c r="A30" s="42">
        <v>3</v>
      </c>
      <c r="B30" s="51" t="s">
        <v>59</v>
      </c>
      <c r="C30">
        <v>1.26</v>
      </c>
      <c r="D30">
        <v>1.56</v>
      </c>
      <c r="E30">
        <v>0.89</v>
      </c>
      <c r="F30">
        <v>9</v>
      </c>
    </row>
    <row r="31" spans="1:6" x14ac:dyDescent="0.3">
      <c r="A31" s="42">
        <v>4</v>
      </c>
      <c r="B31" s="51" t="s">
        <v>59</v>
      </c>
      <c r="C31">
        <v>3.96</v>
      </c>
      <c r="D31">
        <v>8.75</v>
      </c>
      <c r="E31">
        <v>1</v>
      </c>
      <c r="F31">
        <v>9</v>
      </c>
    </row>
    <row r="32" spans="1:6" x14ac:dyDescent="0.3">
      <c r="A32" s="42">
        <v>5</v>
      </c>
      <c r="B32" s="51" t="s">
        <v>59</v>
      </c>
      <c r="C32">
        <v>5.0999999999999996</v>
      </c>
      <c r="D32">
        <v>13.67</v>
      </c>
      <c r="E32">
        <v>0.89</v>
      </c>
      <c r="F32">
        <v>9</v>
      </c>
    </row>
    <row r="33" spans="1:6" x14ac:dyDescent="0.3">
      <c r="A33" s="42">
        <v>6</v>
      </c>
      <c r="B33" s="51" t="s">
        <v>59</v>
      </c>
      <c r="C33">
        <v>0.85</v>
      </c>
      <c r="D33">
        <v>1.4</v>
      </c>
      <c r="E33">
        <v>1</v>
      </c>
      <c r="F33">
        <v>9</v>
      </c>
    </row>
    <row r="34" spans="1:6" x14ac:dyDescent="0.3">
      <c r="A34" s="42">
        <v>7</v>
      </c>
      <c r="B34" s="51" t="s">
        <v>59</v>
      </c>
      <c r="C34">
        <v>0.85</v>
      </c>
      <c r="D34">
        <v>1.37</v>
      </c>
      <c r="E34">
        <v>1</v>
      </c>
      <c r="F34">
        <v>9</v>
      </c>
    </row>
    <row r="35" spans="1:6" x14ac:dyDescent="0.3">
      <c r="A35" s="42">
        <v>8</v>
      </c>
      <c r="B35" s="51" t="s">
        <v>59</v>
      </c>
      <c r="C35">
        <v>0.02</v>
      </c>
      <c r="D35">
        <v>0.03</v>
      </c>
      <c r="E35">
        <v>0.56000000000000005</v>
      </c>
      <c r="F35">
        <v>9</v>
      </c>
    </row>
    <row r="36" spans="1:6" x14ac:dyDescent="0.3">
      <c r="A36" s="42">
        <v>9</v>
      </c>
      <c r="B36" s="51" t="s">
        <v>59</v>
      </c>
      <c r="C36">
        <v>2.74</v>
      </c>
      <c r="D36">
        <v>5.1100000000000003</v>
      </c>
      <c r="E36">
        <v>1</v>
      </c>
      <c r="F36">
        <v>8</v>
      </c>
    </row>
    <row r="37" spans="1:6" x14ac:dyDescent="0.3">
      <c r="A37" s="42">
        <v>10</v>
      </c>
      <c r="B37" s="51" t="s">
        <v>59</v>
      </c>
      <c r="C37">
        <v>7.0000000000000007E-2</v>
      </c>
      <c r="D37">
        <v>0.11</v>
      </c>
      <c r="E37">
        <v>0.56999999999999995</v>
      </c>
      <c r="F37">
        <v>7</v>
      </c>
    </row>
    <row r="38" spans="1:6" x14ac:dyDescent="0.3">
      <c r="A38" s="42">
        <v>11</v>
      </c>
      <c r="B38" s="51" t="s">
        <v>59</v>
      </c>
      <c r="C38">
        <v>0.79</v>
      </c>
      <c r="D38">
        <v>1.01</v>
      </c>
      <c r="E38">
        <v>1</v>
      </c>
      <c r="F38">
        <v>8</v>
      </c>
    </row>
    <row r="39" spans="1:6" x14ac:dyDescent="0.3">
      <c r="A39" s="42">
        <v>22</v>
      </c>
      <c r="B39" s="51" t="s">
        <v>59</v>
      </c>
      <c r="C39">
        <v>11.77</v>
      </c>
      <c r="D39">
        <v>21.14</v>
      </c>
      <c r="E39">
        <v>1</v>
      </c>
      <c r="F39">
        <v>9</v>
      </c>
    </row>
    <row r="40" spans="1:6" x14ac:dyDescent="0.3">
      <c r="A40" s="42">
        <v>29</v>
      </c>
      <c r="B40" s="51" t="s">
        <v>59</v>
      </c>
      <c r="C40">
        <v>5.74</v>
      </c>
      <c r="D40">
        <v>10.48</v>
      </c>
      <c r="E40">
        <v>1</v>
      </c>
      <c r="F40">
        <v>8</v>
      </c>
    </row>
    <row r="41" spans="1:6" x14ac:dyDescent="0.3">
      <c r="A41" s="42">
        <v>2</v>
      </c>
      <c r="B41" s="51" t="s">
        <v>52</v>
      </c>
      <c r="C41">
        <v>67.58</v>
      </c>
      <c r="D41">
        <v>34.14</v>
      </c>
      <c r="E41">
        <v>1</v>
      </c>
      <c r="F41">
        <v>7</v>
      </c>
    </row>
    <row r="42" spans="1:6" x14ac:dyDescent="0.3">
      <c r="A42" s="42">
        <v>3</v>
      </c>
      <c r="B42" s="51" t="s">
        <v>52</v>
      </c>
      <c r="C42">
        <v>65.739999999999995</v>
      </c>
      <c r="D42">
        <v>32.83</v>
      </c>
      <c r="E42">
        <v>1</v>
      </c>
      <c r="F42">
        <v>9</v>
      </c>
    </row>
    <row r="43" spans="1:6" x14ac:dyDescent="0.3">
      <c r="A43" s="42">
        <v>4</v>
      </c>
      <c r="B43" s="51" t="s">
        <v>52</v>
      </c>
      <c r="C43">
        <v>70.36</v>
      </c>
      <c r="D43">
        <v>26.83</v>
      </c>
      <c r="E43">
        <v>1</v>
      </c>
      <c r="F43">
        <v>9</v>
      </c>
    </row>
    <row r="44" spans="1:6" x14ac:dyDescent="0.3">
      <c r="A44" s="42">
        <v>5</v>
      </c>
      <c r="B44" s="51" t="s">
        <v>52</v>
      </c>
      <c r="C44">
        <v>67.53</v>
      </c>
      <c r="D44">
        <v>24.58</v>
      </c>
      <c r="E44">
        <v>1</v>
      </c>
      <c r="F44">
        <v>9</v>
      </c>
    </row>
    <row r="45" spans="1:6" x14ac:dyDescent="0.3">
      <c r="A45" s="42">
        <v>6</v>
      </c>
      <c r="B45" s="51" t="s">
        <v>52</v>
      </c>
      <c r="C45">
        <v>74.540000000000006</v>
      </c>
      <c r="D45">
        <v>20.149999999999999</v>
      </c>
      <c r="E45">
        <v>1</v>
      </c>
      <c r="F45">
        <v>9</v>
      </c>
    </row>
    <row r="46" spans="1:6" x14ac:dyDescent="0.3">
      <c r="A46" s="42">
        <v>7</v>
      </c>
      <c r="B46" s="51" t="s">
        <v>52</v>
      </c>
      <c r="C46">
        <v>69.14</v>
      </c>
      <c r="D46">
        <v>26.66</v>
      </c>
      <c r="E46">
        <v>1</v>
      </c>
      <c r="F46">
        <v>9</v>
      </c>
    </row>
    <row r="47" spans="1:6" x14ac:dyDescent="0.3">
      <c r="A47" s="42">
        <v>8</v>
      </c>
      <c r="B47" s="51" t="s">
        <v>52</v>
      </c>
      <c r="C47">
        <v>91.2</v>
      </c>
      <c r="D47">
        <v>10.89</v>
      </c>
      <c r="E47">
        <v>1</v>
      </c>
      <c r="F47">
        <v>9</v>
      </c>
    </row>
    <row r="48" spans="1:6" x14ac:dyDescent="0.3">
      <c r="A48" s="42">
        <v>9</v>
      </c>
      <c r="B48" s="51" t="s">
        <v>52</v>
      </c>
      <c r="C48">
        <v>74.88</v>
      </c>
      <c r="D48">
        <v>21.69</v>
      </c>
      <c r="E48">
        <v>1</v>
      </c>
      <c r="F48">
        <v>8</v>
      </c>
    </row>
    <row r="49" spans="1:6" x14ac:dyDescent="0.3">
      <c r="A49" s="42">
        <v>10</v>
      </c>
      <c r="B49" s="51" t="s">
        <v>52</v>
      </c>
      <c r="C49">
        <v>51.29</v>
      </c>
      <c r="D49">
        <v>26.23</v>
      </c>
      <c r="E49">
        <v>1</v>
      </c>
      <c r="F49">
        <v>7</v>
      </c>
    </row>
    <row r="50" spans="1:6" x14ac:dyDescent="0.3">
      <c r="A50" s="42">
        <v>11</v>
      </c>
      <c r="B50" s="51" t="s">
        <v>52</v>
      </c>
      <c r="C50">
        <v>48.22</v>
      </c>
      <c r="D50">
        <v>35.32</v>
      </c>
      <c r="E50">
        <v>1</v>
      </c>
      <c r="F50">
        <v>8</v>
      </c>
    </row>
    <row r="51" spans="1:6" x14ac:dyDescent="0.3">
      <c r="A51" s="42">
        <v>22</v>
      </c>
      <c r="B51" s="51" t="s">
        <v>52</v>
      </c>
      <c r="C51">
        <v>13.8</v>
      </c>
      <c r="D51">
        <v>11.91</v>
      </c>
      <c r="E51">
        <v>1</v>
      </c>
      <c r="F51">
        <v>9</v>
      </c>
    </row>
    <row r="52" spans="1:6" x14ac:dyDescent="0.3">
      <c r="A52" s="42">
        <v>29</v>
      </c>
      <c r="B52" s="51" t="s">
        <v>52</v>
      </c>
      <c r="C52">
        <v>4.16</v>
      </c>
      <c r="D52">
        <v>6.07</v>
      </c>
      <c r="E52">
        <v>0.88</v>
      </c>
      <c r="F52">
        <v>8</v>
      </c>
    </row>
    <row r="53" spans="1:6" x14ac:dyDescent="0.3">
      <c r="A53" s="42">
        <v>2</v>
      </c>
      <c r="B53" s="51" t="s">
        <v>63</v>
      </c>
      <c r="C53">
        <v>0.24</v>
      </c>
      <c r="D53">
        <v>0.56000000000000005</v>
      </c>
      <c r="E53">
        <v>0.28999999999999998</v>
      </c>
      <c r="F53">
        <v>7</v>
      </c>
    </row>
    <row r="54" spans="1:6" x14ac:dyDescent="0.3">
      <c r="A54" s="42">
        <v>3</v>
      </c>
      <c r="B54" s="51" t="s">
        <v>63</v>
      </c>
      <c r="C54">
        <v>0.69</v>
      </c>
      <c r="D54">
        <v>1.86</v>
      </c>
      <c r="E54">
        <v>0.44</v>
      </c>
      <c r="F54">
        <v>9</v>
      </c>
    </row>
    <row r="55" spans="1:6" x14ac:dyDescent="0.3">
      <c r="A55" s="42">
        <v>4</v>
      </c>
      <c r="B55" s="51" t="s">
        <v>63</v>
      </c>
      <c r="C55">
        <v>0.08</v>
      </c>
      <c r="D55">
        <v>0.12</v>
      </c>
      <c r="E55">
        <v>0.67</v>
      </c>
      <c r="F55">
        <v>9</v>
      </c>
    </row>
    <row r="56" spans="1:6" x14ac:dyDescent="0.3">
      <c r="A56" s="42">
        <v>5</v>
      </c>
      <c r="B56" s="51" t="s">
        <v>63</v>
      </c>
      <c r="C56">
        <v>0.93</v>
      </c>
      <c r="D56">
        <v>1.49</v>
      </c>
      <c r="E56">
        <v>0.67</v>
      </c>
      <c r="F56">
        <v>9</v>
      </c>
    </row>
    <row r="57" spans="1:6" x14ac:dyDescent="0.3">
      <c r="A57" s="42">
        <v>6</v>
      </c>
      <c r="B57" s="51" t="s">
        <v>63</v>
      </c>
      <c r="C57">
        <v>0.25</v>
      </c>
      <c r="D57">
        <v>0.31</v>
      </c>
      <c r="E57">
        <v>1</v>
      </c>
      <c r="F57">
        <v>9</v>
      </c>
    </row>
    <row r="58" spans="1:6" x14ac:dyDescent="0.3">
      <c r="A58" s="42">
        <v>7</v>
      </c>
      <c r="B58" s="51" t="s">
        <v>63</v>
      </c>
      <c r="C58">
        <v>1.39</v>
      </c>
      <c r="D58">
        <v>2.09</v>
      </c>
      <c r="E58">
        <v>0.89</v>
      </c>
      <c r="F58">
        <v>9</v>
      </c>
    </row>
    <row r="59" spans="1:6" x14ac:dyDescent="0.3">
      <c r="A59" s="42">
        <v>8</v>
      </c>
      <c r="B59" s="51" t="s">
        <v>63</v>
      </c>
      <c r="C59">
        <v>0.18</v>
      </c>
      <c r="D59">
        <v>0.23</v>
      </c>
      <c r="E59">
        <v>0.78</v>
      </c>
      <c r="F59">
        <v>9</v>
      </c>
    </row>
    <row r="60" spans="1:6" x14ac:dyDescent="0.3">
      <c r="A60" s="42">
        <v>9</v>
      </c>
      <c r="B60" s="51" t="s">
        <v>63</v>
      </c>
      <c r="C60">
        <v>1.97</v>
      </c>
      <c r="D60">
        <v>4.3499999999999996</v>
      </c>
      <c r="E60">
        <v>0.88</v>
      </c>
      <c r="F60">
        <v>8</v>
      </c>
    </row>
    <row r="61" spans="1:6" x14ac:dyDescent="0.3">
      <c r="A61" s="42">
        <v>10</v>
      </c>
      <c r="B61" s="51" t="s">
        <v>63</v>
      </c>
      <c r="C61">
        <v>0.67</v>
      </c>
      <c r="D61">
        <v>0.85</v>
      </c>
      <c r="E61">
        <v>0.86</v>
      </c>
      <c r="F61">
        <v>7</v>
      </c>
    </row>
    <row r="62" spans="1:6" x14ac:dyDescent="0.3">
      <c r="A62" s="42">
        <v>11</v>
      </c>
      <c r="B62" s="51" t="s">
        <v>63</v>
      </c>
      <c r="C62">
        <v>9.8800000000000008</v>
      </c>
      <c r="D62">
        <v>23.29</v>
      </c>
      <c r="E62">
        <v>1</v>
      </c>
      <c r="F62">
        <v>8</v>
      </c>
    </row>
    <row r="63" spans="1:6" x14ac:dyDescent="0.3">
      <c r="A63" s="42">
        <v>22</v>
      </c>
      <c r="B63" s="51" t="s">
        <v>63</v>
      </c>
      <c r="C63">
        <v>13.74</v>
      </c>
      <c r="D63">
        <v>14.94</v>
      </c>
      <c r="E63">
        <v>1</v>
      </c>
      <c r="F63">
        <v>9</v>
      </c>
    </row>
    <row r="64" spans="1:6" x14ac:dyDescent="0.3">
      <c r="A64" s="42">
        <v>29</v>
      </c>
      <c r="B64" s="51" t="s">
        <v>63</v>
      </c>
      <c r="C64">
        <v>1.47</v>
      </c>
      <c r="D64">
        <v>1.49</v>
      </c>
      <c r="E64">
        <v>1</v>
      </c>
      <c r="F64">
        <v>8</v>
      </c>
    </row>
    <row r="65" spans="1:6" x14ac:dyDescent="0.3">
      <c r="A65" s="42">
        <v>2</v>
      </c>
      <c r="B65" s="51" t="s">
        <v>66</v>
      </c>
      <c r="C65">
        <v>0.11</v>
      </c>
      <c r="D65">
        <v>0.11</v>
      </c>
      <c r="E65">
        <v>0.71</v>
      </c>
      <c r="F65">
        <v>7</v>
      </c>
    </row>
    <row r="66" spans="1:6" x14ac:dyDescent="0.3">
      <c r="A66" s="42">
        <v>3</v>
      </c>
      <c r="B66" s="51" t="s">
        <v>66</v>
      </c>
      <c r="C66">
        <v>24.15</v>
      </c>
      <c r="D66">
        <v>28.75</v>
      </c>
      <c r="E66">
        <v>1</v>
      </c>
      <c r="F66">
        <v>9</v>
      </c>
    </row>
    <row r="67" spans="1:6" x14ac:dyDescent="0.3">
      <c r="A67" s="42">
        <v>4</v>
      </c>
      <c r="B67" s="51" t="s">
        <v>66</v>
      </c>
      <c r="C67">
        <v>25.1</v>
      </c>
      <c r="D67">
        <v>26.76</v>
      </c>
      <c r="E67">
        <v>1</v>
      </c>
      <c r="F67">
        <v>9</v>
      </c>
    </row>
    <row r="68" spans="1:6" x14ac:dyDescent="0.3">
      <c r="A68" s="42">
        <v>5</v>
      </c>
      <c r="B68" s="51" t="s">
        <v>66</v>
      </c>
      <c r="C68">
        <v>25.73</v>
      </c>
      <c r="D68">
        <v>13.64</v>
      </c>
      <c r="E68">
        <v>1</v>
      </c>
      <c r="F68">
        <v>9</v>
      </c>
    </row>
    <row r="69" spans="1:6" x14ac:dyDescent="0.3">
      <c r="A69" s="42">
        <v>6</v>
      </c>
      <c r="B69" s="51" t="s">
        <v>66</v>
      </c>
      <c r="C69">
        <v>24.04</v>
      </c>
      <c r="D69">
        <v>19.77</v>
      </c>
      <c r="E69">
        <v>1</v>
      </c>
      <c r="F69">
        <v>9</v>
      </c>
    </row>
    <row r="70" spans="1:6" x14ac:dyDescent="0.3">
      <c r="A70" s="42">
        <v>7</v>
      </c>
      <c r="B70" s="51" t="s">
        <v>66</v>
      </c>
      <c r="C70">
        <v>27.76</v>
      </c>
      <c r="D70">
        <v>26.86</v>
      </c>
      <c r="E70">
        <v>1</v>
      </c>
      <c r="F70">
        <v>9</v>
      </c>
    </row>
    <row r="71" spans="1:6" x14ac:dyDescent="0.3">
      <c r="A71" s="42">
        <v>8</v>
      </c>
      <c r="B71" s="51" t="s">
        <v>66</v>
      </c>
      <c r="C71">
        <v>8.4600000000000009</v>
      </c>
      <c r="D71">
        <v>10.84</v>
      </c>
      <c r="E71">
        <v>1</v>
      </c>
      <c r="F71">
        <v>9</v>
      </c>
    </row>
    <row r="72" spans="1:6" x14ac:dyDescent="0.3">
      <c r="A72" s="42">
        <v>9</v>
      </c>
      <c r="B72" s="51" t="s">
        <v>66</v>
      </c>
      <c r="C72">
        <v>8.6300000000000008</v>
      </c>
      <c r="D72">
        <v>14.95</v>
      </c>
      <c r="E72">
        <v>1</v>
      </c>
      <c r="F72">
        <v>8</v>
      </c>
    </row>
    <row r="73" spans="1:6" x14ac:dyDescent="0.3">
      <c r="A73" s="42">
        <v>10</v>
      </c>
      <c r="B73" s="51" t="s">
        <v>66</v>
      </c>
      <c r="C73">
        <v>47.05</v>
      </c>
      <c r="D73">
        <v>26.45</v>
      </c>
      <c r="E73">
        <v>1</v>
      </c>
      <c r="F73">
        <v>7</v>
      </c>
    </row>
    <row r="74" spans="1:6" x14ac:dyDescent="0.3">
      <c r="A74" s="42">
        <v>11</v>
      </c>
      <c r="B74" s="51" t="s">
        <v>66</v>
      </c>
      <c r="C74">
        <v>37.659999999999997</v>
      </c>
      <c r="D74">
        <v>37.979999999999997</v>
      </c>
      <c r="E74">
        <v>1</v>
      </c>
      <c r="F74">
        <v>8</v>
      </c>
    </row>
    <row r="75" spans="1:6" x14ac:dyDescent="0.3">
      <c r="A75" s="42">
        <v>22</v>
      </c>
      <c r="B75" s="51" t="s">
        <v>66</v>
      </c>
      <c r="C75">
        <v>40.049999999999997</v>
      </c>
      <c r="D75">
        <v>29.59</v>
      </c>
      <c r="E75">
        <v>1</v>
      </c>
      <c r="F75">
        <v>9</v>
      </c>
    </row>
    <row r="76" spans="1:6" x14ac:dyDescent="0.3">
      <c r="A76" s="42">
        <v>29</v>
      </c>
      <c r="B76" s="51" t="s">
        <v>66</v>
      </c>
      <c r="C76">
        <v>58.99</v>
      </c>
      <c r="D76">
        <v>38.07</v>
      </c>
      <c r="E76">
        <v>1</v>
      </c>
      <c r="F76">
        <v>8</v>
      </c>
    </row>
    <row r="77" spans="1:6" x14ac:dyDescent="0.3">
      <c r="A77" s="42">
        <v>2</v>
      </c>
      <c r="B77" s="51" t="s">
        <v>79</v>
      </c>
      <c r="C77">
        <v>2.27</v>
      </c>
      <c r="D77">
        <v>5.74</v>
      </c>
      <c r="E77">
        <v>0.43</v>
      </c>
      <c r="F77">
        <v>7</v>
      </c>
    </row>
    <row r="78" spans="1:6" x14ac:dyDescent="0.3">
      <c r="A78" s="42">
        <v>3</v>
      </c>
      <c r="B78" s="51" t="s">
        <v>79</v>
      </c>
      <c r="C78">
        <v>0.03</v>
      </c>
      <c r="D78">
        <v>0.09</v>
      </c>
      <c r="E78">
        <v>0.11</v>
      </c>
      <c r="F78">
        <v>9</v>
      </c>
    </row>
    <row r="79" spans="1:6" x14ac:dyDescent="0.3">
      <c r="A79" s="42">
        <v>4</v>
      </c>
      <c r="B79" s="51" t="s">
        <v>79</v>
      </c>
      <c r="C79">
        <v>0.09</v>
      </c>
      <c r="D79">
        <v>0.16</v>
      </c>
      <c r="E79">
        <v>0.44</v>
      </c>
      <c r="F79">
        <v>9</v>
      </c>
    </row>
    <row r="80" spans="1:6" x14ac:dyDescent="0.3">
      <c r="A80" s="42">
        <v>5</v>
      </c>
      <c r="B80" s="51" t="s">
        <v>79</v>
      </c>
      <c r="C80">
        <v>0.02</v>
      </c>
      <c r="D80">
        <v>7.0000000000000007E-2</v>
      </c>
      <c r="E80">
        <v>0.22</v>
      </c>
      <c r="F80">
        <v>9</v>
      </c>
    </row>
    <row r="81" spans="1:6" x14ac:dyDescent="0.3">
      <c r="A81" s="42">
        <v>6</v>
      </c>
      <c r="B81" s="51" t="s">
        <v>79</v>
      </c>
      <c r="C81">
        <v>0</v>
      </c>
      <c r="D81">
        <v>0.01</v>
      </c>
      <c r="E81">
        <v>0.11</v>
      </c>
      <c r="F81">
        <v>9</v>
      </c>
    </row>
    <row r="82" spans="1:6" x14ac:dyDescent="0.3">
      <c r="A82" s="42">
        <v>7</v>
      </c>
      <c r="B82" s="51" t="s">
        <v>79</v>
      </c>
      <c r="C82">
        <v>0.01</v>
      </c>
      <c r="D82">
        <v>0.01</v>
      </c>
      <c r="E82">
        <v>0.33</v>
      </c>
      <c r="F82">
        <v>9</v>
      </c>
    </row>
    <row r="83" spans="1:6" x14ac:dyDescent="0.3">
      <c r="A83" s="42">
        <v>8</v>
      </c>
      <c r="B83" s="51" t="s">
        <v>79</v>
      </c>
      <c r="C83">
        <v>0</v>
      </c>
      <c r="D83">
        <v>0</v>
      </c>
      <c r="E83">
        <v>0</v>
      </c>
      <c r="F83">
        <v>9</v>
      </c>
    </row>
    <row r="84" spans="1:6" x14ac:dyDescent="0.3">
      <c r="A84" s="42">
        <v>9</v>
      </c>
      <c r="B84" s="51" t="s">
        <v>79</v>
      </c>
      <c r="C84">
        <v>6.77</v>
      </c>
      <c r="D84">
        <v>17.88</v>
      </c>
      <c r="E84">
        <v>0.5</v>
      </c>
      <c r="F84">
        <v>8</v>
      </c>
    </row>
    <row r="85" spans="1:6" x14ac:dyDescent="0.3">
      <c r="A85" s="42">
        <v>10</v>
      </c>
      <c r="B85" s="51" t="s">
        <v>79</v>
      </c>
      <c r="C85">
        <v>0.25</v>
      </c>
      <c r="D85">
        <v>0.6</v>
      </c>
      <c r="E85">
        <v>0.56999999999999995</v>
      </c>
      <c r="F85">
        <v>7</v>
      </c>
    </row>
    <row r="86" spans="1:6" x14ac:dyDescent="0.3">
      <c r="A86" s="42">
        <v>11</v>
      </c>
      <c r="B86" s="51" t="s">
        <v>79</v>
      </c>
      <c r="C86">
        <v>0.94</v>
      </c>
      <c r="D86">
        <v>1.93</v>
      </c>
      <c r="E86">
        <v>0.63</v>
      </c>
      <c r="F86">
        <v>8</v>
      </c>
    </row>
    <row r="87" spans="1:6" x14ac:dyDescent="0.3">
      <c r="A87" s="42">
        <v>22</v>
      </c>
      <c r="B87" s="51" t="s">
        <v>79</v>
      </c>
      <c r="C87">
        <v>6</v>
      </c>
      <c r="D87">
        <v>9.7899999999999991</v>
      </c>
      <c r="E87">
        <v>1</v>
      </c>
      <c r="F87">
        <v>9</v>
      </c>
    </row>
    <row r="88" spans="1:6" x14ac:dyDescent="0.3">
      <c r="A88" s="42">
        <v>29</v>
      </c>
      <c r="B88" s="51" t="s">
        <v>79</v>
      </c>
      <c r="C88">
        <v>23.15</v>
      </c>
      <c r="D88">
        <v>35.590000000000003</v>
      </c>
      <c r="E88">
        <v>1</v>
      </c>
      <c r="F88">
        <v>8</v>
      </c>
    </row>
    <row r="89" spans="1:6" x14ac:dyDescent="0.3">
      <c r="A89" s="42">
        <v>2</v>
      </c>
      <c r="B89" s="51" t="s">
        <v>72</v>
      </c>
      <c r="C89">
        <v>0</v>
      </c>
      <c r="D89">
        <v>0</v>
      </c>
      <c r="E89">
        <v>0</v>
      </c>
      <c r="F89">
        <v>7</v>
      </c>
    </row>
    <row r="90" spans="1:6" x14ac:dyDescent="0.3">
      <c r="A90" s="42">
        <v>3</v>
      </c>
      <c r="B90" s="51" t="s">
        <v>72</v>
      </c>
      <c r="C90">
        <v>0</v>
      </c>
      <c r="D90">
        <v>0</v>
      </c>
      <c r="E90">
        <v>0</v>
      </c>
      <c r="F90">
        <v>9</v>
      </c>
    </row>
    <row r="91" spans="1:6" x14ac:dyDescent="0.3">
      <c r="A91" s="42">
        <v>4</v>
      </c>
      <c r="B91" s="51" t="s">
        <v>72</v>
      </c>
      <c r="C91">
        <v>0</v>
      </c>
      <c r="D91">
        <v>0</v>
      </c>
      <c r="E91">
        <v>0.11</v>
      </c>
      <c r="F91">
        <v>9</v>
      </c>
    </row>
    <row r="92" spans="1:6" x14ac:dyDescent="0.3">
      <c r="A92" s="42">
        <v>5</v>
      </c>
      <c r="B92" s="51" t="s">
        <v>72</v>
      </c>
      <c r="C92">
        <v>0</v>
      </c>
      <c r="D92">
        <v>0.01</v>
      </c>
      <c r="E92">
        <v>0.11</v>
      </c>
      <c r="F92">
        <v>9</v>
      </c>
    </row>
    <row r="93" spans="1:6" x14ac:dyDescent="0.3">
      <c r="A93" s="42">
        <v>6</v>
      </c>
      <c r="B93" s="51" t="s">
        <v>72</v>
      </c>
      <c r="C93">
        <v>0</v>
      </c>
      <c r="D93">
        <v>0.01</v>
      </c>
      <c r="E93">
        <v>0.22</v>
      </c>
      <c r="F93">
        <v>9</v>
      </c>
    </row>
    <row r="94" spans="1:6" x14ac:dyDescent="0.3">
      <c r="A94" s="42">
        <v>7</v>
      </c>
      <c r="B94" s="51" t="s">
        <v>72</v>
      </c>
      <c r="C94">
        <v>0.11</v>
      </c>
      <c r="D94">
        <v>0.2</v>
      </c>
      <c r="E94">
        <v>0.67</v>
      </c>
      <c r="F94">
        <v>9</v>
      </c>
    </row>
    <row r="95" spans="1:6" x14ac:dyDescent="0.3">
      <c r="A95" s="42">
        <v>8</v>
      </c>
      <c r="B95" s="51" t="s">
        <v>72</v>
      </c>
      <c r="C95">
        <v>0</v>
      </c>
      <c r="D95">
        <v>0.01</v>
      </c>
      <c r="E95">
        <v>0.22</v>
      </c>
      <c r="F95">
        <v>9</v>
      </c>
    </row>
    <row r="96" spans="1:6" x14ac:dyDescent="0.3">
      <c r="A96" s="42">
        <v>9</v>
      </c>
      <c r="B96" s="51" t="s">
        <v>72</v>
      </c>
      <c r="C96">
        <v>0.19</v>
      </c>
      <c r="D96">
        <v>0.52</v>
      </c>
      <c r="E96">
        <v>0.5</v>
      </c>
      <c r="F96">
        <v>8</v>
      </c>
    </row>
    <row r="97" spans="1:6" x14ac:dyDescent="0.3">
      <c r="A97" s="42">
        <v>10</v>
      </c>
      <c r="B97" s="51" t="s">
        <v>72</v>
      </c>
      <c r="C97">
        <v>0.04</v>
      </c>
      <c r="D97">
        <v>7.0000000000000007E-2</v>
      </c>
      <c r="E97">
        <v>0.28999999999999998</v>
      </c>
      <c r="F97">
        <v>7</v>
      </c>
    </row>
    <row r="98" spans="1:6" x14ac:dyDescent="0.3">
      <c r="A98" s="42">
        <v>11</v>
      </c>
      <c r="B98" s="51" t="s">
        <v>72</v>
      </c>
      <c r="C98">
        <v>0.73</v>
      </c>
      <c r="D98">
        <v>1.51</v>
      </c>
      <c r="E98">
        <v>1</v>
      </c>
      <c r="F98">
        <v>8</v>
      </c>
    </row>
    <row r="99" spans="1:6" x14ac:dyDescent="0.3">
      <c r="A99" s="42">
        <v>22</v>
      </c>
      <c r="B99" s="51" t="s">
        <v>72</v>
      </c>
      <c r="C99">
        <v>7.24</v>
      </c>
      <c r="D99">
        <v>8.6300000000000008</v>
      </c>
      <c r="E99">
        <v>1</v>
      </c>
      <c r="F99">
        <v>9</v>
      </c>
    </row>
    <row r="100" spans="1:6" x14ac:dyDescent="0.3">
      <c r="A100" s="42">
        <v>29</v>
      </c>
      <c r="B100" s="51" t="s">
        <v>72</v>
      </c>
      <c r="C100">
        <v>0.27</v>
      </c>
      <c r="D100">
        <v>0.17</v>
      </c>
      <c r="E100">
        <v>0.88</v>
      </c>
      <c r="F100">
        <v>8</v>
      </c>
    </row>
  </sheetData>
  <mergeCells count="2">
    <mergeCell ref="A1:F1"/>
    <mergeCell ref="A2:F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0D701-A13B-40BB-88B0-13361D50F74E}">
  <sheetPr codeName="Sheet7"/>
  <dimension ref="A1:F112"/>
  <sheetViews>
    <sheetView zoomScale="106" workbookViewId="0">
      <selection activeCell="K23" sqref="K23"/>
    </sheetView>
  </sheetViews>
  <sheetFormatPr defaultRowHeight="14.4" x14ac:dyDescent="0.3"/>
  <cols>
    <col min="1" max="1" width="6.77734375" customWidth="1"/>
    <col min="2" max="2" width="23.88671875" customWidth="1"/>
    <col min="5" max="5" width="9.88671875" bestFit="1" customWidth="1"/>
  </cols>
  <sheetData>
    <row r="1" spans="1:6" x14ac:dyDescent="0.3">
      <c r="A1" s="90" t="s">
        <v>535</v>
      </c>
      <c r="B1" s="90"/>
      <c r="C1" s="90"/>
      <c r="D1" s="90"/>
      <c r="E1" s="90"/>
      <c r="F1" s="90"/>
    </row>
    <row r="2" spans="1:6" ht="43.8" customHeight="1" x14ac:dyDescent="0.3">
      <c r="A2" s="91" t="s">
        <v>85</v>
      </c>
      <c r="B2" s="91"/>
      <c r="C2" s="91"/>
      <c r="D2" s="91"/>
      <c r="E2" s="91"/>
      <c r="F2" s="91"/>
    </row>
    <row r="4" spans="1:6" x14ac:dyDescent="0.3">
      <c r="A4" s="2" t="s">
        <v>86</v>
      </c>
      <c r="B4" s="2" t="s">
        <v>87</v>
      </c>
      <c r="C4" s="2" t="s">
        <v>88</v>
      </c>
      <c r="D4" s="2" t="s">
        <v>89</v>
      </c>
      <c r="E4" s="2" t="s">
        <v>90</v>
      </c>
      <c r="F4" s="2" t="s">
        <v>91</v>
      </c>
    </row>
    <row r="5" spans="1:6" x14ac:dyDescent="0.3">
      <c r="A5">
        <v>2</v>
      </c>
      <c r="B5" s="51" t="s">
        <v>75</v>
      </c>
      <c r="C5">
        <v>0</v>
      </c>
      <c r="D5">
        <v>0</v>
      </c>
      <c r="E5">
        <v>0</v>
      </c>
      <c r="F5">
        <v>5</v>
      </c>
    </row>
    <row r="6" spans="1:6" x14ac:dyDescent="0.3">
      <c r="A6">
        <v>3</v>
      </c>
      <c r="B6" s="51" t="s">
        <v>75</v>
      </c>
      <c r="C6">
        <v>0.06</v>
      </c>
      <c r="D6">
        <v>0.12</v>
      </c>
      <c r="E6">
        <v>0.33</v>
      </c>
      <c r="F6">
        <v>9</v>
      </c>
    </row>
    <row r="7" spans="1:6" x14ac:dyDescent="0.3">
      <c r="A7">
        <v>4</v>
      </c>
      <c r="B7" s="51" t="s">
        <v>75</v>
      </c>
      <c r="C7">
        <v>2</v>
      </c>
      <c r="D7">
        <v>3.22</v>
      </c>
      <c r="E7">
        <v>0.67</v>
      </c>
      <c r="F7">
        <v>9</v>
      </c>
    </row>
    <row r="8" spans="1:6" x14ac:dyDescent="0.3">
      <c r="A8">
        <v>5</v>
      </c>
      <c r="B8" s="51" t="s">
        <v>75</v>
      </c>
      <c r="C8">
        <v>2.68</v>
      </c>
      <c r="D8">
        <v>4.21</v>
      </c>
      <c r="E8">
        <v>0.33</v>
      </c>
      <c r="F8">
        <v>9</v>
      </c>
    </row>
    <row r="9" spans="1:6" x14ac:dyDescent="0.3">
      <c r="A9">
        <v>6</v>
      </c>
      <c r="B9" s="51" t="s">
        <v>75</v>
      </c>
      <c r="C9">
        <v>3.84</v>
      </c>
      <c r="D9">
        <v>3.2</v>
      </c>
      <c r="E9">
        <v>0.78</v>
      </c>
      <c r="F9">
        <v>9</v>
      </c>
    </row>
    <row r="10" spans="1:6" x14ac:dyDescent="0.3">
      <c r="A10">
        <v>7</v>
      </c>
      <c r="B10" s="51" t="s">
        <v>75</v>
      </c>
      <c r="C10">
        <v>7.43</v>
      </c>
      <c r="D10">
        <v>6.18</v>
      </c>
      <c r="E10">
        <v>0.89</v>
      </c>
      <c r="F10">
        <v>9</v>
      </c>
    </row>
    <row r="11" spans="1:6" x14ac:dyDescent="0.3">
      <c r="A11">
        <v>8</v>
      </c>
      <c r="B11" s="51" t="s">
        <v>75</v>
      </c>
      <c r="C11">
        <v>6.03</v>
      </c>
      <c r="D11">
        <v>4.58</v>
      </c>
      <c r="E11">
        <v>1</v>
      </c>
      <c r="F11">
        <v>9</v>
      </c>
    </row>
    <row r="12" spans="1:6" x14ac:dyDescent="0.3">
      <c r="A12">
        <v>9</v>
      </c>
      <c r="B12" s="51" t="s">
        <v>75</v>
      </c>
      <c r="C12">
        <v>3.76</v>
      </c>
      <c r="D12">
        <v>3.44</v>
      </c>
      <c r="E12">
        <v>0.78</v>
      </c>
      <c r="F12">
        <v>9</v>
      </c>
    </row>
    <row r="13" spans="1:6" x14ac:dyDescent="0.3">
      <c r="A13">
        <v>10</v>
      </c>
      <c r="B13" s="51" t="s">
        <v>75</v>
      </c>
      <c r="C13">
        <v>5.73</v>
      </c>
      <c r="D13">
        <v>4.82</v>
      </c>
      <c r="E13">
        <v>1</v>
      </c>
      <c r="F13">
        <v>8</v>
      </c>
    </row>
    <row r="14" spans="1:6" x14ac:dyDescent="0.3">
      <c r="A14">
        <v>11</v>
      </c>
      <c r="B14" s="51" t="s">
        <v>75</v>
      </c>
      <c r="C14">
        <v>5.37</v>
      </c>
      <c r="D14">
        <v>5.58</v>
      </c>
      <c r="E14">
        <v>1</v>
      </c>
      <c r="F14">
        <v>8</v>
      </c>
    </row>
    <row r="15" spans="1:6" x14ac:dyDescent="0.3">
      <c r="A15">
        <v>22</v>
      </c>
      <c r="B15" s="51" t="s">
        <v>75</v>
      </c>
      <c r="C15">
        <v>2.97</v>
      </c>
      <c r="D15">
        <v>2.21</v>
      </c>
      <c r="E15">
        <v>1</v>
      </c>
      <c r="F15">
        <v>9</v>
      </c>
    </row>
    <row r="16" spans="1:6" x14ac:dyDescent="0.3">
      <c r="A16">
        <v>29</v>
      </c>
      <c r="B16" s="51" t="s">
        <v>75</v>
      </c>
      <c r="C16">
        <v>3.04</v>
      </c>
      <c r="D16">
        <v>1.82</v>
      </c>
      <c r="E16">
        <v>1</v>
      </c>
      <c r="F16">
        <v>8</v>
      </c>
    </row>
    <row r="17" spans="1:6" x14ac:dyDescent="0.3">
      <c r="A17">
        <v>2</v>
      </c>
      <c r="B17" s="51" t="s">
        <v>58</v>
      </c>
      <c r="C17">
        <v>7.71</v>
      </c>
      <c r="D17">
        <v>5.56</v>
      </c>
      <c r="E17">
        <v>1</v>
      </c>
      <c r="F17">
        <v>5</v>
      </c>
    </row>
    <row r="18" spans="1:6" x14ac:dyDescent="0.3">
      <c r="A18">
        <v>3</v>
      </c>
      <c r="B18" s="51" t="s">
        <v>58</v>
      </c>
      <c r="C18">
        <v>11.59</v>
      </c>
      <c r="D18">
        <v>12.12</v>
      </c>
      <c r="E18">
        <v>1</v>
      </c>
      <c r="F18">
        <v>9</v>
      </c>
    </row>
    <row r="19" spans="1:6" x14ac:dyDescent="0.3">
      <c r="A19">
        <v>4</v>
      </c>
      <c r="B19" s="51" t="s">
        <v>58</v>
      </c>
      <c r="C19">
        <v>5.83</v>
      </c>
      <c r="D19">
        <v>11.95</v>
      </c>
      <c r="E19">
        <v>1</v>
      </c>
      <c r="F19">
        <v>9</v>
      </c>
    </row>
    <row r="20" spans="1:6" x14ac:dyDescent="0.3">
      <c r="A20">
        <v>5</v>
      </c>
      <c r="B20" s="51" t="s">
        <v>58</v>
      </c>
      <c r="C20">
        <v>2.98</v>
      </c>
      <c r="D20">
        <v>3.92</v>
      </c>
      <c r="E20">
        <v>0.78</v>
      </c>
      <c r="F20">
        <v>9</v>
      </c>
    </row>
    <row r="21" spans="1:6" x14ac:dyDescent="0.3">
      <c r="A21">
        <v>6</v>
      </c>
      <c r="B21" s="51" t="s">
        <v>58</v>
      </c>
      <c r="C21">
        <v>1.05</v>
      </c>
      <c r="D21">
        <v>1.49</v>
      </c>
      <c r="E21">
        <v>0.67</v>
      </c>
      <c r="F21">
        <v>9</v>
      </c>
    </row>
    <row r="22" spans="1:6" x14ac:dyDescent="0.3">
      <c r="A22">
        <v>7</v>
      </c>
      <c r="B22" s="51" t="s">
        <v>58</v>
      </c>
      <c r="C22">
        <v>0.6</v>
      </c>
      <c r="D22">
        <v>1.07</v>
      </c>
      <c r="E22">
        <v>0.67</v>
      </c>
      <c r="F22">
        <v>9</v>
      </c>
    </row>
    <row r="23" spans="1:6" x14ac:dyDescent="0.3">
      <c r="A23">
        <v>8</v>
      </c>
      <c r="B23" s="51" t="s">
        <v>58</v>
      </c>
      <c r="C23">
        <v>0.06</v>
      </c>
      <c r="D23">
        <v>0.08</v>
      </c>
      <c r="E23">
        <v>0.56000000000000005</v>
      </c>
      <c r="F23">
        <v>9</v>
      </c>
    </row>
    <row r="24" spans="1:6" x14ac:dyDescent="0.3">
      <c r="A24">
        <v>9</v>
      </c>
      <c r="B24" s="51" t="s">
        <v>58</v>
      </c>
      <c r="C24">
        <v>1.33</v>
      </c>
      <c r="D24">
        <v>2.94</v>
      </c>
      <c r="E24">
        <v>0.44</v>
      </c>
      <c r="F24">
        <v>9</v>
      </c>
    </row>
    <row r="25" spans="1:6" x14ac:dyDescent="0.3">
      <c r="A25">
        <v>10</v>
      </c>
      <c r="B25" s="51" t="s">
        <v>58</v>
      </c>
      <c r="C25">
        <v>0.08</v>
      </c>
      <c r="D25">
        <v>0.2</v>
      </c>
      <c r="E25">
        <v>0.38</v>
      </c>
      <c r="F25">
        <v>8</v>
      </c>
    </row>
    <row r="26" spans="1:6" x14ac:dyDescent="0.3">
      <c r="A26">
        <v>11</v>
      </c>
      <c r="B26" s="51" t="s">
        <v>58</v>
      </c>
      <c r="C26">
        <v>0.04</v>
      </c>
      <c r="D26">
        <v>0.1</v>
      </c>
      <c r="E26">
        <v>0.38</v>
      </c>
      <c r="F26">
        <v>8</v>
      </c>
    </row>
    <row r="27" spans="1:6" x14ac:dyDescent="0.3">
      <c r="A27">
        <v>22</v>
      </c>
      <c r="B27" s="51" t="s">
        <v>58</v>
      </c>
      <c r="C27">
        <v>0.1</v>
      </c>
      <c r="D27">
        <v>0.06</v>
      </c>
      <c r="E27">
        <v>1</v>
      </c>
      <c r="F27">
        <v>9</v>
      </c>
    </row>
    <row r="28" spans="1:6" x14ac:dyDescent="0.3">
      <c r="A28">
        <v>29</v>
      </c>
      <c r="B28" s="51" t="s">
        <v>58</v>
      </c>
      <c r="C28">
        <v>0.02</v>
      </c>
      <c r="D28">
        <v>0.02</v>
      </c>
      <c r="E28">
        <v>0.75</v>
      </c>
      <c r="F28">
        <v>8</v>
      </c>
    </row>
    <row r="29" spans="1:6" x14ac:dyDescent="0.3">
      <c r="A29">
        <v>2</v>
      </c>
      <c r="B29" s="51" t="s">
        <v>59</v>
      </c>
      <c r="C29">
        <v>68.84</v>
      </c>
      <c r="D29">
        <v>16.920000000000002</v>
      </c>
      <c r="E29">
        <v>1</v>
      </c>
      <c r="F29">
        <v>5</v>
      </c>
    </row>
    <row r="30" spans="1:6" x14ac:dyDescent="0.3">
      <c r="A30">
        <v>3</v>
      </c>
      <c r="B30" s="51" t="s">
        <v>59</v>
      </c>
      <c r="C30">
        <v>53.62</v>
      </c>
      <c r="D30">
        <v>17.29</v>
      </c>
      <c r="E30">
        <v>1</v>
      </c>
      <c r="F30">
        <v>9</v>
      </c>
    </row>
    <row r="31" spans="1:6" x14ac:dyDescent="0.3">
      <c r="A31">
        <v>4</v>
      </c>
      <c r="B31" s="51" t="s">
        <v>59</v>
      </c>
      <c r="C31">
        <v>31.67</v>
      </c>
      <c r="D31">
        <v>14.51</v>
      </c>
      <c r="E31">
        <v>1</v>
      </c>
      <c r="F31">
        <v>9</v>
      </c>
    </row>
    <row r="32" spans="1:6" x14ac:dyDescent="0.3">
      <c r="A32">
        <v>5</v>
      </c>
      <c r="B32" s="51" t="s">
        <v>59</v>
      </c>
      <c r="C32">
        <v>41.09</v>
      </c>
      <c r="D32">
        <v>12.48</v>
      </c>
      <c r="E32">
        <v>1</v>
      </c>
      <c r="F32">
        <v>9</v>
      </c>
    </row>
    <row r="33" spans="1:6" x14ac:dyDescent="0.3">
      <c r="A33">
        <v>6</v>
      </c>
      <c r="B33" s="51" t="s">
        <v>59</v>
      </c>
      <c r="C33">
        <v>28.32</v>
      </c>
      <c r="D33">
        <v>8.24</v>
      </c>
      <c r="E33">
        <v>1</v>
      </c>
      <c r="F33">
        <v>9</v>
      </c>
    </row>
    <row r="34" spans="1:6" x14ac:dyDescent="0.3">
      <c r="A34">
        <v>7</v>
      </c>
      <c r="B34" s="51" t="s">
        <v>59</v>
      </c>
      <c r="C34">
        <v>25.05</v>
      </c>
      <c r="D34">
        <v>11.06</v>
      </c>
      <c r="E34">
        <v>1</v>
      </c>
      <c r="F34">
        <v>9</v>
      </c>
    </row>
    <row r="35" spans="1:6" x14ac:dyDescent="0.3">
      <c r="A35">
        <v>8</v>
      </c>
      <c r="B35" s="51" t="s">
        <v>59</v>
      </c>
      <c r="C35">
        <v>19.77</v>
      </c>
      <c r="D35">
        <v>5.09</v>
      </c>
      <c r="E35">
        <v>1</v>
      </c>
      <c r="F35">
        <v>9</v>
      </c>
    </row>
    <row r="36" spans="1:6" x14ac:dyDescent="0.3">
      <c r="A36">
        <v>9</v>
      </c>
      <c r="B36" s="51" t="s">
        <v>59</v>
      </c>
      <c r="C36">
        <v>14.48</v>
      </c>
      <c r="D36">
        <v>8.81</v>
      </c>
      <c r="E36">
        <v>1</v>
      </c>
      <c r="F36">
        <v>9</v>
      </c>
    </row>
    <row r="37" spans="1:6" x14ac:dyDescent="0.3">
      <c r="A37">
        <v>10</v>
      </c>
      <c r="B37" s="51" t="s">
        <v>59</v>
      </c>
      <c r="C37">
        <v>11.76</v>
      </c>
      <c r="D37">
        <v>11.3</v>
      </c>
      <c r="E37">
        <v>1</v>
      </c>
      <c r="F37">
        <v>8</v>
      </c>
    </row>
    <row r="38" spans="1:6" x14ac:dyDescent="0.3">
      <c r="A38">
        <v>11</v>
      </c>
      <c r="B38" s="51" t="s">
        <v>59</v>
      </c>
      <c r="C38">
        <v>12.41</v>
      </c>
      <c r="D38">
        <v>8.94</v>
      </c>
      <c r="E38">
        <v>1</v>
      </c>
      <c r="F38">
        <v>8</v>
      </c>
    </row>
    <row r="39" spans="1:6" x14ac:dyDescent="0.3">
      <c r="A39">
        <v>22</v>
      </c>
      <c r="B39" s="51" t="s">
        <v>59</v>
      </c>
      <c r="C39">
        <v>7.79</v>
      </c>
      <c r="D39">
        <v>8.33</v>
      </c>
      <c r="E39">
        <v>1</v>
      </c>
      <c r="F39">
        <v>9</v>
      </c>
    </row>
    <row r="40" spans="1:6" x14ac:dyDescent="0.3">
      <c r="A40">
        <v>29</v>
      </c>
      <c r="B40" s="51" t="s">
        <v>59</v>
      </c>
      <c r="C40">
        <v>6.65</v>
      </c>
      <c r="D40">
        <v>4.4400000000000004</v>
      </c>
      <c r="E40">
        <v>1</v>
      </c>
      <c r="F40">
        <v>8</v>
      </c>
    </row>
    <row r="41" spans="1:6" x14ac:dyDescent="0.3">
      <c r="A41">
        <v>2</v>
      </c>
      <c r="B41" s="51" t="s">
        <v>52</v>
      </c>
      <c r="C41">
        <v>21.67</v>
      </c>
      <c r="D41">
        <v>12.19</v>
      </c>
      <c r="E41">
        <v>1</v>
      </c>
      <c r="F41">
        <v>5</v>
      </c>
    </row>
    <row r="42" spans="1:6" x14ac:dyDescent="0.3">
      <c r="A42">
        <v>3</v>
      </c>
      <c r="B42" s="51" t="s">
        <v>52</v>
      </c>
      <c r="C42">
        <v>15.16</v>
      </c>
      <c r="D42">
        <v>11.21</v>
      </c>
      <c r="E42">
        <v>1</v>
      </c>
      <c r="F42">
        <v>9</v>
      </c>
    </row>
    <row r="43" spans="1:6" x14ac:dyDescent="0.3">
      <c r="A43">
        <v>4</v>
      </c>
      <c r="B43" s="51" t="s">
        <v>52</v>
      </c>
      <c r="C43">
        <v>6.77</v>
      </c>
      <c r="D43">
        <v>6.97</v>
      </c>
      <c r="E43">
        <v>1</v>
      </c>
      <c r="F43">
        <v>9</v>
      </c>
    </row>
    <row r="44" spans="1:6" x14ac:dyDescent="0.3">
      <c r="A44">
        <v>5</v>
      </c>
      <c r="B44" s="51" t="s">
        <v>52</v>
      </c>
      <c r="C44">
        <v>3.71</v>
      </c>
      <c r="D44">
        <v>2.88</v>
      </c>
      <c r="E44">
        <v>1</v>
      </c>
      <c r="F44">
        <v>9</v>
      </c>
    </row>
    <row r="45" spans="1:6" x14ac:dyDescent="0.3">
      <c r="A45">
        <v>6</v>
      </c>
      <c r="B45" s="51" t="s">
        <v>52</v>
      </c>
      <c r="C45">
        <v>5.08</v>
      </c>
      <c r="D45">
        <v>3.59</v>
      </c>
      <c r="E45">
        <v>1</v>
      </c>
      <c r="F45">
        <v>9</v>
      </c>
    </row>
    <row r="46" spans="1:6" x14ac:dyDescent="0.3">
      <c r="A46">
        <v>7</v>
      </c>
      <c r="B46" s="51" t="s">
        <v>52</v>
      </c>
      <c r="C46">
        <v>3.28</v>
      </c>
      <c r="D46">
        <v>2.36</v>
      </c>
      <c r="E46">
        <v>1</v>
      </c>
      <c r="F46">
        <v>9</v>
      </c>
    </row>
    <row r="47" spans="1:6" x14ac:dyDescent="0.3">
      <c r="A47">
        <v>8</v>
      </c>
      <c r="B47" s="51" t="s">
        <v>52</v>
      </c>
      <c r="C47">
        <v>5.14</v>
      </c>
      <c r="D47">
        <v>4.1900000000000004</v>
      </c>
      <c r="E47">
        <v>1</v>
      </c>
      <c r="F47">
        <v>9</v>
      </c>
    </row>
    <row r="48" spans="1:6" x14ac:dyDescent="0.3">
      <c r="A48">
        <v>9</v>
      </c>
      <c r="B48" s="51" t="s">
        <v>52</v>
      </c>
      <c r="C48">
        <v>5.51</v>
      </c>
      <c r="D48">
        <v>4.3099999999999996</v>
      </c>
      <c r="E48">
        <v>1</v>
      </c>
      <c r="F48">
        <v>9</v>
      </c>
    </row>
    <row r="49" spans="1:6" x14ac:dyDescent="0.3">
      <c r="A49">
        <v>10</v>
      </c>
      <c r="B49" s="51" t="s">
        <v>52</v>
      </c>
      <c r="C49">
        <v>4.3</v>
      </c>
      <c r="D49">
        <v>2.94</v>
      </c>
      <c r="E49">
        <v>1</v>
      </c>
      <c r="F49">
        <v>8</v>
      </c>
    </row>
    <row r="50" spans="1:6" x14ac:dyDescent="0.3">
      <c r="A50">
        <v>11</v>
      </c>
      <c r="B50" s="51" t="s">
        <v>52</v>
      </c>
      <c r="C50">
        <v>8.8699999999999992</v>
      </c>
      <c r="D50">
        <v>12.54</v>
      </c>
      <c r="E50">
        <v>1</v>
      </c>
      <c r="F50">
        <v>8</v>
      </c>
    </row>
    <row r="51" spans="1:6" x14ac:dyDescent="0.3">
      <c r="A51">
        <v>22</v>
      </c>
      <c r="B51" s="51" t="s">
        <v>52</v>
      </c>
      <c r="C51">
        <v>0.14000000000000001</v>
      </c>
      <c r="D51">
        <v>0.18</v>
      </c>
      <c r="E51">
        <v>1</v>
      </c>
      <c r="F51">
        <v>9</v>
      </c>
    </row>
    <row r="52" spans="1:6" x14ac:dyDescent="0.3">
      <c r="A52">
        <v>29</v>
      </c>
      <c r="B52" s="51" t="s">
        <v>52</v>
      </c>
      <c r="C52">
        <v>0.1</v>
      </c>
      <c r="D52">
        <v>0.19</v>
      </c>
      <c r="E52">
        <v>0.75</v>
      </c>
      <c r="F52">
        <v>8</v>
      </c>
    </row>
    <row r="53" spans="1:6" x14ac:dyDescent="0.3">
      <c r="A53">
        <v>2</v>
      </c>
      <c r="B53" s="51" t="s">
        <v>62</v>
      </c>
      <c r="C53">
        <v>0</v>
      </c>
      <c r="D53">
        <v>0</v>
      </c>
      <c r="E53">
        <v>0</v>
      </c>
      <c r="F53">
        <v>5</v>
      </c>
    </row>
    <row r="54" spans="1:6" x14ac:dyDescent="0.3">
      <c r="A54">
        <v>3</v>
      </c>
      <c r="B54" s="51" t="s">
        <v>62</v>
      </c>
      <c r="C54">
        <v>2.16</v>
      </c>
      <c r="D54">
        <v>4.29</v>
      </c>
      <c r="E54">
        <v>0.56000000000000005</v>
      </c>
      <c r="F54">
        <v>9</v>
      </c>
    </row>
    <row r="55" spans="1:6" x14ac:dyDescent="0.3">
      <c r="A55">
        <v>4</v>
      </c>
      <c r="B55" s="51" t="s">
        <v>62</v>
      </c>
      <c r="C55">
        <v>4.03</v>
      </c>
      <c r="D55">
        <v>4.29</v>
      </c>
      <c r="E55">
        <v>1</v>
      </c>
      <c r="F55">
        <v>9</v>
      </c>
    </row>
    <row r="56" spans="1:6" x14ac:dyDescent="0.3">
      <c r="A56">
        <v>5</v>
      </c>
      <c r="B56" s="51" t="s">
        <v>62</v>
      </c>
      <c r="C56">
        <v>2.97</v>
      </c>
      <c r="D56">
        <v>4.33</v>
      </c>
      <c r="E56">
        <v>0.78</v>
      </c>
      <c r="F56">
        <v>9</v>
      </c>
    </row>
    <row r="57" spans="1:6" x14ac:dyDescent="0.3">
      <c r="A57">
        <v>6</v>
      </c>
      <c r="B57" s="51" t="s">
        <v>62</v>
      </c>
      <c r="C57">
        <v>3.11</v>
      </c>
      <c r="D57">
        <v>3.03</v>
      </c>
      <c r="E57">
        <v>1</v>
      </c>
      <c r="F57">
        <v>9</v>
      </c>
    </row>
    <row r="58" spans="1:6" x14ac:dyDescent="0.3">
      <c r="A58">
        <v>7</v>
      </c>
      <c r="B58" s="51" t="s">
        <v>62</v>
      </c>
      <c r="C58">
        <v>2.75</v>
      </c>
      <c r="D58">
        <v>3.08</v>
      </c>
      <c r="E58">
        <v>1</v>
      </c>
      <c r="F58">
        <v>9</v>
      </c>
    </row>
    <row r="59" spans="1:6" x14ac:dyDescent="0.3">
      <c r="A59">
        <v>8</v>
      </c>
      <c r="B59" s="51" t="s">
        <v>62</v>
      </c>
      <c r="C59">
        <v>2.19</v>
      </c>
      <c r="D59">
        <v>2.0699999999999998</v>
      </c>
      <c r="E59">
        <v>1</v>
      </c>
      <c r="F59">
        <v>9</v>
      </c>
    </row>
    <row r="60" spans="1:6" x14ac:dyDescent="0.3">
      <c r="A60">
        <v>9</v>
      </c>
      <c r="B60" s="51" t="s">
        <v>62</v>
      </c>
      <c r="C60">
        <v>1.26</v>
      </c>
      <c r="D60">
        <v>1.19</v>
      </c>
      <c r="E60">
        <v>1</v>
      </c>
      <c r="F60">
        <v>9</v>
      </c>
    </row>
    <row r="61" spans="1:6" x14ac:dyDescent="0.3">
      <c r="A61">
        <v>10</v>
      </c>
      <c r="B61" s="51" t="s">
        <v>62</v>
      </c>
      <c r="C61">
        <v>1.76</v>
      </c>
      <c r="D61">
        <v>0.95</v>
      </c>
      <c r="E61">
        <v>1</v>
      </c>
      <c r="F61">
        <v>8</v>
      </c>
    </row>
    <row r="62" spans="1:6" x14ac:dyDescent="0.3">
      <c r="A62">
        <v>11</v>
      </c>
      <c r="B62" s="51" t="s">
        <v>62</v>
      </c>
      <c r="C62">
        <v>0.74</v>
      </c>
      <c r="D62">
        <v>0.9</v>
      </c>
      <c r="E62">
        <v>0.88</v>
      </c>
      <c r="F62">
        <v>8</v>
      </c>
    </row>
    <row r="63" spans="1:6" x14ac:dyDescent="0.3">
      <c r="A63">
        <v>22</v>
      </c>
      <c r="B63" s="51" t="s">
        <v>62</v>
      </c>
      <c r="C63">
        <v>1.17</v>
      </c>
      <c r="D63">
        <v>0.6</v>
      </c>
      <c r="E63">
        <v>1</v>
      </c>
      <c r="F63">
        <v>9</v>
      </c>
    </row>
    <row r="64" spans="1:6" x14ac:dyDescent="0.3">
      <c r="A64">
        <v>29</v>
      </c>
      <c r="B64" s="51" t="s">
        <v>62</v>
      </c>
      <c r="C64">
        <v>0.59</v>
      </c>
      <c r="D64">
        <v>0.42</v>
      </c>
      <c r="E64">
        <v>1</v>
      </c>
      <c r="F64">
        <v>8</v>
      </c>
    </row>
    <row r="65" spans="1:6" x14ac:dyDescent="0.3">
      <c r="A65">
        <v>2</v>
      </c>
      <c r="B65" s="51" t="s">
        <v>63</v>
      </c>
      <c r="C65">
        <v>0.34</v>
      </c>
      <c r="D65">
        <v>0.18</v>
      </c>
      <c r="E65">
        <v>1</v>
      </c>
      <c r="F65">
        <v>5</v>
      </c>
    </row>
    <row r="66" spans="1:6" x14ac:dyDescent="0.3">
      <c r="A66">
        <v>3</v>
      </c>
      <c r="B66" s="51" t="s">
        <v>63</v>
      </c>
      <c r="C66">
        <v>13.06</v>
      </c>
      <c r="D66">
        <v>12.05</v>
      </c>
      <c r="E66">
        <v>1</v>
      </c>
      <c r="F66">
        <v>9</v>
      </c>
    </row>
    <row r="67" spans="1:6" x14ac:dyDescent="0.3">
      <c r="A67">
        <v>4</v>
      </c>
      <c r="B67" s="51" t="s">
        <v>63</v>
      </c>
      <c r="C67">
        <v>43.89</v>
      </c>
      <c r="D67">
        <v>14.21</v>
      </c>
      <c r="E67">
        <v>1</v>
      </c>
      <c r="F67">
        <v>9</v>
      </c>
    </row>
    <row r="68" spans="1:6" x14ac:dyDescent="0.3">
      <c r="A68">
        <v>5</v>
      </c>
      <c r="B68" s="51" t="s">
        <v>63</v>
      </c>
      <c r="C68">
        <v>35.57</v>
      </c>
      <c r="D68">
        <v>11.05</v>
      </c>
      <c r="E68">
        <v>1</v>
      </c>
      <c r="F68">
        <v>9</v>
      </c>
    </row>
    <row r="69" spans="1:6" x14ac:dyDescent="0.3">
      <c r="A69">
        <v>6</v>
      </c>
      <c r="B69" s="51" t="s">
        <v>63</v>
      </c>
      <c r="C69">
        <v>43.05</v>
      </c>
      <c r="D69">
        <v>4.8899999999999997</v>
      </c>
      <c r="E69">
        <v>1</v>
      </c>
      <c r="F69">
        <v>9</v>
      </c>
    </row>
    <row r="70" spans="1:6" x14ac:dyDescent="0.3">
      <c r="A70">
        <v>7</v>
      </c>
      <c r="B70" s="51" t="s">
        <v>63</v>
      </c>
      <c r="C70">
        <v>40.799999999999997</v>
      </c>
      <c r="D70">
        <v>10.18</v>
      </c>
      <c r="E70">
        <v>1</v>
      </c>
      <c r="F70">
        <v>9</v>
      </c>
    </row>
    <row r="71" spans="1:6" x14ac:dyDescent="0.3">
      <c r="A71">
        <v>8</v>
      </c>
      <c r="B71" s="51" t="s">
        <v>63</v>
      </c>
      <c r="C71">
        <v>40.19</v>
      </c>
      <c r="D71">
        <v>9.1300000000000008</v>
      </c>
      <c r="E71">
        <v>1</v>
      </c>
      <c r="F71">
        <v>9</v>
      </c>
    </row>
    <row r="72" spans="1:6" x14ac:dyDescent="0.3">
      <c r="A72">
        <v>9</v>
      </c>
      <c r="B72" s="51" t="s">
        <v>63</v>
      </c>
      <c r="C72">
        <v>43.69</v>
      </c>
      <c r="D72">
        <v>6.09</v>
      </c>
      <c r="E72">
        <v>1</v>
      </c>
      <c r="F72">
        <v>9</v>
      </c>
    </row>
    <row r="73" spans="1:6" x14ac:dyDescent="0.3">
      <c r="A73">
        <v>10</v>
      </c>
      <c r="B73" s="51" t="s">
        <v>63</v>
      </c>
      <c r="C73">
        <v>39.130000000000003</v>
      </c>
      <c r="D73">
        <v>5.92</v>
      </c>
      <c r="E73">
        <v>1</v>
      </c>
      <c r="F73">
        <v>8</v>
      </c>
    </row>
    <row r="74" spans="1:6" x14ac:dyDescent="0.3">
      <c r="A74">
        <v>11</v>
      </c>
      <c r="B74" s="51" t="s">
        <v>63</v>
      </c>
      <c r="C74">
        <v>38.82</v>
      </c>
      <c r="D74">
        <v>8.48</v>
      </c>
      <c r="E74">
        <v>1</v>
      </c>
      <c r="F74">
        <v>8</v>
      </c>
    </row>
    <row r="75" spans="1:6" x14ac:dyDescent="0.3">
      <c r="A75">
        <v>22</v>
      </c>
      <c r="B75" s="51" t="s">
        <v>63</v>
      </c>
      <c r="C75">
        <v>37.01</v>
      </c>
      <c r="D75">
        <v>11.59</v>
      </c>
      <c r="E75">
        <v>1</v>
      </c>
      <c r="F75">
        <v>9</v>
      </c>
    </row>
    <row r="76" spans="1:6" x14ac:dyDescent="0.3">
      <c r="A76">
        <v>29</v>
      </c>
      <c r="B76" s="51" t="s">
        <v>63</v>
      </c>
      <c r="C76">
        <v>27.26</v>
      </c>
      <c r="D76">
        <v>4.8</v>
      </c>
      <c r="E76">
        <v>1</v>
      </c>
      <c r="F76">
        <v>8</v>
      </c>
    </row>
    <row r="77" spans="1:6" x14ac:dyDescent="0.3">
      <c r="A77">
        <v>2</v>
      </c>
      <c r="B77" s="51" t="s">
        <v>66</v>
      </c>
      <c r="C77">
        <v>0</v>
      </c>
      <c r="D77">
        <v>0</v>
      </c>
      <c r="E77">
        <v>0</v>
      </c>
      <c r="F77">
        <v>5</v>
      </c>
    </row>
    <row r="78" spans="1:6" x14ac:dyDescent="0.3">
      <c r="A78">
        <v>3</v>
      </c>
      <c r="B78" s="51" t="s">
        <v>66</v>
      </c>
      <c r="C78">
        <v>1.4</v>
      </c>
      <c r="D78">
        <v>2.2599999999999998</v>
      </c>
      <c r="E78">
        <v>0.78</v>
      </c>
      <c r="F78">
        <v>9</v>
      </c>
    </row>
    <row r="79" spans="1:6" x14ac:dyDescent="0.3">
      <c r="A79">
        <v>4</v>
      </c>
      <c r="B79" s="51" t="s">
        <v>66</v>
      </c>
      <c r="C79">
        <v>3.49</v>
      </c>
      <c r="D79">
        <v>3.78</v>
      </c>
      <c r="E79">
        <v>0.89</v>
      </c>
      <c r="F79">
        <v>9</v>
      </c>
    </row>
    <row r="80" spans="1:6" x14ac:dyDescent="0.3">
      <c r="A80">
        <v>5</v>
      </c>
      <c r="B80" s="51" t="s">
        <v>66</v>
      </c>
      <c r="C80">
        <v>3.05</v>
      </c>
      <c r="D80">
        <v>3.77</v>
      </c>
      <c r="E80">
        <v>1</v>
      </c>
      <c r="F80">
        <v>9</v>
      </c>
    </row>
    <row r="81" spans="1:6" x14ac:dyDescent="0.3">
      <c r="A81">
        <v>6</v>
      </c>
      <c r="B81" s="51" t="s">
        <v>66</v>
      </c>
      <c r="C81">
        <v>1.3</v>
      </c>
      <c r="D81">
        <v>1.02</v>
      </c>
      <c r="E81">
        <v>1</v>
      </c>
      <c r="F81">
        <v>9</v>
      </c>
    </row>
    <row r="82" spans="1:6" x14ac:dyDescent="0.3">
      <c r="A82">
        <v>7</v>
      </c>
      <c r="B82" s="51" t="s">
        <v>66</v>
      </c>
      <c r="C82">
        <v>0.73</v>
      </c>
      <c r="D82">
        <v>0.73</v>
      </c>
      <c r="E82">
        <v>1</v>
      </c>
      <c r="F82">
        <v>9</v>
      </c>
    </row>
    <row r="83" spans="1:6" x14ac:dyDescent="0.3">
      <c r="A83">
        <v>8</v>
      </c>
      <c r="B83" s="51" t="s">
        <v>66</v>
      </c>
      <c r="C83">
        <v>0.49</v>
      </c>
      <c r="D83">
        <v>0.7</v>
      </c>
      <c r="E83">
        <v>1</v>
      </c>
      <c r="F83">
        <v>9</v>
      </c>
    </row>
    <row r="84" spans="1:6" x14ac:dyDescent="0.3">
      <c r="A84">
        <v>9</v>
      </c>
      <c r="B84" s="51" t="s">
        <v>66</v>
      </c>
      <c r="C84">
        <v>0.68</v>
      </c>
      <c r="D84">
        <v>0.92</v>
      </c>
      <c r="E84">
        <v>0.89</v>
      </c>
      <c r="F84">
        <v>9</v>
      </c>
    </row>
    <row r="85" spans="1:6" x14ac:dyDescent="0.3">
      <c r="A85">
        <v>10</v>
      </c>
      <c r="B85" s="51" t="s">
        <v>66</v>
      </c>
      <c r="C85">
        <v>2.57</v>
      </c>
      <c r="D85">
        <v>2.6</v>
      </c>
      <c r="E85">
        <v>1</v>
      </c>
      <c r="F85">
        <v>8</v>
      </c>
    </row>
    <row r="86" spans="1:6" x14ac:dyDescent="0.3">
      <c r="A86">
        <v>11</v>
      </c>
      <c r="B86" s="51" t="s">
        <v>66</v>
      </c>
      <c r="C86">
        <v>1.76</v>
      </c>
      <c r="D86">
        <v>1.87</v>
      </c>
      <c r="E86">
        <v>1</v>
      </c>
      <c r="F86">
        <v>8</v>
      </c>
    </row>
    <row r="87" spans="1:6" x14ac:dyDescent="0.3">
      <c r="A87">
        <v>22</v>
      </c>
      <c r="B87" s="51" t="s">
        <v>66</v>
      </c>
      <c r="C87">
        <v>1.1100000000000001</v>
      </c>
      <c r="D87">
        <v>1.19</v>
      </c>
      <c r="E87">
        <v>1</v>
      </c>
      <c r="F87">
        <v>9</v>
      </c>
    </row>
    <row r="88" spans="1:6" x14ac:dyDescent="0.3">
      <c r="A88">
        <v>29</v>
      </c>
      <c r="B88" s="51" t="s">
        <v>66</v>
      </c>
      <c r="C88">
        <v>1.38</v>
      </c>
      <c r="D88">
        <v>0.78</v>
      </c>
      <c r="E88">
        <v>1</v>
      </c>
      <c r="F88">
        <v>8</v>
      </c>
    </row>
    <row r="89" spans="1:6" x14ac:dyDescent="0.3">
      <c r="A89">
        <v>2</v>
      </c>
      <c r="B89" s="51" t="s">
        <v>71</v>
      </c>
      <c r="C89">
        <v>0</v>
      </c>
      <c r="D89">
        <v>0</v>
      </c>
      <c r="E89">
        <v>0</v>
      </c>
      <c r="F89">
        <v>5</v>
      </c>
    </row>
    <row r="90" spans="1:6" x14ac:dyDescent="0.3">
      <c r="A90">
        <v>3</v>
      </c>
      <c r="B90" s="51" t="s">
        <v>71</v>
      </c>
      <c r="C90">
        <v>1.74</v>
      </c>
      <c r="D90">
        <v>2.4</v>
      </c>
      <c r="E90">
        <v>0.56000000000000005</v>
      </c>
      <c r="F90">
        <v>9</v>
      </c>
    </row>
    <row r="91" spans="1:6" x14ac:dyDescent="0.3">
      <c r="A91">
        <v>4</v>
      </c>
      <c r="B91" s="51" t="s">
        <v>71</v>
      </c>
      <c r="C91">
        <v>1.67</v>
      </c>
      <c r="D91">
        <v>1.82</v>
      </c>
      <c r="E91">
        <v>1</v>
      </c>
      <c r="F91">
        <v>9</v>
      </c>
    </row>
    <row r="92" spans="1:6" x14ac:dyDescent="0.3">
      <c r="A92">
        <v>5</v>
      </c>
      <c r="B92" s="51" t="s">
        <v>71</v>
      </c>
      <c r="C92">
        <v>6.63</v>
      </c>
      <c r="D92">
        <v>3.34</v>
      </c>
      <c r="E92">
        <v>1</v>
      </c>
      <c r="F92">
        <v>9</v>
      </c>
    </row>
    <row r="93" spans="1:6" x14ac:dyDescent="0.3">
      <c r="A93">
        <v>6</v>
      </c>
      <c r="B93" s="51" t="s">
        <v>71</v>
      </c>
      <c r="C93">
        <v>8.33</v>
      </c>
      <c r="D93">
        <v>4.8899999999999997</v>
      </c>
      <c r="E93">
        <v>1</v>
      </c>
      <c r="F93">
        <v>9</v>
      </c>
    </row>
    <row r="94" spans="1:6" x14ac:dyDescent="0.3">
      <c r="A94">
        <v>7</v>
      </c>
      <c r="B94" s="51" t="s">
        <v>71</v>
      </c>
      <c r="C94">
        <v>13.98</v>
      </c>
      <c r="D94">
        <v>6.24</v>
      </c>
      <c r="E94">
        <v>1</v>
      </c>
      <c r="F94">
        <v>9</v>
      </c>
    </row>
    <row r="95" spans="1:6" x14ac:dyDescent="0.3">
      <c r="A95">
        <v>8</v>
      </c>
      <c r="B95" s="51" t="s">
        <v>71</v>
      </c>
      <c r="C95">
        <v>13.96</v>
      </c>
      <c r="D95">
        <v>6.56</v>
      </c>
      <c r="E95">
        <v>1</v>
      </c>
      <c r="F95">
        <v>9</v>
      </c>
    </row>
    <row r="96" spans="1:6" x14ac:dyDescent="0.3">
      <c r="A96">
        <v>9</v>
      </c>
      <c r="B96" s="51" t="s">
        <v>71</v>
      </c>
      <c r="C96">
        <v>16.100000000000001</v>
      </c>
      <c r="D96">
        <v>6.14</v>
      </c>
      <c r="E96">
        <v>1</v>
      </c>
      <c r="F96">
        <v>9</v>
      </c>
    </row>
    <row r="97" spans="1:6" x14ac:dyDescent="0.3">
      <c r="A97">
        <v>10</v>
      </c>
      <c r="B97" s="51" t="s">
        <v>71</v>
      </c>
      <c r="C97">
        <v>12.07</v>
      </c>
      <c r="D97">
        <v>4.92</v>
      </c>
      <c r="E97">
        <v>1</v>
      </c>
      <c r="F97">
        <v>8</v>
      </c>
    </row>
    <row r="98" spans="1:6" x14ac:dyDescent="0.3">
      <c r="A98">
        <v>11</v>
      </c>
      <c r="B98" s="51" t="s">
        <v>71</v>
      </c>
      <c r="C98">
        <v>11.42</v>
      </c>
      <c r="D98">
        <v>5.3</v>
      </c>
      <c r="E98">
        <v>1</v>
      </c>
      <c r="F98">
        <v>8</v>
      </c>
    </row>
    <row r="99" spans="1:6" x14ac:dyDescent="0.3">
      <c r="A99">
        <v>22</v>
      </c>
      <c r="B99" s="51" t="s">
        <v>71</v>
      </c>
      <c r="C99">
        <v>10.130000000000001</v>
      </c>
      <c r="D99">
        <v>2.46</v>
      </c>
      <c r="E99">
        <v>1</v>
      </c>
      <c r="F99">
        <v>9</v>
      </c>
    </row>
    <row r="100" spans="1:6" x14ac:dyDescent="0.3">
      <c r="A100">
        <v>29</v>
      </c>
      <c r="B100" s="51" t="s">
        <v>71</v>
      </c>
      <c r="C100">
        <v>11.73</v>
      </c>
      <c r="D100">
        <v>3.64</v>
      </c>
      <c r="E100">
        <v>1</v>
      </c>
      <c r="F100">
        <v>8</v>
      </c>
    </row>
    <row r="101" spans="1:6" x14ac:dyDescent="0.3">
      <c r="A101">
        <v>2</v>
      </c>
      <c r="B101" s="51" t="s">
        <v>72</v>
      </c>
      <c r="C101">
        <v>0</v>
      </c>
      <c r="D101">
        <v>0</v>
      </c>
      <c r="E101">
        <v>0</v>
      </c>
      <c r="F101">
        <v>5</v>
      </c>
    </row>
    <row r="102" spans="1:6" x14ac:dyDescent="0.3">
      <c r="A102">
        <v>3</v>
      </c>
      <c r="B102" s="51" t="s">
        <v>72</v>
      </c>
      <c r="C102">
        <v>0.85</v>
      </c>
      <c r="D102">
        <v>1.57</v>
      </c>
      <c r="E102">
        <v>0.44</v>
      </c>
      <c r="F102">
        <v>9</v>
      </c>
    </row>
    <row r="103" spans="1:6" x14ac:dyDescent="0.3">
      <c r="A103">
        <v>4</v>
      </c>
      <c r="B103" s="51" t="s">
        <v>72</v>
      </c>
      <c r="C103">
        <v>0.56999999999999995</v>
      </c>
      <c r="D103">
        <v>0.83</v>
      </c>
      <c r="E103">
        <v>0.44</v>
      </c>
      <c r="F103">
        <v>9</v>
      </c>
    </row>
    <row r="104" spans="1:6" x14ac:dyDescent="0.3">
      <c r="A104">
        <v>5</v>
      </c>
      <c r="B104" s="51" t="s">
        <v>72</v>
      </c>
      <c r="C104">
        <v>0.54</v>
      </c>
      <c r="D104">
        <v>0.8</v>
      </c>
      <c r="E104">
        <v>0.67</v>
      </c>
      <c r="F104">
        <v>9</v>
      </c>
    </row>
    <row r="105" spans="1:6" x14ac:dyDescent="0.3">
      <c r="A105">
        <v>6</v>
      </c>
      <c r="B105" s="51" t="s">
        <v>72</v>
      </c>
      <c r="C105">
        <v>5.49</v>
      </c>
      <c r="D105">
        <v>5.83</v>
      </c>
      <c r="E105">
        <v>0.89</v>
      </c>
      <c r="F105">
        <v>9</v>
      </c>
    </row>
    <row r="106" spans="1:6" x14ac:dyDescent="0.3">
      <c r="A106">
        <v>7</v>
      </c>
      <c r="B106" s="51" t="s">
        <v>72</v>
      </c>
      <c r="C106">
        <v>4.6399999999999997</v>
      </c>
      <c r="D106">
        <v>3.88</v>
      </c>
      <c r="E106">
        <v>1</v>
      </c>
      <c r="F106">
        <v>9</v>
      </c>
    </row>
    <row r="107" spans="1:6" x14ac:dyDescent="0.3">
      <c r="A107">
        <v>8</v>
      </c>
      <c r="B107" s="51" t="s">
        <v>72</v>
      </c>
      <c r="C107">
        <v>10.43</v>
      </c>
      <c r="D107">
        <v>6.2</v>
      </c>
      <c r="E107">
        <v>1</v>
      </c>
      <c r="F107">
        <v>9</v>
      </c>
    </row>
    <row r="108" spans="1:6" x14ac:dyDescent="0.3">
      <c r="A108">
        <v>9</v>
      </c>
      <c r="B108" s="51" t="s">
        <v>72</v>
      </c>
      <c r="C108">
        <v>10.98</v>
      </c>
      <c r="D108">
        <v>5.66</v>
      </c>
      <c r="E108">
        <v>1</v>
      </c>
      <c r="F108">
        <v>9</v>
      </c>
    </row>
    <row r="109" spans="1:6" x14ac:dyDescent="0.3">
      <c r="A109">
        <v>10</v>
      </c>
      <c r="B109" s="51" t="s">
        <v>72</v>
      </c>
      <c r="C109">
        <v>19.53</v>
      </c>
      <c r="D109">
        <v>6.62</v>
      </c>
      <c r="E109">
        <v>1</v>
      </c>
      <c r="F109">
        <v>8</v>
      </c>
    </row>
    <row r="110" spans="1:6" x14ac:dyDescent="0.3">
      <c r="A110">
        <v>11</v>
      </c>
      <c r="B110" s="51" t="s">
        <v>72</v>
      </c>
      <c r="C110">
        <v>18.04</v>
      </c>
      <c r="D110">
        <v>6.27</v>
      </c>
      <c r="E110">
        <v>1</v>
      </c>
      <c r="F110">
        <v>8</v>
      </c>
    </row>
    <row r="111" spans="1:6" x14ac:dyDescent="0.3">
      <c r="A111">
        <v>22</v>
      </c>
      <c r="B111" s="51" t="s">
        <v>72</v>
      </c>
      <c r="C111">
        <v>35.380000000000003</v>
      </c>
      <c r="D111">
        <v>9.1300000000000008</v>
      </c>
      <c r="E111">
        <v>1</v>
      </c>
      <c r="F111">
        <v>9</v>
      </c>
    </row>
    <row r="112" spans="1:6" x14ac:dyDescent="0.3">
      <c r="A112">
        <v>29</v>
      </c>
      <c r="B112" s="51" t="s">
        <v>72</v>
      </c>
      <c r="C112">
        <v>46.45</v>
      </c>
      <c r="D112">
        <v>5.6</v>
      </c>
      <c r="E112">
        <v>1</v>
      </c>
      <c r="F112">
        <v>8</v>
      </c>
    </row>
  </sheetData>
  <mergeCells count="2">
    <mergeCell ref="A1:F1"/>
    <mergeCell ref="A2:F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784C0-9ACF-4E15-9DF1-BD390074573E}">
  <dimension ref="A1:AS93"/>
  <sheetViews>
    <sheetView zoomScale="96" zoomScaleNormal="77" workbookViewId="0">
      <selection activeCell="J5" sqref="J5"/>
    </sheetView>
  </sheetViews>
  <sheetFormatPr defaultRowHeight="14.4" x14ac:dyDescent="0.3"/>
  <cols>
    <col min="1" max="1" width="27.77734375" customWidth="1"/>
    <col min="6" max="6" width="27.77734375" customWidth="1"/>
    <col min="11" max="11" width="27.77734375" customWidth="1"/>
    <col min="17" max="17" width="5" customWidth="1"/>
  </cols>
  <sheetData>
    <row r="1" spans="1:45" x14ac:dyDescent="0.3">
      <c r="A1" s="77" t="s">
        <v>618</v>
      </c>
      <c r="B1" s="77"/>
      <c r="C1" s="77"/>
      <c r="D1" s="77"/>
      <c r="E1" s="77"/>
      <c r="F1" s="77"/>
      <c r="G1" s="77"/>
      <c r="H1" s="77"/>
      <c r="I1" s="77"/>
      <c r="J1" s="77"/>
      <c r="K1" s="77"/>
      <c r="L1" s="77"/>
      <c r="M1" s="77"/>
      <c r="N1" s="77"/>
    </row>
    <row r="2" spans="1:45" s="70" customFormat="1" ht="36.6" customHeight="1" x14ac:dyDescent="0.3">
      <c r="A2" s="94" t="s">
        <v>619</v>
      </c>
      <c r="B2" s="94"/>
      <c r="C2" s="94"/>
      <c r="D2" s="94"/>
      <c r="E2" s="94"/>
      <c r="F2" s="94"/>
      <c r="G2" s="94"/>
      <c r="H2" s="94"/>
      <c r="I2" s="94"/>
      <c r="J2" s="94"/>
      <c r="K2" s="94"/>
      <c r="L2" s="94"/>
      <c r="M2" s="94"/>
      <c r="N2" s="94"/>
    </row>
    <row r="3" spans="1:45" ht="73.8" customHeight="1" x14ac:dyDescent="0.3">
      <c r="A3" s="94" t="s">
        <v>620</v>
      </c>
      <c r="B3" s="94"/>
      <c r="C3" s="94"/>
      <c r="D3" s="94"/>
      <c r="E3" s="94"/>
      <c r="F3" s="94"/>
      <c r="G3" s="94"/>
      <c r="H3" s="94"/>
      <c r="I3" s="94"/>
      <c r="J3" s="94"/>
      <c r="K3" s="94"/>
      <c r="L3" s="94"/>
      <c r="M3" s="94"/>
      <c r="N3" s="94"/>
    </row>
    <row r="4" spans="1:45" ht="15" customHeight="1" x14ac:dyDescent="0.3">
      <c r="A4" s="69"/>
      <c r="B4" s="69"/>
      <c r="C4" s="69"/>
      <c r="D4" s="69"/>
      <c r="E4" s="69"/>
      <c r="F4" s="69"/>
      <c r="G4" s="69"/>
      <c r="H4" s="69"/>
      <c r="I4" s="69"/>
      <c r="J4" s="69"/>
      <c r="K4" s="69"/>
      <c r="L4" s="69"/>
      <c r="M4" s="69"/>
      <c r="N4" s="69"/>
    </row>
    <row r="6" spans="1:45" x14ac:dyDescent="0.3">
      <c r="A6" s="2" t="s">
        <v>536</v>
      </c>
      <c r="F6" s="2" t="s">
        <v>537</v>
      </c>
      <c r="K6" s="2" t="s">
        <v>538</v>
      </c>
      <c r="Q6" s="2" t="s">
        <v>585</v>
      </c>
    </row>
    <row r="7" spans="1:45" x14ac:dyDescent="0.3">
      <c r="Q7" s="72" t="s">
        <v>586</v>
      </c>
      <c r="R7" s="92" t="s">
        <v>592</v>
      </c>
      <c r="S7" s="92"/>
      <c r="T7" s="92"/>
      <c r="U7" s="92"/>
      <c r="V7" s="92"/>
      <c r="W7" s="92"/>
      <c r="X7" s="92"/>
      <c r="Y7" s="92"/>
      <c r="Z7" s="92"/>
      <c r="AA7" s="92"/>
      <c r="AB7" s="92"/>
      <c r="AC7" s="92"/>
      <c r="AD7" s="92"/>
      <c r="AE7" s="92"/>
      <c r="AF7" s="92"/>
      <c r="AG7" s="92"/>
      <c r="AH7" s="92"/>
      <c r="AI7" s="92"/>
      <c r="AJ7" s="92"/>
      <c r="AK7" s="92"/>
      <c r="AL7" s="92"/>
      <c r="AM7" s="92"/>
      <c r="AN7" s="92"/>
      <c r="AO7" s="92"/>
      <c r="AP7" s="92"/>
      <c r="AQ7" s="92"/>
      <c r="AR7" s="92"/>
      <c r="AS7" s="92"/>
    </row>
    <row r="8" spans="1:45" x14ac:dyDescent="0.3">
      <c r="A8" s="93" t="s">
        <v>539</v>
      </c>
      <c r="B8" s="93"/>
      <c r="C8" s="93"/>
      <c r="D8" s="93"/>
      <c r="F8" s="93" t="s">
        <v>539</v>
      </c>
      <c r="G8" s="93"/>
      <c r="H8" s="93"/>
      <c r="I8" s="93"/>
      <c r="K8" s="93" t="s">
        <v>539</v>
      </c>
      <c r="L8" s="93"/>
      <c r="M8" s="93"/>
      <c r="N8" s="93"/>
      <c r="Q8" s="72" t="s">
        <v>587</v>
      </c>
      <c r="R8" s="92" t="s">
        <v>593</v>
      </c>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row>
    <row r="9" spans="1:45" x14ac:dyDescent="0.3">
      <c r="A9" s="6" t="s">
        <v>144</v>
      </c>
      <c r="B9" s="6" t="s">
        <v>540</v>
      </c>
      <c r="C9" s="6" t="s">
        <v>541</v>
      </c>
      <c r="D9" s="6"/>
      <c r="F9" s="6" t="s">
        <v>144</v>
      </c>
      <c r="G9" s="6" t="s">
        <v>540</v>
      </c>
      <c r="H9" s="6" t="s">
        <v>541</v>
      </c>
      <c r="I9" s="6"/>
      <c r="K9" s="6" t="s">
        <v>144</v>
      </c>
      <c r="L9" s="6" t="s">
        <v>540</v>
      </c>
      <c r="M9" s="6" t="s">
        <v>541</v>
      </c>
      <c r="N9" s="6"/>
      <c r="Q9" s="72" t="s">
        <v>588</v>
      </c>
      <c r="R9" s="92" t="s">
        <v>594</v>
      </c>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row>
    <row r="10" spans="1:45" x14ac:dyDescent="0.3">
      <c r="A10" s="51" t="s">
        <v>145</v>
      </c>
      <c r="B10">
        <v>0.76900000000000002</v>
      </c>
      <c r="C10" s="19">
        <v>1E-4</v>
      </c>
      <c r="D10" t="s">
        <v>542</v>
      </c>
      <c r="F10" s="51" t="s">
        <v>138</v>
      </c>
      <c r="G10">
        <v>0.67600000000000005</v>
      </c>
      <c r="H10">
        <v>1E-4</v>
      </c>
      <c r="I10" t="s">
        <v>542</v>
      </c>
      <c r="K10" s="51" t="s">
        <v>138</v>
      </c>
      <c r="L10">
        <v>0.71399999999999997</v>
      </c>
      <c r="M10">
        <v>1E-4</v>
      </c>
      <c r="N10" t="s">
        <v>542</v>
      </c>
      <c r="Q10" s="72" t="s">
        <v>589</v>
      </c>
      <c r="R10" s="92" t="s">
        <v>595</v>
      </c>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row>
    <row r="11" spans="1:45" x14ac:dyDescent="0.3">
      <c r="A11" s="51" t="s">
        <v>131</v>
      </c>
      <c r="B11">
        <v>0.56000000000000005</v>
      </c>
      <c r="C11" s="19">
        <v>1E-4</v>
      </c>
      <c r="D11" t="s">
        <v>542</v>
      </c>
      <c r="F11" s="51" t="s">
        <v>131</v>
      </c>
      <c r="G11">
        <v>0.58499999999999996</v>
      </c>
      <c r="H11">
        <v>1E-4</v>
      </c>
      <c r="I11" t="s">
        <v>542</v>
      </c>
      <c r="K11" s="51" t="s">
        <v>131</v>
      </c>
      <c r="L11">
        <v>0.42699999999999999</v>
      </c>
      <c r="M11">
        <v>2.0000000000000001E-4</v>
      </c>
      <c r="N11" t="s">
        <v>542</v>
      </c>
      <c r="Q11" s="72" t="s">
        <v>590</v>
      </c>
      <c r="R11" s="92" t="s">
        <v>596</v>
      </c>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row>
    <row r="12" spans="1:45" x14ac:dyDescent="0.3">
      <c r="A12" s="51" t="s">
        <v>104</v>
      </c>
      <c r="B12">
        <v>0.54600000000000004</v>
      </c>
      <c r="C12" s="19">
        <v>1E-4</v>
      </c>
      <c r="D12" t="s">
        <v>542</v>
      </c>
      <c r="F12" s="51" t="s">
        <v>150</v>
      </c>
      <c r="G12">
        <v>0.50700000000000001</v>
      </c>
      <c r="H12">
        <v>2.0000000000000001E-4</v>
      </c>
      <c r="I12" t="s">
        <v>542</v>
      </c>
      <c r="K12" s="51" t="s">
        <v>543</v>
      </c>
      <c r="L12">
        <v>0.30199999999999999</v>
      </c>
      <c r="M12">
        <v>2.2800000000000001E-2</v>
      </c>
      <c r="N12" t="s">
        <v>549</v>
      </c>
      <c r="Q12" s="72" t="s">
        <v>591</v>
      </c>
      <c r="R12" s="92" t="s">
        <v>597</v>
      </c>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row>
    <row r="13" spans="1:45" x14ac:dyDescent="0.3">
      <c r="A13" s="51" t="s">
        <v>138</v>
      </c>
      <c r="B13">
        <v>0.52300000000000002</v>
      </c>
      <c r="C13" s="19">
        <v>1E-4</v>
      </c>
      <c r="D13" t="s">
        <v>542</v>
      </c>
      <c r="F13" s="51" t="s">
        <v>544</v>
      </c>
      <c r="G13">
        <v>0.502</v>
      </c>
      <c r="H13">
        <v>1E-4</v>
      </c>
      <c r="I13" t="s">
        <v>542</v>
      </c>
      <c r="K13" s="51" t="s">
        <v>163</v>
      </c>
      <c r="L13">
        <v>0.28299999999999997</v>
      </c>
      <c r="M13">
        <v>9.7999999999999997E-3</v>
      </c>
      <c r="N13" t="s">
        <v>545</v>
      </c>
    </row>
    <row r="14" spans="1:45" x14ac:dyDescent="0.3">
      <c r="A14" s="51" t="s">
        <v>163</v>
      </c>
      <c r="B14">
        <v>0.46700000000000003</v>
      </c>
      <c r="C14" s="19">
        <v>1E-4</v>
      </c>
      <c r="D14" t="s">
        <v>542</v>
      </c>
      <c r="F14" s="51" t="s">
        <v>543</v>
      </c>
      <c r="G14">
        <v>0.34200000000000003</v>
      </c>
      <c r="H14">
        <v>2.0999999999999999E-3</v>
      </c>
      <c r="I14" t="s">
        <v>545</v>
      </c>
      <c r="K14" s="93" t="s">
        <v>546</v>
      </c>
      <c r="L14" s="93"/>
      <c r="M14" s="93"/>
      <c r="N14" s="93"/>
    </row>
    <row r="15" spans="1:45" x14ac:dyDescent="0.3">
      <c r="A15" s="93" t="s">
        <v>546</v>
      </c>
      <c r="B15" s="93"/>
      <c r="C15" s="93"/>
      <c r="D15" s="93"/>
      <c r="F15" s="51" t="s">
        <v>547</v>
      </c>
      <c r="G15">
        <v>0.29299999999999998</v>
      </c>
      <c r="H15">
        <v>6.0000000000000001E-3</v>
      </c>
      <c r="I15" t="s">
        <v>545</v>
      </c>
      <c r="K15" s="6" t="s">
        <v>144</v>
      </c>
      <c r="L15" s="6" t="s">
        <v>540</v>
      </c>
      <c r="M15" s="6" t="s">
        <v>541</v>
      </c>
      <c r="N15" s="6"/>
    </row>
    <row r="16" spans="1:45" x14ac:dyDescent="0.3">
      <c r="A16" s="6" t="s">
        <v>144</v>
      </c>
      <c r="B16" s="6" t="s">
        <v>540</v>
      </c>
      <c r="C16" s="6" t="s">
        <v>541</v>
      </c>
      <c r="D16" s="6"/>
      <c r="F16" s="93" t="s">
        <v>546</v>
      </c>
      <c r="G16" s="93"/>
      <c r="H16" s="93"/>
      <c r="I16" s="93"/>
      <c r="K16" t="s">
        <v>98</v>
      </c>
    </row>
    <row r="17" spans="1:14" x14ac:dyDescent="0.3">
      <c r="A17" s="51" t="s">
        <v>132</v>
      </c>
      <c r="B17">
        <v>0.34899999999999998</v>
      </c>
      <c r="C17">
        <v>4.7999999999999996E-3</v>
      </c>
      <c r="D17" t="s">
        <v>545</v>
      </c>
      <c r="F17" s="6" t="s">
        <v>144</v>
      </c>
      <c r="G17" s="6" t="s">
        <v>540</v>
      </c>
      <c r="H17" s="6" t="s">
        <v>541</v>
      </c>
      <c r="I17" s="6"/>
      <c r="K17" s="93" t="s">
        <v>548</v>
      </c>
      <c r="L17" s="93"/>
      <c r="M17" s="93"/>
      <c r="N17" s="93"/>
    </row>
    <row r="18" spans="1:14" x14ac:dyDescent="0.3">
      <c r="A18" s="51" t="s">
        <v>166</v>
      </c>
      <c r="B18">
        <v>0.25900000000000001</v>
      </c>
      <c r="C18">
        <v>4.9399999999999999E-2</v>
      </c>
      <c r="D18" t="s">
        <v>549</v>
      </c>
      <c r="F18" t="s">
        <v>98</v>
      </c>
      <c r="K18" s="6" t="s">
        <v>144</v>
      </c>
      <c r="L18" s="6" t="s">
        <v>540</v>
      </c>
      <c r="M18" s="6" t="s">
        <v>541</v>
      </c>
      <c r="N18" s="6"/>
    </row>
    <row r="19" spans="1:14" x14ac:dyDescent="0.3">
      <c r="A19" s="93" t="s">
        <v>548</v>
      </c>
      <c r="B19" s="93"/>
      <c r="C19" s="93"/>
      <c r="D19" s="93"/>
      <c r="F19" s="93" t="s">
        <v>548</v>
      </c>
      <c r="G19" s="93"/>
      <c r="H19" s="93"/>
      <c r="I19" s="93"/>
      <c r="K19" s="51" t="s">
        <v>114</v>
      </c>
      <c r="L19">
        <v>0.42</v>
      </c>
      <c r="M19">
        <v>1.2999999999999999E-3</v>
      </c>
      <c r="N19" t="s">
        <v>545</v>
      </c>
    </row>
    <row r="20" spans="1:14" x14ac:dyDescent="0.3">
      <c r="A20" s="40" t="s">
        <v>144</v>
      </c>
      <c r="B20" s="40" t="s">
        <v>540</v>
      </c>
      <c r="C20" s="40" t="s">
        <v>541</v>
      </c>
      <c r="D20" s="40"/>
      <c r="F20" s="6" t="s">
        <v>144</v>
      </c>
      <c r="G20" s="6" t="s">
        <v>540</v>
      </c>
      <c r="H20" s="6" t="s">
        <v>541</v>
      </c>
      <c r="I20" s="6"/>
      <c r="K20" s="51" t="s">
        <v>122</v>
      </c>
      <c r="L20">
        <v>0.40100000000000002</v>
      </c>
      <c r="M20">
        <v>1.8E-3</v>
      </c>
      <c r="N20" t="s">
        <v>545</v>
      </c>
    </row>
    <row r="21" spans="1:14" x14ac:dyDescent="0.3">
      <c r="A21" s="51" t="s">
        <v>110</v>
      </c>
      <c r="B21">
        <v>0.60399999999999998</v>
      </c>
      <c r="C21">
        <v>1E-4</v>
      </c>
      <c r="D21" t="s">
        <v>542</v>
      </c>
      <c r="F21" s="51" t="s">
        <v>135</v>
      </c>
      <c r="G21">
        <v>0.66600000000000004</v>
      </c>
      <c r="H21" s="19">
        <v>1E-4</v>
      </c>
      <c r="I21" t="s">
        <v>542</v>
      </c>
      <c r="K21" s="51" t="s">
        <v>148</v>
      </c>
      <c r="L21">
        <v>0.38900000000000001</v>
      </c>
      <c r="M21">
        <v>3.5000000000000001E-3</v>
      </c>
      <c r="N21" t="s">
        <v>545</v>
      </c>
    </row>
    <row r="22" spans="1:14" x14ac:dyDescent="0.3">
      <c r="A22" s="51" t="s">
        <v>111</v>
      </c>
      <c r="B22">
        <v>0.53700000000000003</v>
      </c>
      <c r="C22">
        <v>1E-4</v>
      </c>
      <c r="D22" t="s">
        <v>542</v>
      </c>
      <c r="F22" s="51" t="s">
        <v>146</v>
      </c>
      <c r="G22">
        <v>0.41099999999999998</v>
      </c>
      <c r="H22" s="19">
        <v>8.0000000000000004E-4</v>
      </c>
      <c r="I22" t="s">
        <v>542</v>
      </c>
      <c r="K22" s="93" t="s">
        <v>550</v>
      </c>
      <c r="L22" s="93"/>
      <c r="M22" s="93"/>
      <c r="N22" s="93"/>
    </row>
    <row r="23" spans="1:14" x14ac:dyDescent="0.3">
      <c r="A23" s="51" t="s">
        <v>117</v>
      </c>
      <c r="B23">
        <v>0.501</v>
      </c>
      <c r="C23">
        <v>1E-4</v>
      </c>
      <c r="D23" t="s">
        <v>542</v>
      </c>
      <c r="F23" s="51" t="s">
        <v>551</v>
      </c>
      <c r="G23">
        <v>0.35899999999999999</v>
      </c>
      <c r="H23" s="19">
        <v>8.0000000000000004E-4</v>
      </c>
      <c r="I23" t="s">
        <v>542</v>
      </c>
      <c r="K23" s="6" t="s">
        <v>144</v>
      </c>
      <c r="L23" s="6" t="s">
        <v>540</v>
      </c>
      <c r="M23" s="6" t="s">
        <v>541</v>
      </c>
      <c r="N23" s="6"/>
    </row>
    <row r="24" spans="1:14" x14ac:dyDescent="0.3">
      <c r="A24" s="51" t="s">
        <v>112</v>
      </c>
      <c r="B24">
        <v>0.42299999999999999</v>
      </c>
      <c r="C24">
        <v>5.0000000000000001E-4</v>
      </c>
      <c r="D24" t="s">
        <v>542</v>
      </c>
      <c r="F24" s="93" t="s">
        <v>550</v>
      </c>
      <c r="G24" s="93"/>
      <c r="H24" s="93"/>
      <c r="I24" s="93"/>
      <c r="K24" s="51" t="s">
        <v>106</v>
      </c>
      <c r="L24">
        <v>0.85099999999999998</v>
      </c>
      <c r="M24">
        <v>1E-4</v>
      </c>
      <c r="N24" t="s">
        <v>542</v>
      </c>
    </row>
    <row r="25" spans="1:14" x14ac:dyDescent="0.3">
      <c r="A25" s="51" t="s">
        <v>126</v>
      </c>
      <c r="B25">
        <v>0.34899999999999998</v>
      </c>
      <c r="C25">
        <v>4.0000000000000001E-3</v>
      </c>
      <c r="D25" t="s">
        <v>545</v>
      </c>
      <c r="F25" s="6" t="s">
        <v>144</v>
      </c>
      <c r="G25" s="6" t="s">
        <v>540</v>
      </c>
      <c r="H25" s="6" t="s">
        <v>541</v>
      </c>
      <c r="I25" s="6"/>
      <c r="K25" s="51" t="s">
        <v>158</v>
      </c>
      <c r="L25">
        <v>0.65400000000000003</v>
      </c>
      <c r="M25">
        <v>1E-4</v>
      </c>
      <c r="N25" t="s">
        <v>542</v>
      </c>
    </row>
    <row r="26" spans="1:14" x14ac:dyDescent="0.3">
      <c r="A26" s="51" t="s">
        <v>128</v>
      </c>
      <c r="B26">
        <v>0.32500000000000001</v>
      </c>
      <c r="C26">
        <v>9.4000000000000004E-3</v>
      </c>
      <c r="D26" t="s">
        <v>545</v>
      </c>
      <c r="F26" s="51" t="s">
        <v>106</v>
      </c>
      <c r="G26">
        <v>0.89200000000000002</v>
      </c>
      <c r="H26">
        <v>1E-4</v>
      </c>
      <c r="I26" t="s">
        <v>542</v>
      </c>
      <c r="K26" s="51" t="s">
        <v>552</v>
      </c>
      <c r="L26">
        <v>0.61099999999999999</v>
      </c>
      <c r="M26">
        <v>1E-4</v>
      </c>
      <c r="N26" t="s">
        <v>542</v>
      </c>
    </row>
    <row r="27" spans="1:14" x14ac:dyDescent="0.3">
      <c r="A27" s="51" t="s">
        <v>121</v>
      </c>
      <c r="B27">
        <v>0.312</v>
      </c>
      <c r="C27">
        <v>1.41E-2</v>
      </c>
      <c r="D27" t="s">
        <v>549</v>
      </c>
      <c r="F27" s="51" t="s">
        <v>552</v>
      </c>
      <c r="G27">
        <v>0.69699999999999995</v>
      </c>
      <c r="H27">
        <v>1E-4</v>
      </c>
      <c r="I27" t="s">
        <v>542</v>
      </c>
      <c r="K27" s="51" t="s">
        <v>118</v>
      </c>
      <c r="L27">
        <v>0.53900000000000003</v>
      </c>
      <c r="M27">
        <v>1E-4</v>
      </c>
      <c r="N27" t="s">
        <v>542</v>
      </c>
    </row>
    <row r="28" spans="1:14" x14ac:dyDescent="0.3">
      <c r="A28" s="51" t="s">
        <v>551</v>
      </c>
      <c r="B28">
        <v>0.3</v>
      </c>
      <c r="C28">
        <v>2.06E-2</v>
      </c>
      <c r="D28" t="s">
        <v>549</v>
      </c>
      <c r="F28" s="51" t="s">
        <v>553</v>
      </c>
      <c r="G28">
        <v>0.66</v>
      </c>
      <c r="H28">
        <v>1E-4</v>
      </c>
      <c r="I28" t="s">
        <v>542</v>
      </c>
      <c r="K28" s="51" t="s">
        <v>554</v>
      </c>
      <c r="L28">
        <v>0.53</v>
      </c>
      <c r="M28">
        <v>2.0000000000000001E-4</v>
      </c>
      <c r="N28" t="s">
        <v>542</v>
      </c>
    </row>
    <row r="29" spans="1:14" x14ac:dyDescent="0.3">
      <c r="A29" s="93" t="s">
        <v>550</v>
      </c>
      <c r="B29" s="93"/>
      <c r="C29" s="93"/>
      <c r="D29" s="93"/>
      <c r="F29" s="51" t="s">
        <v>158</v>
      </c>
      <c r="G29">
        <v>0.65500000000000003</v>
      </c>
      <c r="H29">
        <v>1E-4</v>
      </c>
      <c r="I29" t="s">
        <v>542</v>
      </c>
      <c r="K29" s="51" t="s">
        <v>555</v>
      </c>
      <c r="L29">
        <v>0.52500000000000002</v>
      </c>
      <c r="M29">
        <v>1E-4</v>
      </c>
      <c r="N29" t="s">
        <v>542</v>
      </c>
    </row>
    <row r="30" spans="1:14" x14ac:dyDescent="0.3">
      <c r="A30" s="6" t="s">
        <v>144</v>
      </c>
      <c r="B30" s="6" t="s">
        <v>540</v>
      </c>
      <c r="C30" s="6" t="s">
        <v>541</v>
      </c>
      <c r="D30" s="6"/>
      <c r="F30" s="51" t="s">
        <v>556</v>
      </c>
      <c r="G30">
        <v>0.60199999999999998</v>
      </c>
      <c r="H30">
        <v>1E-4</v>
      </c>
      <c r="I30" t="s">
        <v>542</v>
      </c>
      <c r="K30" s="51" t="s">
        <v>164</v>
      </c>
      <c r="L30">
        <v>0.50800000000000001</v>
      </c>
      <c r="M30">
        <v>1E-4</v>
      </c>
      <c r="N30" t="s">
        <v>542</v>
      </c>
    </row>
    <row r="31" spans="1:14" x14ac:dyDescent="0.3">
      <c r="A31" s="51" t="s">
        <v>106</v>
      </c>
      <c r="B31">
        <v>0.95399999999999996</v>
      </c>
      <c r="C31">
        <v>1E-4</v>
      </c>
      <c r="D31" t="s">
        <v>542</v>
      </c>
      <c r="F31" s="51" t="s">
        <v>557</v>
      </c>
      <c r="G31">
        <v>0.56999999999999995</v>
      </c>
      <c r="H31">
        <v>1E-4</v>
      </c>
      <c r="I31" t="s">
        <v>542</v>
      </c>
      <c r="K31" s="51" t="s">
        <v>583</v>
      </c>
      <c r="L31">
        <v>0.50800000000000001</v>
      </c>
      <c r="M31">
        <v>1E-4</v>
      </c>
      <c r="N31" t="s">
        <v>542</v>
      </c>
    </row>
    <row r="32" spans="1:14" x14ac:dyDescent="0.3">
      <c r="A32" s="51" t="s">
        <v>105</v>
      </c>
      <c r="B32">
        <v>0.84399999999999997</v>
      </c>
      <c r="C32">
        <v>1E-4</v>
      </c>
      <c r="D32" t="s">
        <v>542</v>
      </c>
      <c r="F32" s="51" t="s">
        <v>156</v>
      </c>
      <c r="G32">
        <v>0.56299999999999994</v>
      </c>
      <c r="H32">
        <v>1E-4</v>
      </c>
      <c r="I32" t="s">
        <v>542</v>
      </c>
      <c r="K32" s="51" t="s">
        <v>559</v>
      </c>
      <c r="L32">
        <v>0.47799999999999998</v>
      </c>
      <c r="M32">
        <v>1E-4</v>
      </c>
      <c r="N32" t="s">
        <v>542</v>
      </c>
    </row>
    <row r="33" spans="1:14" x14ac:dyDescent="0.3">
      <c r="A33" s="51" t="s">
        <v>109</v>
      </c>
      <c r="B33">
        <v>0.69899999999999995</v>
      </c>
      <c r="C33">
        <v>1E-4</v>
      </c>
      <c r="D33" t="s">
        <v>542</v>
      </c>
      <c r="F33" s="51" t="s">
        <v>560</v>
      </c>
      <c r="G33">
        <v>0.53600000000000003</v>
      </c>
      <c r="H33">
        <v>1E-4</v>
      </c>
      <c r="I33" t="s">
        <v>542</v>
      </c>
      <c r="K33" s="51" t="s">
        <v>584</v>
      </c>
      <c r="L33">
        <v>0.47299999999999998</v>
      </c>
      <c r="M33">
        <v>1E-4</v>
      </c>
      <c r="N33" t="s">
        <v>542</v>
      </c>
    </row>
    <row r="34" spans="1:14" x14ac:dyDescent="0.3">
      <c r="A34" s="51" t="s">
        <v>154</v>
      </c>
      <c r="B34">
        <v>0.63100000000000001</v>
      </c>
      <c r="C34">
        <v>1E-4</v>
      </c>
      <c r="D34" t="s">
        <v>542</v>
      </c>
      <c r="F34" s="51" t="s">
        <v>584</v>
      </c>
      <c r="G34">
        <v>0.496</v>
      </c>
      <c r="H34">
        <v>1E-4</v>
      </c>
      <c r="I34" t="s">
        <v>542</v>
      </c>
      <c r="K34" s="51" t="s">
        <v>63</v>
      </c>
      <c r="L34">
        <v>0.46500000000000002</v>
      </c>
      <c r="M34">
        <v>5.0000000000000001E-4</v>
      </c>
      <c r="N34" t="s">
        <v>542</v>
      </c>
    </row>
    <row r="35" spans="1:14" x14ac:dyDescent="0.3">
      <c r="A35" s="51" t="s">
        <v>115</v>
      </c>
      <c r="B35">
        <v>0.63</v>
      </c>
      <c r="C35">
        <v>1E-4</v>
      </c>
      <c r="D35" t="s">
        <v>542</v>
      </c>
      <c r="F35" s="51" t="s">
        <v>561</v>
      </c>
      <c r="G35">
        <v>0.47599999999999998</v>
      </c>
      <c r="H35">
        <v>1E-4</v>
      </c>
      <c r="I35" t="s">
        <v>542</v>
      </c>
      <c r="K35" s="51" t="s">
        <v>562</v>
      </c>
      <c r="L35">
        <v>0.45400000000000001</v>
      </c>
      <c r="M35">
        <v>1E-4</v>
      </c>
      <c r="N35" t="s">
        <v>542</v>
      </c>
    </row>
    <row r="36" spans="1:14" x14ac:dyDescent="0.3">
      <c r="A36" s="51" t="s">
        <v>563</v>
      </c>
      <c r="B36">
        <v>0.61</v>
      </c>
      <c r="C36">
        <v>1E-4</v>
      </c>
      <c r="D36" t="s">
        <v>542</v>
      </c>
      <c r="F36" s="51" t="s">
        <v>109</v>
      </c>
      <c r="G36">
        <v>0.47399999999999998</v>
      </c>
      <c r="H36">
        <v>1E-4</v>
      </c>
      <c r="I36" t="s">
        <v>542</v>
      </c>
      <c r="K36" s="51" t="s">
        <v>564</v>
      </c>
      <c r="L36">
        <v>0.45200000000000001</v>
      </c>
      <c r="M36">
        <v>5.0000000000000001E-4</v>
      </c>
      <c r="N36" t="s">
        <v>542</v>
      </c>
    </row>
    <row r="37" spans="1:14" x14ac:dyDescent="0.3">
      <c r="A37" s="51" t="s">
        <v>559</v>
      </c>
      <c r="B37">
        <v>0.58899999999999997</v>
      </c>
      <c r="C37">
        <v>1E-4</v>
      </c>
      <c r="D37" t="s">
        <v>542</v>
      </c>
      <c r="F37" s="51" t="s">
        <v>164</v>
      </c>
      <c r="G37">
        <v>0.46500000000000002</v>
      </c>
      <c r="H37">
        <v>1E-4</v>
      </c>
      <c r="I37" t="s">
        <v>542</v>
      </c>
      <c r="K37" s="51" t="s">
        <v>560</v>
      </c>
      <c r="L37">
        <v>0.41299999999999998</v>
      </c>
      <c r="M37">
        <v>4.0000000000000002E-4</v>
      </c>
      <c r="N37" t="s">
        <v>542</v>
      </c>
    </row>
    <row r="38" spans="1:14" x14ac:dyDescent="0.3">
      <c r="A38" s="51" t="s">
        <v>122</v>
      </c>
      <c r="B38">
        <v>0.53900000000000003</v>
      </c>
      <c r="C38">
        <v>1E-4</v>
      </c>
      <c r="D38" t="s">
        <v>542</v>
      </c>
      <c r="F38" s="51" t="s">
        <v>565</v>
      </c>
      <c r="G38">
        <v>0.434</v>
      </c>
      <c r="H38">
        <v>1E-4</v>
      </c>
      <c r="I38" t="s">
        <v>542</v>
      </c>
      <c r="K38" s="51" t="s">
        <v>556</v>
      </c>
      <c r="L38">
        <v>0.38900000000000001</v>
      </c>
      <c r="M38">
        <v>2.2000000000000001E-3</v>
      </c>
      <c r="N38" t="s">
        <v>545</v>
      </c>
    </row>
    <row r="39" spans="1:14" x14ac:dyDescent="0.3">
      <c r="A39" s="51" t="s">
        <v>583</v>
      </c>
      <c r="B39">
        <v>0.498</v>
      </c>
      <c r="C39">
        <v>1E-4</v>
      </c>
      <c r="D39" t="s">
        <v>542</v>
      </c>
      <c r="F39" s="51" t="s">
        <v>562</v>
      </c>
      <c r="G39">
        <v>0.42599999999999999</v>
      </c>
      <c r="H39">
        <v>2.9999999999999997E-4</v>
      </c>
      <c r="I39" t="s">
        <v>542</v>
      </c>
      <c r="K39" s="51" t="s">
        <v>105</v>
      </c>
      <c r="L39">
        <v>0.38300000000000001</v>
      </c>
      <c r="M39">
        <v>2.2000000000000001E-3</v>
      </c>
      <c r="N39" t="s">
        <v>545</v>
      </c>
    </row>
    <row r="40" spans="1:14" x14ac:dyDescent="0.3">
      <c r="A40" s="51" t="s">
        <v>566</v>
      </c>
      <c r="B40">
        <v>0.49</v>
      </c>
      <c r="C40">
        <v>1E-4</v>
      </c>
      <c r="D40" t="s">
        <v>542</v>
      </c>
      <c r="F40" s="51" t="s">
        <v>105</v>
      </c>
      <c r="G40">
        <v>0.42599999999999999</v>
      </c>
      <c r="H40">
        <v>1.1000000000000001E-3</v>
      </c>
      <c r="I40" t="s">
        <v>545</v>
      </c>
      <c r="K40" s="51" t="s">
        <v>156</v>
      </c>
      <c r="L40">
        <v>0.34699999999999998</v>
      </c>
      <c r="M40">
        <v>9.5999999999999992E-3</v>
      </c>
      <c r="N40" t="s">
        <v>545</v>
      </c>
    </row>
    <row r="41" spans="1:14" x14ac:dyDescent="0.3">
      <c r="A41" s="51" t="s">
        <v>148</v>
      </c>
      <c r="B41">
        <v>0.45700000000000002</v>
      </c>
      <c r="C41">
        <v>1E-4</v>
      </c>
      <c r="D41" t="s">
        <v>542</v>
      </c>
      <c r="F41" s="51" t="s">
        <v>555</v>
      </c>
      <c r="G41">
        <v>0.41299999999999998</v>
      </c>
      <c r="H41">
        <v>5.9999999999999995E-4</v>
      </c>
      <c r="I41" t="s">
        <v>542</v>
      </c>
      <c r="K41" s="51" t="s">
        <v>567</v>
      </c>
      <c r="L41">
        <v>0.3</v>
      </c>
      <c r="M41">
        <v>2.0899999999999998E-2</v>
      </c>
      <c r="N41" t="s">
        <v>549</v>
      </c>
    </row>
    <row r="42" spans="1:14" x14ac:dyDescent="0.3">
      <c r="A42" s="51" t="s">
        <v>130</v>
      </c>
      <c r="B42">
        <v>0.45400000000000001</v>
      </c>
      <c r="C42">
        <v>1E-4</v>
      </c>
      <c r="D42" t="s">
        <v>542</v>
      </c>
      <c r="F42" s="51" t="s">
        <v>111</v>
      </c>
      <c r="G42">
        <v>0.39400000000000002</v>
      </c>
      <c r="H42">
        <v>8.0000000000000004E-4</v>
      </c>
      <c r="I42" t="s">
        <v>542</v>
      </c>
      <c r="K42" s="51" t="s">
        <v>125</v>
      </c>
      <c r="L42">
        <v>0.28299999999999997</v>
      </c>
      <c r="M42">
        <v>2.6599999999999999E-2</v>
      </c>
      <c r="N42" t="s">
        <v>549</v>
      </c>
    </row>
    <row r="43" spans="1:14" x14ac:dyDescent="0.3">
      <c r="A43" s="51" t="s">
        <v>158</v>
      </c>
      <c r="B43">
        <v>0.40600000000000003</v>
      </c>
      <c r="C43">
        <v>4.0000000000000002E-4</v>
      </c>
      <c r="D43" t="s">
        <v>542</v>
      </c>
      <c r="F43" s="51" t="s">
        <v>568</v>
      </c>
      <c r="G43">
        <v>0.38100000000000001</v>
      </c>
      <c r="H43">
        <v>1.2999999999999999E-3</v>
      </c>
      <c r="I43" t="s">
        <v>545</v>
      </c>
      <c r="K43" s="93" t="s">
        <v>569</v>
      </c>
      <c r="L43" s="93"/>
      <c r="M43" s="93"/>
      <c r="N43" s="93"/>
    </row>
    <row r="44" spans="1:14" x14ac:dyDescent="0.3">
      <c r="A44" s="51" t="s">
        <v>125</v>
      </c>
      <c r="B44">
        <v>0.39200000000000002</v>
      </c>
      <c r="C44">
        <v>1E-4</v>
      </c>
      <c r="D44" t="s">
        <v>542</v>
      </c>
      <c r="F44" s="51" t="s">
        <v>570</v>
      </c>
      <c r="G44">
        <v>0.376</v>
      </c>
      <c r="H44">
        <v>1.2999999999999999E-3</v>
      </c>
      <c r="I44" t="s">
        <v>545</v>
      </c>
      <c r="K44" s="6" t="s">
        <v>144</v>
      </c>
      <c r="L44" s="6" t="s">
        <v>540</v>
      </c>
      <c r="M44" s="6" t="s">
        <v>541</v>
      </c>
      <c r="N44" s="6"/>
    </row>
    <row r="45" spans="1:14" x14ac:dyDescent="0.3">
      <c r="A45" s="51" t="s">
        <v>164</v>
      </c>
      <c r="B45">
        <v>0.35499999999999998</v>
      </c>
      <c r="C45">
        <v>1.6000000000000001E-3</v>
      </c>
      <c r="D45" t="s">
        <v>545</v>
      </c>
      <c r="F45" s="51" t="s">
        <v>564</v>
      </c>
      <c r="G45">
        <v>0.375</v>
      </c>
      <c r="H45">
        <v>1.1000000000000001E-3</v>
      </c>
      <c r="I45" t="s">
        <v>545</v>
      </c>
      <c r="K45" s="51" t="s">
        <v>145</v>
      </c>
      <c r="L45">
        <v>0.626</v>
      </c>
      <c r="M45" s="19">
        <v>1E-4</v>
      </c>
      <c r="N45" t="s">
        <v>542</v>
      </c>
    </row>
    <row r="46" spans="1:14" x14ac:dyDescent="0.3">
      <c r="A46" s="93" t="s">
        <v>569</v>
      </c>
      <c r="B46" s="93"/>
      <c r="C46" s="93"/>
      <c r="D46" s="93"/>
      <c r="F46" s="51" t="s">
        <v>571</v>
      </c>
      <c r="G46">
        <v>0.36099999999999999</v>
      </c>
      <c r="H46">
        <v>1E-4</v>
      </c>
      <c r="I46" t="s">
        <v>542</v>
      </c>
      <c r="K46" s="51" t="s">
        <v>104</v>
      </c>
      <c r="L46">
        <v>0.46200000000000002</v>
      </c>
      <c r="M46" s="19">
        <v>5.9999999999999995E-4</v>
      </c>
      <c r="N46" t="s">
        <v>542</v>
      </c>
    </row>
    <row r="47" spans="1:14" x14ac:dyDescent="0.3">
      <c r="A47" s="6" t="s">
        <v>144</v>
      </c>
      <c r="B47" s="6" t="s">
        <v>540</v>
      </c>
      <c r="C47" s="6" t="s">
        <v>541</v>
      </c>
      <c r="D47" s="6"/>
      <c r="F47" s="51" t="s">
        <v>122</v>
      </c>
      <c r="G47">
        <v>0.312</v>
      </c>
      <c r="H47">
        <v>9.4999999999999998E-3</v>
      </c>
      <c r="I47" t="s">
        <v>545</v>
      </c>
      <c r="K47" s="93" t="s">
        <v>572</v>
      </c>
      <c r="L47" s="93"/>
      <c r="M47" s="93"/>
      <c r="N47" s="93"/>
    </row>
    <row r="48" spans="1:14" x14ac:dyDescent="0.3">
      <c r="A48" s="51" t="s">
        <v>133</v>
      </c>
      <c r="B48">
        <v>0.32100000000000001</v>
      </c>
      <c r="C48">
        <v>1.0500000000000001E-2</v>
      </c>
      <c r="D48" t="s">
        <v>549</v>
      </c>
      <c r="F48" s="51" t="s">
        <v>573</v>
      </c>
      <c r="G48">
        <v>0.30399999999999999</v>
      </c>
      <c r="H48">
        <v>8.0000000000000004E-4</v>
      </c>
      <c r="I48" t="s">
        <v>542</v>
      </c>
      <c r="K48" s="6" t="s">
        <v>144</v>
      </c>
      <c r="L48" s="6" t="s">
        <v>540</v>
      </c>
      <c r="M48" s="6" t="s">
        <v>541</v>
      </c>
      <c r="N48" s="6"/>
    </row>
    <row r="49" spans="1:14" x14ac:dyDescent="0.3">
      <c r="A49" s="93" t="s">
        <v>572</v>
      </c>
      <c r="B49" s="93"/>
      <c r="C49" s="93"/>
      <c r="D49" s="93"/>
      <c r="F49" s="51" t="s">
        <v>567</v>
      </c>
      <c r="G49">
        <v>0.29299999999999998</v>
      </c>
      <c r="H49">
        <v>3.2300000000000002E-2</v>
      </c>
      <c r="I49" t="s">
        <v>549</v>
      </c>
      <c r="K49" s="51" t="s">
        <v>124</v>
      </c>
      <c r="L49">
        <v>0.53</v>
      </c>
      <c r="M49">
        <v>1E-4</v>
      </c>
      <c r="N49" t="s">
        <v>542</v>
      </c>
    </row>
    <row r="50" spans="1:14" x14ac:dyDescent="0.3">
      <c r="A50" s="6" t="s">
        <v>144</v>
      </c>
      <c r="B50" s="6" t="s">
        <v>540</v>
      </c>
      <c r="C50" s="6" t="s">
        <v>541</v>
      </c>
      <c r="D50" s="6"/>
      <c r="F50" s="51" t="s">
        <v>147</v>
      </c>
      <c r="G50">
        <v>0.28999999999999998</v>
      </c>
      <c r="H50">
        <v>3.1800000000000002E-2</v>
      </c>
      <c r="I50" t="s">
        <v>549</v>
      </c>
      <c r="K50" s="51" t="s">
        <v>139</v>
      </c>
      <c r="L50">
        <v>0.52300000000000002</v>
      </c>
      <c r="M50">
        <v>1E-4</v>
      </c>
      <c r="N50" t="s">
        <v>542</v>
      </c>
    </row>
    <row r="51" spans="1:14" x14ac:dyDescent="0.3">
      <c r="A51" s="51" t="s">
        <v>135</v>
      </c>
      <c r="B51">
        <v>0.48699999999999999</v>
      </c>
      <c r="C51">
        <v>2.9999999999999997E-4</v>
      </c>
      <c r="D51" t="s">
        <v>542</v>
      </c>
      <c r="F51" s="93" t="s">
        <v>569</v>
      </c>
      <c r="G51" s="93"/>
      <c r="H51" s="93"/>
      <c r="I51" s="93"/>
      <c r="K51" s="51" t="s">
        <v>142</v>
      </c>
      <c r="L51">
        <v>0.51800000000000002</v>
      </c>
      <c r="M51">
        <v>2.0000000000000001E-4</v>
      </c>
      <c r="N51" t="s">
        <v>542</v>
      </c>
    </row>
    <row r="52" spans="1:14" x14ac:dyDescent="0.3">
      <c r="A52" s="51" t="s">
        <v>136</v>
      </c>
      <c r="B52">
        <v>0.47599999999999998</v>
      </c>
      <c r="C52">
        <v>1E-4</v>
      </c>
      <c r="D52" t="s">
        <v>542</v>
      </c>
      <c r="F52" s="6" t="s">
        <v>144</v>
      </c>
      <c r="G52" s="6" t="s">
        <v>540</v>
      </c>
      <c r="H52" s="6" t="s">
        <v>541</v>
      </c>
      <c r="I52" s="6"/>
      <c r="K52" s="51" t="s">
        <v>135</v>
      </c>
      <c r="L52">
        <v>0.45</v>
      </c>
      <c r="M52">
        <v>6.9999999999999999E-4</v>
      </c>
      <c r="N52" t="s">
        <v>542</v>
      </c>
    </row>
    <row r="53" spans="1:14" x14ac:dyDescent="0.3">
      <c r="A53" s="51" t="s">
        <v>142</v>
      </c>
      <c r="B53">
        <v>0.41199999999999998</v>
      </c>
      <c r="C53">
        <v>8.9999999999999998E-4</v>
      </c>
      <c r="D53" t="s">
        <v>542</v>
      </c>
      <c r="F53" s="51" t="s">
        <v>145</v>
      </c>
      <c r="G53">
        <v>0.56999999999999995</v>
      </c>
      <c r="H53">
        <v>1E-4</v>
      </c>
      <c r="I53" t="s">
        <v>542</v>
      </c>
      <c r="K53" s="51" t="s">
        <v>121</v>
      </c>
      <c r="L53">
        <v>0.42599999999999999</v>
      </c>
      <c r="M53">
        <v>1.2999999999999999E-3</v>
      </c>
      <c r="N53" t="s">
        <v>545</v>
      </c>
    </row>
    <row r="54" spans="1:14" x14ac:dyDescent="0.3">
      <c r="A54" s="51" t="s">
        <v>150</v>
      </c>
      <c r="B54">
        <v>0.29299999999999998</v>
      </c>
      <c r="C54">
        <v>2.2800000000000001E-2</v>
      </c>
      <c r="D54" t="s">
        <v>549</v>
      </c>
      <c r="F54" s="51" t="s">
        <v>574</v>
      </c>
      <c r="G54">
        <v>0.40799999999999997</v>
      </c>
      <c r="H54">
        <v>1.1999999999999999E-3</v>
      </c>
      <c r="I54" t="s">
        <v>545</v>
      </c>
      <c r="K54" s="51" t="s">
        <v>129</v>
      </c>
      <c r="L54">
        <v>0.34899999999999998</v>
      </c>
      <c r="M54">
        <v>9.1999999999999998E-3</v>
      </c>
      <c r="N54" t="s">
        <v>545</v>
      </c>
    </row>
    <row r="55" spans="1:14" x14ac:dyDescent="0.3">
      <c r="A55" s="93" t="s">
        <v>575</v>
      </c>
      <c r="B55" s="93"/>
      <c r="C55" s="93"/>
      <c r="D55" s="93"/>
      <c r="F55" s="93" t="s">
        <v>572</v>
      </c>
      <c r="G55" s="93"/>
      <c r="H55" s="93"/>
      <c r="I55" s="93"/>
      <c r="K55" s="51" t="s">
        <v>120</v>
      </c>
      <c r="L55">
        <v>0.318</v>
      </c>
      <c r="M55">
        <v>2.1700000000000001E-2</v>
      </c>
      <c r="N55" t="s">
        <v>549</v>
      </c>
    </row>
    <row r="56" spans="1:14" x14ac:dyDescent="0.3">
      <c r="A56" s="6" t="s">
        <v>144</v>
      </c>
      <c r="B56" s="6" t="s">
        <v>540</v>
      </c>
      <c r="C56" s="6" t="s">
        <v>541</v>
      </c>
      <c r="D56" s="6"/>
      <c r="F56" s="6" t="s">
        <v>144</v>
      </c>
      <c r="G56" s="6" t="s">
        <v>540</v>
      </c>
      <c r="H56" s="6" t="s">
        <v>541</v>
      </c>
      <c r="I56" s="6"/>
      <c r="K56" s="51" t="s">
        <v>551</v>
      </c>
      <c r="L56">
        <v>0.30199999999999999</v>
      </c>
      <c r="M56">
        <v>2.3900000000000001E-2</v>
      </c>
      <c r="N56" t="s">
        <v>549</v>
      </c>
    </row>
    <row r="57" spans="1:14" x14ac:dyDescent="0.3">
      <c r="A57" s="51" t="s">
        <v>146</v>
      </c>
      <c r="B57">
        <v>0.61199999999999999</v>
      </c>
      <c r="C57">
        <v>1E-4</v>
      </c>
      <c r="D57" t="s">
        <v>542</v>
      </c>
      <c r="F57" s="51" t="s">
        <v>124</v>
      </c>
      <c r="G57">
        <v>0.52700000000000002</v>
      </c>
      <c r="H57">
        <v>1E-4</v>
      </c>
      <c r="I57" t="s">
        <v>542</v>
      </c>
      <c r="K57" s="51" t="s">
        <v>576</v>
      </c>
      <c r="L57">
        <v>0.28999999999999998</v>
      </c>
      <c r="M57">
        <v>3.6999999999999998E-2</v>
      </c>
      <c r="N57" t="s">
        <v>549</v>
      </c>
    </row>
    <row r="58" spans="1:14" x14ac:dyDescent="0.3">
      <c r="A58" s="51" t="s">
        <v>127</v>
      </c>
      <c r="B58">
        <v>0.59799999999999998</v>
      </c>
      <c r="C58">
        <v>1E-4</v>
      </c>
      <c r="D58" t="s">
        <v>542</v>
      </c>
      <c r="F58" s="51" t="s">
        <v>139</v>
      </c>
      <c r="G58">
        <v>0.502</v>
      </c>
      <c r="H58">
        <v>1E-4</v>
      </c>
      <c r="I58" t="s">
        <v>542</v>
      </c>
      <c r="K58" s="93" t="s">
        <v>575</v>
      </c>
      <c r="L58" s="93"/>
      <c r="M58" s="93"/>
      <c r="N58" s="93"/>
    </row>
    <row r="59" spans="1:14" x14ac:dyDescent="0.3">
      <c r="A59" s="51" t="s">
        <v>120</v>
      </c>
      <c r="B59">
        <v>0.57699999999999996</v>
      </c>
      <c r="C59">
        <v>1E-4</v>
      </c>
      <c r="D59" t="s">
        <v>542</v>
      </c>
      <c r="F59" s="51" t="s">
        <v>137</v>
      </c>
      <c r="G59">
        <v>0.41399999999999998</v>
      </c>
      <c r="H59">
        <v>8.9999999999999998E-4</v>
      </c>
      <c r="I59" t="s">
        <v>542</v>
      </c>
      <c r="K59" s="6" t="s">
        <v>144</v>
      </c>
      <c r="L59" s="6" t="s">
        <v>540</v>
      </c>
      <c r="M59" s="6" t="s">
        <v>541</v>
      </c>
      <c r="N59" s="6"/>
    </row>
    <row r="60" spans="1:14" x14ac:dyDescent="0.3">
      <c r="A60" s="51" t="s">
        <v>119</v>
      </c>
      <c r="B60">
        <v>0.57099999999999995</v>
      </c>
      <c r="C60">
        <v>1E-4</v>
      </c>
      <c r="D60" t="s">
        <v>542</v>
      </c>
      <c r="F60" s="51" t="s">
        <v>129</v>
      </c>
      <c r="G60">
        <v>0.38500000000000001</v>
      </c>
      <c r="H60">
        <v>2.8E-3</v>
      </c>
      <c r="I60" t="s">
        <v>545</v>
      </c>
      <c r="K60" s="51" t="s">
        <v>119</v>
      </c>
      <c r="L60">
        <v>0.63400000000000001</v>
      </c>
      <c r="M60">
        <v>1E-4</v>
      </c>
      <c r="N60" t="s">
        <v>542</v>
      </c>
    </row>
    <row r="61" spans="1:14" x14ac:dyDescent="0.3">
      <c r="A61" s="51" t="s">
        <v>108</v>
      </c>
      <c r="B61">
        <v>0.53200000000000003</v>
      </c>
      <c r="C61">
        <v>1E-4</v>
      </c>
      <c r="D61" t="s">
        <v>542</v>
      </c>
      <c r="F61" s="51" t="s">
        <v>143</v>
      </c>
      <c r="G61">
        <v>0.317</v>
      </c>
      <c r="H61">
        <v>2.01E-2</v>
      </c>
      <c r="I61" t="s">
        <v>549</v>
      </c>
      <c r="K61" s="51" t="s">
        <v>108</v>
      </c>
      <c r="L61">
        <v>0.58099999999999996</v>
      </c>
      <c r="M61">
        <v>1E-4</v>
      </c>
      <c r="N61" t="s">
        <v>542</v>
      </c>
    </row>
    <row r="62" spans="1:14" x14ac:dyDescent="0.3">
      <c r="A62" s="51" t="s">
        <v>147</v>
      </c>
      <c r="B62">
        <v>0.52200000000000002</v>
      </c>
      <c r="C62">
        <v>2.9999999999999997E-4</v>
      </c>
      <c r="D62" t="s">
        <v>542</v>
      </c>
      <c r="F62" s="93" t="s">
        <v>575</v>
      </c>
      <c r="G62" s="93"/>
      <c r="H62" s="93"/>
      <c r="I62" s="93"/>
      <c r="K62" s="51" t="s">
        <v>154</v>
      </c>
      <c r="L62">
        <v>0.54900000000000004</v>
      </c>
      <c r="M62">
        <v>1E-4</v>
      </c>
      <c r="N62" t="s">
        <v>542</v>
      </c>
    </row>
    <row r="63" spans="1:14" x14ac:dyDescent="0.3">
      <c r="A63" s="51" t="s">
        <v>113</v>
      </c>
      <c r="B63">
        <v>0.51100000000000001</v>
      </c>
      <c r="C63">
        <v>1E-4</v>
      </c>
      <c r="D63" t="s">
        <v>542</v>
      </c>
      <c r="F63" s="40" t="s">
        <v>144</v>
      </c>
      <c r="G63" s="40" t="s">
        <v>540</v>
      </c>
      <c r="H63" s="40" t="s">
        <v>541</v>
      </c>
      <c r="I63" s="40"/>
      <c r="K63" s="51" t="s">
        <v>107</v>
      </c>
      <c r="L63">
        <v>0.53900000000000003</v>
      </c>
      <c r="M63">
        <v>1E-4</v>
      </c>
      <c r="N63" t="s">
        <v>542</v>
      </c>
    </row>
    <row r="64" spans="1:14" x14ac:dyDescent="0.3">
      <c r="A64" s="51" t="s">
        <v>554</v>
      </c>
      <c r="B64">
        <v>0.42399999999999999</v>
      </c>
      <c r="C64">
        <v>5.0000000000000001E-4</v>
      </c>
      <c r="D64" t="s">
        <v>542</v>
      </c>
      <c r="F64" s="51" t="s">
        <v>123</v>
      </c>
      <c r="G64">
        <v>0.625</v>
      </c>
      <c r="H64">
        <v>1E-4</v>
      </c>
      <c r="I64" t="s">
        <v>542</v>
      </c>
      <c r="K64" s="51" t="s">
        <v>111</v>
      </c>
      <c r="L64">
        <v>0.52700000000000002</v>
      </c>
      <c r="M64">
        <v>1E-4</v>
      </c>
      <c r="N64" t="s">
        <v>542</v>
      </c>
    </row>
    <row r="65" spans="1:14" x14ac:dyDescent="0.3">
      <c r="A65" s="51" t="s">
        <v>114</v>
      </c>
      <c r="B65">
        <v>0.41499999999999998</v>
      </c>
      <c r="C65">
        <v>5.9999999999999995E-4</v>
      </c>
      <c r="D65" t="s">
        <v>542</v>
      </c>
      <c r="F65" s="51" t="s">
        <v>107</v>
      </c>
      <c r="G65">
        <v>0.59699999999999998</v>
      </c>
      <c r="H65">
        <v>1E-4</v>
      </c>
      <c r="I65" t="s">
        <v>542</v>
      </c>
      <c r="K65" s="51" t="s">
        <v>115</v>
      </c>
      <c r="L65">
        <v>0.45200000000000001</v>
      </c>
      <c r="M65">
        <v>5.0000000000000001E-4</v>
      </c>
      <c r="N65" t="s">
        <v>542</v>
      </c>
    </row>
    <row r="66" spans="1:14" x14ac:dyDescent="0.3">
      <c r="A66" s="51" t="s">
        <v>107</v>
      </c>
      <c r="B66">
        <v>0.41199999999999998</v>
      </c>
      <c r="C66">
        <v>8.9999999999999998E-4</v>
      </c>
      <c r="D66" t="s">
        <v>542</v>
      </c>
      <c r="F66" s="51" t="s">
        <v>154</v>
      </c>
      <c r="G66">
        <v>0.53400000000000003</v>
      </c>
      <c r="H66">
        <v>1E-4</v>
      </c>
      <c r="I66" t="s">
        <v>542</v>
      </c>
      <c r="K66" s="51" t="s">
        <v>147</v>
      </c>
      <c r="L66">
        <v>0.41</v>
      </c>
      <c r="M66">
        <v>1.6000000000000001E-3</v>
      </c>
      <c r="N66" t="s">
        <v>545</v>
      </c>
    </row>
    <row r="67" spans="1:14" x14ac:dyDescent="0.3">
      <c r="A67" s="51" t="s">
        <v>118</v>
      </c>
      <c r="B67">
        <v>0.34399999999999997</v>
      </c>
      <c r="C67">
        <v>5.0000000000000001E-3</v>
      </c>
      <c r="D67" t="s">
        <v>545</v>
      </c>
      <c r="F67" s="51" t="s">
        <v>108</v>
      </c>
      <c r="G67">
        <v>0.52700000000000002</v>
      </c>
      <c r="H67">
        <v>1E-4</v>
      </c>
      <c r="I67" t="s">
        <v>542</v>
      </c>
      <c r="K67" s="51" t="s">
        <v>553</v>
      </c>
      <c r="L67">
        <v>0.40200000000000002</v>
      </c>
      <c r="M67">
        <v>1.9E-3</v>
      </c>
      <c r="N67" t="s">
        <v>545</v>
      </c>
    </row>
    <row r="68" spans="1:14" x14ac:dyDescent="0.3">
      <c r="A68" s="51" t="s">
        <v>156</v>
      </c>
      <c r="B68">
        <v>0.27300000000000002</v>
      </c>
      <c r="C68">
        <v>3.5900000000000001E-2</v>
      </c>
      <c r="D68" t="s">
        <v>549</v>
      </c>
      <c r="F68" s="51" t="s">
        <v>119</v>
      </c>
      <c r="G68">
        <v>0.50800000000000001</v>
      </c>
      <c r="H68">
        <v>1E-4</v>
      </c>
      <c r="I68" t="s">
        <v>542</v>
      </c>
      <c r="K68" s="51" t="s">
        <v>577</v>
      </c>
      <c r="L68">
        <v>0.4</v>
      </c>
      <c r="M68">
        <v>2E-3</v>
      </c>
      <c r="N68" t="s">
        <v>545</v>
      </c>
    </row>
    <row r="69" spans="1:14" x14ac:dyDescent="0.3">
      <c r="A69" s="93" t="s">
        <v>578</v>
      </c>
      <c r="B69" s="93"/>
      <c r="C69" s="93"/>
      <c r="D69" s="93"/>
      <c r="F69" s="51" t="s">
        <v>110</v>
      </c>
      <c r="G69">
        <v>0.46600000000000003</v>
      </c>
      <c r="H69">
        <v>2.0000000000000001E-4</v>
      </c>
      <c r="I69" t="s">
        <v>542</v>
      </c>
      <c r="K69" s="51" t="s">
        <v>128</v>
      </c>
      <c r="L69">
        <v>0.377</v>
      </c>
      <c r="M69">
        <v>3.0000000000000001E-3</v>
      </c>
      <c r="N69" t="s">
        <v>545</v>
      </c>
    </row>
    <row r="70" spans="1:14" x14ac:dyDescent="0.3">
      <c r="A70" s="40" t="s">
        <v>144</v>
      </c>
      <c r="B70" s="40" t="s">
        <v>540</v>
      </c>
      <c r="C70" s="40" t="s">
        <v>541</v>
      </c>
      <c r="D70" s="40"/>
      <c r="F70" s="51" t="s">
        <v>115</v>
      </c>
      <c r="G70">
        <v>0.42699999999999999</v>
      </c>
      <c r="H70">
        <v>6.9999999999999999E-4</v>
      </c>
      <c r="I70" t="s">
        <v>542</v>
      </c>
      <c r="K70" s="51" t="s">
        <v>568</v>
      </c>
      <c r="L70">
        <v>0.376</v>
      </c>
      <c r="M70">
        <v>2.3999999999999998E-3</v>
      </c>
      <c r="N70" t="s">
        <v>545</v>
      </c>
    </row>
    <row r="71" spans="1:14" x14ac:dyDescent="0.3">
      <c r="A71" t="s">
        <v>98</v>
      </c>
      <c r="F71" s="51" t="s">
        <v>149</v>
      </c>
      <c r="G71">
        <v>0.42299999999999999</v>
      </c>
      <c r="H71">
        <v>6.9999999999999999E-4</v>
      </c>
      <c r="I71" t="s">
        <v>542</v>
      </c>
      <c r="K71" s="51" t="s">
        <v>579</v>
      </c>
      <c r="L71">
        <v>0.35599999999999998</v>
      </c>
      <c r="M71">
        <v>7.9000000000000008E-3</v>
      </c>
      <c r="N71" t="s">
        <v>545</v>
      </c>
    </row>
    <row r="72" spans="1:14" x14ac:dyDescent="0.3">
      <c r="A72" s="93" t="s">
        <v>580</v>
      </c>
      <c r="B72" s="93"/>
      <c r="C72" s="93"/>
      <c r="D72" s="93"/>
      <c r="F72" s="51" t="s">
        <v>128</v>
      </c>
      <c r="G72">
        <v>0.39800000000000002</v>
      </c>
      <c r="H72">
        <v>1.9E-3</v>
      </c>
      <c r="I72" t="s">
        <v>545</v>
      </c>
      <c r="K72" s="51" t="s">
        <v>581</v>
      </c>
      <c r="L72">
        <v>0.34899999999999998</v>
      </c>
      <c r="M72">
        <v>6.1999999999999998E-3</v>
      </c>
      <c r="N72" t="s">
        <v>545</v>
      </c>
    </row>
    <row r="73" spans="1:14" x14ac:dyDescent="0.3">
      <c r="A73" s="40" t="s">
        <v>144</v>
      </c>
      <c r="B73" s="40" t="s">
        <v>540</v>
      </c>
      <c r="C73" s="40" t="s">
        <v>541</v>
      </c>
      <c r="D73" s="40"/>
      <c r="F73" s="51" t="s">
        <v>140</v>
      </c>
      <c r="G73">
        <v>0.38</v>
      </c>
      <c r="H73">
        <v>5.0000000000000001E-4</v>
      </c>
      <c r="I73" t="s">
        <v>542</v>
      </c>
      <c r="K73" s="51" t="s">
        <v>561</v>
      </c>
      <c r="L73">
        <v>0.33200000000000002</v>
      </c>
      <c r="M73">
        <v>1.15E-2</v>
      </c>
      <c r="N73" t="s">
        <v>549</v>
      </c>
    </row>
    <row r="74" spans="1:14" x14ac:dyDescent="0.3">
      <c r="A74" s="51" t="s">
        <v>129</v>
      </c>
      <c r="B74">
        <v>0.55100000000000005</v>
      </c>
      <c r="C74" s="19">
        <v>1E-4</v>
      </c>
      <c r="D74" t="s">
        <v>542</v>
      </c>
      <c r="F74" s="51" t="s">
        <v>118</v>
      </c>
      <c r="G74">
        <v>0.36599999999999999</v>
      </c>
      <c r="H74">
        <v>3.7000000000000002E-3</v>
      </c>
      <c r="I74" t="s">
        <v>545</v>
      </c>
      <c r="K74" s="51" t="s">
        <v>117</v>
      </c>
      <c r="L74">
        <v>0.32500000000000001</v>
      </c>
      <c r="M74">
        <v>1.38E-2</v>
      </c>
      <c r="N74" t="s">
        <v>549</v>
      </c>
    </row>
    <row r="75" spans="1:14" x14ac:dyDescent="0.3">
      <c r="A75" s="51" t="s">
        <v>116</v>
      </c>
      <c r="B75">
        <v>0.48299999999999998</v>
      </c>
      <c r="C75" s="19">
        <v>1E-4</v>
      </c>
      <c r="D75" t="s">
        <v>542</v>
      </c>
      <c r="F75" s="51" t="s">
        <v>554</v>
      </c>
      <c r="G75">
        <v>0.35799999999999998</v>
      </c>
      <c r="H75">
        <v>5.3E-3</v>
      </c>
      <c r="I75" t="s">
        <v>545</v>
      </c>
      <c r="K75" s="51" t="s">
        <v>160</v>
      </c>
      <c r="L75">
        <v>0.29699999999999999</v>
      </c>
      <c r="M75">
        <v>3.1399999999999997E-2</v>
      </c>
      <c r="N75" t="s">
        <v>549</v>
      </c>
    </row>
    <row r="76" spans="1:14" x14ac:dyDescent="0.3">
      <c r="A76" s="51" t="s">
        <v>123</v>
      </c>
      <c r="B76">
        <v>0.47</v>
      </c>
      <c r="C76" s="19">
        <v>1E-4</v>
      </c>
      <c r="D76" t="s">
        <v>542</v>
      </c>
      <c r="F76" s="51" t="s">
        <v>558</v>
      </c>
      <c r="G76">
        <v>0.34899999999999998</v>
      </c>
      <c r="H76">
        <v>6.3E-3</v>
      </c>
      <c r="I76" t="s">
        <v>545</v>
      </c>
      <c r="K76" s="51" t="s">
        <v>130</v>
      </c>
      <c r="L76">
        <v>0.27700000000000002</v>
      </c>
      <c r="M76">
        <v>2.86E-2</v>
      </c>
      <c r="N76" t="s">
        <v>549</v>
      </c>
    </row>
    <row r="77" spans="1:14" x14ac:dyDescent="0.3">
      <c r="A77" s="51" t="s">
        <v>139</v>
      </c>
      <c r="B77">
        <v>0.41899999999999998</v>
      </c>
      <c r="C77" s="19">
        <v>2.9999999999999997E-4</v>
      </c>
      <c r="D77" t="s">
        <v>542</v>
      </c>
      <c r="F77" s="51" t="s">
        <v>117</v>
      </c>
      <c r="G77">
        <v>0.34799999999999998</v>
      </c>
      <c r="H77">
        <v>8.9999999999999993E-3</v>
      </c>
      <c r="I77" t="s">
        <v>545</v>
      </c>
      <c r="K77" s="93" t="s">
        <v>578</v>
      </c>
      <c r="L77" s="93"/>
      <c r="M77" s="93"/>
      <c r="N77" s="93"/>
    </row>
    <row r="78" spans="1:14" x14ac:dyDescent="0.3">
      <c r="A78" s="71" t="s">
        <v>124</v>
      </c>
      <c r="B78" s="40">
        <v>0.41899999999999998</v>
      </c>
      <c r="C78" s="68">
        <v>5.0000000000000001E-4</v>
      </c>
      <c r="D78" s="40" t="s">
        <v>542</v>
      </c>
      <c r="F78" s="51" t="s">
        <v>130</v>
      </c>
      <c r="G78">
        <v>0.33800000000000002</v>
      </c>
      <c r="H78">
        <v>1.09E-2</v>
      </c>
      <c r="I78" t="s">
        <v>549</v>
      </c>
      <c r="K78" s="40" t="s">
        <v>144</v>
      </c>
      <c r="L78" s="40" t="s">
        <v>540</v>
      </c>
      <c r="M78" s="40" t="s">
        <v>541</v>
      </c>
      <c r="N78" s="40"/>
    </row>
    <row r="79" spans="1:14" x14ac:dyDescent="0.3">
      <c r="F79" s="51" t="s">
        <v>136</v>
      </c>
      <c r="G79">
        <v>0.33100000000000002</v>
      </c>
      <c r="H79">
        <v>1.0200000000000001E-2</v>
      </c>
      <c r="I79" t="s">
        <v>549</v>
      </c>
      <c r="K79" t="s">
        <v>98</v>
      </c>
    </row>
    <row r="80" spans="1:14" x14ac:dyDescent="0.3">
      <c r="F80" s="51" t="s">
        <v>160</v>
      </c>
      <c r="G80">
        <v>0.30199999999999999</v>
      </c>
      <c r="H80">
        <v>2.5899999999999999E-2</v>
      </c>
      <c r="I80" t="s">
        <v>549</v>
      </c>
      <c r="K80" s="93" t="s">
        <v>580</v>
      </c>
      <c r="L80" s="93"/>
      <c r="M80" s="93"/>
      <c r="N80" s="93"/>
    </row>
    <row r="81" spans="6:14" x14ac:dyDescent="0.3">
      <c r="F81" s="51" t="s">
        <v>577</v>
      </c>
      <c r="G81">
        <v>0.30199999999999999</v>
      </c>
      <c r="H81">
        <v>1.72E-2</v>
      </c>
      <c r="I81" t="s">
        <v>549</v>
      </c>
      <c r="K81" s="40" t="s">
        <v>144</v>
      </c>
      <c r="L81" s="40" t="s">
        <v>540</v>
      </c>
      <c r="M81" s="40" t="s">
        <v>541</v>
      </c>
      <c r="N81" s="40"/>
    </row>
    <row r="82" spans="6:14" x14ac:dyDescent="0.3">
      <c r="F82" s="51" t="s">
        <v>581</v>
      </c>
      <c r="G82">
        <v>0.29799999999999999</v>
      </c>
      <c r="H82">
        <v>2.5000000000000001E-2</v>
      </c>
      <c r="I82" t="s">
        <v>549</v>
      </c>
      <c r="K82" s="51" t="s">
        <v>116</v>
      </c>
      <c r="L82">
        <v>0.59099999999999997</v>
      </c>
      <c r="M82">
        <v>1E-4</v>
      </c>
      <c r="N82" t="s">
        <v>542</v>
      </c>
    </row>
    <row r="83" spans="6:14" x14ac:dyDescent="0.3">
      <c r="F83" s="51" t="s">
        <v>112</v>
      </c>
      <c r="G83">
        <v>0.28399999999999997</v>
      </c>
      <c r="H83">
        <v>4.4999999999999998E-2</v>
      </c>
      <c r="I83" t="s">
        <v>549</v>
      </c>
      <c r="K83" s="51" t="s">
        <v>123</v>
      </c>
      <c r="L83">
        <v>0.57099999999999995</v>
      </c>
      <c r="M83">
        <v>1E-4</v>
      </c>
      <c r="N83" t="s">
        <v>542</v>
      </c>
    </row>
    <row r="84" spans="6:14" x14ac:dyDescent="0.3">
      <c r="F84" s="51" t="s">
        <v>576</v>
      </c>
      <c r="G84">
        <v>0.28299999999999997</v>
      </c>
      <c r="H84">
        <v>4.2299999999999997E-2</v>
      </c>
      <c r="I84" t="s">
        <v>549</v>
      </c>
      <c r="K84" s="51" t="s">
        <v>127</v>
      </c>
      <c r="L84">
        <v>0.54300000000000004</v>
      </c>
      <c r="M84">
        <v>1E-4</v>
      </c>
      <c r="N84" t="s">
        <v>542</v>
      </c>
    </row>
    <row r="85" spans="6:14" x14ac:dyDescent="0.3">
      <c r="F85" s="93" t="s">
        <v>578</v>
      </c>
      <c r="G85" s="93"/>
      <c r="H85" s="93"/>
      <c r="I85" s="93"/>
      <c r="K85" s="51" t="s">
        <v>137</v>
      </c>
      <c r="L85">
        <v>0.46800000000000003</v>
      </c>
      <c r="M85">
        <v>4.0000000000000002E-4</v>
      </c>
      <c r="N85" t="s">
        <v>542</v>
      </c>
    </row>
    <row r="86" spans="6:14" x14ac:dyDescent="0.3">
      <c r="F86" s="40" t="s">
        <v>144</v>
      </c>
      <c r="G86" s="40" t="s">
        <v>540</v>
      </c>
      <c r="H86" s="40" t="s">
        <v>541</v>
      </c>
      <c r="I86" s="40"/>
      <c r="K86" s="51" t="s">
        <v>110</v>
      </c>
      <c r="L86">
        <v>0.432</v>
      </c>
      <c r="M86">
        <v>1.1999999999999999E-3</v>
      </c>
      <c r="N86" t="s">
        <v>545</v>
      </c>
    </row>
    <row r="87" spans="6:14" x14ac:dyDescent="0.3">
      <c r="F87" s="51" t="s">
        <v>104</v>
      </c>
      <c r="G87">
        <v>0.41399999999999998</v>
      </c>
      <c r="H87" s="19">
        <v>2.0000000000000001E-4</v>
      </c>
      <c r="I87" t="s">
        <v>542</v>
      </c>
      <c r="K87" s="71" t="s">
        <v>113</v>
      </c>
      <c r="L87" s="40">
        <v>0.379</v>
      </c>
      <c r="M87" s="40">
        <v>4.4000000000000003E-3</v>
      </c>
      <c r="N87" s="40" t="s">
        <v>545</v>
      </c>
    </row>
    <row r="88" spans="6:14" x14ac:dyDescent="0.3">
      <c r="F88" s="93" t="s">
        <v>580</v>
      </c>
      <c r="G88" s="93"/>
      <c r="H88" s="93"/>
      <c r="I88" s="93"/>
    </row>
    <row r="89" spans="6:14" x14ac:dyDescent="0.3">
      <c r="F89" s="40" t="s">
        <v>144</v>
      </c>
      <c r="G89" s="40" t="s">
        <v>540</v>
      </c>
      <c r="H89" s="40" t="s">
        <v>541</v>
      </c>
      <c r="I89" s="40"/>
    </row>
    <row r="90" spans="6:14" x14ac:dyDescent="0.3">
      <c r="F90" s="51" t="s">
        <v>142</v>
      </c>
      <c r="G90">
        <v>0.59099999999999997</v>
      </c>
      <c r="H90">
        <v>1E-4</v>
      </c>
      <c r="I90" t="s">
        <v>542</v>
      </c>
    </row>
    <row r="91" spans="6:14" x14ac:dyDescent="0.3">
      <c r="F91" s="51" t="s">
        <v>116</v>
      </c>
      <c r="G91">
        <v>0.47799999999999998</v>
      </c>
      <c r="H91">
        <v>1E-4</v>
      </c>
      <c r="I91" t="s">
        <v>542</v>
      </c>
    </row>
    <row r="92" spans="6:14" x14ac:dyDescent="0.3">
      <c r="F92" s="51" t="s">
        <v>127</v>
      </c>
      <c r="G92">
        <v>0.45200000000000001</v>
      </c>
      <c r="H92">
        <v>4.0000000000000002E-4</v>
      </c>
      <c r="I92" t="s">
        <v>542</v>
      </c>
    </row>
    <row r="93" spans="6:14" x14ac:dyDescent="0.3">
      <c r="F93" s="71" t="s">
        <v>113</v>
      </c>
      <c r="G93" s="40">
        <v>0.36599999999999999</v>
      </c>
      <c r="H93" s="40">
        <v>3.8999999999999998E-3</v>
      </c>
      <c r="I93" s="40" t="s">
        <v>545</v>
      </c>
    </row>
  </sheetData>
  <mergeCells count="36">
    <mergeCell ref="A1:N1"/>
    <mergeCell ref="A2:N2"/>
    <mergeCell ref="A8:D8"/>
    <mergeCell ref="F8:I8"/>
    <mergeCell ref="K8:N8"/>
    <mergeCell ref="A3:N3"/>
    <mergeCell ref="F16:I16"/>
    <mergeCell ref="K14:N14"/>
    <mergeCell ref="K17:N17"/>
    <mergeCell ref="K22:N22"/>
    <mergeCell ref="A15:D15"/>
    <mergeCell ref="A19:D19"/>
    <mergeCell ref="F19:I19"/>
    <mergeCell ref="F24:I24"/>
    <mergeCell ref="A29:D29"/>
    <mergeCell ref="A46:D46"/>
    <mergeCell ref="A49:D49"/>
    <mergeCell ref="A55:D55"/>
    <mergeCell ref="F55:I55"/>
    <mergeCell ref="F51:I51"/>
    <mergeCell ref="A69:D69"/>
    <mergeCell ref="A72:D72"/>
    <mergeCell ref="F88:I88"/>
    <mergeCell ref="F85:I85"/>
    <mergeCell ref="F62:I62"/>
    <mergeCell ref="K80:N80"/>
    <mergeCell ref="K43:N43"/>
    <mergeCell ref="K47:N47"/>
    <mergeCell ref="K58:N58"/>
    <mergeCell ref="K77:N77"/>
    <mergeCell ref="R10:AS10"/>
    <mergeCell ref="R9:AS9"/>
    <mergeCell ref="R8:AS8"/>
    <mergeCell ref="R7:AS7"/>
    <mergeCell ref="R12:AS12"/>
    <mergeCell ref="R11:AS1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E1B37-593C-4FF6-997D-C8F67AE2A082}">
  <dimension ref="A1:M51"/>
  <sheetViews>
    <sheetView zoomScale="123" workbookViewId="0">
      <selection activeCell="D18" sqref="D18"/>
    </sheetView>
  </sheetViews>
  <sheetFormatPr defaultRowHeight="14.4" x14ac:dyDescent="0.3"/>
  <cols>
    <col min="1" max="1" width="15.44140625" bestFit="1" customWidth="1"/>
    <col min="2" max="2" width="21.77734375" customWidth="1"/>
    <col min="3" max="3" width="28.44140625" customWidth="1"/>
    <col min="4" max="5" width="12.77734375" customWidth="1"/>
    <col min="6" max="9" width="8.77734375" customWidth="1"/>
    <col min="10" max="11" width="6.77734375" customWidth="1"/>
    <col min="12" max="13" width="10.21875" customWidth="1"/>
  </cols>
  <sheetData>
    <row r="1" spans="1:13" x14ac:dyDescent="0.3">
      <c r="A1" s="95" t="s">
        <v>524</v>
      </c>
      <c r="B1" s="95"/>
      <c r="C1" s="95"/>
      <c r="D1" s="95"/>
      <c r="E1" s="95"/>
      <c r="F1" s="95"/>
      <c r="G1" s="95"/>
      <c r="H1" s="95"/>
      <c r="I1" s="95"/>
      <c r="J1" s="95"/>
      <c r="K1" s="95"/>
      <c r="L1" s="95"/>
      <c r="M1" s="95"/>
    </row>
    <row r="2" spans="1:13" ht="43.2" customHeight="1" x14ac:dyDescent="0.3">
      <c r="A2" s="91" t="s">
        <v>605</v>
      </c>
      <c r="B2" s="91"/>
      <c r="C2" s="91"/>
      <c r="D2" s="91"/>
      <c r="E2" s="91"/>
      <c r="F2" s="91"/>
      <c r="G2" s="91"/>
      <c r="H2" s="91"/>
      <c r="I2" s="91"/>
      <c r="J2" s="91"/>
      <c r="K2" s="91"/>
      <c r="L2" s="91"/>
      <c r="M2" s="91"/>
    </row>
    <row r="5" spans="1:13" x14ac:dyDescent="0.3">
      <c r="A5" s="49" t="s">
        <v>152</v>
      </c>
      <c r="B5" s="49" t="s">
        <v>87</v>
      </c>
      <c r="C5" s="49" t="s">
        <v>144</v>
      </c>
      <c r="D5" s="49" t="s">
        <v>208</v>
      </c>
      <c r="E5" s="49" t="s">
        <v>209</v>
      </c>
      <c r="F5" s="49" t="s">
        <v>200</v>
      </c>
      <c r="G5" s="49" t="s">
        <v>201</v>
      </c>
      <c r="H5" s="49" t="s">
        <v>202</v>
      </c>
      <c r="I5" s="49" t="s">
        <v>203</v>
      </c>
      <c r="J5" s="49" t="s">
        <v>212</v>
      </c>
      <c r="K5" s="49" t="s">
        <v>213</v>
      </c>
      <c r="L5" s="43" t="s">
        <v>102</v>
      </c>
      <c r="M5" s="43" t="s">
        <v>103</v>
      </c>
    </row>
    <row r="6" spans="1:13" x14ac:dyDescent="0.3">
      <c r="A6" s="51" t="s">
        <v>155</v>
      </c>
      <c r="B6" s="51" t="s">
        <v>52</v>
      </c>
      <c r="C6" s="56" t="s">
        <v>104</v>
      </c>
      <c r="D6" s="44">
        <v>1</v>
      </c>
      <c r="E6" s="44">
        <v>0.96551724137931005</v>
      </c>
      <c r="F6" s="44">
        <v>72.156422568468003</v>
      </c>
      <c r="G6" s="44">
        <v>24.688404384523199</v>
      </c>
      <c r="H6" s="44">
        <v>25.286156773501201</v>
      </c>
      <c r="I6" s="44">
        <v>30.293037238876199</v>
      </c>
      <c r="J6">
        <v>72</v>
      </c>
      <c r="K6">
        <v>29</v>
      </c>
      <c r="L6" s="19">
        <v>5.0541792973035602E-12</v>
      </c>
      <c r="M6" s="19">
        <v>5.1552628832496298E-10</v>
      </c>
    </row>
    <row r="7" spans="1:13" x14ac:dyDescent="0.3">
      <c r="A7" s="51" t="s">
        <v>165</v>
      </c>
      <c r="B7" s="51" t="s">
        <v>82</v>
      </c>
      <c r="C7" s="56" t="s">
        <v>150</v>
      </c>
      <c r="D7" s="44">
        <v>0.97222222222222199</v>
      </c>
      <c r="E7" s="44">
        <v>1</v>
      </c>
      <c r="F7" s="44">
        <v>0.33478973596129502</v>
      </c>
      <c r="G7" s="44">
        <v>1.1952269475494399</v>
      </c>
      <c r="H7" s="44">
        <v>0.53692117851533305</v>
      </c>
      <c r="I7" s="44">
        <v>1.34848388027348</v>
      </c>
      <c r="J7">
        <v>72</v>
      </c>
      <c r="K7">
        <v>29</v>
      </c>
      <c r="L7" s="19">
        <v>0.679321010068064</v>
      </c>
      <c r="M7" s="19">
        <v>0.72177857319731797</v>
      </c>
    </row>
    <row r="8" spans="1:13" x14ac:dyDescent="0.3">
      <c r="A8" s="51" t="s">
        <v>155</v>
      </c>
      <c r="B8" s="51" t="s">
        <v>66</v>
      </c>
      <c r="C8" s="56" t="s">
        <v>137</v>
      </c>
      <c r="D8" s="44">
        <v>0.91666666666666696</v>
      </c>
      <c r="E8" s="44">
        <v>1</v>
      </c>
      <c r="F8" s="44">
        <v>17.353380250835698</v>
      </c>
      <c r="G8" s="44">
        <v>20.462421971784099</v>
      </c>
      <c r="H8" s="44">
        <v>37.830822755801599</v>
      </c>
      <c r="I8" s="44">
        <v>33.796957435699603</v>
      </c>
      <c r="J8">
        <v>72</v>
      </c>
      <c r="K8">
        <v>29</v>
      </c>
      <c r="L8" s="19">
        <v>1</v>
      </c>
      <c r="M8" s="19">
        <v>1</v>
      </c>
    </row>
    <row r="9" spans="1:13" x14ac:dyDescent="0.3">
      <c r="A9" s="51" t="s">
        <v>165</v>
      </c>
      <c r="B9" s="51" t="s">
        <v>59</v>
      </c>
      <c r="C9" s="56" t="s">
        <v>145</v>
      </c>
      <c r="D9" s="44">
        <v>0.875</v>
      </c>
      <c r="E9" s="44">
        <v>1</v>
      </c>
      <c r="F9" s="44">
        <v>3.42086463951853</v>
      </c>
      <c r="G9" s="44">
        <v>11.702832972524201</v>
      </c>
      <c r="H9" s="44">
        <v>7.1716952278920898</v>
      </c>
      <c r="I9" s="44">
        <v>15.265577830608301</v>
      </c>
      <c r="J9">
        <v>72</v>
      </c>
      <c r="K9">
        <v>29</v>
      </c>
      <c r="L9" s="19">
        <v>0.27777179528172702</v>
      </c>
      <c r="M9" s="19">
        <v>0.32196276271291102</v>
      </c>
    </row>
    <row r="10" spans="1:13" x14ac:dyDescent="0.3">
      <c r="A10" s="51" t="s">
        <v>155</v>
      </c>
      <c r="B10" s="51" t="s">
        <v>66</v>
      </c>
      <c r="C10" s="56" t="s">
        <v>141</v>
      </c>
      <c r="D10" s="44">
        <v>0.79166666666666696</v>
      </c>
      <c r="E10" s="44">
        <v>0.931034482758621</v>
      </c>
      <c r="F10" s="44">
        <v>3.4733158802698698</v>
      </c>
      <c r="G10" s="44">
        <v>10.473638993086899</v>
      </c>
      <c r="H10" s="44">
        <v>1.2073493539628399</v>
      </c>
      <c r="I10" s="44">
        <v>3.2818831350657698</v>
      </c>
      <c r="J10">
        <v>72</v>
      </c>
      <c r="K10">
        <v>29</v>
      </c>
      <c r="L10" s="19">
        <v>3.7016192677325803E-2</v>
      </c>
      <c r="M10" s="19">
        <v>6.9611750968428504E-2</v>
      </c>
    </row>
    <row r="11" spans="1:13" x14ac:dyDescent="0.3">
      <c r="A11" s="51" t="s">
        <v>155</v>
      </c>
      <c r="B11" s="51" t="s">
        <v>63</v>
      </c>
      <c r="C11" s="56" t="s">
        <v>142</v>
      </c>
      <c r="D11" s="44">
        <v>0.66666666666666696</v>
      </c>
      <c r="E11" s="44">
        <v>0.96551724137931005</v>
      </c>
      <c r="F11" s="44">
        <v>0.35344382100164501</v>
      </c>
      <c r="G11" s="44">
        <v>0.95891466837916695</v>
      </c>
      <c r="H11" s="44">
        <v>3.05188184691134</v>
      </c>
      <c r="I11" s="44">
        <v>5.2537755478539303</v>
      </c>
      <c r="J11">
        <v>72</v>
      </c>
      <c r="K11">
        <v>29</v>
      </c>
      <c r="L11" s="19">
        <v>2.2106616245129999E-2</v>
      </c>
      <c r="M11" s="19">
        <v>4.6976559520901198E-2</v>
      </c>
    </row>
    <row r="12" spans="1:13" x14ac:dyDescent="0.3">
      <c r="A12" s="51" t="s">
        <v>155</v>
      </c>
      <c r="B12" s="51" t="s">
        <v>58</v>
      </c>
      <c r="C12" s="56" t="s">
        <v>138</v>
      </c>
      <c r="D12" s="44">
        <v>0.58333333333333304</v>
      </c>
      <c r="E12" s="44">
        <v>0.72413793103448298</v>
      </c>
      <c r="F12" s="44">
        <v>1.4558218898028199</v>
      </c>
      <c r="G12" s="44">
        <v>8.46708647093309</v>
      </c>
      <c r="H12" s="44">
        <v>0.17211672514910201</v>
      </c>
      <c r="I12" s="44">
        <v>0.50953175694448405</v>
      </c>
      <c r="J12">
        <v>72</v>
      </c>
      <c r="K12">
        <v>29</v>
      </c>
      <c r="L12" s="19">
        <v>5.2961004872840597E-2</v>
      </c>
      <c r="M12" s="19">
        <v>9.3138318914305906E-2</v>
      </c>
    </row>
    <row r="13" spans="1:13" x14ac:dyDescent="0.3">
      <c r="A13" s="51" t="s">
        <v>165</v>
      </c>
      <c r="B13" s="51" t="s">
        <v>174</v>
      </c>
      <c r="C13" s="56" t="s">
        <v>175</v>
      </c>
      <c r="D13" s="44">
        <v>0.36111111111111099</v>
      </c>
      <c r="E13" s="44">
        <v>0.65517241379310298</v>
      </c>
      <c r="F13" s="44">
        <v>6.2821568775047803E-3</v>
      </c>
      <c r="G13" s="44">
        <v>1.4023452359586601E-2</v>
      </c>
      <c r="H13" s="44">
        <v>2.8343592595014799E-2</v>
      </c>
      <c r="I13" s="44">
        <v>8.0026358475120504E-2</v>
      </c>
      <c r="J13">
        <v>72</v>
      </c>
      <c r="K13">
        <v>29</v>
      </c>
      <c r="L13" s="19">
        <v>9.9296168895941506E-3</v>
      </c>
      <c r="M13" s="19">
        <v>2.30186573349682E-2</v>
      </c>
    </row>
    <row r="14" spans="1:13" x14ac:dyDescent="0.3">
      <c r="A14" s="51" t="s">
        <v>155</v>
      </c>
      <c r="B14" s="51" t="s">
        <v>63</v>
      </c>
      <c r="C14" s="56" t="s">
        <v>135</v>
      </c>
      <c r="D14" s="44">
        <v>0.34722222222222199</v>
      </c>
      <c r="E14" s="44">
        <v>0.86206896551724099</v>
      </c>
      <c r="F14" s="44">
        <v>3.89802523543522E-2</v>
      </c>
      <c r="G14" s="44">
        <v>0.14293528627258301</v>
      </c>
      <c r="H14" s="44">
        <v>1.2780885795712</v>
      </c>
      <c r="I14" s="44">
        <v>2.8749143312312002</v>
      </c>
      <c r="J14">
        <v>72</v>
      </c>
      <c r="K14">
        <v>29</v>
      </c>
      <c r="L14" s="19">
        <v>5.6957057025023697E-2</v>
      </c>
      <c r="M14" s="19">
        <v>9.6826996942540294E-2</v>
      </c>
    </row>
    <row r="15" spans="1:13" x14ac:dyDescent="0.3">
      <c r="A15" s="51" t="s">
        <v>155</v>
      </c>
      <c r="B15" s="51" t="s">
        <v>63</v>
      </c>
      <c r="C15" s="56" t="s">
        <v>129</v>
      </c>
      <c r="D15" s="44">
        <v>0.34722222222222199</v>
      </c>
      <c r="E15" s="44">
        <v>0.86206896551724099</v>
      </c>
      <c r="F15" s="44">
        <v>1.8529547492271099E-2</v>
      </c>
      <c r="G15" s="44">
        <v>6.5812174679763594E-2</v>
      </c>
      <c r="H15" s="44">
        <v>0.31312056700683799</v>
      </c>
      <c r="I15" s="44">
        <v>0.65342095502948505</v>
      </c>
      <c r="J15">
        <v>72</v>
      </c>
      <c r="K15">
        <v>29</v>
      </c>
      <c r="L15" s="19">
        <v>1.8627855832463801E-2</v>
      </c>
      <c r="M15" s="19">
        <v>4.1305245541550302E-2</v>
      </c>
    </row>
    <row r="16" spans="1:13" x14ac:dyDescent="0.3">
      <c r="A16" s="51" t="s">
        <v>155</v>
      </c>
      <c r="B16" s="51" t="s">
        <v>62</v>
      </c>
      <c r="C16" s="56" t="s">
        <v>143</v>
      </c>
      <c r="D16" s="44">
        <v>0.26388888888888901</v>
      </c>
      <c r="E16" s="44">
        <v>0.68965517241379304</v>
      </c>
      <c r="F16" s="44">
        <v>1.9804018840025299E-2</v>
      </c>
      <c r="G16" s="44">
        <v>6.2329363377876201E-2</v>
      </c>
      <c r="H16" s="44">
        <v>0.113630464792473</v>
      </c>
      <c r="I16" s="44">
        <v>0.18178414487279601</v>
      </c>
      <c r="J16">
        <v>72</v>
      </c>
      <c r="K16">
        <v>29</v>
      </c>
      <c r="L16" s="19">
        <v>1.3728629087241001E-4</v>
      </c>
      <c r="M16" s="19">
        <v>6.3650916677208198E-4</v>
      </c>
    </row>
    <row r="17" spans="1:13" x14ac:dyDescent="0.3">
      <c r="A17" s="51" t="s">
        <v>155</v>
      </c>
      <c r="B17" s="51" t="s">
        <v>63</v>
      </c>
      <c r="C17" s="56" t="s">
        <v>134</v>
      </c>
      <c r="D17" s="44">
        <v>0.26388888888888901</v>
      </c>
      <c r="E17" s="44">
        <v>0.96551724137931005</v>
      </c>
      <c r="F17" s="44">
        <v>8.8453066176832698E-3</v>
      </c>
      <c r="G17" s="44">
        <v>2.0505446723620899E-2</v>
      </c>
      <c r="H17" s="44">
        <v>1.3194020554211801</v>
      </c>
      <c r="I17" s="44">
        <v>3.69846394838512</v>
      </c>
      <c r="J17">
        <v>72</v>
      </c>
      <c r="K17">
        <v>29</v>
      </c>
      <c r="L17" s="19">
        <v>2.0227862353671E-5</v>
      </c>
      <c r="M17" s="19">
        <v>1.4737442571960299E-4</v>
      </c>
    </row>
    <row r="18" spans="1:13" x14ac:dyDescent="0.3">
      <c r="A18" s="51" t="s">
        <v>155</v>
      </c>
      <c r="B18" s="51" t="s">
        <v>71</v>
      </c>
      <c r="C18" s="56" t="s">
        <v>139</v>
      </c>
      <c r="D18" s="44">
        <v>0.25</v>
      </c>
      <c r="E18" s="44">
        <v>0.72413793103448298</v>
      </c>
      <c r="F18" s="44">
        <v>2.9117934238520601E-2</v>
      </c>
      <c r="G18" s="44">
        <v>0.13353341497093499</v>
      </c>
      <c r="H18" s="44">
        <v>9.6867903039298903E-2</v>
      </c>
      <c r="I18" s="44">
        <v>0.16344796269350001</v>
      </c>
      <c r="J18">
        <v>72</v>
      </c>
      <c r="K18">
        <v>29</v>
      </c>
      <c r="L18" s="19">
        <v>7.2958388704975896E-5</v>
      </c>
      <c r="M18" s="19">
        <v>4.13430869328197E-4</v>
      </c>
    </row>
    <row r="19" spans="1:13" x14ac:dyDescent="0.3">
      <c r="A19" s="51" t="s">
        <v>153</v>
      </c>
      <c r="B19" s="51" t="s">
        <v>169</v>
      </c>
      <c r="C19" s="56" t="s">
        <v>170</v>
      </c>
      <c r="D19" s="44">
        <v>0.25</v>
      </c>
      <c r="E19" s="44">
        <v>0.68965517241379304</v>
      </c>
      <c r="F19" s="44">
        <v>1.5350014864322E-2</v>
      </c>
      <c r="G19" s="44">
        <v>4.3177282445920097E-2</v>
      </c>
      <c r="H19" s="44">
        <v>3.0668158173216699E-2</v>
      </c>
      <c r="I19" s="44">
        <v>4.33552690772692E-2</v>
      </c>
      <c r="J19">
        <v>72</v>
      </c>
      <c r="K19">
        <v>29</v>
      </c>
      <c r="L19" s="19">
        <v>1.5994486386653999E-4</v>
      </c>
      <c r="M19" s="19">
        <v>7.0932070062552498E-4</v>
      </c>
    </row>
    <row r="20" spans="1:13" x14ac:dyDescent="0.3">
      <c r="A20" s="51" t="s">
        <v>155</v>
      </c>
      <c r="B20" s="51" t="s">
        <v>62</v>
      </c>
      <c r="C20" s="56" t="s">
        <v>132</v>
      </c>
      <c r="D20" s="44">
        <v>0.25</v>
      </c>
      <c r="E20" s="44">
        <v>0.75862068965517204</v>
      </c>
      <c r="F20" s="44">
        <v>7.35185873784743E-3</v>
      </c>
      <c r="G20" s="44">
        <v>1.8596047467876801E-2</v>
      </c>
      <c r="H20" s="44">
        <v>0.10268508987559601</v>
      </c>
      <c r="I20" s="44">
        <v>0.19939715334899399</v>
      </c>
      <c r="J20">
        <v>72</v>
      </c>
      <c r="K20">
        <v>29</v>
      </c>
      <c r="L20" s="19">
        <v>1.19514457611088E-5</v>
      </c>
      <c r="M20" s="19">
        <v>1.10822497057555E-4</v>
      </c>
    </row>
    <row r="21" spans="1:13" x14ac:dyDescent="0.3">
      <c r="A21" s="51" t="s">
        <v>155</v>
      </c>
      <c r="B21" s="51" t="s">
        <v>75</v>
      </c>
      <c r="C21" s="56" t="s">
        <v>123</v>
      </c>
      <c r="D21" s="44">
        <v>0.23611111111111099</v>
      </c>
      <c r="E21" s="44">
        <v>0.86206896551724099</v>
      </c>
      <c r="F21" s="44">
        <v>2.6323542524675898E-2</v>
      </c>
      <c r="G21" s="44">
        <v>0.16111045118811201</v>
      </c>
      <c r="H21" s="44">
        <v>0.20232714373387101</v>
      </c>
      <c r="I21" s="44">
        <v>0.487458119748989</v>
      </c>
      <c r="J21">
        <v>72</v>
      </c>
      <c r="K21">
        <v>29</v>
      </c>
      <c r="L21" s="19">
        <v>5.7330596708770404E-7</v>
      </c>
      <c r="M21" s="19">
        <v>1.16954417285892E-5</v>
      </c>
    </row>
    <row r="22" spans="1:13" x14ac:dyDescent="0.3">
      <c r="A22" s="51" t="s">
        <v>155</v>
      </c>
      <c r="B22" s="51" t="s">
        <v>79</v>
      </c>
      <c r="C22" s="56" t="s">
        <v>163</v>
      </c>
      <c r="D22" s="44">
        <v>0.16666666666666699</v>
      </c>
      <c r="E22" s="44">
        <v>0.41379310344827602</v>
      </c>
      <c r="F22" s="44">
        <v>0.244509325573815</v>
      </c>
      <c r="G22" s="44">
        <v>1.8024904400986099</v>
      </c>
      <c r="H22" s="44">
        <v>3.7549985500306401E-2</v>
      </c>
      <c r="I22" s="44">
        <v>7.2620617121123193E-2</v>
      </c>
      <c r="J22">
        <v>72</v>
      </c>
      <c r="K22">
        <v>29</v>
      </c>
      <c r="L22" s="19">
        <v>2.10752579493379E-2</v>
      </c>
      <c r="M22" s="19">
        <v>4.5737793847499202E-2</v>
      </c>
    </row>
    <row r="23" spans="1:13" x14ac:dyDescent="0.3">
      <c r="A23" s="51" t="s">
        <v>165</v>
      </c>
      <c r="B23" s="51" t="s">
        <v>59</v>
      </c>
      <c r="C23" s="56" t="s">
        <v>133</v>
      </c>
      <c r="D23" s="44">
        <v>0.16666666666666699</v>
      </c>
      <c r="E23" s="44">
        <v>0.48275862068965503</v>
      </c>
      <c r="F23" s="44">
        <v>3.24317992415252E-2</v>
      </c>
      <c r="G23" s="44">
        <v>0.119604248622635</v>
      </c>
      <c r="H23" s="44">
        <v>4.5836087630718197E-2</v>
      </c>
      <c r="I23" s="44">
        <v>8.8006773388881299E-2</v>
      </c>
      <c r="J23">
        <v>72</v>
      </c>
      <c r="K23">
        <v>29</v>
      </c>
      <c r="L23" s="19">
        <v>3.4895761012177602E-3</v>
      </c>
      <c r="M23" s="19">
        <v>8.75485797589458E-3</v>
      </c>
    </row>
    <row r="24" spans="1:13" x14ac:dyDescent="0.3">
      <c r="A24" s="51" t="s">
        <v>155</v>
      </c>
      <c r="B24" s="51" t="s">
        <v>72</v>
      </c>
      <c r="C24" s="56" t="s">
        <v>127</v>
      </c>
      <c r="D24" s="44">
        <v>0.15277777777777801</v>
      </c>
      <c r="E24" s="44">
        <v>0.79310344827586199</v>
      </c>
      <c r="F24" s="44">
        <v>1.0044183964791901E-2</v>
      </c>
      <c r="G24" s="44">
        <v>6.6448809662785394E-2</v>
      </c>
      <c r="H24" s="44">
        <v>0.23593658783577801</v>
      </c>
      <c r="I24" s="44">
        <v>0.52980068692071203</v>
      </c>
      <c r="J24">
        <v>72</v>
      </c>
      <c r="K24">
        <v>29</v>
      </c>
      <c r="L24" s="19">
        <v>2.1476675218733601E-7</v>
      </c>
      <c r="M24" s="19">
        <v>7.7204924449314501E-6</v>
      </c>
    </row>
    <row r="25" spans="1:13" x14ac:dyDescent="0.3">
      <c r="A25" s="51" t="s">
        <v>155</v>
      </c>
      <c r="B25" s="51" t="s">
        <v>79</v>
      </c>
      <c r="C25" s="56" t="s">
        <v>151</v>
      </c>
      <c r="D25" s="44">
        <v>0.13888888888888901</v>
      </c>
      <c r="E25" s="44">
        <v>0.82758620689655205</v>
      </c>
      <c r="F25" s="44">
        <v>5.8522801965322099E-2</v>
      </c>
      <c r="G25" s="44">
        <v>0.29778202601743398</v>
      </c>
      <c r="H25" s="44">
        <v>10.0347895531437</v>
      </c>
      <c r="I25" s="44">
        <v>22.247358409361699</v>
      </c>
      <c r="J25">
        <v>72</v>
      </c>
      <c r="K25">
        <v>29</v>
      </c>
      <c r="L25" s="19">
        <v>0.102230371395697</v>
      </c>
      <c r="M25" s="19">
        <v>0.14896425546230099</v>
      </c>
    </row>
    <row r="26" spans="1:13" x14ac:dyDescent="0.3">
      <c r="A26" s="51" t="s">
        <v>155</v>
      </c>
      <c r="B26" s="51" t="s">
        <v>66</v>
      </c>
      <c r="C26" s="56" t="s">
        <v>122</v>
      </c>
      <c r="D26" s="44">
        <v>0.125</v>
      </c>
      <c r="E26" s="44">
        <v>0.62068965517241403</v>
      </c>
      <c r="F26" s="44">
        <v>0.400201085591047</v>
      </c>
      <c r="G26" s="44">
        <v>3.26739819009557</v>
      </c>
      <c r="H26" s="44">
        <v>3.34841286407659</v>
      </c>
      <c r="I26" s="44">
        <v>7.8331192246367101</v>
      </c>
      <c r="J26">
        <v>72</v>
      </c>
      <c r="K26">
        <v>29</v>
      </c>
      <c r="L26" s="19">
        <v>0.21076913562572799</v>
      </c>
      <c r="M26" s="19">
        <v>0.25901749197378598</v>
      </c>
    </row>
    <row r="27" spans="1:13" x14ac:dyDescent="0.3">
      <c r="A27" s="51" t="s">
        <v>155</v>
      </c>
      <c r="B27" s="51" t="s">
        <v>66</v>
      </c>
      <c r="C27" s="56" t="s">
        <v>171</v>
      </c>
      <c r="D27" s="44">
        <v>0.125</v>
      </c>
      <c r="E27" s="44">
        <v>0.34482758620689702</v>
      </c>
      <c r="F27" s="44">
        <v>3.4445539876431397E-2</v>
      </c>
      <c r="G27" s="44">
        <v>0.176784860052277</v>
      </c>
      <c r="H27" s="44">
        <v>1.5176472377659201E-2</v>
      </c>
      <c r="I27" s="44">
        <v>3.65265461437915E-2</v>
      </c>
      <c r="J27">
        <v>72</v>
      </c>
      <c r="K27">
        <v>29</v>
      </c>
      <c r="L27" s="19">
        <v>3.0677993306908999E-2</v>
      </c>
      <c r="M27" s="19">
        <v>6.0639869728381403E-2</v>
      </c>
    </row>
    <row r="28" spans="1:13" x14ac:dyDescent="0.3">
      <c r="A28" s="51" t="s">
        <v>155</v>
      </c>
      <c r="B28" s="51" t="s">
        <v>71</v>
      </c>
      <c r="C28" s="56" t="s">
        <v>116</v>
      </c>
      <c r="D28" s="44">
        <v>0.125</v>
      </c>
      <c r="E28" s="44">
        <v>0.58620689655172398</v>
      </c>
      <c r="F28" s="44">
        <v>2.5123973155148399E-3</v>
      </c>
      <c r="G28" s="44">
        <v>8.9764895737081997E-3</v>
      </c>
      <c r="H28" s="44">
        <v>9.1410235367764298E-2</v>
      </c>
      <c r="I28" s="44">
        <v>0.177423245655455</v>
      </c>
      <c r="J28">
        <v>72</v>
      </c>
      <c r="K28">
        <v>29</v>
      </c>
      <c r="L28" s="19">
        <v>2.7623057417324001E-5</v>
      </c>
      <c r="M28" s="19">
        <v>1.87836790437803E-4</v>
      </c>
    </row>
    <row r="29" spans="1:13" x14ac:dyDescent="0.3">
      <c r="A29" s="51" t="s">
        <v>155</v>
      </c>
      <c r="B29" s="51" t="s">
        <v>63</v>
      </c>
      <c r="C29" s="56" t="s">
        <v>124</v>
      </c>
      <c r="D29" s="44">
        <v>9.7222222222222196E-2</v>
      </c>
      <c r="E29" s="44">
        <v>0.79310344827586199</v>
      </c>
      <c r="F29" s="44">
        <v>1.19500091319361E-2</v>
      </c>
      <c r="G29" s="44">
        <v>8.3391186351881502E-2</v>
      </c>
      <c r="H29" s="44">
        <v>0.16437479453914</v>
      </c>
      <c r="I29" s="44">
        <v>0.29158225970770302</v>
      </c>
      <c r="J29">
        <v>72</v>
      </c>
      <c r="K29">
        <v>29</v>
      </c>
      <c r="L29" s="19">
        <v>2.8572989620255702E-7</v>
      </c>
      <c r="M29" s="19">
        <v>7.7204924449314501E-6</v>
      </c>
    </row>
    <row r="30" spans="1:13" x14ac:dyDescent="0.3">
      <c r="A30" s="51" t="s">
        <v>155</v>
      </c>
      <c r="B30" s="51" t="s">
        <v>63</v>
      </c>
      <c r="C30" s="56" t="s">
        <v>120</v>
      </c>
      <c r="D30" s="44">
        <v>6.9444444444444406E-2</v>
      </c>
      <c r="E30" s="44">
        <v>0.58620689655172398</v>
      </c>
      <c r="F30" s="44">
        <v>4.0402801321137698E-3</v>
      </c>
      <c r="G30" s="44">
        <v>2.0974283125444099E-2</v>
      </c>
      <c r="H30" s="44">
        <v>6.9912327011326894E-2</v>
      </c>
      <c r="I30" s="44">
        <v>0.13561325201480201</v>
      </c>
      <c r="J30">
        <v>72</v>
      </c>
      <c r="K30">
        <v>29</v>
      </c>
      <c r="L30" s="19">
        <v>3.6839952334502998E-6</v>
      </c>
      <c r="M30" s="19">
        <v>4.1751945979103401E-5</v>
      </c>
    </row>
    <row r="31" spans="1:13" x14ac:dyDescent="0.3">
      <c r="A31" s="51" t="s">
        <v>155</v>
      </c>
      <c r="B31" s="51" t="s">
        <v>71</v>
      </c>
      <c r="C31" s="56" t="s">
        <v>119</v>
      </c>
      <c r="D31" s="44">
        <v>6.9444444444444406E-2</v>
      </c>
      <c r="E31" s="44">
        <v>0.62068965517241403</v>
      </c>
      <c r="F31" s="44">
        <v>9.5882472032158205E-4</v>
      </c>
      <c r="G31" s="44">
        <v>5.2073948444456798E-3</v>
      </c>
      <c r="H31" s="44">
        <v>9.2731189262996103E-2</v>
      </c>
      <c r="I31" s="44">
        <v>0.21150966773193799</v>
      </c>
      <c r="J31">
        <v>72</v>
      </c>
      <c r="K31">
        <v>29</v>
      </c>
      <c r="L31" s="19">
        <v>3.4341364654951402E-6</v>
      </c>
      <c r="M31" s="19">
        <v>4.1751945979103401E-5</v>
      </c>
    </row>
    <row r="32" spans="1:13" x14ac:dyDescent="0.3">
      <c r="A32" s="51" t="s">
        <v>155</v>
      </c>
      <c r="B32" s="51" t="s">
        <v>63</v>
      </c>
      <c r="C32" s="56" t="s">
        <v>148</v>
      </c>
      <c r="D32" s="44">
        <v>6.9444444444444406E-2</v>
      </c>
      <c r="E32" s="44">
        <v>0.68965517241379304</v>
      </c>
      <c r="F32" s="44">
        <v>8.23436000990611E-4</v>
      </c>
      <c r="G32" s="44">
        <v>4.8365437288553697E-3</v>
      </c>
      <c r="H32" s="44">
        <v>0.15916636712371601</v>
      </c>
      <c r="I32" s="44">
        <v>0.35836755292915001</v>
      </c>
      <c r="J32">
        <v>72</v>
      </c>
      <c r="K32">
        <v>29</v>
      </c>
      <c r="L32" s="19">
        <v>7.1042264674849295E-2</v>
      </c>
      <c r="M32" s="19">
        <v>0.11502080947356599</v>
      </c>
    </row>
    <row r="33" spans="1:13" x14ac:dyDescent="0.3">
      <c r="A33" s="51" t="s">
        <v>155</v>
      </c>
      <c r="B33" s="51" t="s">
        <v>63</v>
      </c>
      <c r="C33" s="56" t="s">
        <v>107</v>
      </c>
      <c r="D33" s="44">
        <v>6.9444444444444406E-2</v>
      </c>
      <c r="E33" s="44">
        <v>0.58620689655172398</v>
      </c>
      <c r="F33" s="44">
        <v>7.2434454344682305E-4</v>
      </c>
      <c r="G33" s="44">
        <v>3.0959512562517598E-3</v>
      </c>
      <c r="H33" s="44">
        <v>8.0856725617915196E-2</v>
      </c>
      <c r="I33" s="44">
        <v>0.172951854532051</v>
      </c>
      <c r="J33">
        <v>72</v>
      </c>
      <c r="K33">
        <v>29</v>
      </c>
      <c r="L33" s="19">
        <v>0.14367542699004399</v>
      </c>
      <c r="M33" s="19">
        <v>0.19282754674979599</v>
      </c>
    </row>
    <row r="34" spans="1:13" x14ac:dyDescent="0.3">
      <c r="A34" s="51" t="s">
        <v>155</v>
      </c>
      <c r="B34" s="51" t="s">
        <v>99</v>
      </c>
      <c r="C34" s="56" t="s">
        <v>108</v>
      </c>
      <c r="D34" s="44">
        <v>4.1666666666666699E-2</v>
      </c>
      <c r="E34" s="44">
        <v>0.68965517241379304</v>
      </c>
      <c r="F34" s="44">
        <v>5.0447989913390303E-4</v>
      </c>
      <c r="G34" s="44">
        <v>2.5156082033108702E-3</v>
      </c>
      <c r="H34" s="44">
        <v>9.8411818920151703E-2</v>
      </c>
      <c r="I34" s="44">
        <v>0.22988093549903299</v>
      </c>
      <c r="J34">
        <v>72</v>
      </c>
      <c r="K34">
        <v>29</v>
      </c>
      <c r="L34" s="19">
        <v>3.0276440960515501E-7</v>
      </c>
      <c r="M34" s="19">
        <v>7.7204924449314501E-6</v>
      </c>
    </row>
    <row r="35" spans="1:13" x14ac:dyDescent="0.3">
      <c r="A35" s="51" t="s">
        <v>155</v>
      </c>
      <c r="B35" s="51" t="s">
        <v>172</v>
      </c>
      <c r="C35" s="56" t="s">
        <v>173</v>
      </c>
      <c r="D35" s="44">
        <v>2.7777777777777801E-2</v>
      </c>
      <c r="E35" s="44">
        <v>0.44827586206896602</v>
      </c>
      <c r="F35" s="44">
        <v>7.1652742237816403E-4</v>
      </c>
      <c r="G35" s="44">
        <v>4.9598132168535902E-3</v>
      </c>
      <c r="H35" s="44">
        <v>7.6594442429573306E-2</v>
      </c>
      <c r="I35" s="44">
        <v>0.18724011796373399</v>
      </c>
      <c r="J35">
        <v>72</v>
      </c>
      <c r="K35">
        <v>29</v>
      </c>
      <c r="L35" s="19">
        <v>5.4502797811166402E-5</v>
      </c>
      <c r="M35" s="19">
        <v>3.2986658977992E-4</v>
      </c>
    </row>
    <row r="36" spans="1:13" x14ac:dyDescent="0.3">
      <c r="A36" s="51" t="s">
        <v>155</v>
      </c>
      <c r="B36" s="51" t="s">
        <v>72</v>
      </c>
      <c r="C36" s="56" t="s">
        <v>106</v>
      </c>
      <c r="D36" s="44">
        <v>2.7777777777777801E-2</v>
      </c>
      <c r="E36" s="44">
        <v>0.72413793103448298</v>
      </c>
      <c r="F36" s="44">
        <v>4.3298691393454502E-4</v>
      </c>
      <c r="G36" s="44">
        <v>2.58137665926298E-3</v>
      </c>
      <c r="H36" s="44">
        <v>1.9414583697340699</v>
      </c>
      <c r="I36" s="44">
        <v>4.6534347610631901</v>
      </c>
      <c r="J36">
        <v>72</v>
      </c>
      <c r="K36">
        <v>29</v>
      </c>
      <c r="L36" s="19">
        <v>0.119723223523828</v>
      </c>
      <c r="M36" s="19">
        <v>0.167284504101788</v>
      </c>
    </row>
    <row r="37" spans="1:13" x14ac:dyDescent="0.3">
      <c r="A37" s="51" t="s">
        <v>155</v>
      </c>
      <c r="B37" s="51" t="s">
        <v>63</v>
      </c>
      <c r="C37" s="56" t="s">
        <v>146</v>
      </c>
      <c r="D37" s="44">
        <v>2.7777777777777801E-2</v>
      </c>
      <c r="E37" s="44">
        <v>0.58620689655172398</v>
      </c>
      <c r="F37" s="44">
        <v>3.0687283567803602E-4</v>
      </c>
      <c r="G37" s="44">
        <v>1.89012217636047E-3</v>
      </c>
      <c r="H37" s="44">
        <v>6.4227139857940596E-2</v>
      </c>
      <c r="I37" s="44">
        <v>0.123862295173855</v>
      </c>
      <c r="J37">
        <v>72</v>
      </c>
      <c r="K37">
        <v>29</v>
      </c>
      <c r="L37" s="19">
        <v>1.06639117831846E-5</v>
      </c>
      <c r="M37" s="19">
        <v>1.0877190018848301E-4</v>
      </c>
    </row>
    <row r="38" spans="1:13" x14ac:dyDescent="0.3">
      <c r="A38" s="51" t="s">
        <v>153</v>
      </c>
      <c r="B38" s="51" t="s">
        <v>167</v>
      </c>
      <c r="C38" s="56" t="s">
        <v>168</v>
      </c>
      <c r="D38" s="44">
        <v>2.7777777777777801E-2</v>
      </c>
      <c r="E38" s="44">
        <v>0.55172413793103403</v>
      </c>
      <c r="F38" s="44">
        <v>3.0318269145195303E-4</v>
      </c>
      <c r="G38" s="44">
        <v>1.81720023091619E-3</v>
      </c>
      <c r="H38" s="44">
        <v>8.2940582908159505E-2</v>
      </c>
      <c r="I38" s="44">
        <v>0.18626592757871299</v>
      </c>
      <c r="J38">
        <v>72</v>
      </c>
      <c r="K38">
        <v>29</v>
      </c>
      <c r="L38" s="19">
        <v>3.0890397660991499E-6</v>
      </c>
      <c r="M38" s="19">
        <v>4.1751945979103401E-5</v>
      </c>
    </row>
    <row r="39" spans="1:13" x14ac:dyDescent="0.3">
      <c r="A39" s="51" t="s">
        <v>155</v>
      </c>
      <c r="B39" s="51" t="s">
        <v>58</v>
      </c>
      <c r="C39" s="56" t="s">
        <v>507</v>
      </c>
      <c r="D39" s="44">
        <v>1.38888888888889E-2</v>
      </c>
      <c r="E39" s="44">
        <v>0.65517241379310298</v>
      </c>
      <c r="F39" s="44">
        <v>0.405501470604196</v>
      </c>
      <c r="G39" s="44">
        <v>3.44079407574413</v>
      </c>
      <c r="H39" s="44">
        <v>2.8520094161385399</v>
      </c>
      <c r="I39" s="44">
        <v>4.3816628122200498</v>
      </c>
      <c r="J39">
        <v>72</v>
      </c>
      <c r="K39">
        <v>29</v>
      </c>
      <c r="L39" s="19">
        <v>1.5945511523559099E-6</v>
      </c>
      <c r="M39" s="19">
        <v>2.7107369590050499E-5</v>
      </c>
    </row>
    <row r="40" spans="1:13" x14ac:dyDescent="0.3">
      <c r="A40" s="51" t="s">
        <v>155</v>
      </c>
      <c r="B40" s="51" t="s">
        <v>63</v>
      </c>
      <c r="C40" s="56" t="s">
        <v>147</v>
      </c>
      <c r="D40" s="44">
        <v>1.38888888888889E-2</v>
      </c>
      <c r="E40" s="44">
        <v>0.34482758620689702</v>
      </c>
      <c r="F40" s="44">
        <v>1.8725960548146301E-4</v>
      </c>
      <c r="G40" s="44">
        <v>1.5889504425391199E-3</v>
      </c>
      <c r="H40" s="44">
        <v>2.7429392087486501E-2</v>
      </c>
      <c r="I40" s="44">
        <v>7.6599103954553494E-2</v>
      </c>
      <c r="J40">
        <v>72</v>
      </c>
      <c r="K40">
        <v>29</v>
      </c>
      <c r="L40" s="19">
        <v>9.7430176148809097E-2</v>
      </c>
      <c r="M40" s="19">
        <v>0.14832653682356001</v>
      </c>
    </row>
    <row r="41" spans="1:13" x14ac:dyDescent="0.3">
      <c r="A41" s="51" t="s">
        <v>155</v>
      </c>
      <c r="B41" s="51" t="s">
        <v>63</v>
      </c>
      <c r="C41" s="56" t="s">
        <v>113</v>
      </c>
      <c r="D41" s="44">
        <v>1.38888888888889E-2</v>
      </c>
      <c r="E41" s="44">
        <v>0.62068965517241403</v>
      </c>
      <c r="F41" s="44">
        <v>1.7370037380320399E-4</v>
      </c>
      <c r="G41" s="44">
        <v>1.47389654653061E-3</v>
      </c>
      <c r="H41" s="44">
        <v>0.243847112549015</v>
      </c>
      <c r="I41" s="44">
        <v>0.79686395250380104</v>
      </c>
      <c r="J41">
        <v>72</v>
      </c>
      <c r="K41">
        <v>29</v>
      </c>
      <c r="L41" s="19">
        <v>1.8382281372997701E-5</v>
      </c>
      <c r="M41" s="19">
        <v>1.44230207695828E-4</v>
      </c>
    </row>
    <row r="42" spans="1:13" x14ac:dyDescent="0.3">
      <c r="A42" s="51" t="s">
        <v>153</v>
      </c>
      <c r="B42" s="51" t="s">
        <v>101</v>
      </c>
      <c r="C42" s="56" t="s">
        <v>154</v>
      </c>
      <c r="D42" s="44">
        <v>1.38888888888889E-2</v>
      </c>
      <c r="E42" s="44">
        <v>0.44827586206896602</v>
      </c>
      <c r="F42" s="44">
        <v>1.35382482589813E-4</v>
      </c>
      <c r="G42" s="44">
        <v>1.14875845791752E-3</v>
      </c>
      <c r="H42" s="44">
        <v>2.46801025768358E-2</v>
      </c>
      <c r="I42" s="44">
        <v>4.66093285245259E-2</v>
      </c>
      <c r="J42">
        <v>72</v>
      </c>
      <c r="K42">
        <v>29</v>
      </c>
      <c r="L42" s="19">
        <v>9.5556155172760198E-5</v>
      </c>
      <c r="M42" s="19">
        <v>5.12985675137976E-4</v>
      </c>
    </row>
    <row r="43" spans="1:13" x14ac:dyDescent="0.3">
      <c r="A43" s="51" t="s">
        <v>155</v>
      </c>
      <c r="B43" s="51" t="s">
        <v>63</v>
      </c>
      <c r="C43" s="56" t="s">
        <v>149</v>
      </c>
      <c r="D43" s="44">
        <v>1.38888888888889E-2</v>
      </c>
      <c r="E43" s="44">
        <v>0.51724137931034497</v>
      </c>
      <c r="F43" s="44">
        <v>1.3510029073582599E-4</v>
      </c>
      <c r="G43" s="44">
        <v>1.1463639806349199E-3</v>
      </c>
      <c r="H43" s="44">
        <v>0.19942866534909201</v>
      </c>
      <c r="I43" s="44">
        <v>0.51925118432963702</v>
      </c>
      <c r="J43">
        <v>72</v>
      </c>
      <c r="K43">
        <v>29</v>
      </c>
      <c r="L43" s="19">
        <v>5.4977764963320002E-5</v>
      </c>
      <c r="M43" s="19">
        <v>3.2986658977992E-4</v>
      </c>
    </row>
    <row r="44" spans="1:13" x14ac:dyDescent="0.3">
      <c r="A44" s="51" t="s">
        <v>155</v>
      </c>
      <c r="B44" s="51" t="s">
        <v>72</v>
      </c>
      <c r="C44" s="56" t="s">
        <v>110</v>
      </c>
      <c r="D44" s="44">
        <v>0</v>
      </c>
      <c r="E44" s="44">
        <v>0.62068965517241403</v>
      </c>
      <c r="F44" s="44">
        <v>0</v>
      </c>
      <c r="G44" s="44">
        <v>0</v>
      </c>
      <c r="H44" s="44">
        <v>8.66403797056777E-2</v>
      </c>
      <c r="I44" s="44">
        <v>0.17265215425293101</v>
      </c>
      <c r="J44">
        <v>72</v>
      </c>
      <c r="K44">
        <v>29</v>
      </c>
      <c r="L44" s="19">
        <v>1.01738024035242E-4</v>
      </c>
      <c r="M44" s="19">
        <v>5.1886392257973304E-4</v>
      </c>
    </row>
    <row r="45" spans="1:13" x14ac:dyDescent="0.3">
      <c r="A45" s="51" t="s">
        <v>155</v>
      </c>
      <c r="B45" s="51" t="s">
        <v>63</v>
      </c>
      <c r="C45" s="56" t="s">
        <v>130</v>
      </c>
      <c r="D45" s="44">
        <v>0</v>
      </c>
      <c r="E45" s="44">
        <v>0.55172413793103403</v>
      </c>
      <c r="F45" s="44">
        <v>0</v>
      </c>
      <c r="G45" s="44">
        <v>0</v>
      </c>
      <c r="H45" s="44">
        <v>0.44820766521951</v>
      </c>
      <c r="I45" s="44">
        <v>1.50595618533868</v>
      </c>
      <c r="J45">
        <v>72</v>
      </c>
      <c r="K45">
        <v>29</v>
      </c>
      <c r="L45" s="19">
        <v>1.16520259889207E-4</v>
      </c>
      <c r="M45" s="19">
        <v>5.6595554803329305E-4</v>
      </c>
    </row>
    <row r="46" spans="1:13" x14ac:dyDescent="0.3">
      <c r="A46" s="51" t="s">
        <v>155</v>
      </c>
      <c r="B46" s="51" t="s">
        <v>72</v>
      </c>
      <c r="C46" s="56" t="s">
        <v>114</v>
      </c>
      <c r="D46" s="44">
        <v>0</v>
      </c>
      <c r="E46" s="44">
        <v>0.48275862068965503</v>
      </c>
      <c r="F46" s="44">
        <v>0</v>
      </c>
      <c r="G46" s="44">
        <v>0</v>
      </c>
      <c r="H46" s="44">
        <v>0.113722789954025</v>
      </c>
      <c r="I46" s="44">
        <v>0.26276818058643803</v>
      </c>
      <c r="J46">
        <v>72</v>
      </c>
      <c r="K46">
        <v>29</v>
      </c>
      <c r="L46" s="19">
        <v>3.6222712352180299E-4</v>
      </c>
      <c r="M46" s="19">
        <v>1.47788666396896E-3</v>
      </c>
    </row>
    <row r="47" spans="1:13" x14ac:dyDescent="0.3">
      <c r="A47" s="51" t="s">
        <v>155</v>
      </c>
      <c r="B47" s="51" t="s">
        <v>100</v>
      </c>
      <c r="C47" s="56" t="s">
        <v>115</v>
      </c>
      <c r="D47" s="44">
        <v>0</v>
      </c>
      <c r="E47" s="44">
        <v>0.37931034482758602</v>
      </c>
      <c r="F47" s="44">
        <v>0</v>
      </c>
      <c r="G47" s="44">
        <v>0</v>
      </c>
      <c r="H47" s="44">
        <v>8.4198596040415602E-2</v>
      </c>
      <c r="I47" s="44">
        <v>0.256667593308124</v>
      </c>
      <c r="J47">
        <v>72</v>
      </c>
      <c r="K47">
        <v>29</v>
      </c>
      <c r="L47" s="19">
        <v>9.1665612771778097E-4</v>
      </c>
      <c r="M47" s="19">
        <v>3.1166308342404601E-3</v>
      </c>
    </row>
    <row r="48" spans="1:13" x14ac:dyDescent="0.3">
      <c r="A48" s="51" t="s">
        <v>155</v>
      </c>
      <c r="B48" s="51" t="s">
        <v>63</v>
      </c>
      <c r="C48" s="56" t="s">
        <v>105</v>
      </c>
      <c r="D48" s="44">
        <v>0</v>
      </c>
      <c r="E48" s="44">
        <v>0.37931034482758602</v>
      </c>
      <c r="F48" s="44">
        <v>0</v>
      </c>
      <c r="G48" s="44">
        <v>0</v>
      </c>
      <c r="H48" s="44">
        <v>5.1024357450037597E-2</v>
      </c>
      <c r="I48" s="44">
        <v>0.148164160285463</v>
      </c>
      <c r="J48">
        <v>72</v>
      </c>
      <c r="K48">
        <v>29</v>
      </c>
      <c r="L48" s="19">
        <v>8.8979903500916498E-4</v>
      </c>
      <c r="M48" s="19">
        <v>3.1166308342404601E-3</v>
      </c>
    </row>
    <row r="49" spans="3:6" x14ac:dyDescent="0.3">
      <c r="C49" s="50"/>
      <c r="D49" s="50"/>
      <c r="E49" s="50"/>
    </row>
    <row r="51" spans="3:6" x14ac:dyDescent="0.3">
      <c r="F51" s="44"/>
    </row>
  </sheetData>
  <mergeCells count="2">
    <mergeCell ref="A2:M2"/>
    <mergeCell ref="A1:M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F6E43-9024-43F1-8BDF-20B791A28800}">
  <dimension ref="A1:AB62"/>
  <sheetViews>
    <sheetView tabSelected="1" zoomScale="116" workbookViewId="0">
      <selection activeCell="C18" sqref="C18"/>
    </sheetView>
  </sheetViews>
  <sheetFormatPr defaultRowHeight="14.4" x14ac:dyDescent="0.3"/>
  <cols>
    <col min="1" max="1" width="15.44140625" customWidth="1"/>
    <col min="2" max="2" width="21.77734375" customWidth="1"/>
    <col min="3" max="3" width="28.44140625" customWidth="1"/>
    <col min="4" max="7" width="12.77734375" customWidth="1"/>
    <col min="8" max="15" width="8.77734375" style="44" customWidth="1"/>
    <col min="16" max="19" width="6.77734375" customWidth="1"/>
    <col min="20" max="21" width="11" customWidth="1"/>
    <col min="22" max="22" width="10" customWidth="1"/>
    <col min="23" max="28" width="14.88671875" customWidth="1"/>
  </cols>
  <sheetData>
    <row r="1" spans="1:28" x14ac:dyDescent="0.3">
      <c r="A1" s="95" t="s">
        <v>526</v>
      </c>
      <c r="B1" s="95"/>
      <c r="C1" s="95"/>
      <c r="D1" s="95"/>
      <c r="E1" s="95"/>
      <c r="F1" s="95"/>
      <c r="G1" s="95"/>
      <c r="H1" s="95"/>
      <c r="I1" s="95"/>
      <c r="J1" s="95"/>
      <c r="K1" s="95"/>
      <c r="L1" s="95"/>
      <c r="M1" s="95"/>
      <c r="N1" s="95"/>
      <c r="O1" s="95"/>
    </row>
    <row r="2" spans="1:28" ht="43.8" customHeight="1" x14ac:dyDescent="0.3">
      <c r="A2" s="94" t="s">
        <v>602</v>
      </c>
      <c r="B2" s="94"/>
      <c r="C2" s="94"/>
      <c r="D2" s="94"/>
      <c r="E2" s="94"/>
      <c r="F2" s="94"/>
      <c r="G2" s="94"/>
      <c r="H2" s="94"/>
      <c r="I2" s="94"/>
      <c r="J2" s="94"/>
      <c r="K2" s="94"/>
      <c r="L2" s="94"/>
      <c r="M2" s="94"/>
      <c r="N2" s="94"/>
      <c r="O2" s="94"/>
      <c r="P2" s="94"/>
      <c r="Q2" s="94"/>
      <c r="R2" s="94"/>
      <c r="S2" s="94"/>
      <c r="T2" s="94"/>
      <c r="U2" s="94"/>
      <c r="W2" s="94" t="s">
        <v>603</v>
      </c>
      <c r="X2" s="94"/>
      <c r="Y2" s="94"/>
      <c r="Z2" s="94"/>
      <c r="AA2" s="94"/>
      <c r="AB2" s="94"/>
    </row>
    <row r="4" spans="1:28" s="49" customFormat="1" x14ac:dyDescent="0.3">
      <c r="A4" s="49" t="s">
        <v>152</v>
      </c>
      <c r="B4" s="49" t="s">
        <v>87</v>
      </c>
      <c r="C4" s="49" t="s">
        <v>144</v>
      </c>
      <c r="D4" s="52" t="s">
        <v>208</v>
      </c>
      <c r="E4" s="52" t="s">
        <v>209</v>
      </c>
      <c r="F4" s="52" t="s">
        <v>210</v>
      </c>
      <c r="G4" s="52" t="s">
        <v>211</v>
      </c>
      <c r="H4" s="52" t="s">
        <v>200</v>
      </c>
      <c r="I4" s="52" t="s">
        <v>201</v>
      </c>
      <c r="J4" s="52" t="s">
        <v>202</v>
      </c>
      <c r="K4" s="52" t="s">
        <v>203</v>
      </c>
      <c r="L4" s="52" t="s">
        <v>204</v>
      </c>
      <c r="M4" s="52" t="s">
        <v>205</v>
      </c>
      <c r="N4" s="52" t="s">
        <v>206</v>
      </c>
      <c r="O4" s="52" t="s">
        <v>207</v>
      </c>
      <c r="P4" s="49" t="s">
        <v>212</v>
      </c>
      <c r="Q4" s="49" t="s">
        <v>213</v>
      </c>
      <c r="R4" s="49" t="s">
        <v>214</v>
      </c>
      <c r="S4" s="49" t="s">
        <v>215</v>
      </c>
      <c r="T4" s="43" t="s">
        <v>102</v>
      </c>
      <c r="U4" s="43" t="s">
        <v>103</v>
      </c>
      <c r="V4" s="43"/>
      <c r="W4" s="49" t="s">
        <v>216</v>
      </c>
      <c r="X4" s="49" t="s">
        <v>217</v>
      </c>
      <c r="Y4" s="49" t="s">
        <v>218</v>
      </c>
      <c r="Z4" s="49" t="s">
        <v>219</v>
      </c>
      <c r="AA4" s="49" t="s">
        <v>220</v>
      </c>
      <c r="AB4" s="49" t="s">
        <v>221</v>
      </c>
    </row>
    <row r="5" spans="1:28" x14ac:dyDescent="0.3">
      <c r="A5" s="51" t="s">
        <v>165</v>
      </c>
      <c r="B5" s="51" t="s">
        <v>59</v>
      </c>
      <c r="C5" s="56" t="s">
        <v>145</v>
      </c>
      <c r="D5" s="44">
        <v>1</v>
      </c>
      <c r="E5" s="44">
        <v>1</v>
      </c>
      <c r="F5" s="44">
        <v>1</v>
      </c>
      <c r="G5" s="44">
        <v>1</v>
      </c>
      <c r="H5" s="44">
        <v>53.2507177199181</v>
      </c>
      <c r="I5" s="44">
        <v>21.643566411025201</v>
      </c>
      <c r="J5" s="44">
        <v>23.936180352801699</v>
      </c>
      <c r="K5" s="44">
        <v>9.3688003901510992</v>
      </c>
      <c r="L5" s="44">
        <v>12.6988649526656</v>
      </c>
      <c r="M5" s="44">
        <v>7.0571057382663298</v>
      </c>
      <c r="N5" s="44">
        <v>8.2487177863995207</v>
      </c>
      <c r="O5" s="44">
        <v>7.4413797325562197</v>
      </c>
      <c r="P5">
        <v>19</v>
      </c>
      <c r="Q5">
        <v>35</v>
      </c>
      <c r="R5">
        <v>30</v>
      </c>
      <c r="S5">
        <v>17</v>
      </c>
      <c r="T5" s="53">
        <v>2.3989867711507999E-15</v>
      </c>
      <c r="U5" s="53">
        <v>1.1980957180156099E-13</v>
      </c>
      <c r="V5" s="53"/>
      <c r="W5" s="53">
        <v>5.0820284156852203E-3</v>
      </c>
      <c r="X5" s="53">
        <v>1.08160843593793E-8</v>
      </c>
      <c r="Y5" s="53">
        <v>7.7010480676895496E-10</v>
      </c>
      <c r="Z5" s="53">
        <v>4.24601610947573E-4</v>
      </c>
      <c r="AA5" s="53">
        <v>1.33636952154928E-5</v>
      </c>
      <c r="AB5" s="53">
        <v>0.21897492396802401</v>
      </c>
    </row>
    <row r="6" spans="1:28" x14ac:dyDescent="0.3">
      <c r="A6" s="51" t="s">
        <v>155</v>
      </c>
      <c r="B6" s="51" t="s">
        <v>52</v>
      </c>
      <c r="C6" s="56" t="s">
        <v>104</v>
      </c>
      <c r="D6" s="44">
        <v>1</v>
      </c>
      <c r="E6" s="44">
        <v>1</v>
      </c>
      <c r="F6" s="44">
        <v>1</v>
      </c>
      <c r="G6" s="44">
        <v>0.88235294117647101</v>
      </c>
      <c r="H6" s="44">
        <v>15.176872430166799</v>
      </c>
      <c r="I6" s="44">
        <v>11.392237095858301</v>
      </c>
      <c r="J6" s="44">
        <v>4.6300715156688899</v>
      </c>
      <c r="K6" s="44">
        <v>4.5648611040952298</v>
      </c>
      <c r="L6" s="44">
        <v>6.7588734576337801</v>
      </c>
      <c r="M6" s="44">
        <v>7.7735930819325896</v>
      </c>
      <c r="N6" s="44">
        <v>0.38198459518872502</v>
      </c>
      <c r="O6" s="44">
        <v>1.00595802810281</v>
      </c>
      <c r="P6">
        <v>19</v>
      </c>
      <c r="Q6">
        <v>35</v>
      </c>
      <c r="R6">
        <v>30</v>
      </c>
      <c r="S6">
        <v>17</v>
      </c>
      <c r="T6" s="53">
        <v>8.19583610518314E-16</v>
      </c>
      <c r="U6" s="53">
        <v>1.06545869367381E-13</v>
      </c>
      <c r="V6" s="53"/>
      <c r="W6" s="53">
        <v>4.2893701923830104E-3</v>
      </c>
      <c r="X6" s="53">
        <v>4.7229447904152198E-2</v>
      </c>
      <c r="Y6" s="53">
        <v>1.20453052630195E-9</v>
      </c>
      <c r="Z6" s="53">
        <v>0.43561773157304601</v>
      </c>
      <c r="AA6" s="53">
        <v>2.9297402910563499E-5</v>
      </c>
      <c r="AB6" s="53">
        <v>1.6460664147359E-6</v>
      </c>
    </row>
    <row r="7" spans="1:28" x14ac:dyDescent="0.3">
      <c r="A7" s="51" t="s">
        <v>155</v>
      </c>
      <c r="B7" s="51" t="s">
        <v>58</v>
      </c>
      <c r="C7" s="56" t="s">
        <v>138</v>
      </c>
      <c r="D7" s="44">
        <v>1</v>
      </c>
      <c r="E7" s="44">
        <v>0.68571428571428605</v>
      </c>
      <c r="F7" s="44">
        <v>0.43333333333333302</v>
      </c>
      <c r="G7" s="44">
        <v>0.29411764705882398</v>
      </c>
      <c r="H7" s="44">
        <v>9.0908007827195902</v>
      </c>
      <c r="I7" s="44">
        <v>10.5631492497177</v>
      </c>
      <c r="J7" s="44">
        <v>2.0437475287771898</v>
      </c>
      <c r="K7" s="44">
        <v>5.1204840791311499</v>
      </c>
      <c r="L7" s="44">
        <v>0.377528255997158</v>
      </c>
      <c r="M7" s="44">
        <v>1.7168973604559601</v>
      </c>
      <c r="N7" s="44">
        <v>3.8717562147991E-3</v>
      </c>
      <c r="O7" s="44">
        <v>7.9056562844003891E-3</v>
      </c>
      <c r="P7">
        <v>19</v>
      </c>
      <c r="Q7">
        <v>35</v>
      </c>
      <c r="R7">
        <v>30</v>
      </c>
      <c r="S7">
        <v>17</v>
      </c>
      <c r="T7" s="53">
        <v>5.4840346613051002E-5</v>
      </c>
      <c r="U7" s="53">
        <v>1.45494797136666E-4</v>
      </c>
      <c r="V7" s="53"/>
      <c r="W7" s="53">
        <v>1.47414536539376E-3</v>
      </c>
      <c r="X7" s="53">
        <v>2.2955417766815899E-7</v>
      </c>
      <c r="Y7" s="53">
        <v>3.7090999972033101E-8</v>
      </c>
      <c r="Z7" s="53">
        <v>1.71181362427309E-2</v>
      </c>
      <c r="AA7" s="53">
        <v>1.8310205326083301E-3</v>
      </c>
      <c r="AB7" s="53">
        <v>0.33361337495945498</v>
      </c>
    </row>
    <row r="8" spans="1:28" x14ac:dyDescent="0.3">
      <c r="A8" s="51" t="s">
        <v>155</v>
      </c>
      <c r="B8" s="51" t="s">
        <v>63</v>
      </c>
      <c r="C8" s="56" t="s">
        <v>142</v>
      </c>
      <c r="D8" s="44">
        <v>0.68421052631578905</v>
      </c>
      <c r="E8" s="44">
        <v>0.97142857142857097</v>
      </c>
      <c r="F8" s="44">
        <v>1</v>
      </c>
      <c r="G8" s="44">
        <v>1</v>
      </c>
      <c r="H8" s="44">
        <v>9.8659018140293906</v>
      </c>
      <c r="I8" s="44">
        <v>14.405822169097499</v>
      </c>
      <c r="J8" s="44">
        <v>22.113175121940198</v>
      </c>
      <c r="K8" s="44">
        <v>13.999374582123099</v>
      </c>
      <c r="L8" s="44">
        <v>17.555973659802</v>
      </c>
      <c r="M8" s="44">
        <v>7.5923369166283097</v>
      </c>
      <c r="N8" s="44">
        <v>9.7864896757712998</v>
      </c>
      <c r="O8" s="44">
        <v>6.2592736242752398</v>
      </c>
      <c r="P8">
        <v>19</v>
      </c>
      <c r="Q8">
        <v>35</v>
      </c>
      <c r="R8">
        <v>30</v>
      </c>
      <c r="S8">
        <v>17</v>
      </c>
      <c r="T8" s="53">
        <v>1.0827876676021799E-2</v>
      </c>
      <c r="U8" s="53">
        <v>2.38580333539463E-2</v>
      </c>
      <c r="V8" s="53"/>
      <c r="W8" s="53">
        <v>1.8380071727547699E-4</v>
      </c>
      <c r="X8" s="53">
        <v>5.0730739485965199E-3</v>
      </c>
      <c r="Y8" s="53">
        <v>0.76821407975924505</v>
      </c>
      <c r="Z8" s="53">
        <v>0.39265304719363697</v>
      </c>
      <c r="AA8" s="53">
        <v>1.5713976951796801E-3</v>
      </c>
      <c r="AB8" s="53">
        <v>2.39182719557582E-2</v>
      </c>
    </row>
    <row r="9" spans="1:28" x14ac:dyDescent="0.3">
      <c r="A9" s="51" t="s">
        <v>155</v>
      </c>
      <c r="B9" s="51" t="s">
        <v>63</v>
      </c>
      <c r="C9" s="56" t="s">
        <v>131</v>
      </c>
      <c r="D9" s="44">
        <v>0.68421052631578905</v>
      </c>
      <c r="E9" s="44">
        <v>5.7142857142857099E-2</v>
      </c>
      <c r="F9" s="44">
        <v>0</v>
      </c>
      <c r="G9" s="44">
        <v>0</v>
      </c>
      <c r="H9" s="44">
        <v>0.26352465847815698</v>
      </c>
      <c r="I9" s="44">
        <v>0.34460849273601102</v>
      </c>
      <c r="J9" s="44">
        <v>3.4997302073434401E-3</v>
      </c>
      <c r="K9" s="44">
        <v>1.8426880041986501E-2</v>
      </c>
      <c r="L9" s="44">
        <v>0</v>
      </c>
      <c r="M9" s="44">
        <v>0</v>
      </c>
      <c r="N9" s="44">
        <v>0</v>
      </c>
      <c r="O9" s="44">
        <v>0</v>
      </c>
      <c r="P9">
        <v>19</v>
      </c>
      <c r="Q9">
        <v>35</v>
      </c>
      <c r="R9">
        <v>30</v>
      </c>
      <c r="S9">
        <v>17</v>
      </c>
      <c r="T9" s="53">
        <v>1.84437068635608E-6</v>
      </c>
      <c r="U9" s="53">
        <v>6.1479022878536004E-6</v>
      </c>
      <c r="V9" s="53"/>
      <c r="W9" s="53">
        <v>3.4670421418083199E-9</v>
      </c>
      <c r="X9" s="53">
        <v>7.9341485791698798E-10</v>
      </c>
      <c r="Y9" s="53">
        <v>4.1227444391277101E-8</v>
      </c>
      <c r="Z9" s="53">
        <v>0.64653913625185899</v>
      </c>
      <c r="AA9" s="53">
        <v>0.706756999900639</v>
      </c>
      <c r="AB9" s="53">
        <v>1</v>
      </c>
    </row>
    <row r="10" spans="1:28" x14ac:dyDescent="0.3">
      <c r="A10" s="51" t="s">
        <v>155</v>
      </c>
      <c r="B10" s="51" t="s">
        <v>79</v>
      </c>
      <c r="C10" s="56" t="s">
        <v>163</v>
      </c>
      <c r="D10" s="44">
        <v>0.63157894736842102</v>
      </c>
      <c r="E10" s="44">
        <v>5.7142857142857099E-2</v>
      </c>
      <c r="F10" s="44">
        <v>3.3333333333333298E-2</v>
      </c>
      <c r="G10" s="44">
        <v>0</v>
      </c>
      <c r="H10" s="44">
        <v>0.50502869791626004</v>
      </c>
      <c r="I10" s="44">
        <v>0.84825953599173498</v>
      </c>
      <c r="J10" s="44">
        <v>3.48635015889177E-3</v>
      </c>
      <c r="K10" s="44">
        <v>1.9471503428026601E-2</v>
      </c>
      <c r="L10" s="44">
        <v>1.49768835058931E-3</v>
      </c>
      <c r="M10" s="44">
        <v>8.2031769373047004E-3</v>
      </c>
      <c r="N10" s="44">
        <v>0</v>
      </c>
      <c r="O10" s="44">
        <v>0</v>
      </c>
      <c r="P10">
        <v>19</v>
      </c>
      <c r="Q10">
        <v>35</v>
      </c>
      <c r="R10">
        <v>30</v>
      </c>
      <c r="S10">
        <v>17</v>
      </c>
      <c r="T10" s="53">
        <v>3.1505099681144501E-5</v>
      </c>
      <c r="U10" s="53">
        <v>8.7141765075506107E-5</v>
      </c>
      <c r="V10" s="53"/>
      <c r="W10" s="53">
        <v>4.59418833325859E-8</v>
      </c>
      <c r="X10" s="53">
        <v>3.8275416862941997E-8</v>
      </c>
      <c r="Y10" s="53">
        <v>3.6778944064942902E-7</v>
      </c>
      <c r="Z10" s="53">
        <v>0.86416817206144703</v>
      </c>
      <c r="AA10" s="53">
        <v>0.700651352324139</v>
      </c>
      <c r="AB10" s="53">
        <v>0.83420286294040003</v>
      </c>
    </row>
    <row r="11" spans="1:28" x14ac:dyDescent="0.3">
      <c r="A11" s="51" t="s">
        <v>165</v>
      </c>
      <c r="B11" s="51" t="s">
        <v>82</v>
      </c>
      <c r="C11" s="56" t="s">
        <v>150</v>
      </c>
      <c r="D11" s="44">
        <v>0.63157894736842102</v>
      </c>
      <c r="E11" s="44">
        <v>0.77142857142857102</v>
      </c>
      <c r="F11" s="44">
        <v>0.83333333333333304</v>
      </c>
      <c r="G11" s="44">
        <v>0.58823529411764697</v>
      </c>
      <c r="H11" s="44">
        <v>2.2699108367787501E-2</v>
      </c>
      <c r="I11" s="44">
        <v>2.33227848774058E-2</v>
      </c>
      <c r="J11" s="44">
        <v>4.3353945398173402E-2</v>
      </c>
      <c r="K11" s="44">
        <v>4.4358306148341103E-2</v>
      </c>
      <c r="L11" s="44">
        <v>3.9291472760834299E-2</v>
      </c>
      <c r="M11" s="44">
        <v>6.1704121942127897E-2</v>
      </c>
      <c r="N11" s="44">
        <v>1.13619936305486E-2</v>
      </c>
      <c r="O11" s="44">
        <v>1.1468969331590801E-2</v>
      </c>
      <c r="P11">
        <v>19</v>
      </c>
      <c r="Q11">
        <v>35</v>
      </c>
      <c r="R11">
        <v>30</v>
      </c>
      <c r="S11">
        <v>17</v>
      </c>
      <c r="T11" s="53">
        <v>1.9608984270125699E-2</v>
      </c>
      <c r="U11" s="53">
        <v>4.0462983414545003E-2</v>
      </c>
      <c r="V11" s="53"/>
      <c r="W11" s="53">
        <v>0.16017878435965599</v>
      </c>
      <c r="X11" s="53">
        <v>0.53204959654755102</v>
      </c>
      <c r="Y11" s="53">
        <v>0.29500300972350302</v>
      </c>
      <c r="Z11" s="53">
        <v>0.43561773157304601</v>
      </c>
      <c r="AA11" s="53">
        <v>6.84110586917907E-3</v>
      </c>
      <c r="AB11" s="53">
        <v>6.1677449245816203E-2</v>
      </c>
    </row>
    <row r="12" spans="1:28" x14ac:dyDescent="0.3">
      <c r="A12" s="51" t="s">
        <v>155</v>
      </c>
      <c r="B12" s="51" t="s">
        <v>71</v>
      </c>
      <c r="C12" s="56" t="s">
        <v>139</v>
      </c>
      <c r="D12" s="44">
        <v>0.52631578947368396</v>
      </c>
      <c r="E12" s="44">
        <v>1</v>
      </c>
      <c r="F12" s="44">
        <v>1</v>
      </c>
      <c r="G12" s="44">
        <v>1</v>
      </c>
      <c r="H12" s="44">
        <v>0.87894923102676703</v>
      </c>
      <c r="I12" s="44">
        <v>1.4906727885712601</v>
      </c>
      <c r="J12" s="44">
        <v>3.9870790992647098</v>
      </c>
      <c r="K12" s="44">
        <v>3.6143891391709202</v>
      </c>
      <c r="L12" s="44">
        <v>4.37980679142263</v>
      </c>
      <c r="M12" s="44">
        <v>3.4430533416757401</v>
      </c>
      <c r="N12" s="44">
        <v>3.0002689825958302</v>
      </c>
      <c r="O12" s="44">
        <v>1.6315888066901001</v>
      </c>
      <c r="P12">
        <v>19</v>
      </c>
      <c r="Q12">
        <v>35</v>
      </c>
      <c r="R12">
        <v>30</v>
      </c>
      <c r="S12">
        <v>17</v>
      </c>
      <c r="T12" s="53">
        <v>5.2850529396032697E-4</v>
      </c>
      <c r="U12" s="53">
        <v>1.3471703571537701E-3</v>
      </c>
      <c r="V12" s="53"/>
      <c r="W12" s="53">
        <v>1.9207564320958501E-5</v>
      </c>
      <c r="X12" s="53">
        <v>1.62778416422928E-6</v>
      </c>
      <c r="Y12" s="53">
        <v>2.0174348676052999E-3</v>
      </c>
      <c r="Z12" s="53">
        <v>0.50810809241317401</v>
      </c>
      <c r="AA12" s="53">
        <v>0.59920635679749801</v>
      </c>
      <c r="AB12" s="53">
        <v>0.26618080081725498</v>
      </c>
    </row>
    <row r="13" spans="1:28" x14ac:dyDescent="0.3">
      <c r="A13" s="51" t="s">
        <v>155</v>
      </c>
      <c r="B13" s="51" t="s">
        <v>62</v>
      </c>
      <c r="C13" s="56" t="s">
        <v>143</v>
      </c>
      <c r="D13" s="44">
        <v>0.47368421052631599</v>
      </c>
      <c r="E13" s="44">
        <v>0.85714285714285698</v>
      </c>
      <c r="F13" s="44">
        <v>0.96666666666666701</v>
      </c>
      <c r="G13" s="44">
        <v>0.94117647058823495</v>
      </c>
      <c r="H13" s="44">
        <v>0.86570213772906002</v>
      </c>
      <c r="I13" s="44">
        <v>2.32013864470877</v>
      </c>
      <c r="J13" s="44">
        <v>1.37013238935607</v>
      </c>
      <c r="K13" s="44">
        <v>2.2278750158974101</v>
      </c>
      <c r="L13" s="44">
        <v>0.88351915636511102</v>
      </c>
      <c r="M13" s="44">
        <v>1.0377140275174299</v>
      </c>
      <c r="N13" s="44">
        <v>0.286912839762406</v>
      </c>
      <c r="O13" s="44">
        <v>0.269651084621157</v>
      </c>
      <c r="P13">
        <v>19</v>
      </c>
      <c r="Q13">
        <v>35</v>
      </c>
      <c r="R13">
        <v>30</v>
      </c>
      <c r="S13">
        <v>17</v>
      </c>
      <c r="T13" s="53">
        <v>1.4652852488220401E-2</v>
      </c>
      <c r="U13" s="53">
        <v>3.07237229591719E-2</v>
      </c>
      <c r="V13" s="53"/>
      <c r="W13" s="53">
        <v>1.5714731690078601E-2</v>
      </c>
      <c r="X13" s="53">
        <v>9.2965202503698802E-3</v>
      </c>
      <c r="Y13" s="53">
        <v>0.35727981746152998</v>
      </c>
      <c r="Z13" s="53">
        <v>0.83067398611776599</v>
      </c>
      <c r="AA13" s="53">
        <v>0.26062575323299197</v>
      </c>
      <c r="AB13" s="53">
        <v>0.18091900160310501</v>
      </c>
    </row>
    <row r="14" spans="1:28" x14ac:dyDescent="0.3">
      <c r="A14" s="51" t="s">
        <v>155</v>
      </c>
      <c r="B14" s="51" t="s">
        <v>66</v>
      </c>
      <c r="C14" s="56" t="s">
        <v>137</v>
      </c>
      <c r="D14" s="44">
        <v>0.42105263157894701</v>
      </c>
      <c r="E14" s="44">
        <v>0.94285714285714295</v>
      </c>
      <c r="F14" s="44">
        <v>1</v>
      </c>
      <c r="G14" s="44">
        <v>1</v>
      </c>
      <c r="H14" s="44">
        <v>0.75085420875419495</v>
      </c>
      <c r="I14" s="44">
        <v>1.7537165349558901</v>
      </c>
      <c r="J14" s="44">
        <v>1.80467882821079</v>
      </c>
      <c r="K14" s="44">
        <v>2.50612571716192</v>
      </c>
      <c r="L14" s="44">
        <v>1.36310303387173</v>
      </c>
      <c r="M14" s="44">
        <v>1.9219145676076499</v>
      </c>
      <c r="N14" s="44">
        <v>1.4505082513524601</v>
      </c>
      <c r="O14" s="44">
        <v>1.39716651712448</v>
      </c>
      <c r="P14">
        <v>19</v>
      </c>
      <c r="Q14">
        <v>35</v>
      </c>
      <c r="R14">
        <v>30</v>
      </c>
      <c r="S14">
        <v>17</v>
      </c>
      <c r="T14" s="53">
        <v>3.7175796466457601E-5</v>
      </c>
      <c r="U14" s="53">
        <v>1.00684448763323E-4</v>
      </c>
      <c r="V14" s="53"/>
      <c r="W14" s="53">
        <v>9.4445649674939898E-4</v>
      </c>
      <c r="X14" s="53">
        <v>1.3313259855611899E-3</v>
      </c>
      <c r="Y14" s="53">
        <v>1.1822123478667701E-3</v>
      </c>
      <c r="Z14" s="53">
        <v>1</v>
      </c>
      <c r="AA14" s="53">
        <v>0.69491933413086804</v>
      </c>
      <c r="AB14" s="53">
        <v>0.700651352324139</v>
      </c>
    </row>
    <row r="15" spans="1:28" x14ac:dyDescent="0.3">
      <c r="A15" s="51" t="s">
        <v>155</v>
      </c>
      <c r="B15" s="51" t="s">
        <v>66</v>
      </c>
      <c r="C15" s="56" t="s">
        <v>141</v>
      </c>
      <c r="D15" s="44">
        <v>0.42105263157894701</v>
      </c>
      <c r="E15" s="44">
        <v>0.628571428571429</v>
      </c>
      <c r="F15" s="44">
        <v>0.76666666666666705</v>
      </c>
      <c r="G15" s="44">
        <v>0.52941176470588203</v>
      </c>
      <c r="H15" s="44">
        <v>0.221448881361824</v>
      </c>
      <c r="I15" s="44">
        <v>0.44649686370027297</v>
      </c>
      <c r="J15" s="44">
        <v>0.341411490872844</v>
      </c>
      <c r="K15" s="44">
        <v>0.66029876333855098</v>
      </c>
      <c r="L15" s="44">
        <v>0.11831891679980901</v>
      </c>
      <c r="M15" s="44">
        <v>0.209240802052721</v>
      </c>
      <c r="N15" s="44">
        <v>4.7729131430824898E-2</v>
      </c>
      <c r="O15" s="44">
        <v>0.10984781528031801</v>
      </c>
      <c r="P15">
        <v>19</v>
      </c>
      <c r="Q15">
        <v>35</v>
      </c>
      <c r="R15">
        <v>30</v>
      </c>
      <c r="S15">
        <v>17</v>
      </c>
      <c r="T15" s="53">
        <v>0.30083609227377001</v>
      </c>
      <c r="U15" s="53">
        <v>0.42052356984505501</v>
      </c>
      <c r="V15" s="53"/>
      <c r="W15" s="53" t="s">
        <v>98</v>
      </c>
      <c r="X15" s="53" t="s">
        <v>98</v>
      </c>
      <c r="Y15" s="53" t="s">
        <v>98</v>
      </c>
      <c r="Z15" s="53" t="s">
        <v>98</v>
      </c>
      <c r="AA15" s="53" t="s">
        <v>98</v>
      </c>
      <c r="AB15" s="53" t="s">
        <v>98</v>
      </c>
    </row>
    <row r="16" spans="1:28" x14ac:dyDescent="0.3">
      <c r="A16" s="51" t="s">
        <v>165</v>
      </c>
      <c r="B16" s="51" t="s">
        <v>59</v>
      </c>
      <c r="C16" s="56" t="s">
        <v>133</v>
      </c>
      <c r="D16" s="44">
        <v>0.36842105263157898</v>
      </c>
      <c r="E16" s="44">
        <v>0.82857142857142896</v>
      </c>
      <c r="F16" s="44">
        <v>0.9</v>
      </c>
      <c r="G16" s="44">
        <v>0.23529411764705899</v>
      </c>
      <c r="H16" s="44">
        <v>4.9770259519477298</v>
      </c>
      <c r="I16" s="44">
        <v>10.100121278676401</v>
      </c>
      <c r="J16" s="44">
        <v>5.2997542547297298</v>
      </c>
      <c r="K16" s="44">
        <v>6.0721234678276401</v>
      </c>
      <c r="L16" s="44">
        <v>2.0844373616645799</v>
      </c>
      <c r="M16" s="44">
        <v>3.3980857262824902</v>
      </c>
      <c r="N16" s="44">
        <v>2.1110981277229799E-2</v>
      </c>
      <c r="O16" s="44">
        <v>5.4198447840005597E-2</v>
      </c>
      <c r="P16">
        <v>19</v>
      </c>
      <c r="Q16">
        <v>35</v>
      </c>
      <c r="R16">
        <v>30</v>
      </c>
      <c r="S16">
        <v>17</v>
      </c>
      <c r="T16" s="53">
        <v>6.0444697793767197E-6</v>
      </c>
      <c r="U16" s="53">
        <v>1.9165391983389598E-5</v>
      </c>
      <c r="V16" s="53"/>
      <c r="W16" s="53">
        <v>8.0846774982551509E-3</v>
      </c>
      <c r="X16" s="53">
        <v>9.5814594279730006E-2</v>
      </c>
      <c r="Y16" s="53">
        <v>8.3220443961420004E-2</v>
      </c>
      <c r="Z16" s="53">
        <v>0.36154076299069898</v>
      </c>
      <c r="AA16" s="53">
        <v>3.3142988376174799E-6</v>
      </c>
      <c r="AB16" s="53">
        <v>2.3215280658763101E-4</v>
      </c>
    </row>
    <row r="17" spans="1:28" x14ac:dyDescent="0.3">
      <c r="A17" s="51" t="s">
        <v>155</v>
      </c>
      <c r="B17" s="51" t="s">
        <v>63</v>
      </c>
      <c r="C17" s="56" t="s">
        <v>135</v>
      </c>
      <c r="D17" s="44">
        <v>0.26315789473684198</v>
      </c>
      <c r="E17" s="44">
        <v>0.91428571428571404</v>
      </c>
      <c r="F17" s="44">
        <v>1</v>
      </c>
      <c r="G17" s="44">
        <v>1</v>
      </c>
      <c r="H17" s="44">
        <v>1.3452145527786299</v>
      </c>
      <c r="I17" s="44">
        <v>4.8107213543860903</v>
      </c>
      <c r="J17" s="44">
        <v>9.1249756860339204</v>
      </c>
      <c r="K17" s="44">
        <v>9.4800746789853694</v>
      </c>
      <c r="L17" s="44">
        <v>9.1211427084260102</v>
      </c>
      <c r="M17" s="44">
        <v>6.2456521234780302</v>
      </c>
      <c r="N17" s="44">
        <v>3.1182948396660501</v>
      </c>
      <c r="O17" s="44">
        <v>2.1627144895746002</v>
      </c>
      <c r="P17">
        <v>19</v>
      </c>
      <c r="Q17">
        <v>35</v>
      </c>
      <c r="R17">
        <v>30</v>
      </c>
      <c r="S17">
        <v>17</v>
      </c>
      <c r="T17" s="53">
        <v>1.3161915127046E-5</v>
      </c>
      <c r="U17" s="53">
        <v>3.8887476511726902E-5</v>
      </c>
      <c r="V17" s="53"/>
      <c r="W17" s="53">
        <v>7.7113195873953706E-6</v>
      </c>
      <c r="X17" s="53">
        <v>1.23242334661687E-7</v>
      </c>
      <c r="Y17" s="53">
        <v>6.84110586917907E-3</v>
      </c>
      <c r="Z17" s="53">
        <v>0.30570913929635801</v>
      </c>
      <c r="AA17" s="53">
        <v>0.26698232124180099</v>
      </c>
      <c r="AB17" s="53">
        <v>4.2481269783950101E-2</v>
      </c>
    </row>
    <row r="18" spans="1:28" x14ac:dyDescent="0.3">
      <c r="A18" s="51" t="s">
        <v>155</v>
      </c>
      <c r="B18" s="51" t="s">
        <v>63</v>
      </c>
      <c r="C18" s="56" t="s">
        <v>129</v>
      </c>
      <c r="D18" s="44">
        <v>0.26315789473684198</v>
      </c>
      <c r="E18" s="44">
        <v>0.97142857142857097</v>
      </c>
      <c r="F18" s="44">
        <v>1</v>
      </c>
      <c r="G18" s="44">
        <v>1</v>
      </c>
      <c r="H18" s="44">
        <v>0.13328137571852899</v>
      </c>
      <c r="I18" s="44">
        <v>0.27467288317127803</v>
      </c>
      <c r="J18" s="44">
        <v>1.1427543892319501</v>
      </c>
      <c r="K18" s="44">
        <v>0.96868271047227295</v>
      </c>
      <c r="L18" s="44">
        <v>1.3934291250713</v>
      </c>
      <c r="M18" s="44">
        <v>0.79386410968236798</v>
      </c>
      <c r="N18" s="44">
        <v>0.95534309386328498</v>
      </c>
      <c r="O18" s="44">
        <v>0.38052675953948101</v>
      </c>
      <c r="P18">
        <v>19</v>
      </c>
      <c r="Q18">
        <v>35</v>
      </c>
      <c r="R18">
        <v>30</v>
      </c>
      <c r="S18">
        <v>17</v>
      </c>
      <c r="T18" s="53">
        <v>8.0175877899226105E-7</v>
      </c>
      <c r="U18" s="53">
        <v>2.8169903045674001E-6</v>
      </c>
      <c r="V18" s="53"/>
      <c r="W18" s="53">
        <v>4.2260134250838298E-6</v>
      </c>
      <c r="X18" s="53">
        <v>1.02570561505328E-8</v>
      </c>
      <c r="Y18" s="53">
        <v>9.7506477364645206E-5</v>
      </c>
      <c r="Z18" s="53">
        <v>0.14645831947833499</v>
      </c>
      <c r="AA18" s="53">
        <v>1</v>
      </c>
      <c r="AB18" s="53">
        <v>0.235981066177781</v>
      </c>
    </row>
    <row r="19" spans="1:28" x14ac:dyDescent="0.3">
      <c r="A19" s="51" t="s">
        <v>155</v>
      </c>
      <c r="B19" s="51" t="s">
        <v>62</v>
      </c>
      <c r="C19" s="56" t="s">
        <v>132</v>
      </c>
      <c r="D19" s="44">
        <v>0.26315789473684198</v>
      </c>
      <c r="E19" s="44">
        <v>0.85714285714285698</v>
      </c>
      <c r="F19" s="44">
        <v>0.96666666666666701</v>
      </c>
      <c r="G19" s="44">
        <v>1</v>
      </c>
      <c r="H19" s="44">
        <v>9.0759213477801498E-2</v>
      </c>
      <c r="I19" s="44">
        <v>0.35145862213378398</v>
      </c>
      <c r="J19" s="44">
        <v>2.1626066302014002</v>
      </c>
      <c r="K19" s="44">
        <v>3.4230527657922498</v>
      </c>
      <c r="L19" s="44">
        <v>1.0116211915667399</v>
      </c>
      <c r="M19" s="44">
        <v>0.83775339691214801</v>
      </c>
      <c r="N19" s="44">
        <v>0.76016505009139701</v>
      </c>
      <c r="O19" s="44">
        <v>0.48949267541571001</v>
      </c>
      <c r="P19">
        <v>19</v>
      </c>
      <c r="Q19">
        <v>35</v>
      </c>
      <c r="R19">
        <v>30</v>
      </c>
      <c r="S19">
        <v>17</v>
      </c>
      <c r="T19" s="53">
        <v>4.8907304663641799E-6</v>
      </c>
      <c r="U19" s="53">
        <v>1.5894874015683599E-5</v>
      </c>
      <c r="V19" s="53"/>
      <c r="W19" s="53">
        <v>2.6866028941830099E-6</v>
      </c>
      <c r="X19" s="53">
        <v>2.6866028941830099E-6</v>
      </c>
      <c r="Y19" s="53">
        <v>1.2193333109735E-4</v>
      </c>
      <c r="Z19" s="53">
        <v>0.91076297829073705</v>
      </c>
      <c r="AA19" s="53">
        <v>0.90743992969472798</v>
      </c>
      <c r="AB19" s="53">
        <v>0.83067398611776599</v>
      </c>
    </row>
    <row r="20" spans="1:28" x14ac:dyDescent="0.3">
      <c r="A20" s="51" t="s">
        <v>155</v>
      </c>
      <c r="B20" s="51" t="s">
        <v>63</v>
      </c>
      <c r="C20" s="56" t="s">
        <v>134</v>
      </c>
      <c r="D20" s="44">
        <v>0.21052631578947401</v>
      </c>
      <c r="E20" s="44">
        <v>0.71428571428571397</v>
      </c>
      <c r="F20" s="44">
        <v>0.96666666666666701</v>
      </c>
      <c r="G20" s="44">
        <v>1</v>
      </c>
      <c r="H20" s="44">
        <v>1.7327901558740499</v>
      </c>
      <c r="I20" s="44">
        <v>5.8416582980066902</v>
      </c>
      <c r="J20" s="44">
        <v>3.74285182331844</v>
      </c>
      <c r="K20" s="44">
        <v>9.3878354120043603</v>
      </c>
      <c r="L20" s="44">
        <v>2.55613530347176</v>
      </c>
      <c r="M20" s="44">
        <v>5.2537381197260604</v>
      </c>
      <c r="N20" s="44">
        <v>2.0782495567729802</v>
      </c>
      <c r="O20" s="44">
        <v>2.07616466111326</v>
      </c>
      <c r="P20">
        <v>19</v>
      </c>
      <c r="Q20">
        <v>35</v>
      </c>
      <c r="R20">
        <v>30</v>
      </c>
      <c r="S20">
        <v>17</v>
      </c>
      <c r="T20" s="53">
        <v>9.0853912117939492E-6</v>
      </c>
      <c r="U20" s="53">
        <v>2.8121448988886002E-5</v>
      </c>
      <c r="V20" s="53"/>
      <c r="W20" s="53">
        <v>7.8751592309161206E-2</v>
      </c>
      <c r="X20" s="53">
        <v>2.8400251460191002E-4</v>
      </c>
      <c r="Y20" s="53">
        <v>2.9297402910563499E-5</v>
      </c>
      <c r="Z20" s="53">
        <v>3.4196525744895498E-2</v>
      </c>
      <c r="AA20" s="53">
        <v>3.5894826180967701E-3</v>
      </c>
      <c r="AB20" s="53">
        <v>0.32937609141843199</v>
      </c>
    </row>
    <row r="21" spans="1:28" x14ac:dyDescent="0.3">
      <c r="A21" s="51" t="s">
        <v>155</v>
      </c>
      <c r="B21" s="51" t="s">
        <v>63</v>
      </c>
      <c r="C21" s="56" t="s">
        <v>140</v>
      </c>
      <c r="D21" s="44">
        <v>0.21052631578947401</v>
      </c>
      <c r="E21" s="44">
        <v>0.51428571428571401</v>
      </c>
      <c r="F21" s="44">
        <v>0.8</v>
      </c>
      <c r="G21" s="44">
        <v>0.94117647058823495</v>
      </c>
      <c r="H21" s="44">
        <v>0.19779081311275201</v>
      </c>
      <c r="I21" s="44">
        <v>0.577931015328778</v>
      </c>
      <c r="J21" s="44">
        <v>6.8851539309921606E-2</v>
      </c>
      <c r="K21" s="44">
        <v>0.14844284283161099</v>
      </c>
      <c r="L21" s="44">
        <v>0.25335116688519699</v>
      </c>
      <c r="M21" s="44">
        <v>0.27908417030232202</v>
      </c>
      <c r="N21" s="44">
        <v>0.13185110558355601</v>
      </c>
      <c r="O21" s="44">
        <v>0.109718925612301</v>
      </c>
      <c r="P21">
        <v>19</v>
      </c>
      <c r="Q21">
        <v>35</v>
      </c>
      <c r="R21">
        <v>30</v>
      </c>
      <c r="S21">
        <v>17</v>
      </c>
      <c r="T21" s="53">
        <v>1.06325950173959E-3</v>
      </c>
      <c r="U21" s="53">
        <v>2.65814875434896E-3</v>
      </c>
      <c r="V21" s="53"/>
      <c r="W21" s="53">
        <v>0.29382683838587598</v>
      </c>
      <c r="X21" s="53">
        <v>1.71214252175498E-4</v>
      </c>
      <c r="Y21" s="53">
        <v>5.8715570397242496E-4</v>
      </c>
      <c r="Z21" s="53">
        <v>1.88574964712039E-3</v>
      </c>
      <c r="AA21" s="53">
        <v>5.8063277516493799E-3</v>
      </c>
      <c r="AB21" s="53">
        <v>0.91076297829073705</v>
      </c>
    </row>
    <row r="22" spans="1:28" x14ac:dyDescent="0.3">
      <c r="A22" s="51" t="s">
        <v>155</v>
      </c>
      <c r="B22" s="51" t="s">
        <v>72</v>
      </c>
      <c r="C22" s="56" t="s">
        <v>127</v>
      </c>
      <c r="D22" s="44">
        <v>0.157894736842105</v>
      </c>
      <c r="E22" s="44">
        <v>0.82857142857142896</v>
      </c>
      <c r="F22" s="44">
        <v>1</v>
      </c>
      <c r="G22" s="44">
        <v>1</v>
      </c>
      <c r="H22" s="44">
        <v>0.10501144642077399</v>
      </c>
      <c r="I22" s="44">
        <v>0.418672303598769</v>
      </c>
      <c r="J22" s="44">
        <v>2.1354101888895798</v>
      </c>
      <c r="K22" s="44">
        <v>3.0790950860808701</v>
      </c>
      <c r="L22" s="44">
        <v>6.0061835577693197</v>
      </c>
      <c r="M22" s="44">
        <v>4.5123156533735704</v>
      </c>
      <c r="N22" s="44">
        <v>5.1884253721113502</v>
      </c>
      <c r="O22" s="44">
        <v>2.2038070021987299</v>
      </c>
      <c r="P22">
        <v>19</v>
      </c>
      <c r="Q22">
        <v>35</v>
      </c>
      <c r="R22">
        <v>30</v>
      </c>
      <c r="S22">
        <v>17</v>
      </c>
      <c r="T22" s="53">
        <v>2.2593432076407E-7</v>
      </c>
      <c r="U22" s="53">
        <v>8.9004429391906304E-7</v>
      </c>
      <c r="V22" s="53"/>
      <c r="W22" s="53">
        <v>1.88574964712039E-3</v>
      </c>
      <c r="X22" s="53">
        <v>8.5992450047931596E-10</v>
      </c>
      <c r="Y22" s="53">
        <v>1.2467120613282801E-8</v>
      </c>
      <c r="Z22" s="53">
        <v>1.7555613247239801E-4</v>
      </c>
      <c r="AA22" s="53">
        <v>5.9300243514182104E-4</v>
      </c>
      <c r="AB22" s="53">
        <v>0.83420286294040003</v>
      </c>
    </row>
    <row r="23" spans="1:28" x14ac:dyDescent="0.3">
      <c r="A23" s="51" t="s">
        <v>155</v>
      </c>
      <c r="B23" s="51" t="s">
        <v>75</v>
      </c>
      <c r="C23" s="56" t="s">
        <v>123</v>
      </c>
      <c r="D23" s="44">
        <v>0.105263157894737</v>
      </c>
      <c r="E23" s="44">
        <v>0.77142857142857102</v>
      </c>
      <c r="F23" s="44">
        <v>1</v>
      </c>
      <c r="G23" s="44">
        <v>1</v>
      </c>
      <c r="H23" s="44">
        <v>4.510745795565E-2</v>
      </c>
      <c r="I23" s="44">
        <v>0.175724835006797</v>
      </c>
      <c r="J23" s="44">
        <v>4.6312884205050402</v>
      </c>
      <c r="K23" s="44">
        <v>5.1345174002243699</v>
      </c>
      <c r="L23" s="44">
        <v>6.2503261709280098</v>
      </c>
      <c r="M23" s="44">
        <v>4.9771456291786</v>
      </c>
      <c r="N23" s="44">
        <v>3.3415454083303699</v>
      </c>
      <c r="O23" s="44">
        <v>2.2028593970523298</v>
      </c>
      <c r="P23">
        <v>19</v>
      </c>
      <c r="Q23">
        <v>35</v>
      </c>
      <c r="R23">
        <v>30</v>
      </c>
      <c r="S23">
        <v>17</v>
      </c>
      <c r="T23" s="53">
        <v>1.0564104932778699E-8</v>
      </c>
      <c r="U23" s="53">
        <v>4.5554483274533401E-8</v>
      </c>
      <c r="V23" s="53"/>
      <c r="W23" s="53">
        <v>7.0467629928561602E-6</v>
      </c>
      <c r="X23" s="53">
        <v>3.4670421418083199E-9</v>
      </c>
      <c r="Y23" s="53">
        <v>1.2193333109735E-4</v>
      </c>
      <c r="Z23" s="53">
        <v>7.2337075827105801E-2</v>
      </c>
      <c r="AA23" s="53">
        <v>1</v>
      </c>
      <c r="AB23" s="53">
        <v>0.15600399121729</v>
      </c>
    </row>
    <row r="24" spans="1:28" x14ac:dyDescent="0.3">
      <c r="A24" s="51" t="s">
        <v>155</v>
      </c>
      <c r="B24" s="51" t="s">
        <v>63</v>
      </c>
      <c r="C24" s="56" t="s">
        <v>124</v>
      </c>
      <c r="D24" s="44">
        <v>0.105263157894737</v>
      </c>
      <c r="E24" s="44">
        <v>0.8</v>
      </c>
      <c r="F24" s="44">
        <v>1</v>
      </c>
      <c r="G24" s="44">
        <v>1</v>
      </c>
      <c r="H24" s="44">
        <v>3.5929214469129001E-2</v>
      </c>
      <c r="I24" s="44">
        <v>0.13370830127040501</v>
      </c>
      <c r="J24" s="44">
        <v>1.7840446399579699</v>
      </c>
      <c r="K24" s="44">
        <v>2.3579071149814101</v>
      </c>
      <c r="L24" s="44">
        <v>2.3177035772382601</v>
      </c>
      <c r="M24" s="44">
        <v>2.31647938834378</v>
      </c>
      <c r="N24" s="44">
        <v>1.41975440063892</v>
      </c>
      <c r="O24" s="44">
        <v>0.704567860761665</v>
      </c>
      <c r="P24">
        <v>19</v>
      </c>
      <c r="Q24">
        <v>35</v>
      </c>
      <c r="R24">
        <v>30</v>
      </c>
      <c r="S24">
        <v>17</v>
      </c>
      <c r="T24" s="53">
        <v>1.08629921654656E-8</v>
      </c>
      <c r="U24" s="53">
        <v>4.5554483274533401E-8</v>
      </c>
      <c r="V24" s="53"/>
      <c r="W24" s="53">
        <v>1.9412093875242001E-5</v>
      </c>
      <c r="X24" s="53">
        <v>4.0949114207191798E-9</v>
      </c>
      <c r="Y24" s="53">
        <v>1.1715234444699599E-5</v>
      </c>
      <c r="Z24" s="53">
        <v>4.2481269783950101E-2</v>
      </c>
      <c r="AA24" s="53">
        <v>0.460061780597118</v>
      </c>
      <c r="AB24" s="53">
        <v>0.41657423484328698</v>
      </c>
    </row>
    <row r="25" spans="1:28" x14ac:dyDescent="0.3">
      <c r="A25" s="51" t="s">
        <v>155</v>
      </c>
      <c r="B25" s="51" t="s">
        <v>161</v>
      </c>
      <c r="C25" s="56" t="s">
        <v>162</v>
      </c>
      <c r="D25" s="44">
        <v>0.105263157894737</v>
      </c>
      <c r="E25" s="44">
        <v>0.17142857142857101</v>
      </c>
      <c r="F25" s="44">
        <v>6.6666666666666693E-2</v>
      </c>
      <c r="G25" s="44">
        <v>5.8823529411764698E-2</v>
      </c>
      <c r="H25" s="44">
        <v>1.65462227734571E-2</v>
      </c>
      <c r="I25" s="44">
        <v>6.6822865726716599E-2</v>
      </c>
      <c r="J25" s="44">
        <v>0.19278209580318201</v>
      </c>
      <c r="K25" s="44">
        <v>1.1030295225451801</v>
      </c>
      <c r="L25" s="44">
        <v>2.7574591564646998E-2</v>
      </c>
      <c r="M25" s="44">
        <v>0.11601000137126</v>
      </c>
      <c r="N25" s="44">
        <v>2.6252390482094899E-3</v>
      </c>
      <c r="O25" s="44">
        <v>1.08241378882637E-2</v>
      </c>
      <c r="P25">
        <v>19</v>
      </c>
      <c r="Q25">
        <v>35</v>
      </c>
      <c r="R25">
        <v>30</v>
      </c>
      <c r="S25">
        <v>17</v>
      </c>
      <c r="T25" s="53">
        <v>2.1712840320269499E-2</v>
      </c>
      <c r="U25" s="53">
        <v>4.3837646019161701E-2</v>
      </c>
      <c r="V25" s="53"/>
      <c r="W25" s="53" t="s">
        <v>98</v>
      </c>
      <c r="X25" s="53" t="s">
        <v>98</v>
      </c>
      <c r="Y25" s="53" t="s">
        <v>98</v>
      </c>
      <c r="Z25" s="53" t="s">
        <v>98</v>
      </c>
      <c r="AA25" s="53" t="s">
        <v>98</v>
      </c>
      <c r="AB25" s="53" t="s">
        <v>98</v>
      </c>
    </row>
    <row r="26" spans="1:28" x14ac:dyDescent="0.3">
      <c r="A26" s="51" t="s">
        <v>155</v>
      </c>
      <c r="B26" s="51" t="s">
        <v>63</v>
      </c>
      <c r="C26" s="56" t="s">
        <v>120</v>
      </c>
      <c r="D26" s="44">
        <v>0.105263157894737</v>
      </c>
      <c r="E26" s="44">
        <v>0.42857142857142899</v>
      </c>
      <c r="F26" s="44">
        <v>0.9</v>
      </c>
      <c r="G26" s="44">
        <v>1</v>
      </c>
      <c r="H26" s="44">
        <v>6.5279675177223702E-3</v>
      </c>
      <c r="I26" s="44">
        <v>2.2807549697130901E-2</v>
      </c>
      <c r="J26" s="44">
        <v>8.4476296315489002E-2</v>
      </c>
      <c r="K26" s="44">
        <v>0.146911421946986</v>
      </c>
      <c r="L26" s="44">
        <v>0.40455943153280099</v>
      </c>
      <c r="M26" s="44">
        <v>0.372702599032807</v>
      </c>
      <c r="N26" s="44">
        <v>0.300969308763196</v>
      </c>
      <c r="O26" s="44">
        <v>0.163897671795174</v>
      </c>
      <c r="P26">
        <v>19</v>
      </c>
      <c r="Q26">
        <v>35</v>
      </c>
      <c r="R26">
        <v>30</v>
      </c>
      <c r="S26">
        <v>17</v>
      </c>
      <c r="T26" s="53">
        <v>6.4501004346225596E-10</v>
      </c>
      <c r="U26" s="53">
        <v>3.6457089413084E-9</v>
      </c>
      <c r="V26" s="53"/>
      <c r="W26" s="53">
        <v>9.6376676472489695E-2</v>
      </c>
      <c r="X26" s="53">
        <v>4.7202008094565998E-8</v>
      </c>
      <c r="Y26" s="53">
        <v>6.1844313082564796E-7</v>
      </c>
      <c r="Z26" s="53">
        <v>8.9999902156945594E-6</v>
      </c>
      <c r="AA26" s="53">
        <v>8.1958209587837107E-5</v>
      </c>
      <c r="AB26" s="53">
        <v>0.87501262289896897</v>
      </c>
    </row>
    <row r="27" spans="1:28" x14ac:dyDescent="0.3">
      <c r="A27" s="51" t="s">
        <v>155</v>
      </c>
      <c r="B27" s="51" t="s">
        <v>71</v>
      </c>
      <c r="C27" s="56" t="s">
        <v>116</v>
      </c>
      <c r="D27" s="44">
        <v>5.2631578947368397E-2</v>
      </c>
      <c r="E27" s="44">
        <v>0.94285714285714295</v>
      </c>
      <c r="F27" s="44">
        <v>1</v>
      </c>
      <c r="G27" s="44">
        <v>1</v>
      </c>
      <c r="H27" s="44">
        <v>0.35202549224359703</v>
      </c>
      <c r="I27" s="44">
        <v>1.5344435462399999</v>
      </c>
      <c r="J27" s="44">
        <v>4.6698189814947604</v>
      </c>
      <c r="K27" s="44">
        <v>4.5120881238094102</v>
      </c>
      <c r="L27" s="44">
        <v>3.54729582692732</v>
      </c>
      <c r="M27" s="44">
        <v>3.1165211379770401</v>
      </c>
      <c r="N27" s="44">
        <v>3.95117039486624</v>
      </c>
      <c r="O27" s="44">
        <v>1.3418676275222501</v>
      </c>
      <c r="P27">
        <v>19</v>
      </c>
      <c r="Q27">
        <v>35</v>
      </c>
      <c r="R27">
        <v>30</v>
      </c>
      <c r="S27">
        <v>17</v>
      </c>
      <c r="T27" s="53">
        <v>4.8997750757433602E-11</v>
      </c>
      <c r="U27" s="53">
        <v>3.5387264435924298E-10</v>
      </c>
      <c r="V27" s="53"/>
      <c r="W27" s="53">
        <v>1.3561896645945701E-7</v>
      </c>
      <c r="X27" s="53">
        <v>9.2335142665748199E-6</v>
      </c>
      <c r="Y27" s="53">
        <v>7.8242586792333996E-7</v>
      </c>
      <c r="Z27" s="53">
        <v>0.46186391493610002</v>
      </c>
      <c r="AA27" s="53">
        <v>0.68514965013173001</v>
      </c>
      <c r="AB27" s="53">
        <v>0.29004686347330499</v>
      </c>
    </row>
    <row r="28" spans="1:28" x14ac:dyDescent="0.3">
      <c r="A28" s="51" t="s">
        <v>155</v>
      </c>
      <c r="B28" s="51" t="s">
        <v>66</v>
      </c>
      <c r="C28" s="56" t="s">
        <v>122</v>
      </c>
      <c r="D28" s="44">
        <v>5.2631578947368397E-2</v>
      </c>
      <c r="E28" s="44">
        <v>0.2</v>
      </c>
      <c r="F28" s="44">
        <v>0.1</v>
      </c>
      <c r="G28" s="44">
        <v>0.94117647058823495</v>
      </c>
      <c r="H28" s="44">
        <v>1.9537933519075502E-2</v>
      </c>
      <c r="I28" s="44">
        <v>8.5163877775265906E-2</v>
      </c>
      <c r="J28" s="44">
        <v>1.12682269795441E-2</v>
      </c>
      <c r="K28" s="44">
        <v>4.0132784038755497E-2</v>
      </c>
      <c r="L28" s="44">
        <v>1.140825415387E-2</v>
      </c>
      <c r="M28" s="44">
        <v>3.7588096213447199E-2</v>
      </c>
      <c r="N28" s="44">
        <v>0.195379828030432</v>
      </c>
      <c r="O28" s="44">
        <v>0.23141604254988399</v>
      </c>
      <c r="P28">
        <v>19</v>
      </c>
      <c r="Q28">
        <v>35</v>
      </c>
      <c r="R28">
        <v>30</v>
      </c>
      <c r="S28">
        <v>17</v>
      </c>
      <c r="T28" s="53">
        <v>3.97087247675311E-9</v>
      </c>
      <c r="U28" s="53">
        <v>1.9854362383765601E-8</v>
      </c>
      <c r="V28" s="53"/>
      <c r="W28" s="53">
        <v>0.455084948607276</v>
      </c>
      <c r="X28" s="53">
        <v>0.82811888383324195</v>
      </c>
      <c r="Y28" s="53">
        <v>1.2467120613282801E-8</v>
      </c>
      <c r="Z28" s="53">
        <v>0.59812543594593603</v>
      </c>
      <c r="AA28" s="53">
        <v>1.70675654467266E-8</v>
      </c>
      <c r="AB28" s="53">
        <v>2.53260450271896E-9</v>
      </c>
    </row>
    <row r="29" spans="1:28" x14ac:dyDescent="0.3">
      <c r="A29" s="51" t="s">
        <v>165</v>
      </c>
      <c r="B29" s="51" t="s">
        <v>59</v>
      </c>
      <c r="C29" s="56" t="s">
        <v>166</v>
      </c>
      <c r="D29" s="44">
        <v>5.2631578947368397E-2</v>
      </c>
      <c r="E29" s="44">
        <v>0.22857142857142901</v>
      </c>
      <c r="F29" s="44">
        <v>0.16666666666666699</v>
      </c>
      <c r="G29" s="44">
        <v>0</v>
      </c>
      <c r="H29" s="44">
        <v>2.8561985629240901E-3</v>
      </c>
      <c r="I29" s="44">
        <v>1.2449880898472199E-2</v>
      </c>
      <c r="J29" s="44">
        <v>5.57566753409037E-2</v>
      </c>
      <c r="K29" s="44">
        <v>0.163987838934048</v>
      </c>
      <c r="L29" s="44">
        <v>1.12433587747748E-2</v>
      </c>
      <c r="M29" s="44">
        <v>3.1547011504943601E-2</v>
      </c>
      <c r="N29" s="44">
        <v>0</v>
      </c>
      <c r="O29" s="44">
        <v>0</v>
      </c>
      <c r="P29">
        <v>19</v>
      </c>
      <c r="Q29">
        <v>35</v>
      </c>
      <c r="R29">
        <v>30</v>
      </c>
      <c r="S29">
        <v>17</v>
      </c>
      <c r="T29" s="53">
        <v>0.195724798979349</v>
      </c>
      <c r="U29" s="53">
        <v>0.30290742699185003</v>
      </c>
      <c r="V29" s="53"/>
      <c r="W29" s="53" t="s">
        <v>98</v>
      </c>
      <c r="X29" s="53" t="s">
        <v>98</v>
      </c>
      <c r="Y29" s="53" t="s">
        <v>98</v>
      </c>
      <c r="Z29" s="53" t="s">
        <v>98</v>
      </c>
      <c r="AA29" s="53" t="s">
        <v>98</v>
      </c>
      <c r="AB29" s="53" t="s">
        <v>98</v>
      </c>
    </row>
    <row r="30" spans="1:28" x14ac:dyDescent="0.3">
      <c r="A30" s="51" t="s">
        <v>155</v>
      </c>
      <c r="B30" s="51" t="s">
        <v>63</v>
      </c>
      <c r="C30" s="56" t="s">
        <v>148</v>
      </c>
      <c r="D30" s="44">
        <v>5.2631578947368397E-2</v>
      </c>
      <c r="E30" s="44">
        <v>0.2</v>
      </c>
      <c r="F30" s="44">
        <v>0.53333333333333299</v>
      </c>
      <c r="G30" s="44">
        <v>1</v>
      </c>
      <c r="H30" s="44">
        <v>1.5000282358256199E-3</v>
      </c>
      <c r="I30" s="44">
        <v>6.5384714924214601E-3</v>
      </c>
      <c r="J30" s="44">
        <v>7.5923533126268206E-2</v>
      </c>
      <c r="K30" s="44">
        <v>0.206119545900005</v>
      </c>
      <c r="L30" s="44">
        <v>1.1461802725685299</v>
      </c>
      <c r="M30" s="44">
        <v>2.2063524922364599</v>
      </c>
      <c r="N30" s="44">
        <v>2.9025053421041198</v>
      </c>
      <c r="O30" s="44">
        <v>3.58694474644376</v>
      </c>
      <c r="P30">
        <v>19</v>
      </c>
      <c r="Q30">
        <v>35</v>
      </c>
      <c r="R30">
        <v>30</v>
      </c>
      <c r="S30">
        <v>17</v>
      </c>
      <c r="T30" s="53">
        <v>2.3120215536864099E-9</v>
      </c>
      <c r="U30" s="53">
        <v>1.20225120791693E-8</v>
      </c>
      <c r="V30" s="53"/>
      <c r="W30" s="53">
        <v>0.51959043107367597</v>
      </c>
      <c r="X30" s="53">
        <v>1.64481760966559E-3</v>
      </c>
      <c r="Y30" s="53">
        <v>2.4899807384030998E-9</v>
      </c>
      <c r="Z30" s="53">
        <v>4.2134403360017496E-3</v>
      </c>
      <c r="AA30" s="53">
        <v>1.7559234059753701E-9</v>
      </c>
      <c r="AB30" s="53">
        <v>4.04354252234932E-4</v>
      </c>
    </row>
    <row r="31" spans="1:28" x14ac:dyDescent="0.3">
      <c r="A31" s="51" t="s">
        <v>155</v>
      </c>
      <c r="B31" s="51" t="s">
        <v>72</v>
      </c>
      <c r="C31" s="56" t="s">
        <v>136</v>
      </c>
      <c r="D31" s="44">
        <v>5.2631578947368397E-2</v>
      </c>
      <c r="E31" s="44">
        <v>0.68571428571428605</v>
      </c>
      <c r="F31" s="44">
        <v>0.9</v>
      </c>
      <c r="G31" s="44">
        <v>0.76470588235294101</v>
      </c>
      <c r="H31" s="44">
        <v>2.25872063804341E-4</v>
      </c>
      <c r="I31" s="44">
        <v>9.8455350029209203E-4</v>
      </c>
      <c r="J31" s="44">
        <v>8.1798851194187103E-2</v>
      </c>
      <c r="K31" s="44">
        <v>9.3121845429572206E-2</v>
      </c>
      <c r="L31" s="44">
        <v>6.0470568516042697E-2</v>
      </c>
      <c r="M31" s="44">
        <v>5.3521995521210203E-2</v>
      </c>
      <c r="N31" s="44">
        <v>2.3398453152589101E-2</v>
      </c>
      <c r="O31" s="44">
        <v>1.8843114000167801E-2</v>
      </c>
      <c r="P31">
        <v>19</v>
      </c>
      <c r="Q31">
        <v>35</v>
      </c>
      <c r="R31">
        <v>30</v>
      </c>
      <c r="S31">
        <v>17</v>
      </c>
      <c r="T31" s="53">
        <v>1.58167601785356E-5</v>
      </c>
      <c r="U31" s="53">
        <v>4.4699539634991999E-5</v>
      </c>
      <c r="V31" s="53"/>
      <c r="W31" s="53">
        <v>2.2837396096002502E-6</v>
      </c>
      <c r="X31" s="53">
        <v>1.06172186397202E-6</v>
      </c>
      <c r="Y31" s="53">
        <v>7.33724037633146E-3</v>
      </c>
      <c r="Z31" s="53">
        <v>0.79650672345642703</v>
      </c>
      <c r="AA31" s="53">
        <v>0.16691712513004101</v>
      </c>
      <c r="AB31" s="53">
        <v>0.10219107924148201</v>
      </c>
    </row>
    <row r="32" spans="1:28" x14ac:dyDescent="0.3">
      <c r="A32" s="51" t="s">
        <v>155</v>
      </c>
      <c r="B32" s="51" t="s">
        <v>71</v>
      </c>
      <c r="C32" s="56" t="s">
        <v>119</v>
      </c>
      <c r="D32" s="44">
        <v>0</v>
      </c>
      <c r="E32" s="44">
        <v>0.74285714285714299</v>
      </c>
      <c r="F32" s="44">
        <v>1</v>
      </c>
      <c r="G32" s="44">
        <v>1</v>
      </c>
      <c r="H32" s="44">
        <v>0</v>
      </c>
      <c r="I32" s="44">
        <v>0</v>
      </c>
      <c r="J32" s="44">
        <v>1.26730682206986</v>
      </c>
      <c r="K32" s="44">
        <v>2.0990042874939201</v>
      </c>
      <c r="L32" s="44">
        <v>4.0591078725097596</v>
      </c>
      <c r="M32" s="44">
        <v>3.3603365552383302</v>
      </c>
      <c r="N32" s="44">
        <v>4.0471392914731901</v>
      </c>
      <c r="O32" s="44">
        <v>2.9441655796663899</v>
      </c>
      <c r="P32">
        <v>19</v>
      </c>
      <c r="Q32">
        <v>35</v>
      </c>
      <c r="R32">
        <v>30</v>
      </c>
      <c r="S32">
        <v>17</v>
      </c>
      <c r="T32" s="53">
        <v>6.16966279632347E-11</v>
      </c>
      <c r="U32" s="53">
        <v>4.01028081761026E-10</v>
      </c>
      <c r="V32" s="53"/>
      <c r="W32" s="53">
        <v>1.47028038952822E-3</v>
      </c>
      <c r="X32" s="53">
        <v>6.3658770128393699E-10</v>
      </c>
      <c r="Y32" s="53">
        <v>7.52860869265481E-9</v>
      </c>
      <c r="Z32" s="53">
        <v>1.7998254032639899E-4</v>
      </c>
      <c r="AA32" s="53">
        <v>5.0106541447655299E-4</v>
      </c>
      <c r="AB32" s="53">
        <v>0.80531091948079803</v>
      </c>
    </row>
    <row r="33" spans="1:28" x14ac:dyDescent="0.3">
      <c r="A33" s="51" t="s">
        <v>155</v>
      </c>
      <c r="B33" s="51" t="s">
        <v>63</v>
      </c>
      <c r="C33" s="56" t="s">
        <v>113</v>
      </c>
      <c r="D33" s="44">
        <v>0</v>
      </c>
      <c r="E33" s="44">
        <v>0.42857142857142899</v>
      </c>
      <c r="F33" s="44">
        <v>1</v>
      </c>
      <c r="G33" s="44">
        <v>1</v>
      </c>
      <c r="H33" s="44">
        <v>0</v>
      </c>
      <c r="I33" s="44">
        <v>0</v>
      </c>
      <c r="J33" s="44">
        <v>0.655737491489496</v>
      </c>
      <c r="K33" s="44">
        <v>1.6228927970989999</v>
      </c>
      <c r="L33" s="44">
        <v>1.85552674213017</v>
      </c>
      <c r="M33" s="44">
        <v>1.3761825560654599</v>
      </c>
      <c r="N33" s="44">
        <v>1.5498732255271599</v>
      </c>
      <c r="O33" s="44">
        <v>0.86806404891339395</v>
      </c>
      <c r="P33">
        <v>19</v>
      </c>
      <c r="Q33">
        <v>35</v>
      </c>
      <c r="R33">
        <v>30</v>
      </c>
      <c r="S33">
        <v>17</v>
      </c>
      <c r="T33" s="53">
        <v>1.2875807886176501E-13</v>
      </c>
      <c r="U33" s="53">
        <v>1.42054967017606E-12</v>
      </c>
      <c r="V33" s="53"/>
      <c r="W33" s="53">
        <v>3.89223158072739E-2</v>
      </c>
      <c r="X33" s="53">
        <v>1.5287950098719401E-9</v>
      </c>
      <c r="Y33" s="53">
        <v>2.57207844963446E-7</v>
      </c>
      <c r="Z33" s="53">
        <v>1.8653153680462499E-6</v>
      </c>
      <c r="AA33" s="53">
        <v>1.7645365316714101E-4</v>
      </c>
      <c r="AB33" s="53">
        <v>0.86047368776772704</v>
      </c>
    </row>
    <row r="34" spans="1:28" x14ac:dyDescent="0.3">
      <c r="A34" s="51" t="s">
        <v>155</v>
      </c>
      <c r="B34" s="51" t="s">
        <v>71</v>
      </c>
      <c r="C34" s="56" t="s">
        <v>111</v>
      </c>
      <c r="D34" s="44">
        <v>0</v>
      </c>
      <c r="E34" s="44">
        <v>0.42857142857142899</v>
      </c>
      <c r="F34" s="44">
        <v>1</v>
      </c>
      <c r="G34" s="44">
        <v>1</v>
      </c>
      <c r="H34" s="44">
        <v>0</v>
      </c>
      <c r="I34" s="44">
        <v>0</v>
      </c>
      <c r="J34" s="44">
        <v>0.19953021869707099</v>
      </c>
      <c r="K34" s="44">
        <v>0.45337570168191399</v>
      </c>
      <c r="L34" s="44">
        <v>2.3539532048024299</v>
      </c>
      <c r="M34" s="44">
        <v>2.6383677762779101</v>
      </c>
      <c r="N34" s="44">
        <v>0.83249482375845596</v>
      </c>
      <c r="O34" s="44">
        <v>0.42717553452239598</v>
      </c>
      <c r="P34">
        <v>19</v>
      </c>
      <c r="Q34">
        <v>35</v>
      </c>
      <c r="R34">
        <v>30</v>
      </c>
      <c r="S34">
        <v>17</v>
      </c>
      <c r="T34" s="53">
        <v>1.00588274402942E-13</v>
      </c>
      <c r="U34" s="53">
        <v>1.3076475672382501E-12</v>
      </c>
      <c r="V34" s="53"/>
      <c r="W34" s="53">
        <v>0.103152421110818</v>
      </c>
      <c r="X34" s="53">
        <v>7.3603163860180605E-12</v>
      </c>
      <c r="Y34" s="53">
        <v>4.2410765658597303E-6</v>
      </c>
      <c r="Z34" s="53">
        <v>8.8762555805431903E-10</v>
      </c>
      <c r="AA34" s="53">
        <v>4.4644961099664398E-4</v>
      </c>
      <c r="AB34" s="53">
        <v>0.114369475085877</v>
      </c>
    </row>
    <row r="35" spans="1:28" x14ac:dyDescent="0.3">
      <c r="A35" s="51" t="s">
        <v>155</v>
      </c>
      <c r="B35" s="51" t="s">
        <v>72</v>
      </c>
      <c r="C35" s="56" t="s">
        <v>110</v>
      </c>
      <c r="D35" s="44">
        <v>0</v>
      </c>
      <c r="E35" s="44">
        <v>0.371428571428571</v>
      </c>
      <c r="F35" s="44">
        <v>0.96666666666666701</v>
      </c>
      <c r="G35" s="44">
        <v>1</v>
      </c>
      <c r="H35" s="44">
        <v>0</v>
      </c>
      <c r="I35" s="44">
        <v>0</v>
      </c>
      <c r="J35" s="44">
        <v>0.358769430207868</v>
      </c>
      <c r="K35" s="44">
        <v>0.74257389044251698</v>
      </c>
      <c r="L35" s="44">
        <v>1.9329719195591799</v>
      </c>
      <c r="M35" s="44">
        <v>1.34681788049324</v>
      </c>
      <c r="N35" s="44">
        <v>0.95056647247491499</v>
      </c>
      <c r="O35" s="44">
        <v>0.42592322565601898</v>
      </c>
      <c r="P35">
        <v>19</v>
      </c>
      <c r="Q35">
        <v>35</v>
      </c>
      <c r="R35">
        <v>30</v>
      </c>
      <c r="S35">
        <v>17</v>
      </c>
      <c r="T35" s="53">
        <v>2.5629325632009201E-14</v>
      </c>
      <c r="U35" s="53">
        <v>4.2764295389489398E-13</v>
      </c>
      <c r="V35" s="53"/>
      <c r="W35" s="53">
        <v>7.9076019360861699E-2</v>
      </c>
      <c r="X35" s="53">
        <v>1.9895858896072501E-10</v>
      </c>
      <c r="Y35" s="53">
        <v>1.4513107228545701E-5</v>
      </c>
      <c r="Z35" s="53">
        <v>3.1357887048885503E-8</v>
      </c>
      <c r="AA35" s="53">
        <v>1.9546231529150599E-3</v>
      </c>
      <c r="AB35" s="53">
        <v>0.15675684788837899</v>
      </c>
    </row>
    <row r="36" spans="1:28" x14ac:dyDescent="0.3">
      <c r="A36" s="51" t="s">
        <v>155</v>
      </c>
      <c r="B36" s="51" t="s">
        <v>72</v>
      </c>
      <c r="C36" s="56" t="s">
        <v>112</v>
      </c>
      <c r="D36" s="44">
        <v>0</v>
      </c>
      <c r="E36" s="44">
        <v>0.371428571428571</v>
      </c>
      <c r="F36" s="44">
        <v>0.96666666666666701</v>
      </c>
      <c r="G36" s="44">
        <v>1</v>
      </c>
      <c r="H36" s="44">
        <v>0</v>
      </c>
      <c r="I36" s="44">
        <v>0</v>
      </c>
      <c r="J36" s="44">
        <v>0.231316490201984</v>
      </c>
      <c r="K36" s="44">
        <v>0.60272788373372899</v>
      </c>
      <c r="L36" s="44">
        <v>1.2194181463662599</v>
      </c>
      <c r="M36" s="44">
        <v>1.59482062687811</v>
      </c>
      <c r="N36" s="44">
        <v>0.48261117129609099</v>
      </c>
      <c r="O36" s="44">
        <v>0.64545679894211705</v>
      </c>
      <c r="P36">
        <v>19</v>
      </c>
      <c r="Q36">
        <v>35</v>
      </c>
      <c r="R36">
        <v>30</v>
      </c>
      <c r="S36">
        <v>17</v>
      </c>
      <c r="T36" s="53">
        <v>1.3112766186240501E-13</v>
      </c>
      <c r="U36" s="53">
        <v>1.42054967017606E-12</v>
      </c>
      <c r="V36" s="53"/>
      <c r="W36" s="53">
        <v>5.0383970481573302E-2</v>
      </c>
      <c r="X36" s="53">
        <v>9.4238098479466601E-10</v>
      </c>
      <c r="Y36" s="53">
        <v>8.9999902156945594E-6</v>
      </c>
      <c r="Z36" s="53">
        <v>6.1844313082564796E-7</v>
      </c>
      <c r="AA36" s="53">
        <v>2.4566411931127899E-3</v>
      </c>
      <c r="AB36" s="53">
        <v>0.30579027435748102</v>
      </c>
    </row>
    <row r="37" spans="1:28" x14ac:dyDescent="0.3">
      <c r="A37" s="51" t="s">
        <v>155</v>
      </c>
      <c r="B37" s="51" t="s">
        <v>63</v>
      </c>
      <c r="C37" s="56" t="s">
        <v>128</v>
      </c>
      <c r="D37" s="44">
        <v>0</v>
      </c>
      <c r="E37" s="44">
        <v>0.371428571428571</v>
      </c>
      <c r="F37" s="44">
        <v>0.8</v>
      </c>
      <c r="G37" s="44">
        <v>0.70588235294117696</v>
      </c>
      <c r="H37" s="44">
        <v>0</v>
      </c>
      <c r="I37" s="44">
        <v>0</v>
      </c>
      <c r="J37" s="44">
        <v>0.22371067587020299</v>
      </c>
      <c r="K37" s="44">
        <v>0.45996707098329997</v>
      </c>
      <c r="L37" s="44">
        <v>0.51681207114095495</v>
      </c>
      <c r="M37" s="44">
        <v>0.86474887663905498</v>
      </c>
      <c r="N37" s="44">
        <v>0.136839437434434</v>
      </c>
      <c r="O37" s="44">
        <v>0.22191429813007299</v>
      </c>
      <c r="P37">
        <v>19</v>
      </c>
      <c r="Q37">
        <v>35</v>
      </c>
      <c r="R37">
        <v>30</v>
      </c>
      <c r="S37">
        <v>17</v>
      </c>
      <c r="T37" s="53">
        <v>2.5921323848660401E-7</v>
      </c>
      <c r="U37" s="53">
        <v>9.911094412723109E-7</v>
      </c>
      <c r="V37" s="53"/>
      <c r="W37" s="53">
        <v>1.48725303331157E-2</v>
      </c>
      <c r="X37" s="53">
        <v>7.79926782801537E-7</v>
      </c>
      <c r="Y37" s="53">
        <v>1.83329254449871E-3</v>
      </c>
      <c r="Z37" s="53">
        <v>3.1262244301547698E-3</v>
      </c>
      <c r="AA37" s="53">
        <v>0.29385548017723001</v>
      </c>
      <c r="AB37" s="53">
        <v>0.220473150132691</v>
      </c>
    </row>
    <row r="38" spans="1:28" x14ac:dyDescent="0.3">
      <c r="A38" s="51" t="s">
        <v>155</v>
      </c>
      <c r="B38" s="51" t="s">
        <v>63</v>
      </c>
      <c r="C38" s="56" t="s">
        <v>149</v>
      </c>
      <c r="D38" s="44">
        <v>0</v>
      </c>
      <c r="E38" s="44">
        <v>0.28571428571428598</v>
      </c>
      <c r="F38" s="44">
        <v>0.5</v>
      </c>
      <c r="G38" s="44">
        <v>0.94117647058823495</v>
      </c>
      <c r="H38" s="44">
        <v>0</v>
      </c>
      <c r="I38" s="44">
        <v>0</v>
      </c>
      <c r="J38" s="44">
        <v>0.70324260115399395</v>
      </c>
      <c r="K38" s="44">
        <v>3.43067794131023</v>
      </c>
      <c r="L38" s="44">
        <v>1.3022932805557801</v>
      </c>
      <c r="M38" s="44">
        <v>2.6071783329836302</v>
      </c>
      <c r="N38" s="44">
        <v>1.01966907888977</v>
      </c>
      <c r="O38" s="44">
        <v>1.0956038416853899</v>
      </c>
      <c r="P38">
        <v>19</v>
      </c>
      <c r="Q38">
        <v>35</v>
      </c>
      <c r="R38">
        <v>30</v>
      </c>
      <c r="S38">
        <v>17</v>
      </c>
      <c r="T38" s="53">
        <v>1.74688005178996E-8</v>
      </c>
      <c r="U38" s="53">
        <v>7.0967002103967005E-8</v>
      </c>
      <c r="V38" s="53"/>
      <c r="W38" s="53">
        <v>0.111403983399929</v>
      </c>
      <c r="X38" s="53">
        <v>9.2505646197002099E-4</v>
      </c>
      <c r="Y38" s="53">
        <v>2.57207844963446E-7</v>
      </c>
      <c r="Z38" s="53">
        <v>5.2925629740255699E-2</v>
      </c>
      <c r="AA38" s="53">
        <v>2.59949731448436E-5</v>
      </c>
      <c r="AB38" s="53">
        <v>1.66668427751707E-2</v>
      </c>
    </row>
    <row r="39" spans="1:28" x14ac:dyDescent="0.3">
      <c r="A39" s="51" t="s">
        <v>155</v>
      </c>
      <c r="B39" s="51" t="s">
        <v>72</v>
      </c>
      <c r="C39" s="56" t="s">
        <v>118</v>
      </c>
      <c r="D39" s="44">
        <v>0</v>
      </c>
      <c r="E39" s="44">
        <v>0.25714285714285701</v>
      </c>
      <c r="F39" s="44">
        <v>0.73333333333333295</v>
      </c>
      <c r="G39" s="44">
        <v>1</v>
      </c>
      <c r="H39" s="44">
        <v>0</v>
      </c>
      <c r="I39" s="44">
        <v>0</v>
      </c>
      <c r="J39" s="44">
        <v>3.9420613884567801E-2</v>
      </c>
      <c r="K39" s="44">
        <v>0.143805970345186</v>
      </c>
      <c r="L39" s="44">
        <v>0.20493133260818</v>
      </c>
      <c r="M39" s="44">
        <v>0.41400751441969502</v>
      </c>
      <c r="N39" s="44">
        <v>0.19974046253433</v>
      </c>
      <c r="O39" s="44">
        <v>0.25716717143018802</v>
      </c>
      <c r="P39">
        <v>19</v>
      </c>
      <c r="Q39">
        <v>35</v>
      </c>
      <c r="R39">
        <v>30</v>
      </c>
      <c r="S39">
        <v>17</v>
      </c>
      <c r="T39" s="53">
        <v>5.4336077365323801E-11</v>
      </c>
      <c r="U39" s="53">
        <v>3.7177316092063601E-10</v>
      </c>
      <c r="V39" s="53"/>
      <c r="W39" s="53">
        <v>0.168483018978317</v>
      </c>
      <c r="X39" s="53">
        <v>2.0799686749834299E-5</v>
      </c>
      <c r="Y39" s="53">
        <v>1.08160843593793E-8</v>
      </c>
      <c r="Z39" s="53">
        <v>9.6634100423223296E-4</v>
      </c>
      <c r="AA39" s="53">
        <v>3.6778944064942902E-7</v>
      </c>
      <c r="AB39" s="53">
        <v>3.0194310703364299E-2</v>
      </c>
    </row>
    <row r="40" spans="1:28" x14ac:dyDescent="0.3">
      <c r="A40" s="51" t="s">
        <v>155</v>
      </c>
      <c r="B40" s="51" t="s">
        <v>63</v>
      </c>
      <c r="C40" s="56" t="s">
        <v>146</v>
      </c>
      <c r="D40" s="44">
        <v>0</v>
      </c>
      <c r="E40" s="44">
        <v>0.22857142857142901</v>
      </c>
      <c r="F40" s="44">
        <v>0.83333333333333304</v>
      </c>
      <c r="G40" s="44">
        <v>1</v>
      </c>
      <c r="H40" s="44">
        <v>0</v>
      </c>
      <c r="I40" s="44">
        <v>0</v>
      </c>
      <c r="J40" s="44">
        <v>0.13504557606915801</v>
      </c>
      <c r="K40" s="44">
        <v>0.32286358230052498</v>
      </c>
      <c r="L40" s="44">
        <v>0.70301566051492803</v>
      </c>
      <c r="M40" s="44">
        <v>0.74254168596554504</v>
      </c>
      <c r="N40" s="44">
        <v>0.98377864062940801</v>
      </c>
      <c r="O40" s="44">
        <v>0.58559735696841297</v>
      </c>
      <c r="P40">
        <v>19</v>
      </c>
      <c r="Q40">
        <v>35</v>
      </c>
      <c r="R40">
        <v>30</v>
      </c>
      <c r="S40">
        <v>17</v>
      </c>
      <c r="T40" s="53">
        <v>2.88953321810728E-14</v>
      </c>
      <c r="U40" s="53">
        <v>4.2764295389489398E-13</v>
      </c>
      <c r="V40" s="53"/>
      <c r="W40" s="53">
        <v>0.26062575323299197</v>
      </c>
      <c r="X40" s="53">
        <v>1.0131759127063901E-6</v>
      </c>
      <c r="Y40" s="53">
        <v>1.5250058127461501E-8</v>
      </c>
      <c r="Z40" s="53">
        <v>1.3124968789436201E-5</v>
      </c>
      <c r="AA40" s="53">
        <v>1.7966420780984499E-7</v>
      </c>
      <c r="AB40" s="53">
        <v>0.15515127020741701</v>
      </c>
    </row>
    <row r="41" spans="1:28" x14ac:dyDescent="0.3">
      <c r="A41" s="51" t="s">
        <v>155</v>
      </c>
      <c r="B41" s="51" t="s">
        <v>72</v>
      </c>
      <c r="C41" s="56" t="s">
        <v>121</v>
      </c>
      <c r="D41" s="44">
        <v>0</v>
      </c>
      <c r="E41" s="44">
        <v>0.22857142857142901</v>
      </c>
      <c r="F41" s="44">
        <v>0.73333333333333295</v>
      </c>
      <c r="G41" s="44">
        <v>0.94117647058823495</v>
      </c>
      <c r="H41" s="44">
        <v>0</v>
      </c>
      <c r="I41" s="44">
        <v>0</v>
      </c>
      <c r="J41" s="44">
        <v>6.9209639014247495E-2</v>
      </c>
      <c r="K41" s="44">
        <v>0.21699599749144699</v>
      </c>
      <c r="L41" s="44">
        <v>0.153139249889684</v>
      </c>
      <c r="M41" s="44">
        <v>0.17866877257462299</v>
      </c>
      <c r="N41" s="44">
        <v>6.5061576585459302E-2</v>
      </c>
      <c r="O41" s="44">
        <v>4.8826938027648897E-2</v>
      </c>
      <c r="P41">
        <v>19</v>
      </c>
      <c r="Q41">
        <v>35</v>
      </c>
      <c r="R41">
        <v>30</v>
      </c>
      <c r="S41">
        <v>17</v>
      </c>
      <c r="T41" s="53">
        <v>5.7204418038878495E-10</v>
      </c>
      <c r="U41" s="53">
        <v>3.3802610659337299E-9</v>
      </c>
      <c r="V41" s="53"/>
      <c r="W41" s="53">
        <v>0.16965927344985099</v>
      </c>
      <c r="X41" s="53">
        <v>1.3369753203186501E-6</v>
      </c>
      <c r="Y41" s="53">
        <v>1.08391098959326E-5</v>
      </c>
      <c r="Z41" s="53">
        <v>6.1328798882357395E-5</v>
      </c>
      <c r="AA41" s="53">
        <v>4.1718582544409999E-4</v>
      </c>
      <c r="AB41" s="53">
        <v>0.90743992969472798</v>
      </c>
    </row>
    <row r="42" spans="1:28" x14ac:dyDescent="0.3">
      <c r="A42" s="51" t="s">
        <v>155</v>
      </c>
      <c r="B42" s="51" t="s">
        <v>72</v>
      </c>
      <c r="C42" s="56" t="s">
        <v>114</v>
      </c>
      <c r="D42" s="44">
        <v>0</v>
      </c>
      <c r="E42" s="44">
        <v>0.17142857142857101</v>
      </c>
      <c r="F42" s="44">
        <v>0.76666666666666705</v>
      </c>
      <c r="G42" s="44">
        <v>1</v>
      </c>
      <c r="H42" s="44">
        <v>0</v>
      </c>
      <c r="I42" s="44">
        <v>0</v>
      </c>
      <c r="J42" s="44">
        <v>0.157220079489793</v>
      </c>
      <c r="K42" s="44">
        <v>0.62336048363597496</v>
      </c>
      <c r="L42" s="44">
        <v>1.2213223406045901</v>
      </c>
      <c r="M42" s="44">
        <v>1.8680147239626901</v>
      </c>
      <c r="N42" s="44">
        <v>0.799350256843947</v>
      </c>
      <c r="O42" s="44">
        <v>0.58813258974872895</v>
      </c>
      <c r="P42">
        <v>19</v>
      </c>
      <c r="Q42">
        <v>35</v>
      </c>
      <c r="R42">
        <v>30</v>
      </c>
      <c r="S42">
        <v>17</v>
      </c>
      <c r="T42" s="53">
        <v>2.4124944848743102E-13</v>
      </c>
      <c r="U42" s="53">
        <v>2.4124944848743099E-12</v>
      </c>
      <c r="V42" s="53"/>
      <c r="W42" s="53">
        <v>0.39124279244896698</v>
      </c>
      <c r="X42" s="53">
        <v>9.6863562082776905E-7</v>
      </c>
      <c r="Y42" s="53">
        <v>2.2811166435388999E-7</v>
      </c>
      <c r="Z42" s="53">
        <v>2.7389407300470301E-6</v>
      </c>
      <c r="AA42" s="53">
        <v>8.2076582915767896E-7</v>
      </c>
      <c r="AB42" s="53">
        <v>0.38428028342869403</v>
      </c>
    </row>
    <row r="43" spans="1:28" x14ac:dyDescent="0.3">
      <c r="A43" s="51" t="s">
        <v>155</v>
      </c>
      <c r="B43" s="51" t="s">
        <v>63</v>
      </c>
      <c r="C43" s="56" t="s">
        <v>147</v>
      </c>
      <c r="D43" s="44">
        <v>0</v>
      </c>
      <c r="E43" s="44">
        <v>0.14285714285714299</v>
      </c>
      <c r="F43" s="44">
        <v>0.66666666666666696</v>
      </c>
      <c r="G43" s="44">
        <v>1</v>
      </c>
      <c r="H43" s="44">
        <v>0</v>
      </c>
      <c r="I43" s="44">
        <v>0</v>
      </c>
      <c r="J43" s="44">
        <v>0.122137953241315</v>
      </c>
      <c r="K43" s="44">
        <v>0.54171781690000897</v>
      </c>
      <c r="L43" s="44">
        <v>1.05293343600357</v>
      </c>
      <c r="M43" s="44">
        <v>1.6098556877097401</v>
      </c>
      <c r="N43" s="44">
        <v>1.4806818507297701</v>
      </c>
      <c r="O43" s="44">
        <v>1.0228538945763801</v>
      </c>
      <c r="P43">
        <v>19</v>
      </c>
      <c r="Q43">
        <v>35</v>
      </c>
      <c r="R43">
        <v>30</v>
      </c>
      <c r="S43">
        <v>17</v>
      </c>
      <c r="T43" s="53">
        <v>8.9518961889071999E-13</v>
      </c>
      <c r="U43" s="53">
        <v>8.3124750325566904E-12</v>
      </c>
      <c r="V43" s="53"/>
      <c r="W43" s="53">
        <v>0.48277332854064298</v>
      </c>
      <c r="X43" s="53">
        <v>3.58099882298027E-5</v>
      </c>
      <c r="Y43" s="53">
        <v>1.3343261769581999E-8</v>
      </c>
      <c r="Z43" s="53">
        <v>7.8870526361399002E-5</v>
      </c>
      <c r="AA43" s="53">
        <v>1.5250058127461501E-8</v>
      </c>
      <c r="AB43" s="53">
        <v>2.55780795092116E-2</v>
      </c>
    </row>
    <row r="44" spans="1:28" x14ac:dyDescent="0.3">
      <c r="A44" s="51" t="s">
        <v>155</v>
      </c>
      <c r="B44" s="51" t="s">
        <v>63</v>
      </c>
      <c r="C44" s="56" t="s">
        <v>117</v>
      </c>
      <c r="D44" s="44">
        <v>0</v>
      </c>
      <c r="E44" s="44">
        <v>0.14285714285714299</v>
      </c>
      <c r="F44" s="44">
        <v>0.83333333333333304</v>
      </c>
      <c r="G44" s="44">
        <v>0.76470588235294101</v>
      </c>
      <c r="H44" s="44">
        <v>0</v>
      </c>
      <c r="I44" s="44">
        <v>0</v>
      </c>
      <c r="J44" s="44">
        <v>4.4813586529096096E-3</v>
      </c>
      <c r="K44" s="44">
        <v>1.2161279134074599E-2</v>
      </c>
      <c r="L44" s="44">
        <v>0.119279485012484</v>
      </c>
      <c r="M44" s="44">
        <v>0.15517151678351901</v>
      </c>
      <c r="N44" s="44">
        <v>3.6431393824661401E-2</v>
      </c>
      <c r="O44" s="44">
        <v>2.8701013580251601E-2</v>
      </c>
      <c r="P44">
        <v>19</v>
      </c>
      <c r="Q44">
        <v>35</v>
      </c>
      <c r="R44">
        <v>30</v>
      </c>
      <c r="S44">
        <v>17</v>
      </c>
      <c r="T44" s="53">
        <v>3.9430776598278601E-11</v>
      </c>
      <c r="U44" s="53">
        <v>3.0152946810448301E-10</v>
      </c>
      <c r="V44" s="53"/>
      <c r="W44" s="53">
        <v>0.53454153251115399</v>
      </c>
      <c r="X44" s="53">
        <v>2.9218184407877499E-8</v>
      </c>
      <c r="Y44" s="53">
        <v>1.07645001972973E-4</v>
      </c>
      <c r="Z44" s="53">
        <v>1.1903434574167899E-8</v>
      </c>
      <c r="AA44" s="53">
        <v>2.2303687474357499E-4</v>
      </c>
      <c r="AB44" s="53">
        <v>0.31560087347150301</v>
      </c>
    </row>
    <row r="45" spans="1:28" x14ac:dyDescent="0.3">
      <c r="A45" s="51" t="s">
        <v>155</v>
      </c>
      <c r="B45" s="51" t="s">
        <v>63</v>
      </c>
      <c r="C45" s="56" t="s">
        <v>107</v>
      </c>
      <c r="D45" s="44">
        <v>0</v>
      </c>
      <c r="E45" s="44">
        <v>0.114285714285714</v>
      </c>
      <c r="F45" s="44">
        <v>0.73333333333333295</v>
      </c>
      <c r="G45" s="44">
        <v>1</v>
      </c>
      <c r="H45" s="44">
        <v>0</v>
      </c>
      <c r="I45" s="44">
        <v>0</v>
      </c>
      <c r="J45" s="44">
        <v>6.1812206876450601E-2</v>
      </c>
      <c r="K45" s="44">
        <v>0.33386969408380701</v>
      </c>
      <c r="L45" s="44">
        <v>0.27384844323126001</v>
      </c>
      <c r="M45" s="44">
        <v>0.39056262281941301</v>
      </c>
      <c r="N45" s="44">
        <v>0.40722287765515203</v>
      </c>
      <c r="O45" s="44">
        <v>0.46389777158645301</v>
      </c>
      <c r="P45">
        <v>19</v>
      </c>
      <c r="Q45">
        <v>35</v>
      </c>
      <c r="R45">
        <v>30</v>
      </c>
      <c r="S45">
        <v>17</v>
      </c>
      <c r="T45" s="53">
        <v>8.6164615372336306E-15</v>
      </c>
      <c r="U45" s="53">
        <v>2.05578951413231E-13</v>
      </c>
      <c r="V45" s="53"/>
      <c r="W45" s="53">
        <v>0.57483911672265697</v>
      </c>
      <c r="X45" s="53">
        <v>5.8735681479352198E-6</v>
      </c>
      <c r="Y45" s="53">
        <v>2.5355444324175699E-8</v>
      </c>
      <c r="Z45" s="53">
        <v>4.3067118416123496E-6</v>
      </c>
      <c r="AA45" s="53">
        <v>1.5250058127461501E-8</v>
      </c>
      <c r="AB45" s="53">
        <v>9.2162681001470695E-2</v>
      </c>
    </row>
    <row r="46" spans="1:28" x14ac:dyDescent="0.3">
      <c r="A46" s="51" t="s">
        <v>153</v>
      </c>
      <c r="B46" s="51" t="s">
        <v>101</v>
      </c>
      <c r="C46" s="56" t="s">
        <v>154</v>
      </c>
      <c r="D46" s="44">
        <v>0</v>
      </c>
      <c r="E46" s="44">
        <v>0.114285714285714</v>
      </c>
      <c r="F46" s="44">
        <v>0.53333333333333299</v>
      </c>
      <c r="G46" s="44">
        <v>1</v>
      </c>
      <c r="H46" s="44">
        <v>0</v>
      </c>
      <c r="I46" s="44">
        <v>0</v>
      </c>
      <c r="J46" s="44">
        <v>4.5295835097983201E-3</v>
      </c>
      <c r="K46" s="44">
        <v>1.357526907421E-2</v>
      </c>
      <c r="L46" s="44">
        <v>3.5156398510007E-2</v>
      </c>
      <c r="M46" s="44">
        <v>6.6823480411410202E-2</v>
      </c>
      <c r="N46" s="44">
        <v>9.6132078603059598E-2</v>
      </c>
      <c r="O46" s="44">
        <v>5.2332930789388603E-2</v>
      </c>
      <c r="P46">
        <v>19</v>
      </c>
      <c r="Q46">
        <v>35</v>
      </c>
      <c r="R46">
        <v>30</v>
      </c>
      <c r="S46">
        <v>17</v>
      </c>
      <c r="T46" s="53">
        <v>2.6541167208622501E-12</v>
      </c>
      <c r="U46" s="53">
        <v>2.30023449141395E-11</v>
      </c>
      <c r="V46" s="53"/>
      <c r="W46" s="53">
        <v>0.57483911672265697</v>
      </c>
      <c r="X46" s="53">
        <v>1.8615149483129001E-3</v>
      </c>
      <c r="Y46" s="53">
        <v>5.5467134645949702E-10</v>
      </c>
      <c r="Z46" s="53">
        <v>3.4825637521188699E-3</v>
      </c>
      <c r="AA46" s="53">
        <v>1.7293819484201799E-10</v>
      </c>
      <c r="AB46" s="53">
        <v>8.5413251884580702E-5</v>
      </c>
    </row>
    <row r="47" spans="1:28" x14ac:dyDescent="0.3">
      <c r="A47" s="51" t="s">
        <v>155</v>
      </c>
      <c r="B47" s="51" t="s">
        <v>71</v>
      </c>
      <c r="C47" s="56" t="s">
        <v>126</v>
      </c>
      <c r="D47" s="44">
        <v>0</v>
      </c>
      <c r="E47" s="44">
        <v>8.5714285714285701E-2</v>
      </c>
      <c r="F47" s="44">
        <v>0.7</v>
      </c>
      <c r="G47" s="44">
        <v>0.52941176470588203</v>
      </c>
      <c r="H47" s="44">
        <v>0</v>
      </c>
      <c r="I47" s="44">
        <v>0</v>
      </c>
      <c r="J47" s="44">
        <v>9.1570135230006705E-2</v>
      </c>
      <c r="K47" s="44">
        <v>0.52343487736890704</v>
      </c>
      <c r="L47" s="44">
        <v>0.38368604901744602</v>
      </c>
      <c r="M47" s="44">
        <v>0.45437894864561101</v>
      </c>
      <c r="N47" s="44">
        <v>0.12783106333837199</v>
      </c>
      <c r="O47" s="44">
        <v>0.22099948431247299</v>
      </c>
      <c r="P47">
        <v>19</v>
      </c>
      <c r="Q47">
        <v>35</v>
      </c>
      <c r="R47">
        <v>30</v>
      </c>
      <c r="S47">
        <v>17</v>
      </c>
      <c r="T47" s="53">
        <v>8.0463818400470103E-9</v>
      </c>
      <c r="U47" s="53">
        <v>3.73582014002183E-8</v>
      </c>
      <c r="V47" s="53"/>
      <c r="W47" s="53">
        <v>0.63907420266511705</v>
      </c>
      <c r="X47" s="53">
        <v>8.6700087850959601E-7</v>
      </c>
      <c r="Y47" s="53">
        <v>5.9230793372364804E-3</v>
      </c>
      <c r="Z47" s="53">
        <v>2.5636400435207302E-7</v>
      </c>
      <c r="AA47" s="53">
        <v>1.0233304798665599E-2</v>
      </c>
      <c r="AB47" s="53">
        <v>0.10962693541888199</v>
      </c>
    </row>
    <row r="48" spans="1:28" x14ac:dyDescent="0.3">
      <c r="A48" s="51" t="s">
        <v>155</v>
      </c>
      <c r="B48" s="51" t="s">
        <v>100</v>
      </c>
      <c r="C48" s="56" t="s">
        <v>115</v>
      </c>
      <c r="D48" s="44">
        <v>0</v>
      </c>
      <c r="E48" s="44">
        <v>5.7142857142857099E-2</v>
      </c>
      <c r="F48" s="44">
        <v>0.5</v>
      </c>
      <c r="G48" s="44">
        <v>0.94117647058823495</v>
      </c>
      <c r="H48" s="44">
        <v>0</v>
      </c>
      <c r="I48" s="44">
        <v>0</v>
      </c>
      <c r="J48" s="44">
        <v>8.6431755375782505E-3</v>
      </c>
      <c r="K48" s="44">
        <v>4.2867618797527797E-2</v>
      </c>
      <c r="L48" s="44">
        <v>0.135231423528445</v>
      </c>
      <c r="M48" s="44">
        <v>0.20019955275887699</v>
      </c>
      <c r="N48" s="44">
        <v>0.352627872586394</v>
      </c>
      <c r="O48" s="44">
        <v>0.23884518890609199</v>
      </c>
      <c r="P48">
        <v>19</v>
      </c>
      <c r="Q48">
        <v>35</v>
      </c>
      <c r="R48">
        <v>30</v>
      </c>
      <c r="S48">
        <v>17</v>
      </c>
      <c r="T48" s="53">
        <v>1.39822868424613E-11</v>
      </c>
      <c r="U48" s="53">
        <v>1.13606080594998E-10</v>
      </c>
      <c r="V48" s="53"/>
      <c r="W48" s="53">
        <v>0.80180680102636903</v>
      </c>
      <c r="X48" s="53">
        <v>1.2906458058028699E-3</v>
      </c>
      <c r="Y48" s="53">
        <v>1.02570561505328E-8</v>
      </c>
      <c r="Z48" s="53">
        <v>6.1917006186889797E-4</v>
      </c>
      <c r="AA48" s="53">
        <v>9.4238098479466601E-10</v>
      </c>
      <c r="AB48" s="53">
        <v>1.4035897219354301E-3</v>
      </c>
    </row>
    <row r="49" spans="1:28" x14ac:dyDescent="0.3">
      <c r="A49" s="51" t="s">
        <v>155</v>
      </c>
      <c r="B49" s="51" t="s">
        <v>58</v>
      </c>
      <c r="C49" s="56" t="s">
        <v>507</v>
      </c>
      <c r="D49" s="44">
        <v>0</v>
      </c>
      <c r="E49" s="44">
        <v>5.7142857142857099E-2</v>
      </c>
      <c r="F49" s="44">
        <v>6.6666666666666693E-2</v>
      </c>
      <c r="G49" s="44">
        <v>0.82352941176470595</v>
      </c>
      <c r="H49" s="44">
        <v>0</v>
      </c>
      <c r="I49" s="44">
        <v>0</v>
      </c>
      <c r="J49" s="44">
        <v>1.19026715676102E-3</v>
      </c>
      <c r="K49" s="44">
        <v>4.9334248650750902E-3</v>
      </c>
      <c r="L49" s="44">
        <v>1.2394579071621E-2</v>
      </c>
      <c r="M49" s="44">
        <v>5.5816932022162501E-2</v>
      </c>
      <c r="N49" s="44">
        <v>5.8133559106993297E-2</v>
      </c>
      <c r="O49" s="44">
        <v>6.0257085932749199E-2</v>
      </c>
      <c r="P49">
        <v>19</v>
      </c>
      <c r="Q49">
        <v>35</v>
      </c>
      <c r="R49">
        <v>30</v>
      </c>
      <c r="S49">
        <v>17</v>
      </c>
      <c r="T49" s="53">
        <v>1.8885171694309998E-9</v>
      </c>
      <c r="U49" s="53">
        <v>1.02294680010846E-8</v>
      </c>
      <c r="V49" s="53"/>
      <c r="W49" s="53">
        <v>0.72323152511329203</v>
      </c>
      <c r="X49" s="53">
        <v>0.59812543594593603</v>
      </c>
      <c r="Y49" s="53">
        <v>2.26570618674122E-9</v>
      </c>
      <c r="Z49" s="53">
        <v>0.86416817206144703</v>
      </c>
      <c r="AA49" s="53">
        <v>3.7020246102769702E-10</v>
      </c>
      <c r="AB49" s="53">
        <v>2.2561972173531599E-9</v>
      </c>
    </row>
    <row r="50" spans="1:28" x14ac:dyDescent="0.3">
      <c r="A50" s="51" t="s">
        <v>155</v>
      </c>
      <c r="B50" s="51" t="s">
        <v>99</v>
      </c>
      <c r="C50" s="56" t="s">
        <v>108</v>
      </c>
      <c r="D50" s="44">
        <v>0</v>
      </c>
      <c r="E50" s="44">
        <v>5.7142857142857099E-2</v>
      </c>
      <c r="F50" s="44">
        <v>0.66666666666666696</v>
      </c>
      <c r="G50" s="44">
        <v>1</v>
      </c>
      <c r="H50" s="44">
        <v>0</v>
      </c>
      <c r="I50" s="44">
        <v>0</v>
      </c>
      <c r="J50" s="44">
        <v>3.80047601929339E-4</v>
      </c>
      <c r="K50" s="44">
        <v>1.56665266455627E-3</v>
      </c>
      <c r="L50" s="44">
        <v>0.89497847154838595</v>
      </c>
      <c r="M50" s="44">
        <v>1.2167130252477301</v>
      </c>
      <c r="N50" s="44">
        <v>1.17973691124615</v>
      </c>
      <c r="O50" s="44">
        <v>1.15293797865924</v>
      </c>
      <c r="P50">
        <v>19</v>
      </c>
      <c r="Q50">
        <v>35</v>
      </c>
      <c r="R50">
        <v>30</v>
      </c>
      <c r="S50">
        <v>17</v>
      </c>
      <c r="T50" s="53">
        <v>9.48825929599528E-15</v>
      </c>
      <c r="U50" s="53">
        <v>2.05578951413231E-13</v>
      </c>
      <c r="V50" s="53"/>
      <c r="W50" s="53">
        <v>0.85640929283020895</v>
      </c>
      <c r="X50" s="53">
        <v>1.39654685469872E-5</v>
      </c>
      <c r="Y50" s="53">
        <v>1.73122377435941E-8</v>
      </c>
      <c r="Z50" s="53">
        <v>1.3369753203186501E-6</v>
      </c>
      <c r="AA50" s="53">
        <v>1.2606561483232901E-9</v>
      </c>
      <c r="AB50" s="53">
        <v>5.0742646241848897E-2</v>
      </c>
    </row>
    <row r="51" spans="1:28" x14ac:dyDescent="0.3">
      <c r="A51" s="51" t="s">
        <v>155</v>
      </c>
      <c r="B51" s="51" t="s">
        <v>100</v>
      </c>
      <c r="C51" s="56" t="s">
        <v>159</v>
      </c>
      <c r="D51" s="44">
        <v>0</v>
      </c>
      <c r="E51" s="44">
        <v>2.8571428571428598E-2</v>
      </c>
      <c r="F51" s="44">
        <v>0.3</v>
      </c>
      <c r="G51" s="44">
        <v>0.52941176470588203</v>
      </c>
      <c r="H51" s="44">
        <v>0</v>
      </c>
      <c r="I51" s="44">
        <v>0</v>
      </c>
      <c r="J51" s="44">
        <v>8.5443713953433208E-3</v>
      </c>
      <c r="K51" s="44">
        <v>5.0549182871285299E-2</v>
      </c>
      <c r="L51" s="44">
        <v>3.35554585216081E-2</v>
      </c>
      <c r="M51" s="44">
        <v>7.5824540130168705E-2</v>
      </c>
      <c r="N51" s="44">
        <v>1.3587976322206799E-2</v>
      </c>
      <c r="O51" s="44">
        <v>1.8489983897048399E-2</v>
      </c>
      <c r="P51">
        <v>19</v>
      </c>
      <c r="Q51">
        <v>35</v>
      </c>
      <c r="R51">
        <v>30</v>
      </c>
      <c r="S51">
        <v>17</v>
      </c>
      <c r="T51" s="53">
        <v>6.3725203473271303E-5</v>
      </c>
      <c r="U51" s="53">
        <v>1.65685529030505E-4</v>
      </c>
      <c r="V51" s="53"/>
      <c r="W51" s="53">
        <v>0.83067398611776599</v>
      </c>
      <c r="X51" s="53">
        <v>1.2111299045038101E-2</v>
      </c>
      <c r="Y51" s="53">
        <v>3.9500558540727298E-4</v>
      </c>
      <c r="Z51" s="53">
        <v>8.0846774982551509E-3</v>
      </c>
      <c r="AA51" s="53">
        <v>1.81718067885529E-4</v>
      </c>
      <c r="AB51" s="53">
        <v>0.173258696591091</v>
      </c>
    </row>
    <row r="52" spans="1:28" x14ac:dyDescent="0.3">
      <c r="A52" s="51" t="s">
        <v>155</v>
      </c>
      <c r="B52" s="51" t="s">
        <v>79</v>
      </c>
      <c r="C52" s="56" t="s">
        <v>151</v>
      </c>
      <c r="D52" s="44">
        <v>0</v>
      </c>
      <c r="E52" s="44">
        <v>2.8571428571428598E-2</v>
      </c>
      <c r="F52" s="44">
        <v>0.5</v>
      </c>
      <c r="G52" s="44">
        <v>0.82352941176470595</v>
      </c>
      <c r="H52" s="44">
        <v>0</v>
      </c>
      <c r="I52" s="44">
        <v>0</v>
      </c>
      <c r="J52" s="44">
        <v>1.7915742264131801E-4</v>
      </c>
      <c r="K52" s="44">
        <v>1.0599096060805301E-3</v>
      </c>
      <c r="L52" s="44">
        <v>0.15309353692371599</v>
      </c>
      <c r="M52" s="44">
        <v>0.45586515015815499</v>
      </c>
      <c r="N52" s="44">
        <v>8.9249540100711997E-2</v>
      </c>
      <c r="O52" s="44">
        <v>0.121771907671701</v>
      </c>
      <c r="P52">
        <v>19</v>
      </c>
      <c r="Q52">
        <v>35</v>
      </c>
      <c r="R52">
        <v>30</v>
      </c>
      <c r="S52">
        <v>17</v>
      </c>
      <c r="T52" s="53">
        <v>8.8385303493933106E-11</v>
      </c>
      <c r="U52" s="53">
        <v>5.4714711686720502E-10</v>
      </c>
      <c r="V52" s="53"/>
      <c r="W52" s="53">
        <v>0.91076297829073705</v>
      </c>
      <c r="X52" s="53">
        <v>6.3609202304214598E-4</v>
      </c>
      <c r="Y52" s="53">
        <v>3.4761705312449398E-7</v>
      </c>
      <c r="Z52" s="53">
        <v>1.13636131912045E-4</v>
      </c>
      <c r="AA52" s="53">
        <v>2.1799646765471E-8</v>
      </c>
      <c r="AB52" s="53">
        <v>2.55780795092116E-2</v>
      </c>
    </row>
    <row r="53" spans="1:28" x14ac:dyDescent="0.3">
      <c r="A53" s="51" t="s">
        <v>155</v>
      </c>
      <c r="B53" s="51" t="s">
        <v>75</v>
      </c>
      <c r="C53" s="56" t="s">
        <v>156</v>
      </c>
      <c r="D53" s="44">
        <v>0</v>
      </c>
      <c r="E53" s="44">
        <v>0</v>
      </c>
      <c r="F53" s="44">
        <v>0.266666666666667</v>
      </c>
      <c r="G53" s="44">
        <v>0.70588235294117696</v>
      </c>
      <c r="H53" s="44">
        <v>0</v>
      </c>
      <c r="I53" s="44">
        <v>0</v>
      </c>
      <c r="J53" s="44">
        <v>0</v>
      </c>
      <c r="K53" s="44">
        <v>0</v>
      </c>
      <c r="L53" s="44">
        <v>8.6061742232985003E-2</v>
      </c>
      <c r="M53" s="44">
        <v>0.22530446306205201</v>
      </c>
      <c r="N53" s="44">
        <v>5.2528241491108699E-2</v>
      </c>
      <c r="O53" s="44">
        <v>0.104116632645779</v>
      </c>
      <c r="P53">
        <v>19</v>
      </c>
      <c r="Q53">
        <v>35</v>
      </c>
      <c r="R53">
        <v>30</v>
      </c>
      <c r="S53">
        <v>17</v>
      </c>
      <c r="T53" s="53">
        <v>9.24551668345098E-9</v>
      </c>
      <c r="U53" s="53">
        <v>4.1445419615469898E-8</v>
      </c>
      <c r="V53" s="53"/>
      <c r="W53" s="53">
        <v>1</v>
      </c>
      <c r="X53" s="53">
        <v>2.9514517857478901E-2</v>
      </c>
      <c r="Y53" s="53">
        <v>1.57391976298602E-6</v>
      </c>
      <c r="Z53" s="53">
        <v>9.2965202503698802E-3</v>
      </c>
      <c r="AA53" s="53">
        <v>6.0987995499169206E-8</v>
      </c>
      <c r="AB53" s="53">
        <v>1.9546231529150599E-3</v>
      </c>
    </row>
    <row r="54" spans="1:28" x14ac:dyDescent="0.3">
      <c r="A54" s="51" t="s">
        <v>155</v>
      </c>
      <c r="B54" s="51" t="s">
        <v>72</v>
      </c>
      <c r="C54" s="56" t="s">
        <v>125</v>
      </c>
      <c r="D54" s="44">
        <v>0</v>
      </c>
      <c r="E54" s="44">
        <v>0</v>
      </c>
      <c r="F54" s="44">
        <v>0.233333333333333</v>
      </c>
      <c r="G54" s="44">
        <v>0.64705882352941202</v>
      </c>
      <c r="H54" s="44">
        <v>0</v>
      </c>
      <c r="I54" s="44">
        <v>0</v>
      </c>
      <c r="J54" s="44">
        <v>0</v>
      </c>
      <c r="K54" s="44">
        <v>0</v>
      </c>
      <c r="L54" s="44">
        <v>5.0915516611896298E-2</v>
      </c>
      <c r="M54" s="44">
        <v>0.12526174870524101</v>
      </c>
      <c r="N54" s="44">
        <v>0.25948618915895799</v>
      </c>
      <c r="O54" s="44">
        <v>0.48956656591360997</v>
      </c>
      <c r="P54">
        <v>19</v>
      </c>
      <c r="Q54">
        <v>35</v>
      </c>
      <c r="R54">
        <v>30</v>
      </c>
      <c r="S54">
        <v>17</v>
      </c>
      <c r="T54" s="53">
        <v>5.8096978144654798E-9</v>
      </c>
      <c r="U54" s="53">
        <v>2.7972619106685599E-8</v>
      </c>
      <c r="V54" s="53"/>
      <c r="W54" s="53">
        <v>1</v>
      </c>
      <c r="X54" s="53">
        <v>6.2650098879203003E-2</v>
      </c>
      <c r="Y54" s="53">
        <v>1.8653153680462499E-6</v>
      </c>
      <c r="Z54" s="53">
        <v>2.6005870199663099E-2</v>
      </c>
      <c r="AA54" s="53">
        <v>7.8521440588032798E-8</v>
      </c>
      <c r="AB54" s="53">
        <v>8.4916545150210104E-4</v>
      </c>
    </row>
    <row r="55" spans="1:28" x14ac:dyDescent="0.3">
      <c r="A55" s="51" t="s">
        <v>155</v>
      </c>
      <c r="B55" s="51" t="s">
        <v>72</v>
      </c>
      <c r="C55" s="56" t="s">
        <v>164</v>
      </c>
      <c r="D55" s="44">
        <v>0</v>
      </c>
      <c r="E55" s="44">
        <v>0</v>
      </c>
      <c r="F55" s="44">
        <v>0.233333333333333</v>
      </c>
      <c r="G55" s="44">
        <v>0.64705882352941202</v>
      </c>
      <c r="H55" s="44">
        <v>0</v>
      </c>
      <c r="I55" s="44">
        <v>0</v>
      </c>
      <c r="J55" s="44">
        <v>0</v>
      </c>
      <c r="K55" s="44">
        <v>0</v>
      </c>
      <c r="L55" s="44">
        <v>3.95751463465569E-2</v>
      </c>
      <c r="M55" s="44">
        <v>0.12515922516382399</v>
      </c>
      <c r="N55" s="44">
        <v>0.17519853536018501</v>
      </c>
      <c r="O55" s="44">
        <v>0.35753322908386498</v>
      </c>
      <c r="P55">
        <v>19</v>
      </c>
      <c r="Q55">
        <v>35</v>
      </c>
      <c r="R55">
        <v>30</v>
      </c>
      <c r="S55">
        <v>17</v>
      </c>
      <c r="T55" s="53">
        <v>5.0524411046589001E-7</v>
      </c>
      <c r="U55" s="53">
        <v>1.8244926211268299E-6</v>
      </c>
      <c r="V55" s="53"/>
      <c r="W55" s="53">
        <v>1</v>
      </c>
      <c r="X55" s="53">
        <v>7.2337075827105801E-2</v>
      </c>
      <c r="Y55" s="53">
        <v>1.21460478904611E-6</v>
      </c>
      <c r="Z55" s="53">
        <v>3.1429795800358901E-2</v>
      </c>
      <c r="AA55" s="53">
        <v>4.4287169723450101E-8</v>
      </c>
      <c r="AB55" s="53">
        <v>4.5910614262723899E-4</v>
      </c>
    </row>
    <row r="56" spans="1:28" x14ac:dyDescent="0.3">
      <c r="A56" s="51" t="s">
        <v>155</v>
      </c>
      <c r="B56" s="51" t="s">
        <v>63</v>
      </c>
      <c r="C56" s="56" t="s">
        <v>130</v>
      </c>
      <c r="D56" s="44">
        <v>0</v>
      </c>
      <c r="E56" s="44">
        <v>0</v>
      </c>
      <c r="F56" s="44">
        <v>0.16666666666666699</v>
      </c>
      <c r="G56" s="44">
        <v>0.64705882352941202</v>
      </c>
      <c r="H56" s="44">
        <v>0</v>
      </c>
      <c r="I56" s="44">
        <v>0</v>
      </c>
      <c r="J56" s="44">
        <v>0</v>
      </c>
      <c r="K56" s="44">
        <v>0</v>
      </c>
      <c r="L56" s="44">
        <v>0.157233845603134</v>
      </c>
      <c r="M56" s="44">
        <v>0.53598299887054501</v>
      </c>
      <c r="N56" s="44">
        <v>0.86364245657701799</v>
      </c>
      <c r="O56" s="44">
        <v>1.30618514218049</v>
      </c>
      <c r="P56">
        <v>19</v>
      </c>
      <c r="Q56">
        <v>35</v>
      </c>
      <c r="R56">
        <v>30</v>
      </c>
      <c r="S56">
        <v>17</v>
      </c>
      <c r="T56" s="53">
        <v>4.8559070650152304E-7</v>
      </c>
      <c r="U56" s="53">
        <v>1.80362262414851E-6</v>
      </c>
      <c r="V56" s="53"/>
      <c r="W56" s="53">
        <v>1</v>
      </c>
      <c r="X56" s="53">
        <v>0.18091900160310501</v>
      </c>
      <c r="Y56" s="53">
        <v>5.0125194722976397E-7</v>
      </c>
      <c r="Z56" s="53">
        <v>0.11035608189822201</v>
      </c>
      <c r="AA56" s="53">
        <v>1.5250058127461501E-8</v>
      </c>
      <c r="AB56" s="53">
        <v>3.2501024968500303E-5</v>
      </c>
    </row>
    <row r="57" spans="1:28" x14ac:dyDescent="0.3">
      <c r="A57" s="51" t="s">
        <v>155</v>
      </c>
      <c r="B57" s="51" t="s">
        <v>72</v>
      </c>
      <c r="C57" s="56" t="s">
        <v>106</v>
      </c>
      <c r="D57" s="44">
        <v>0</v>
      </c>
      <c r="E57" s="44">
        <v>0</v>
      </c>
      <c r="F57" s="44">
        <v>0.133333333333333</v>
      </c>
      <c r="G57" s="44">
        <v>1</v>
      </c>
      <c r="H57" s="44">
        <v>0</v>
      </c>
      <c r="I57" s="44">
        <v>0</v>
      </c>
      <c r="J57" s="44">
        <v>0</v>
      </c>
      <c r="K57" s="44">
        <v>0</v>
      </c>
      <c r="L57" s="44">
        <v>0.35169821414246699</v>
      </c>
      <c r="M57" s="44">
        <v>1.85018022866603</v>
      </c>
      <c r="N57" s="44">
        <v>33.385840679621403</v>
      </c>
      <c r="O57" s="44">
        <v>9.1623589703115602</v>
      </c>
      <c r="P57">
        <v>19</v>
      </c>
      <c r="Q57">
        <v>35</v>
      </c>
      <c r="R57">
        <v>30</v>
      </c>
      <c r="S57">
        <v>17</v>
      </c>
      <c r="T57" s="53">
        <v>3.7162176115355997E-15</v>
      </c>
      <c r="U57" s="53">
        <v>1.20777072374907E-13</v>
      </c>
      <c r="V57" s="53"/>
      <c r="W57" s="53">
        <v>1</v>
      </c>
      <c r="X57" s="53">
        <v>0.43927183528363201</v>
      </c>
      <c r="Y57" s="53">
        <v>2.14187592225967E-12</v>
      </c>
      <c r="Z57" s="53">
        <v>0.35386388494732901</v>
      </c>
      <c r="AA57" s="53">
        <v>2.6359646395805101E-15</v>
      </c>
      <c r="AB57" s="53">
        <v>4.3490841727291399E-12</v>
      </c>
    </row>
    <row r="58" spans="1:28" x14ac:dyDescent="0.3">
      <c r="A58" s="51" t="s">
        <v>155</v>
      </c>
      <c r="B58" s="51" t="s">
        <v>157</v>
      </c>
      <c r="C58" s="56" t="s">
        <v>158</v>
      </c>
      <c r="D58" s="44">
        <v>0</v>
      </c>
      <c r="E58" s="44">
        <v>0</v>
      </c>
      <c r="F58" s="44">
        <v>0.133333333333333</v>
      </c>
      <c r="G58" s="44">
        <v>0.58823529411764697</v>
      </c>
      <c r="H58" s="44">
        <v>0</v>
      </c>
      <c r="I58" s="44">
        <v>0</v>
      </c>
      <c r="J58" s="44">
        <v>0</v>
      </c>
      <c r="K58" s="44">
        <v>0</v>
      </c>
      <c r="L58" s="44">
        <v>4.0293818759942798E-2</v>
      </c>
      <c r="M58" s="44">
        <v>0.137227648390499</v>
      </c>
      <c r="N58" s="44">
        <v>0.134477782483366</v>
      </c>
      <c r="O58" s="44">
        <v>0.196922177457205</v>
      </c>
      <c r="P58">
        <v>19</v>
      </c>
      <c r="Q58">
        <v>35</v>
      </c>
      <c r="R58">
        <v>30</v>
      </c>
      <c r="S58">
        <v>17</v>
      </c>
      <c r="T58" s="53">
        <v>1.02690399965193E-6</v>
      </c>
      <c r="U58" s="53">
        <v>3.5130926303881999E-6</v>
      </c>
      <c r="V58" s="53"/>
      <c r="W58" s="53">
        <v>1</v>
      </c>
      <c r="X58" s="53">
        <v>0.252722667326228</v>
      </c>
      <c r="Y58" s="53">
        <v>1.77020463614322E-6</v>
      </c>
      <c r="Z58" s="53">
        <v>0.168483018978317</v>
      </c>
      <c r="AA58" s="53">
        <v>7.2659862656985494E-8</v>
      </c>
      <c r="AB58" s="53">
        <v>5.4135932945443301E-5</v>
      </c>
    </row>
    <row r="59" spans="1:28" x14ac:dyDescent="0.3">
      <c r="A59" s="51" t="s">
        <v>155</v>
      </c>
      <c r="B59" s="51" t="s">
        <v>63</v>
      </c>
      <c r="C59" s="56" t="s">
        <v>105</v>
      </c>
      <c r="D59" s="44">
        <v>0</v>
      </c>
      <c r="E59" s="44">
        <v>0</v>
      </c>
      <c r="F59" s="44">
        <v>0.1</v>
      </c>
      <c r="G59" s="44">
        <v>1</v>
      </c>
      <c r="H59" s="44">
        <v>0</v>
      </c>
      <c r="I59" s="44">
        <v>0</v>
      </c>
      <c r="J59" s="44">
        <v>0</v>
      </c>
      <c r="K59" s="44">
        <v>0</v>
      </c>
      <c r="L59" s="44">
        <v>5.0941865778677202E-2</v>
      </c>
      <c r="M59" s="44">
        <v>0.161454458820178</v>
      </c>
      <c r="N59" s="44">
        <v>0.84855148695870697</v>
      </c>
      <c r="O59" s="44">
        <v>0.44038086847569402</v>
      </c>
      <c r="P59">
        <v>19</v>
      </c>
      <c r="Q59">
        <v>35</v>
      </c>
      <c r="R59">
        <v>30</v>
      </c>
      <c r="S59">
        <v>17</v>
      </c>
      <c r="T59" s="53">
        <v>2.7648362723437299E-15</v>
      </c>
      <c r="U59" s="53">
        <v>1.1980957180156099E-13</v>
      </c>
      <c r="V59" s="53"/>
      <c r="W59" s="53">
        <v>1</v>
      </c>
      <c r="X59" s="53">
        <v>0.526242450079905</v>
      </c>
      <c r="Y59" s="53">
        <v>2.14187592225967E-12</v>
      </c>
      <c r="Z59" s="53">
        <v>0.44812382062995199</v>
      </c>
      <c r="AA59" s="53">
        <v>2.6359646395805101E-15</v>
      </c>
      <c r="AB59" s="53">
        <v>2.14187592225967E-12</v>
      </c>
    </row>
    <row r="60" spans="1:28" x14ac:dyDescent="0.3">
      <c r="A60" s="51" t="s">
        <v>155</v>
      </c>
      <c r="B60" s="51" t="s">
        <v>63</v>
      </c>
      <c r="C60" s="56" t="s">
        <v>160</v>
      </c>
      <c r="D60" s="44">
        <v>0</v>
      </c>
      <c r="E60" s="44">
        <v>0</v>
      </c>
      <c r="F60" s="44">
        <v>6.6666666666666693E-2</v>
      </c>
      <c r="G60" s="44">
        <v>0.52941176470588203</v>
      </c>
      <c r="H60" s="44">
        <v>0</v>
      </c>
      <c r="I60" s="44">
        <v>0</v>
      </c>
      <c r="J60" s="44">
        <v>0</v>
      </c>
      <c r="K60" s="44">
        <v>0</v>
      </c>
      <c r="L60" s="44">
        <v>0.111385687422128</v>
      </c>
      <c r="M60" s="44">
        <v>0.57065831498741504</v>
      </c>
      <c r="N60" s="44">
        <v>0.26159546590990601</v>
      </c>
      <c r="O60" s="44">
        <v>0.737887129667951</v>
      </c>
      <c r="P60">
        <v>19</v>
      </c>
      <c r="Q60">
        <v>35</v>
      </c>
      <c r="R60">
        <v>30</v>
      </c>
      <c r="S60">
        <v>17</v>
      </c>
      <c r="T60" s="53">
        <v>1.02649697549359E-5</v>
      </c>
      <c r="U60" s="53">
        <v>3.1033629491666603E-5</v>
      </c>
      <c r="V60" s="53"/>
      <c r="W60" s="53">
        <v>1</v>
      </c>
      <c r="X60" s="53">
        <v>0.520408290446433</v>
      </c>
      <c r="Y60" s="53">
        <v>2.3016789371555098E-6</v>
      </c>
      <c r="Z60" s="53">
        <v>0.44142682426272001</v>
      </c>
      <c r="AA60" s="53">
        <v>1.03592468284133E-7</v>
      </c>
      <c r="AB60" s="53">
        <v>7.4088665322107101E-6</v>
      </c>
    </row>
    <row r="61" spans="1:28" x14ac:dyDescent="0.3">
      <c r="A61" s="51" t="s">
        <v>155</v>
      </c>
      <c r="B61" s="51" t="s">
        <v>63</v>
      </c>
      <c r="C61" s="56" t="s">
        <v>109</v>
      </c>
      <c r="D61" s="44">
        <v>0</v>
      </c>
      <c r="E61" s="44">
        <v>0</v>
      </c>
      <c r="F61" s="44">
        <v>3.3333333333333298E-2</v>
      </c>
      <c r="G61" s="44">
        <v>0.94117647058823495</v>
      </c>
      <c r="H61" s="44">
        <v>0</v>
      </c>
      <c r="I61" s="44">
        <v>0</v>
      </c>
      <c r="J61" s="44">
        <v>0</v>
      </c>
      <c r="K61" s="44">
        <v>0</v>
      </c>
      <c r="L61" s="44">
        <v>2.3897896724620699E-2</v>
      </c>
      <c r="M61" s="44">
        <v>0.13089417113003601</v>
      </c>
      <c r="N61" s="44">
        <v>0.365258453390013</v>
      </c>
      <c r="O61" s="44">
        <v>0.29784572645035101</v>
      </c>
      <c r="P61">
        <v>19</v>
      </c>
      <c r="Q61">
        <v>35</v>
      </c>
      <c r="R61">
        <v>30</v>
      </c>
      <c r="S61">
        <v>17</v>
      </c>
      <c r="T61" s="53">
        <v>2.9606050654261902E-14</v>
      </c>
      <c r="U61" s="53">
        <v>4.2764295389489398E-13</v>
      </c>
      <c r="V61" s="53"/>
      <c r="W61" s="53">
        <v>1</v>
      </c>
      <c r="X61" s="53">
        <v>0.80531091948079803</v>
      </c>
      <c r="Y61" s="53">
        <v>5.3486559188367104E-12</v>
      </c>
      <c r="Z61" s="53">
        <v>0.76811333939325199</v>
      </c>
      <c r="AA61" s="53">
        <v>7.7373640882236904E-15</v>
      </c>
      <c r="AB61" s="53">
        <v>5.2165430153674503E-13</v>
      </c>
    </row>
    <row r="62" spans="1:28" x14ac:dyDescent="0.3">
      <c r="A62" s="51"/>
    </row>
  </sheetData>
  <mergeCells count="3">
    <mergeCell ref="A1:O1"/>
    <mergeCell ref="A2:U2"/>
    <mergeCell ref="W2:AB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3B336-2166-49EF-B381-628536CF16C4}">
  <dimension ref="A1:AA41"/>
  <sheetViews>
    <sheetView zoomScale="109" workbookViewId="0">
      <selection activeCell="B7" sqref="B7"/>
    </sheetView>
  </sheetViews>
  <sheetFormatPr defaultRowHeight="14.4" x14ac:dyDescent="0.3"/>
  <cols>
    <col min="1" max="1" width="38.5546875" bestFit="1" customWidth="1"/>
    <col min="2" max="2" width="42.33203125" bestFit="1" customWidth="1"/>
    <col min="3" max="3" width="12.33203125" customWidth="1"/>
    <col min="4" max="4" width="12.33203125" bestFit="1" customWidth="1"/>
    <col min="5" max="5" width="12.33203125" customWidth="1"/>
    <col min="6" max="6" width="5.44140625" bestFit="1" customWidth="1"/>
    <col min="7" max="7" width="12.33203125" customWidth="1"/>
    <col min="8" max="8" width="5.44140625" bestFit="1" customWidth="1"/>
    <col min="9" max="10" width="6.77734375" customWidth="1"/>
    <col min="11" max="12" width="9.33203125" customWidth="1"/>
    <col min="13" max="13" width="10.88671875" bestFit="1" customWidth="1"/>
  </cols>
  <sheetData>
    <row r="1" spans="1:27" x14ac:dyDescent="0.3">
      <c r="A1" s="95" t="s">
        <v>528</v>
      </c>
      <c r="B1" s="95"/>
      <c r="C1" s="95"/>
      <c r="D1" s="95"/>
      <c r="E1" s="95"/>
      <c r="F1" s="95"/>
      <c r="G1" s="95"/>
      <c r="H1" s="95"/>
      <c r="I1" s="95"/>
      <c r="J1" s="95"/>
      <c r="K1" s="95"/>
      <c r="L1" s="95"/>
      <c r="M1" s="95"/>
    </row>
    <row r="2" spans="1:27" ht="58.2" customHeight="1" x14ac:dyDescent="0.3">
      <c r="A2" s="94" t="s">
        <v>604</v>
      </c>
      <c r="B2" s="94"/>
      <c r="C2" s="94"/>
      <c r="D2" s="94"/>
      <c r="E2" s="94"/>
      <c r="F2" s="94"/>
      <c r="G2" s="94"/>
      <c r="H2" s="94"/>
      <c r="I2" s="94"/>
      <c r="J2" s="94"/>
      <c r="K2" s="94"/>
      <c r="L2" s="94"/>
      <c r="M2" s="94"/>
      <c r="O2" s="39"/>
      <c r="P2" s="39"/>
      <c r="Q2" s="39"/>
      <c r="R2" s="39"/>
      <c r="S2" s="39"/>
      <c r="T2" s="39"/>
      <c r="U2" s="39"/>
      <c r="V2" s="39"/>
      <c r="W2" s="39"/>
      <c r="X2" s="39"/>
      <c r="Y2" s="39"/>
      <c r="Z2" s="39"/>
      <c r="AA2" s="39"/>
    </row>
    <row r="4" spans="1:27" s="2" customFormat="1" x14ac:dyDescent="0.3">
      <c r="A4" s="2" t="s">
        <v>501</v>
      </c>
      <c r="B4" s="2" t="s">
        <v>502</v>
      </c>
      <c r="C4" s="2" t="s">
        <v>208</v>
      </c>
      <c r="D4" s="2" t="s">
        <v>209</v>
      </c>
      <c r="E4" s="2" t="s">
        <v>200</v>
      </c>
      <c r="F4" s="2" t="s">
        <v>201</v>
      </c>
      <c r="G4" s="2" t="s">
        <v>202</v>
      </c>
      <c r="H4" s="2" t="s">
        <v>203</v>
      </c>
      <c r="I4" s="2" t="s">
        <v>212</v>
      </c>
      <c r="J4" s="2" t="s">
        <v>213</v>
      </c>
      <c r="K4" s="43" t="s">
        <v>102</v>
      </c>
      <c r="L4" s="43" t="s">
        <v>103</v>
      </c>
      <c r="M4" s="2" t="s">
        <v>222</v>
      </c>
    </row>
    <row r="5" spans="1:27" x14ac:dyDescent="0.3">
      <c r="A5" t="s">
        <v>223</v>
      </c>
      <c r="B5" t="s">
        <v>224</v>
      </c>
      <c r="C5" s="57">
        <v>1</v>
      </c>
      <c r="D5" s="57">
        <v>1</v>
      </c>
      <c r="E5" s="44">
        <v>2.0695012659672698</v>
      </c>
      <c r="F5" s="44">
        <v>0.35579820325580003</v>
      </c>
      <c r="G5" s="44">
        <v>2.2710821983727798</v>
      </c>
      <c r="H5" s="44">
        <v>0.485925268190596</v>
      </c>
      <c r="I5">
        <v>72</v>
      </c>
      <c r="J5">
        <v>29</v>
      </c>
      <c r="K5" s="44">
        <v>0.69049784276880199</v>
      </c>
      <c r="L5" s="44">
        <v>0.74053391833175897</v>
      </c>
      <c r="M5" s="57" t="s">
        <v>98</v>
      </c>
    </row>
    <row r="6" spans="1:27" x14ac:dyDescent="0.3">
      <c r="A6" t="s">
        <v>225</v>
      </c>
      <c r="B6" t="s">
        <v>226</v>
      </c>
      <c r="C6" s="57">
        <v>1</v>
      </c>
      <c r="D6" s="57">
        <v>1</v>
      </c>
      <c r="E6" s="44">
        <v>2.1738642735274198</v>
      </c>
      <c r="F6" s="44">
        <v>0.306843177804133</v>
      </c>
      <c r="G6" s="44">
        <v>2.28305032994307</v>
      </c>
      <c r="H6" s="44">
        <v>0.36633844176144098</v>
      </c>
      <c r="I6">
        <v>72</v>
      </c>
      <c r="J6">
        <v>29</v>
      </c>
      <c r="K6" s="44">
        <v>0.555420723905372</v>
      </c>
      <c r="L6" s="44">
        <v>0.63232513183073102</v>
      </c>
      <c r="M6" s="57" t="s">
        <v>98</v>
      </c>
    </row>
    <row r="7" spans="1:27" x14ac:dyDescent="0.3">
      <c r="A7" t="s">
        <v>225</v>
      </c>
      <c r="B7" t="s">
        <v>227</v>
      </c>
      <c r="C7" s="57">
        <v>0.97222222222222199</v>
      </c>
      <c r="D7" s="57">
        <v>1</v>
      </c>
      <c r="E7" s="44">
        <v>4.0722638873845002E-2</v>
      </c>
      <c r="F7" s="44">
        <v>0.127672337057151</v>
      </c>
      <c r="G7" s="44">
        <v>8.7541161905842393E-2</v>
      </c>
      <c r="H7" s="44">
        <v>0.17504726827103301</v>
      </c>
      <c r="I7">
        <v>72</v>
      </c>
      <c r="J7">
        <v>29</v>
      </c>
      <c r="K7" s="44">
        <v>5.1115710976146603E-2</v>
      </c>
      <c r="L7" s="44">
        <v>0.198015314442194</v>
      </c>
      <c r="M7" s="57" t="s">
        <v>98</v>
      </c>
    </row>
    <row r="8" spans="1:27" x14ac:dyDescent="0.3">
      <c r="A8" t="s">
        <v>225</v>
      </c>
      <c r="B8" t="s">
        <v>228</v>
      </c>
      <c r="C8" s="57">
        <v>0.95833333333333304</v>
      </c>
      <c r="D8" s="57">
        <v>1</v>
      </c>
      <c r="E8" s="44">
        <v>0.934853642451968</v>
      </c>
      <c r="F8" s="44">
        <v>0.27823746697873097</v>
      </c>
      <c r="G8" s="44">
        <v>0.79933609788559001</v>
      </c>
      <c r="H8" s="44">
        <v>0.29016684390212399</v>
      </c>
      <c r="I8">
        <v>72</v>
      </c>
      <c r="J8">
        <v>29</v>
      </c>
      <c r="K8" s="44">
        <v>0.10643411454340899</v>
      </c>
      <c r="L8" s="44">
        <v>0.29170831393378699</v>
      </c>
      <c r="M8" s="57" t="s">
        <v>98</v>
      </c>
    </row>
    <row r="9" spans="1:27" x14ac:dyDescent="0.3">
      <c r="A9" s="60" t="s">
        <v>230</v>
      </c>
      <c r="B9" s="60" t="s">
        <v>231</v>
      </c>
      <c r="C9" s="61">
        <v>0.94444444444444398</v>
      </c>
      <c r="D9" s="61">
        <v>1</v>
      </c>
      <c r="E9" s="62">
        <v>0.15821909626026501</v>
      </c>
      <c r="F9" s="62">
        <v>0.27604515757897102</v>
      </c>
      <c r="G9" s="62">
        <v>0.88663751357762899</v>
      </c>
      <c r="H9" s="62">
        <v>1.06227938304856</v>
      </c>
      <c r="I9" s="60">
        <v>72</v>
      </c>
      <c r="J9" s="60">
        <v>29</v>
      </c>
      <c r="K9" s="62">
        <v>4.4992712907587798E-6</v>
      </c>
      <c r="L9" s="62">
        <v>8.3236518879037394E-5</v>
      </c>
      <c r="M9" s="57">
        <f>LOG((G9/E9),2)</f>
        <v>2.4864206676749485</v>
      </c>
    </row>
    <row r="10" spans="1:27" x14ac:dyDescent="0.3">
      <c r="A10" s="60" t="s">
        <v>230</v>
      </c>
      <c r="B10" s="60" t="s">
        <v>232</v>
      </c>
      <c r="C10" s="61">
        <v>0.97222222222222199</v>
      </c>
      <c r="D10" s="61">
        <v>1</v>
      </c>
      <c r="E10" s="62">
        <v>0.26055294507934301</v>
      </c>
      <c r="F10" s="62">
        <v>0.682633750461758</v>
      </c>
      <c r="G10" s="62">
        <v>1.0668283227512501</v>
      </c>
      <c r="H10" s="62">
        <v>1.2366425318911201</v>
      </c>
      <c r="I10" s="60">
        <v>72</v>
      </c>
      <c r="J10" s="60">
        <v>29</v>
      </c>
      <c r="K10" s="62">
        <v>6.1757187563849001E-6</v>
      </c>
      <c r="L10" s="62">
        <v>9.14006375944965E-5</v>
      </c>
      <c r="M10" s="57">
        <f t="shared" ref="M10:M40" si="0">LOG((G10/E10),2)</f>
        <v>2.0336795649498329</v>
      </c>
    </row>
    <row r="11" spans="1:27" x14ac:dyDescent="0.3">
      <c r="A11" t="s">
        <v>230</v>
      </c>
      <c r="B11" t="s">
        <v>233</v>
      </c>
      <c r="C11" s="57">
        <v>1</v>
      </c>
      <c r="D11" s="57">
        <v>1</v>
      </c>
      <c r="E11" s="44">
        <v>3.2779054272560399</v>
      </c>
      <c r="F11" s="44">
        <v>0.74620682853753695</v>
      </c>
      <c r="G11" s="44">
        <v>3.7331775501515199</v>
      </c>
      <c r="H11" s="44">
        <v>1.5237619275693099</v>
      </c>
      <c r="I11">
        <v>72</v>
      </c>
      <c r="J11">
        <v>29</v>
      </c>
      <c r="K11" s="44">
        <v>0.63704444296408003</v>
      </c>
      <c r="L11" s="44">
        <v>0.693254246755028</v>
      </c>
      <c r="M11" s="57" t="s">
        <v>98</v>
      </c>
    </row>
    <row r="12" spans="1:27" x14ac:dyDescent="0.3">
      <c r="A12" t="s">
        <v>230</v>
      </c>
      <c r="B12" t="s">
        <v>234</v>
      </c>
      <c r="C12" s="57">
        <v>1</v>
      </c>
      <c r="D12" s="57">
        <v>1</v>
      </c>
      <c r="E12" s="44">
        <v>11.9454107675044</v>
      </c>
      <c r="F12" s="44">
        <v>1.09791992682634</v>
      </c>
      <c r="G12" s="44">
        <v>12.5653859204265</v>
      </c>
      <c r="H12" s="44">
        <v>1.25501733962886</v>
      </c>
      <c r="I12">
        <v>72</v>
      </c>
      <c r="J12">
        <v>29</v>
      </c>
      <c r="K12" s="44">
        <v>0.57998126632417302</v>
      </c>
      <c r="L12" s="44">
        <v>0.65028202587861805</v>
      </c>
      <c r="M12" s="57" t="s">
        <v>98</v>
      </c>
    </row>
    <row r="13" spans="1:27" x14ac:dyDescent="0.3">
      <c r="A13" s="60" t="s">
        <v>230</v>
      </c>
      <c r="B13" s="60" t="s">
        <v>235</v>
      </c>
      <c r="C13" s="61">
        <v>0.98611111111111105</v>
      </c>
      <c r="D13" s="61">
        <v>1</v>
      </c>
      <c r="E13" s="62">
        <v>1.0916763643513101</v>
      </c>
      <c r="F13" s="62">
        <v>1.05981201241095</v>
      </c>
      <c r="G13" s="62">
        <v>2.6601145874900598</v>
      </c>
      <c r="H13" s="62">
        <v>1.7027410802365801</v>
      </c>
      <c r="I13" s="60">
        <v>72</v>
      </c>
      <c r="J13" s="60">
        <v>29</v>
      </c>
      <c r="K13" s="62">
        <v>3.3626321130724199E-3</v>
      </c>
      <c r="L13" s="62">
        <v>2.26213433061235E-2</v>
      </c>
      <c r="M13" s="57">
        <f t="shared" si="0"/>
        <v>1.284943170936895</v>
      </c>
    </row>
    <row r="14" spans="1:27" x14ac:dyDescent="0.3">
      <c r="A14" t="s">
        <v>236</v>
      </c>
      <c r="B14" t="s">
        <v>237</v>
      </c>
      <c r="C14" s="57">
        <v>0.93055555555555602</v>
      </c>
      <c r="D14" s="57">
        <v>1</v>
      </c>
      <c r="E14" s="44">
        <v>1.9259761280102801</v>
      </c>
      <c r="F14" s="44">
        <v>0.620258482283089</v>
      </c>
      <c r="G14" s="44">
        <v>1.76845990937528</v>
      </c>
      <c r="H14" s="44">
        <v>0.56095304068128404</v>
      </c>
      <c r="I14">
        <v>72</v>
      </c>
      <c r="J14">
        <v>29</v>
      </c>
      <c r="K14" s="44">
        <v>0.20457708089894899</v>
      </c>
      <c r="L14" s="44">
        <v>0.37566228711507799</v>
      </c>
      <c r="M14" s="57" t="s">
        <v>98</v>
      </c>
    </row>
    <row r="15" spans="1:27" x14ac:dyDescent="0.3">
      <c r="A15" t="s">
        <v>238</v>
      </c>
      <c r="B15" t="s">
        <v>239</v>
      </c>
      <c r="C15" s="57">
        <v>1</v>
      </c>
      <c r="D15" s="57">
        <v>1</v>
      </c>
      <c r="E15" s="44">
        <v>16.277207160199001</v>
      </c>
      <c r="F15" s="44">
        <v>2.46139596333914</v>
      </c>
      <c r="G15" s="44">
        <v>14.511009016732199</v>
      </c>
      <c r="H15" s="44">
        <v>4.4699877177246403</v>
      </c>
      <c r="I15">
        <v>72</v>
      </c>
      <c r="J15">
        <v>29</v>
      </c>
      <c r="K15" s="44">
        <v>0.119636424629218</v>
      </c>
      <c r="L15" s="44">
        <v>0.30527915250214199</v>
      </c>
      <c r="M15" s="57" t="s">
        <v>98</v>
      </c>
    </row>
    <row r="16" spans="1:27" x14ac:dyDescent="0.3">
      <c r="A16" t="s">
        <v>238</v>
      </c>
      <c r="B16" t="s">
        <v>240</v>
      </c>
      <c r="C16" s="57">
        <v>1</v>
      </c>
      <c r="D16" s="57">
        <v>1</v>
      </c>
      <c r="E16" s="44">
        <v>16.443944267298701</v>
      </c>
      <c r="F16" s="44">
        <v>2.16991233649216</v>
      </c>
      <c r="G16" s="44">
        <v>13.4804464959544</v>
      </c>
      <c r="H16" s="44">
        <v>2.9317954011106102</v>
      </c>
      <c r="I16">
        <v>72</v>
      </c>
      <c r="J16">
        <v>29</v>
      </c>
      <c r="K16" s="44">
        <v>7.9190773182689495E-2</v>
      </c>
      <c r="L16" s="44">
        <v>0.25478770502256598</v>
      </c>
      <c r="M16" s="57" t="s">
        <v>98</v>
      </c>
    </row>
    <row r="17" spans="1:13" x14ac:dyDescent="0.3">
      <c r="A17" s="60" t="s">
        <v>238</v>
      </c>
      <c r="B17" s="60" t="s">
        <v>241</v>
      </c>
      <c r="C17" s="61">
        <v>1</v>
      </c>
      <c r="D17" s="61">
        <v>1</v>
      </c>
      <c r="E17" s="62">
        <v>1.88343585453038</v>
      </c>
      <c r="F17" s="62">
        <v>0.78368687852150398</v>
      </c>
      <c r="G17" s="62">
        <v>1.19351236336306</v>
      </c>
      <c r="H17" s="62">
        <v>0.70896034992054202</v>
      </c>
      <c r="I17" s="60">
        <v>72</v>
      </c>
      <c r="J17" s="60">
        <v>29</v>
      </c>
      <c r="K17" s="62">
        <v>4.7789208260178304E-3</v>
      </c>
      <c r="L17" s="62">
        <v>2.9470011760443299E-2</v>
      </c>
      <c r="M17" s="57">
        <f t="shared" si="0"/>
        <v>-0.65815338817006785</v>
      </c>
    </row>
    <row r="18" spans="1:13" x14ac:dyDescent="0.3">
      <c r="A18" s="60" t="s">
        <v>238</v>
      </c>
      <c r="B18" s="60" t="s">
        <v>242</v>
      </c>
      <c r="C18" s="61">
        <v>0.98611111111111105</v>
      </c>
      <c r="D18" s="61">
        <v>1</v>
      </c>
      <c r="E18" s="62">
        <v>0.10817779075753201</v>
      </c>
      <c r="F18" s="62">
        <v>0.224074902999256</v>
      </c>
      <c r="G18" s="62">
        <v>0.83717340417297204</v>
      </c>
      <c r="H18" s="62">
        <v>0.89616809527022101</v>
      </c>
      <c r="I18" s="60">
        <v>72</v>
      </c>
      <c r="J18" s="60">
        <v>29</v>
      </c>
      <c r="K18" s="62">
        <v>7.3785515919411195E-8</v>
      </c>
      <c r="L18" s="62">
        <v>5.46012817803643E-6</v>
      </c>
      <c r="M18" s="57">
        <f t="shared" si="0"/>
        <v>2.9521221402082478</v>
      </c>
    </row>
    <row r="19" spans="1:13" x14ac:dyDescent="0.3">
      <c r="A19" s="60" t="s">
        <v>238</v>
      </c>
      <c r="B19" s="60" t="s">
        <v>243</v>
      </c>
      <c r="C19" s="61">
        <v>1</v>
      </c>
      <c r="D19" s="61">
        <v>1</v>
      </c>
      <c r="E19" s="62">
        <v>1.47109500478358</v>
      </c>
      <c r="F19" s="62">
        <v>0.52977074818601999</v>
      </c>
      <c r="G19" s="62">
        <v>0.92711410818260198</v>
      </c>
      <c r="H19" s="62">
        <v>0.68309530206385605</v>
      </c>
      <c r="I19" s="60">
        <v>72</v>
      </c>
      <c r="J19" s="60">
        <v>29</v>
      </c>
      <c r="K19" s="62">
        <v>1.7489351963373401E-4</v>
      </c>
      <c r="L19" s="62">
        <v>1.4380133836551501E-3</v>
      </c>
      <c r="M19" s="57">
        <f t="shared" si="0"/>
        <v>-0.66607160007981281</v>
      </c>
    </row>
    <row r="20" spans="1:13" x14ac:dyDescent="0.3">
      <c r="A20" s="60" t="s">
        <v>238</v>
      </c>
      <c r="B20" s="60" t="s">
        <v>244</v>
      </c>
      <c r="C20" s="61">
        <v>1</v>
      </c>
      <c r="D20" s="61">
        <v>1</v>
      </c>
      <c r="E20" s="62">
        <v>4.4812683637696198</v>
      </c>
      <c r="F20" s="62">
        <v>1.3523024903010099</v>
      </c>
      <c r="G20" s="62">
        <v>3.23310487654325</v>
      </c>
      <c r="H20" s="62">
        <v>1.7730332698664999</v>
      </c>
      <c r="I20" s="60">
        <v>72</v>
      </c>
      <c r="J20" s="60">
        <v>29</v>
      </c>
      <c r="K20" s="62">
        <v>8.0219431111435702E-3</v>
      </c>
      <c r="L20" s="62">
        <v>4.2288772962169097E-2</v>
      </c>
      <c r="M20" s="57">
        <f t="shared" si="0"/>
        <v>-0.47098681899027089</v>
      </c>
    </row>
    <row r="21" spans="1:13" x14ac:dyDescent="0.3">
      <c r="A21" t="s">
        <v>245</v>
      </c>
      <c r="B21" t="s">
        <v>246</v>
      </c>
      <c r="C21" s="57">
        <v>1</v>
      </c>
      <c r="D21" s="57">
        <v>1</v>
      </c>
      <c r="E21" s="44">
        <v>15.5210611804167</v>
      </c>
      <c r="F21" s="44">
        <v>0.60217981410208599</v>
      </c>
      <c r="G21" s="44">
        <v>15.686982348775</v>
      </c>
      <c r="H21" s="44">
        <v>1.22899382889075</v>
      </c>
      <c r="I21">
        <v>72</v>
      </c>
      <c r="J21">
        <v>29</v>
      </c>
      <c r="K21" s="44">
        <v>0.44963642129640502</v>
      </c>
      <c r="L21" s="44">
        <v>0.604965366835163</v>
      </c>
      <c r="M21" s="57" t="s">
        <v>98</v>
      </c>
    </row>
    <row r="22" spans="1:13" x14ac:dyDescent="0.3">
      <c r="A22" t="s">
        <v>247</v>
      </c>
      <c r="B22" t="s">
        <v>248</v>
      </c>
      <c r="C22" s="57">
        <v>0.98611111111111105</v>
      </c>
      <c r="D22" s="57">
        <v>1</v>
      </c>
      <c r="E22" s="44">
        <v>4.4054483379655097E-2</v>
      </c>
      <c r="F22" s="44">
        <v>0.13673944002035601</v>
      </c>
      <c r="G22" s="44">
        <v>9.1830553839768195E-2</v>
      </c>
      <c r="H22" s="44">
        <v>0.176935121574986</v>
      </c>
      <c r="I22">
        <v>72</v>
      </c>
      <c r="J22">
        <v>29</v>
      </c>
      <c r="K22" s="44">
        <v>4.74057904718359E-2</v>
      </c>
      <c r="L22" s="44">
        <v>0.19489047193976999</v>
      </c>
      <c r="M22" s="57" t="s">
        <v>98</v>
      </c>
    </row>
    <row r="23" spans="1:13" x14ac:dyDescent="0.3">
      <c r="A23" t="s">
        <v>249</v>
      </c>
      <c r="B23" t="s">
        <v>250</v>
      </c>
      <c r="C23" s="57">
        <v>0.97222222222222199</v>
      </c>
      <c r="D23" s="57">
        <v>1</v>
      </c>
      <c r="E23" s="44">
        <v>0.55995290451431101</v>
      </c>
      <c r="F23" s="44">
        <v>0.51788976503143702</v>
      </c>
      <c r="G23" s="44">
        <v>0.53372533807621503</v>
      </c>
      <c r="H23" s="44">
        <v>0.59392401721940502</v>
      </c>
      <c r="I23">
        <v>72</v>
      </c>
      <c r="J23">
        <v>29</v>
      </c>
      <c r="K23" s="44">
        <v>0.86780055422398705</v>
      </c>
      <c r="L23" s="44">
        <v>0.89190612517465295</v>
      </c>
      <c r="M23" s="57" t="s">
        <v>98</v>
      </c>
    </row>
    <row r="24" spans="1:13" x14ac:dyDescent="0.3">
      <c r="A24" s="60" t="s">
        <v>249</v>
      </c>
      <c r="B24" s="60" t="s">
        <v>251</v>
      </c>
      <c r="C24" s="61">
        <v>0.98611111111111105</v>
      </c>
      <c r="D24" s="61">
        <v>1</v>
      </c>
      <c r="E24" s="62">
        <v>3.6735242726872397E-2</v>
      </c>
      <c r="F24" s="62">
        <v>0.13643098001949699</v>
      </c>
      <c r="G24" s="62">
        <v>0.16354786948577099</v>
      </c>
      <c r="H24" s="62">
        <v>0.34730646132987297</v>
      </c>
      <c r="I24" s="60">
        <v>72</v>
      </c>
      <c r="J24" s="60">
        <v>29</v>
      </c>
      <c r="K24" s="62">
        <v>2.9575653270774699E-5</v>
      </c>
      <c r="L24" s="62">
        <v>2.7357479275466601E-4</v>
      </c>
      <c r="M24" s="57">
        <f t="shared" si="0"/>
        <v>2.1544762534395305</v>
      </c>
    </row>
    <row r="25" spans="1:13" x14ac:dyDescent="0.3">
      <c r="A25" s="60" t="s">
        <v>249</v>
      </c>
      <c r="B25" s="60" t="s">
        <v>252</v>
      </c>
      <c r="C25" s="61">
        <v>0.98611111111111105</v>
      </c>
      <c r="D25" s="61">
        <v>1</v>
      </c>
      <c r="E25" s="62">
        <v>4.85642826849908E-2</v>
      </c>
      <c r="F25" s="62">
        <v>0.139965476452939</v>
      </c>
      <c r="G25" s="62">
        <v>0.107415803048981</v>
      </c>
      <c r="H25" s="62">
        <v>0.17821322063652101</v>
      </c>
      <c r="I25" s="60">
        <v>72</v>
      </c>
      <c r="J25" s="60">
        <v>29</v>
      </c>
      <c r="K25" s="62">
        <v>8.5720485734126495E-3</v>
      </c>
      <c r="L25" s="62">
        <v>4.2288772962169097E-2</v>
      </c>
      <c r="M25" s="57">
        <f t="shared" si="0"/>
        <v>1.1452387010390679</v>
      </c>
    </row>
    <row r="26" spans="1:13" x14ac:dyDescent="0.3">
      <c r="A26" s="60" t="s">
        <v>253</v>
      </c>
      <c r="B26" s="60" t="s">
        <v>254</v>
      </c>
      <c r="C26" s="61">
        <v>1</v>
      </c>
      <c r="D26" s="61">
        <v>1</v>
      </c>
      <c r="E26" s="62">
        <v>1.4494628607151601</v>
      </c>
      <c r="F26" s="62">
        <v>0.58987327305765602</v>
      </c>
      <c r="G26" s="62">
        <v>0.71437115148652197</v>
      </c>
      <c r="H26" s="62">
        <v>0.61669132618452405</v>
      </c>
      <c r="I26" s="60">
        <v>72</v>
      </c>
      <c r="J26" s="60">
        <v>29</v>
      </c>
      <c r="K26" s="62">
        <v>7.7491025853859696E-6</v>
      </c>
      <c r="L26" s="62">
        <v>9.5572265219760297E-5</v>
      </c>
      <c r="M26" s="57">
        <f t="shared" si="0"/>
        <v>-1.0207726417319796</v>
      </c>
    </row>
    <row r="27" spans="1:13" x14ac:dyDescent="0.3">
      <c r="A27" t="s">
        <v>253</v>
      </c>
      <c r="B27" t="s">
        <v>255</v>
      </c>
      <c r="C27" s="57">
        <v>0.81944444444444398</v>
      </c>
      <c r="D27" s="57">
        <v>1</v>
      </c>
      <c r="E27" s="44">
        <v>7.2302110014014695E-2</v>
      </c>
      <c r="F27" s="44">
        <v>0.17299293742491501</v>
      </c>
      <c r="G27" s="44">
        <v>6.6440459539860303E-2</v>
      </c>
      <c r="H27" s="44">
        <v>0.15426237895527101</v>
      </c>
      <c r="I27">
        <v>72</v>
      </c>
      <c r="J27">
        <v>29</v>
      </c>
      <c r="K27" s="44">
        <v>0.21136811222927701</v>
      </c>
      <c r="L27" s="44">
        <v>0.37566228711507799</v>
      </c>
      <c r="M27" s="57" t="s">
        <v>98</v>
      </c>
    </row>
    <row r="28" spans="1:13" x14ac:dyDescent="0.3">
      <c r="A28" s="60" t="s">
        <v>256</v>
      </c>
      <c r="B28" s="60" t="s">
        <v>257</v>
      </c>
      <c r="C28" s="61">
        <v>0.98611111111111105</v>
      </c>
      <c r="D28" s="61">
        <v>1</v>
      </c>
      <c r="E28" s="62">
        <v>0.96992159597814698</v>
      </c>
      <c r="F28" s="62">
        <v>0.52349063033620302</v>
      </c>
      <c r="G28" s="62">
        <v>0.68006985827340805</v>
      </c>
      <c r="H28" s="62">
        <v>0.48278073496132901</v>
      </c>
      <c r="I28" s="60">
        <v>72</v>
      </c>
      <c r="J28" s="60">
        <v>29</v>
      </c>
      <c r="K28" s="62">
        <v>6.5113856527468901E-3</v>
      </c>
      <c r="L28" s="62">
        <v>3.70648106387131E-2</v>
      </c>
      <c r="M28" s="57">
        <f t="shared" si="0"/>
        <v>-0.512185180363538</v>
      </c>
    </row>
    <row r="29" spans="1:13" x14ac:dyDescent="0.3">
      <c r="A29" t="s">
        <v>258</v>
      </c>
      <c r="B29" t="s">
        <v>259</v>
      </c>
      <c r="C29" s="57">
        <v>0.98611111111111105</v>
      </c>
      <c r="D29" s="57">
        <v>1</v>
      </c>
      <c r="E29" s="44">
        <v>4.4369327428924299E-2</v>
      </c>
      <c r="F29" s="44">
        <v>0.136689243943345</v>
      </c>
      <c r="G29" s="44">
        <v>9.2530202956512195E-2</v>
      </c>
      <c r="H29" s="44">
        <v>0.17687639712727099</v>
      </c>
      <c r="I29">
        <v>72</v>
      </c>
      <c r="J29">
        <v>29</v>
      </c>
      <c r="K29" s="44">
        <v>5.3517652551944399E-2</v>
      </c>
      <c r="L29" s="44">
        <v>0.198015314442194</v>
      </c>
      <c r="M29" s="57" t="s">
        <v>98</v>
      </c>
    </row>
    <row r="30" spans="1:13" x14ac:dyDescent="0.3">
      <c r="A30" t="s">
        <v>258</v>
      </c>
      <c r="B30" t="s">
        <v>260</v>
      </c>
      <c r="C30" s="57">
        <v>1</v>
      </c>
      <c r="D30" s="57">
        <v>1</v>
      </c>
      <c r="E30" s="44">
        <v>3.5893085098398698</v>
      </c>
      <c r="F30" s="44">
        <v>0.59598054360038799</v>
      </c>
      <c r="G30" s="44">
        <v>3.0347246661367402</v>
      </c>
      <c r="H30" s="44">
        <v>0.65450059723790099</v>
      </c>
      <c r="I30">
        <v>72</v>
      </c>
      <c r="J30">
        <v>29</v>
      </c>
      <c r="K30" s="44">
        <v>0.13418775823192799</v>
      </c>
      <c r="L30" s="44">
        <v>0.31030919091133302</v>
      </c>
      <c r="M30" s="57" t="s">
        <v>98</v>
      </c>
    </row>
    <row r="31" spans="1:13" x14ac:dyDescent="0.3">
      <c r="A31" s="60" t="s">
        <v>258</v>
      </c>
      <c r="B31" s="60" t="s">
        <v>261</v>
      </c>
      <c r="C31" s="61">
        <v>0.98611111111111105</v>
      </c>
      <c r="D31" s="61">
        <v>1</v>
      </c>
      <c r="E31" s="62">
        <v>7.1646788884474302E-2</v>
      </c>
      <c r="F31" s="62">
        <v>0.15445487387746401</v>
      </c>
      <c r="G31" s="62">
        <v>0.44644615698818602</v>
      </c>
      <c r="H31" s="62">
        <v>0.50447504435718904</v>
      </c>
      <c r="I31" s="60">
        <v>72</v>
      </c>
      <c r="J31" s="60">
        <v>29</v>
      </c>
      <c r="K31" s="62">
        <v>6.3974192321403201E-7</v>
      </c>
      <c r="L31" s="62">
        <v>1.5780300772612801E-5</v>
      </c>
      <c r="M31" s="57">
        <f t="shared" si="0"/>
        <v>2.6395122402873556</v>
      </c>
    </row>
    <row r="32" spans="1:13" x14ac:dyDescent="0.3">
      <c r="A32" t="s">
        <v>262</v>
      </c>
      <c r="B32" t="s">
        <v>263</v>
      </c>
      <c r="C32" s="57">
        <v>1</v>
      </c>
      <c r="D32" s="57">
        <v>1</v>
      </c>
      <c r="E32" s="44">
        <v>2.5998239321313301</v>
      </c>
      <c r="F32" s="44">
        <v>0.68552372415760399</v>
      </c>
      <c r="G32" s="44">
        <v>3.3055478881400799</v>
      </c>
      <c r="H32" s="44">
        <v>1.41473006153332</v>
      </c>
      <c r="I32">
        <v>72</v>
      </c>
      <c r="J32">
        <v>29</v>
      </c>
      <c r="K32" s="44">
        <v>1</v>
      </c>
      <c r="L32" s="44">
        <v>1</v>
      </c>
      <c r="M32" s="57" t="s">
        <v>98</v>
      </c>
    </row>
    <row r="33" spans="1:13" x14ac:dyDescent="0.3">
      <c r="A33" s="60" t="s">
        <v>262</v>
      </c>
      <c r="B33" s="60" t="s">
        <v>264</v>
      </c>
      <c r="C33" s="61">
        <v>0.98611111111111105</v>
      </c>
      <c r="D33" s="61">
        <v>1</v>
      </c>
      <c r="E33" s="62">
        <v>0.107464207264635</v>
      </c>
      <c r="F33" s="62">
        <v>0.287317318359955</v>
      </c>
      <c r="G33" s="62">
        <v>0.73999935907432801</v>
      </c>
      <c r="H33" s="62">
        <v>1.06382155544848</v>
      </c>
      <c r="I33" s="60">
        <v>72</v>
      </c>
      <c r="J33" s="60">
        <v>29</v>
      </c>
      <c r="K33" s="62">
        <v>4.8715871781013199E-7</v>
      </c>
      <c r="L33" s="62">
        <v>1.5780300772612801E-5</v>
      </c>
      <c r="M33" s="57">
        <f t="shared" si="0"/>
        <v>2.7836677948765671</v>
      </c>
    </row>
    <row r="34" spans="1:13" x14ac:dyDescent="0.3">
      <c r="A34" s="60" t="s">
        <v>262</v>
      </c>
      <c r="B34" s="60" t="s">
        <v>265</v>
      </c>
      <c r="C34" s="61">
        <v>0.98611111111111105</v>
      </c>
      <c r="D34" s="61">
        <v>1</v>
      </c>
      <c r="E34" s="62">
        <v>5.5342577577395101E-2</v>
      </c>
      <c r="F34" s="62">
        <v>0.17214061923152399</v>
      </c>
      <c r="G34" s="62">
        <v>0.16496740723030501</v>
      </c>
      <c r="H34" s="62">
        <v>0.25453836240838501</v>
      </c>
      <c r="I34" s="60">
        <v>72</v>
      </c>
      <c r="J34" s="60">
        <v>29</v>
      </c>
      <c r="K34" s="62">
        <v>1.95273302159005E-3</v>
      </c>
      <c r="L34" s="62">
        <v>1.44502243597664E-2</v>
      </c>
      <c r="M34" s="57">
        <f t="shared" si="0"/>
        <v>1.5757192739099197</v>
      </c>
    </row>
    <row r="35" spans="1:13" x14ac:dyDescent="0.3">
      <c r="A35" t="s">
        <v>262</v>
      </c>
      <c r="B35" t="s">
        <v>266</v>
      </c>
      <c r="C35" s="57">
        <v>1</v>
      </c>
      <c r="D35" s="57">
        <v>1</v>
      </c>
      <c r="E35" s="44">
        <v>4.9727958914380199</v>
      </c>
      <c r="F35" s="44">
        <v>1.2973571125343299</v>
      </c>
      <c r="G35" s="44">
        <v>5.6806395311735303</v>
      </c>
      <c r="H35" s="44">
        <v>2.4817843024595199</v>
      </c>
      <c r="I35">
        <v>72</v>
      </c>
      <c r="J35">
        <v>29</v>
      </c>
      <c r="K35" s="44">
        <v>0.61191647715580699</v>
      </c>
      <c r="L35" s="44">
        <v>0.67584804939596599</v>
      </c>
      <c r="M35" s="57" t="s">
        <v>98</v>
      </c>
    </row>
    <row r="36" spans="1:13" x14ac:dyDescent="0.3">
      <c r="A36" t="s">
        <v>262</v>
      </c>
      <c r="B36" t="s">
        <v>267</v>
      </c>
      <c r="C36" s="57">
        <v>0.98611111111111105</v>
      </c>
      <c r="D36" s="57">
        <v>1</v>
      </c>
      <c r="E36" s="44">
        <v>0.41991187879890102</v>
      </c>
      <c r="F36" s="44">
        <v>0.61197481258251996</v>
      </c>
      <c r="G36" s="44">
        <v>0.63728787916712704</v>
      </c>
      <c r="H36" s="44">
        <v>0.55186959086015597</v>
      </c>
      <c r="I36">
        <v>72</v>
      </c>
      <c r="J36">
        <v>29</v>
      </c>
      <c r="K36" s="44">
        <v>5.7036022299196097E-2</v>
      </c>
      <c r="L36" s="44">
        <v>0.198029263037031</v>
      </c>
      <c r="M36" s="57" t="s">
        <v>98</v>
      </c>
    </row>
    <row r="37" spans="1:13" x14ac:dyDescent="0.3">
      <c r="A37" t="s">
        <v>262</v>
      </c>
      <c r="B37" t="s">
        <v>268</v>
      </c>
      <c r="C37" s="57">
        <v>1</v>
      </c>
      <c r="D37" s="57">
        <v>1</v>
      </c>
      <c r="E37" s="44">
        <v>0.75080376796286896</v>
      </c>
      <c r="F37" s="44">
        <v>0.44303530730333401</v>
      </c>
      <c r="G37" s="44">
        <v>1.35926697803469</v>
      </c>
      <c r="H37" s="44">
        <v>0.68224163183335296</v>
      </c>
      <c r="I37">
        <v>72</v>
      </c>
      <c r="J37">
        <v>29</v>
      </c>
      <c r="K37" s="44">
        <v>0.10015981710659699</v>
      </c>
      <c r="L37" s="44">
        <v>0.29170831393378699</v>
      </c>
      <c r="M37" s="57" t="s">
        <v>98</v>
      </c>
    </row>
    <row r="38" spans="1:13" x14ac:dyDescent="0.3">
      <c r="A38" t="s">
        <v>269</v>
      </c>
      <c r="B38" t="s">
        <v>270</v>
      </c>
      <c r="C38" s="57">
        <v>0.98611111111111105</v>
      </c>
      <c r="D38" s="57">
        <v>1</v>
      </c>
      <c r="E38" s="44">
        <v>0.12649405422511201</v>
      </c>
      <c r="F38" s="44">
        <v>0.24571186213519899</v>
      </c>
      <c r="G38" s="44">
        <v>0.26810337987593302</v>
      </c>
      <c r="H38" s="44">
        <v>0.36576271494999801</v>
      </c>
      <c r="I38">
        <v>72</v>
      </c>
      <c r="J38">
        <v>29</v>
      </c>
      <c r="K38" s="44">
        <v>2.0212978375458299E-2</v>
      </c>
      <c r="L38" s="44">
        <v>9.3485024986494705E-2</v>
      </c>
      <c r="M38" s="57" t="s">
        <v>98</v>
      </c>
    </row>
    <row r="39" spans="1:13" x14ac:dyDescent="0.3">
      <c r="A39" t="s">
        <v>269</v>
      </c>
      <c r="B39" t="s">
        <v>271</v>
      </c>
      <c r="C39" s="57">
        <v>1</v>
      </c>
      <c r="D39" s="57">
        <v>1</v>
      </c>
      <c r="E39" s="44">
        <v>1.7822463206879899</v>
      </c>
      <c r="F39" s="44">
        <v>0.33855550249339</v>
      </c>
      <c r="G39" s="44">
        <v>1.63485579851509</v>
      </c>
      <c r="H39" s="44">
        <v>0.52145700253960303</v>
      </c>
      <c r="I39">
        <v>72</v>
      </c>
      <c r="J39">
        <v>29</v>
      </c>
      <c r="K39" s="44">
        <v>0.223321893515879</v>
      </c>
      <c r="L39" s="44">
        <v>0.384321398143605</v>
      </c>
      <c r="M39" s="57" t="s">
        <v>98</v>
      </c>
    </row>
    <row r="40" spans="1:13" x14ac:dyDescent="0.3">
      <c r="A40" s="60" t="s">
        <v>269</v>
      </c>
      <c r="B40" s="60" t="s">
        <v>272</v>
      </c>
      <c r="C40" s="61">
        <v>1</v>
      </c>
      <c r="D40" s="61">
        <v>1</v>
      </c>
      <c r="E40" s="62">
        <v>1.48533276168476</v>
      </c>
      <c r="F40" s="62">
        <v>0.52214804854554298</v>
      </c>
      <c r="G40" s="62">
        <v>0.81679080859059106</v>
      </c>
      <c r="H40" s="62">
        <v>0.66341217053171597</v>
      </c>
      <c r="I40" s="60">
        <v>72</v>
      </c>
      <c r="J40" s="60">
        <v>29</v>
      </c>
      <c r="K40" s="62">
        <v>2.60809623116032E-5</v>
      </c>
      <c r="L40" s="62">
        <v>2.7357479275466601E-4</v>
      </c>
      <c r="M40" s="57">
        <f t="shared" si="0"/>
        <v>-0.8627476400558588</v>
      </c>
    </row>
    <row r="41" spans="1:13" x14ac:dyDescent="0.3">
      <c r="A41" t="s">
        <v>274</v>
      </c>
      <c r="B41" t="s">
        <v>275</v>
      </c>
      <c r="C41" s="57">
        <v>1</v>
      </c>
      <c r="D41" s="57">
        <v>1</v>
      </c>
      <c r="E41" s="44">
        <v>0.72817461678821704</v>
      </c>
      <c r="F41" s="44">
        <v>0.67990266829413504</v>
      </c>
      <c r="G41" s="44">
        <v>1.22070336273179</v>
      </c>
      <c r="H41" s="44">
        <v>0.83052616184868899</v>
      </c>
      <c r="I41">
        <v>72</v>
      </c>
      <c r="J41">
        <v>29</v>
      </c>
      <c r="K41" s="44">
        <v>0.103584650670767</v>
      </c>
      <c r="L41" s="44">
        <v>0.29170831393378699</v>
      </c>
      <c r="M41" s="57" t="s">
        <v>98</v>
      </c>
    </row>
  </sheetData>
  <mergeCells count="2">
    <mergeCell ref="A1:M1"/>
    <mergeCell ref="A2:M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39259-14E2-4E22-B726-C2F78D0EE02A}">
  <dimension ref="A1:AD43"/>
  <sheetViews>
    <sheetView workbookViewId="0">
      <selection activeCell="A2" sqref="A2:T2"/>
    </sheetView>
  </sheetViews>
  <sheetFormatPr defaultRowHeight="14.4" x14ac:dyDescent="0.3"/>
  <cols>
    <col min="1" max="1" width="38.5546875" bestFit="1" customWidth="1"/>
    <col min="2" max="2" width="42.33203125" bestFit="1" customWidth="1"/>
    <col min="3" max="6" width="12.6640625" customWidth="1"/>
    <col min="7" max="14" width="12.33203125" customWidth="1"/>
    <col min="15" max="18" width="6.77734375" customWidth="1"/>
    <col min="19" max="19" width="8.109375" bestFit="1" customWidth="1"/>
    <col min="20" max="20" width="9.109375" bestFit="1" customWidth="1"/>
    <col min="21" max="21" width="5.88671875" customWidth="1"/>
    <col min="22" max="30" width="14.88671875" customWidth="1"/>
  </cols>
  <sheetData>
    <row r="1" spans="1:30" x14ac:dyDescent="0.3">
      <c r="A1" s="95" t="s">
        <v>530</v>
      </c>
      <c r="B1" s="95"/>
      <c r="C1" s="95"/>
      <c r="D1" s="95"/>
      <c r="E1" s="95"/>
      <c r="F1" s="95"/>
      <c r="G1" s="95"/>
      <c r="H1" s="95"/>
      <c r="I1" s="95"/>
      <c r="J1" s="95"/>
      <c r="K1" s="95"/>
      <c r="L1" s="95"/>
      <c r="M1" s="95"/>
    </row>
    <row r="2" spans="1:30" ht="57.6" customHeight="1" x14ac:dyDescent="0.3">
      <c r="A2" s="94" t="s">
        <v>606</v>
      </c>
      <c r="B2" s="94"/>
      <c r="C2" s="94"/>
      <c r="D2" s="94"/>
      <c r="E2" s="94"/>
      <c r="F2" s="94"/>
      <c r="G2" s="94"/>
      <c r="H2" s="94"/>
      <c r="I2" s="94"/>
      <c r="J2" s="94"/>
      <c r="K2" s="94"/>
      <c r="L2" s="94"/>
      <c r="M2" s="94"/>
      <c r="N2" s="94"/>
      <c r="O2" s="94"/>
      <c r="P2" s="94"/>
      <c r="Q2" s="94"/>
      <c r="R2" s="94"/>
      <c r="S2" s="94"/>
      <c r="T2" s="94"/>
      <c r="V2" s="96" t="s">
        <v>607</v>
      </c>
      <c r="W2" s="96"/>
      <c r="X2" s="96"/>
      <c r="Y2" s="96"/>
      <c r="Z2" s="96"/>
      <c r="AA2" s="96"/>
      <c r="AB2" s="96"/>
      <c r="AC2" s="96"/>
      <c r="AD2" s="96"/>
    </row>
    <row r="4" spans="1:30" s="2" customFormat="1" x14ac:dyDescent="0.3">
      <c r="A4" s="2" t="s">
        <v>501</v>
      </c>
      <c r="B4" s="2" t="s">
        <v>502</v>
      </c>
      <c r="C4" s="2" t="s">
        <v>208</v>
      </c>
      <c r="D4" s="2" t="s">
        <v>209</v>
      </c>
      <c r="E4" s="2" t="s">
        <v>210</v>
      </c>
      <c r="F4" s="2" t="s">
        <v>211</v>
      </c>
      <c r="G4" s="2" t="s">
        <v>200</v>
      </c>
      <c r="H4" s="2" t="s">
        <v>201</v>
      </c>
      <c r="I4" s="2" t="s">
        <v>202</v>
      </c>
      <c r="J4" s="2" t="s">
        <v>203</v>
      </c>
      <c r="K4" s="2" t="s">
        <v>204</v>
      </c>
      <c r="L4" s="2" t="s">
        <v>205</v>
      </c>
      <c r="M4" s="2" t="s">
        <v>206</v>
      </c>
      <c r="N4" s="2" t="s">
        <v>207</v>
      </c>
      <c r="O4" s="2" t="s">
        <v>212</v>
      </c>
      <c r="P4" s="2" t="s">
        <v>213</v>
      </c>
      <c r="Q4" s="2" t="s">
        <v>214</v>
      </c>
      <c r="R4" s="2" t="s">
        <v>215</v>
      </c>
      <c r="S4" s="2" t="s">
        <v>102</v>
      </c>
      <c r="T4" s="43" t="s">
        <v>103</v>
      </c>
      <c r="U4" s="43"/>
      <c r="V4" s="2" t="s">
        <v>216</v>
      </c>
      <c r="W4" s="2" t="s">
        <v>217</v>
      </c>
      <c r="X4" s="2" t="s">
        <v>218</v>
      </c>
      <c r="Y4" s="2" t="s">
        <v>219</v>
      </c>
      <c r="Z4" s="2" t="s">
        <v>220</v>
      </c>
      <c r="AA4" s="2" t="s">
        <v>221</v>
      </c>
      <c r="AB4" s="2" t="s">
        <v>222</v>
      </c>
      <c r="AC4" s="2" t="s">
        <v>276</v>
      </c>
      <c r="AD4" s="2" t="s">
        <v>277</v>
      </c>
    </row>
    <row r="5" spans="1:30" x14ac:dyDescent="0.3">
      <c r="A5" t="s">
        <v>223</v>
      </c>
      <c r="B5" t="s">
        <v>224</v>
      </c>
      <c r="C5">
        <v>1</v>
      </c>
      <c r="D5">
        <v>1</v>
      </c>
      <c r="E5">
        <v>1</v>
      </c>
      <c r="F5">
        <v>1</v>
      </c>
      <c r="G5" s="44">
        <v>1.4693381112075601</v>
      </c>
      <c r="H5" s="44">
        <v>0.240830036435144</v>
      </c>
      <c r="I5" s="44">
        <v>1.3065029203908101</v>
      </c>
      <c r="J5" s="44">
        <v>0.33491994672925401</v>
      </c>
      <c r="K5" s="44">
        <v>1.26344823477312</v>
      </c>
      <c r="L5" s="44">
        <v>0.19635859881480799</v>
      </c>
      <c r="M5" s="44">
        <v>1.6659068922551701</v>
      </c>
      <c r="N5" s="44">
        <v>0.166612326874821</v>
      </c>
      <c r="O5">
        <v>19</v>
      </c>
      <c r="P5">
        <v>35</v>
      </c>
      <c r="Q5">
        <v>30</v>
      </c>
      <c r="R5">
        <v>17</v>
      </c>
      <c r="S5" s="19">
        <v>1.02812161312115E-5</v>
      </c>
      <c r="T5" s="53">
        <v>2.86405306512319E-5</v>
      </c>
      <c r="U5" s="53"/>
      <c r="V5" s="19">
        <v>5.2739852711611301E-2</v>
      </c>
      <c r="W5" s="19">
        <v>1.30347436877515E-2</v>
      </c>
      <c r="X5" s="19">
        <v>5.8630967211735503E-2</v>
      </c>
      <c r="Y5" s="19">
        <v>0.51279303463412895</v>
      </c>
      <c r="Z5" s="19">
        <v>4.38624874638318E-5</v>
      </c>
      <c r="AA5" s="19">
        <v>5.6702552792389698E-6</v>
      </c>
      <c r="AB5" s="57">
        <f>LOG((I5/G5),2)</f>
        <v>-0.16945606495506924</v>
      </c>
      <c r="AC5" s="57">
        <f>LOG((K5/I5),2)</f>
        <v>-4.8343793202564982E-2</v>
      </c>
      <c r="AD5" s="57">
        <f t="shared" ref="AD5:AD43" si="0">LOG((M5/K5),2)</f>
        <v>0.39894121427378615</v>
      </c>
    </row>
    <row r="6" spans="1:30" x14ac:dyDescent="0.3">
      <c r="A6" t="s">
        <v>225</v>
      </c>
      <c r="B6" t="s">
        <v>226</v>
      </c>
      <c r="C6">
        <v>1</v>
      </c>
      <c r="D6">
        <v>1</v>
      </c>
      <c r="E6">
        <v>1</v>
      </c>
      <c r="F6">
        <v>1</v>
      </c>
      <c r="G6" s="44">
        <v>1.61748774370273</v>
      </c>
      <c r="H6" s="44">
        <v>0.26847026480446401</v>
      </c>
      <c r="I6" s="44">
        <v>2.0550048688495601</v>
      </c>
      <c r="J6" s="44">
        <v>0.191362236936543</v>
      </c>
      <c r="K6" s="44">
        <v>1.9544680953301601</v>
      </c>
      <c r="L6" s="44">
        <v>0.18808629145435901</v>
      </c>
      <c r="M6" s="44">
        <v>2.1132525299410401</v>
      </c>
      <c r="N6" s="44">
        <v>0.12664640863906401</v>
      </c>
      <c r="O6">
        <v>19</v>
      </c>
      <c r="P6">
        <v>35</v>
      </c>
      <c r="Q6">
        <v>30</v>
      </c>
      <c r="R6">
        <v>17</v>
      </c>
      <c r="S6" s="19">
        <v>6.1473179532393901E-12</v>
      </c>
      <c r="T6" s="53">
        <v>2.1795036379666901E-11</v>
      </c>
      <c r="U6" s="53"/>
      <c r="V6" s="19">
        <v>7.3700165516852098E-7</v>
      </c>
      <c r="W6" s="19">
        <v>1.3192530535981E-3</v>
      </c>
      <c r="X6" s="19">
        <v>4.08272689571353E-7</v>
      </c>
      <c r="Y6" s="19">
        <v>6.5144204757945301E-2</v>
      </c>
      <c r="Z6" s="19">
        <v>0.34500969691319699</v>
      </c>
      <c r="AA6" s="19">
        <v>1.3412631155441199E-2</v>
      </c>
      <c r="AB6" s="57">
        <f t="shared" ref="AB6:AB43" si="1">LOG((I6/G6),2)</f>
        <v>0.34538703160650325</v>
      </c>
      <c r="AC6" s="57">
        <f t="shared" ref="AC6:AC43" si="2">LOG((K6/I6),2)</f>
        <v>-7.2365777721498784E-2</v>
      </c>
      <c r="AD6" s="57">
        <f t="shared" si="0"/>
        <v>0.1126891427657684</v>
      </c>
    </row>
    <row r="7" spans="1:30" x14ac:dyDescent="0.3">
      <c r="A7" t="s">
        <v>225</v>
      </c>
      <c r="B7" t="s">
        <v>227</v>
      </c>
      <c r="C7">
        <v>1</v>
      </c>
      <c r="D7">
        <v>1</v>
      </c>
      <c r="E7">
        <v>1</v>
      </c>
      <c r="F7">
        <v>1</v>
      </c>
      <c r="G7" s="44">
        <v>0.56892724386296101</v>
      </c>
      <c r="H7" s="44">
        <v>0.17400692380153701</v>
      </c>
      <c r="I7" s="44">
        <v>0.26414990001975203</v>
      </c>
      <c r="J7" s="44">
        <v>0.105437761396</v>
      </c>
      <c r="K7" s="44">
        <v>0.12835440958338501</v>
      </c>
      <c r="L7" s="44">
        <v>6.4745412870774802E-2</v>
      </c>
      <c r="M7" s="44">
        <v>7.5454966184324096E-2</v>
      </c>
      <c r="N7" s="44">
        <v>5.7854481799783801E-2</v>
      </c>
      <c r="O7">
        <v>19</v>
      </c>
      <c r="P7">
        <v>35</v>
      </c>
      <c r="Q7">
        <v>30</v>
      </c>
      <c r="R7">
        <v>17</v>
      </c>
      <c r="S7" s="19">
        <v>4.8607612492596202E-19</v>
      </c>
      <c r="T7" s="53">
        <v>3.1594948120187501E-18</v>
      </c>
      <c r="U7" s="53"/>
      <c r="V7" s="19">
        <v>9.1756865966347695E-4</v>
      </c>
      <c r="W7" s="19">
        <v>1.85292379332646E-10</v>
      </c>
      <c r="X7" s="19">
        <v>5.6872950214493298E-12</v>
      </c>
      <c r="Y7" s="19">
        <v>2.0473837696080401E-4</v>
      </c>
      <c r="Z7" s="19">
        <v>3.58131346298028E-6</v>
      </c>
      <c r="AA7" s="19">
        <v>0.15051766219764801</v>
      </c>
      <c r="AB7" s="57">
        <f t="shared" si="1"/>
        <v>-1.1068873042886318</v>
      </c>
      <c r="AC7" s="57">
        <f t="shared" si="2"/>
        <v>-1.0412240036438116</v>
      </c>
      <c r="AD7" s="57">
        <f t="shared" si="0"/>
        <v>-0.76644509801292404</v>
      </c>
    </row>
    <row r="8" spans="1:30" x14ac:dyDescent="0.3">
      <c r="A8" t="s">
        <v>225</v>
      </c>
      <c r="B8" t="s">
        <v>228</v>
      </c>
      <c r="C8">
        <v>1</v>
      </c>
      <c r="D8">
        <v>1</v>
      </c>
      <c r="E8">
        <v>1</v>
      </c>
      <c r="F8">
        <v>1</v>
      </c>
      <c r="G8" s="44">
        <v>0.83829454515841895</v>
      </c>
      <c r="H8" s="44">
        <v>0.123256379317596</v>
      </c>
      <c r="I8" s="44">
        <v>0.80930418252087299</v>
      </c>
      <c r="J8" s="44">
        <v>0.168545446640741</v>
      </c>
      <c r="K8" s="44">
        <v>0.74240982974326697</v>
      </c>
      <c r="L8" s="44">
        <v>0.13533452067681701</v>
      </c>
      <c r="M8" s="44">
        <v>0.85257433123631599</v>
      </c>
      <c r="N8" s="44">
        <v>8.7907736722302607E-2</v>
      </c>
      <c r="O8">
        <v>19</v>
      </c>
      <c r="P8">
        <v>35</v>
      </c>
      <c r="Q8">
        <v>30</v>
      </c>
      <c r="R8">
        <v>17</v>
      </c>
      <c r="S8" s="19">
        <v>6.8766094678615998E-3</v>
      </c>
      <c r="T8" s="53">
        <v>1.3409388462330101E-2</v>
      </c>
      <c r="U8" s="53"/>
      <c r="V8" s="19">
        <v>0.29015623209970698</v>
      </c>
      <c r="W8" s="19">
        <v>1.30347436877515E-2</v>
      </c>
      <c r="X8" s="19">
        <v>0.928172960064231</v>
      </c>
      <c r="Y8" s="19">
        <v>9.6637776220783997E-2</v>
      </c>
      <c r="Z8" s="19">
        <v>0.26255333907214001</v>
      </c>
      <c r="AA8" s="19">
        <v>1.24097303545099E-2</v>
      </c>
      <c r="AB8" s="57">
        <f t="shared" si="1"/>
        <v>-5.0775190350837357E-2</v>
      </c>
      <c r="AC8" s="57">
        <f t="shared" si="2"/>
        <v>-0.12446623906313847</v>
      </c>
      <c r="AD8" s="57">
        <f t="shared" si="0"/>
        <v>0.19960980787935295</v>
      </c>
    </row>
    <row r="9" spans="1:30" x14ac:dyDescent="0.3">
      <c r="A9" t="s">
        <v>225</v>
      </c>
      <c r="B9" t="s">
        <v>229</v>
      </c>
      <c r="C9">
        <v>1</v>
      </c>
      <c r="D9">
        <v>1</v>
      </c>
      <c r="E9">
        <v>1</v>
      </c>
      <c r="F9">
        <v>1</v>
      </c>
      <c r="G9" s="44">
        <v>6.2341580363565602E-2</v>
      </c>
      <c r="H9" s="44">
        <v>9.5242362661811894E-2</v>
      </c>
      <c r="I9" s="44">
        <v>4.3860745512448097E-2</v>
      </c>
      <c r="J9" s="44">
        <v>4.6209322798797602E-2</v>
      </c>
      <c r="K9" s="44">
        <v>2.6614587175926002E-2</v>
      </c>
      <c r="L9" s="44">
        <v>2.80451259404789E-2</v>
      </c>
      <c r="M9" s="44">
        <v>1.3238652965601399E-2</v>
      </c>
      <c r="N9" s="44">
        <v>1.5014274441019699E-2</v>
      </c>
      <c r="O9">
        <v>19</v>
      </c>
      <c r="P9">
        <v>35</v>
      </c>
      <c r="Q9">
        <v>30</v>
      </c>
      <c r="R9">
        <v>17</v>
      </c>
      <c r="S9" s="19">
        <v>0.17661259889349501</v>
      </c>
      <c r="T9" s="53">
        <v>0.27086601857071801</v>
      </c>
      <c r="U9" s="53"/>
      <c r="V9" s="19" t="s">
        <v>98</v>
      </c>
      <c r="W9" s="19" t="s">
        <v>98</v>
      </c>
      <c r="X9" s="19" t="s">
        <v>98</v>
      </c>
      <c r="Y9" s="19" t="s">
        <v>98</v>
      </c>
      <c r="Z9" s="19" t="s">
        <v>98</v>
      </c>
      <c r="AA9" s="58" t="s">
        <v>98</v>
      </c>
      <c r="AB9" s="57"/>
      <c r="AC9" s="57"/>
      <c r="AD9" s="57"/>
    </row>
    <row r="10" spans="1:30" x14ac:dyDescent="0.3">
      <c r="A10" t="s">
        <v>230</v>
      </c>
      <c r="B10" t="s">
        <v>231</v>
      </c>
      <c r="C10">
        <v>1</v>
      </c>
      <c r="D10">
        <v>1</v>
      </c>
      <c r="E10">
        <v>1</v>
      </c>
      <c r="F10">
        <v>1</v>
      </c>
      <c r="G10" s="44">
        <v>1.3373441098247201</v>
      </c>
      <c r="H10" s="44">
        <v>0.49636827400219402</v>
      </c>
      <c r="I10" s="44">
        <v>2.0738351301105702</v>
      </c>
      <c r="J10" s="44">
        <v>0.15562240064429</v>
      </c>
      <c r="K10" s="44">
        <v>2.15903252799888</v>
      </c>
      <c r="L10" s="44">
        <v>0.170956294240935</v>
      </c>
      <c r="M10" s="44">
        <v>2.13898853095565</v>
      </c>
      <c r="N10" s="44">
        <v>0.36202540700117503</v>
      </c>
      <c r="O10">
        <v>19</v>
      </c>
      <c r="P10">
        <v>35</v>
      </c>
      <c r="Q10">
        <v>30</v>
      </c>
      <c r="R10">
        <v>17</v>
      </c>
      <c r="S10" s="19">
        <v>5.6013119168780404E-12</v>
      </c>
      <c r="T10" s="53">
        <v>2.0804872834118399E-11</v>
      </c>
      <c r="U10" s="53"/>
      <c r="V10" s="19">
        <v>1.01916586530475E-4</v>
      </c>
      <c r="W10" s="19">
        <v>6.4952320504295197E-7</v>
      </c>
      <c r="X10" s="19">
        <v>7.5064303893598097E-8</v>
      </c>
      <c r="Y10" s="19">
        <v>0.168693868289059</v>
      </c>
      <c r="Z10" s="19">
        <v>2.0563806440779899E-2</v>
      </c>
      <c r="AA10" s="19">
        <v>0.27766269118774001</v>
      </c>
      <c r="AB10" s="57">
        <f t="shared" si="1"/>
        <v>0.63293047375805855</v>
      </c>
      <c r="AC10" s="57">
        <f t="shared" si="2"/>
        <v>5.8083774720921216E-2</v>
      </c>
      <c r="AD10" s="57">
        <f t="shared" si="0"/>
        <v>-1.3456232241560393E-2</v>
      </c>
    </row>
    <row r="11" spans="1:30" x14ac:dyDescent="0.3">
      <c r="A11" t="s">
        <v>230</v>
      </c>
      <c r="B11" t="s">
        <v>232</v>
      </c>
      <c r="C11">
        <v>1</v>
      </c>
      <c r="D11">
        <v>1</v>
      </c>
      <c r="E11">
        <v>1</v>
      </c>
      <c r="F11">
        <v>1</v>
      </c>
      <c r="G11" s="44">
        <v>3.0347353962889398</v>
      </c>
      <c r="H11" s="44">
        <v>0.58694350633784398</v>
      </c>
      <c r="I11" s="44">
        <v>2.5615263830842401</v>
      </c>
      <c r="J11" s="44">
        <v>0.27934262345736799</v>
      </c>
      <c r="K11" s="44">
        <v>1.9730096197081</v>
      </c>
      <c r="L11" s="44">
        <v>0.30761746329016698</v>
      </c>
      <c r="M11" s="44">
        <v>1.44107249314033</v>
      </c>
      <c r="N11" s="44">
        <v>0.25138159494242701</v>
      </c>
      <c r="O11">
        <v>19</v>
      </c>
      <c r="P11">
        <v>35</v>
      </c>
      <c r="Q11">
        <v>30</v>
      </c>
      <c r="R11">
        <v>17</v>
      </c>
      <c r="S11" s="19">
        <v>5.0980036841871801E-25</v>
      </c>
      <c r="T11" s="53">
        <v>1.9882214368330001E-23</v>
      </c>
      <c r="U11" s="53"/>
      <c r="V11" s="19">
        <v>0.13690268259251201</v>
      </c>
      <c r="W11" s="19">
        <v>1.9109930413950101E-7</v>
      </c>
      <c r="X11" s="19">
        <v>2.20824734700932E-11</v>
      </c>
      <c r="Y11" s="19">
        <v>1.06744507983978E-5</v>
      </c>
      <c r="Z11" s="19">
        <v>9.7171319259863597E-10</v>
      </c>
      <c r="AA11" s="19">
        <v>2.03597250212511E-2</v>
      </c>
      <c r="AB11" s="57">
        <f t="shared" si="1"/>
        <v>-0.24456697967546648</v>
      </c>
      <c r="AC11" s="57">
        <f t="shared" si="2"/>
        <v>-0.37660576111143246</v>
      </c>
      <c r="AD11" s="57">
        <f t="shared" si="0"/>
        <v>-0.45325507805669613</v>
      </c>
    </row>
    <row r="12" spans="1:30" x14ac:dyDescent="0.3">
      <c r="A12" t="s">
        <v>230</v>
      </c>
      <c r="B12" t="s">
        <v>233</v>
      </c>
      <c r="C12">
        <v>1</v>
      </c>
      <c r="D12">
        <v>1</v>
      </c>
      <c r="E12">
        <v>1</v>
      </c>
      <c r="F12">
        <v>1</v>
      </c>
      <c r="G12" s="44">
        <v>5.0311509266249699</v>
      </c>
      <c r="H12" s="44">
        <v>0.46984190758883798</v>
      </c>
      <c r="I12" s="44">
        <v>5.3866319873621302</v>
      </c>
      <c r="J12" s="44">
        <v>0.51086683348745099</v>
      </c>
      <c r="K12" s="44">
        <v>5.9576825115859</v>
      </c>
      <c r="L12" s="44">
        <v>0.55541861712933505</v>
      </c>
      <c r="M12" s="44">
        <v>6.0783974762883597</v>
      </c>
      <c r="N12" s="44">
        <v>0.28824943777962603</v>
      </c>
      <c r="O12">
        <v>19</v>
      </c>
      <c r="P12">
        <v>35</v>
      </c>
      <c r="Q12">
        <v>30</v>
      </c>
      <c r="R12">
        <v>17</v>
      </c>
      <c r="S12" s="19">
        <v>9.0451746542150605E-9</v>
      </c>
      <c r="T12" s="53">
        <v>2.8220944921151001E-8</v>
      </c>
      <c r="U12" s="53"/>
      <c r="V12" s="19">
        <v>9.0358857593410197E-2</v>
      </c>
      <c r="W12" s="19">
        <v>2.7590357773921299E-6</v>
      </c>
      <c r="X12" s="19">
        <v>4.1159919319829797E-7</v>
      </c>
      <c r="Y12" s="19">
        <v>4.1111348529982897E-4</v>
      </c>
      <c r="Z12" s="19">
        <v>5.3393025965334397E-5</v>
      </c>
      <c r="AA12" s="19">
        <v>0.30543558018849898</v>
      </c>
      <c r="AB12" s="57">
        <f t="shared" si="1"/>
        <v>9.8495035312552964E-2</v>
      </c>
      <c r="AC12" s="57">
        <f t="shared" si="2"/>
        <v>0.14536773939627798</v>
      </c>
      <c r="AD12" s="57">
        <f t="shared" si="0"/>
        <v>2.8939774551496194E-2</v>
      </c>
    </row>
    <row r="13" spans="1:30" x14ac:dyDescent="0.3">
      <c r="A13" t="s">
        <v>230</v>
      </c>
      <c r="B13" t="s">
        <v>234</v>
      </c>
      <c r="C13">
        <v>1</v>
      </c>
      <c r="D13">
        <v>1</v>
      </c>
      <c r="E13">
        <v>1</v>
      </c>
      <c r="F13">
        <v>1</v>
      </c>
      <c r="G13" s="44">
        <v>13.887461378670301</v>
      </c>
      <c r="H13" s="44">
        <v>0.80568973338223504</v>
      </c>
      <c r="I13" s="44">
        <v>12.6197015186151</v>
      </c>
      <c r="J13" s="44">
        <v>0.74874547734755204</v>
      </c>
      <c r="K13" s="44">
        <v>12.463639269203</v>
      </c>
      <c r="L13" s="44">
        <v>0.44153256408628799</v>
      </c>
      <c r="M13" s="44">
        <v>14.7417123950845</v>
      </c>
      <c r="N13" s="44">
        <v>0.485493715846747</v>
      </c>
      <c r="O13">
        <v>19</v>
      </c>
      <c r="P13">
        <v>35</v>
      </c>
      <c r="Q13">
        <v>30</v>
      </c>
      <c r="R13">
        <v>17</v>
      </c>
      <c r="S13" s="19">
        <v>4.3161078894251403E-22</v>
      </c>
      <c r="T13" s="53">
        <v>6.7331283075032201E-21</v>
      </c>
      <c r="U13" s="53"/>
      <c r="V13" s="19">
        <v>1.03663983238331E-4</v>
      </c>
      <c r="W13" s="19">
        <v>3.3513501363674497E-5</v>
      </c>
      <c r="X13" s="19">
        <v>8.5031101117893707E-2</v>
      </c>
      <c r="Y13" s="19">
        <v>0.66081783447973697</v>
      </c>
      <c r="Z13" s="19">
        <v>9.6406110587202499E-9</v>
      </c>
      <c r="AA13" s="19">
        <v>2.40298276380534E-9</v>
      </c>
      <c r="AB13" s="57">
        <f t="shared" si="1"/>
        <v>-0.1381051113764179</v>
      </c>
      <c r="AC13" s="57">
        <f t="shared" si="2"/>
        <v>-1.7952404384201141E-2</v>
      </c>
      <c r="AD13" s="57">
        <f t="shared" si="0"/>
        <v>0.24217873371163826</v>
      </c>
    </row>
    <row r="14" spans="1:30" x14ac:dyDescent="0.3">
      <c r="A14" t="s">
        <v>230</v>
      </c>
      <c r="B14" t="s">
        <v>235</v>
      </c>
      <c r="C14">
        <v>1</v>
      </c>
      <c r="D14">
        <v>1</v>
      </c>
      <c r="E14">
        <v>1</v>
      </c>
      <c r="F14">
        <v>1</v>
      </c>
      <c r="G14" s="44">
        <v>4.0379067896093099</v>
      </c>
      <c r="H14" s="44">
        <v>0.99690129078973799</v>
      </c>
      <c r="I14" s="44">
        <v>2.29714435266968</v>
      </c>
      <c r="J14" s="44">
        <v>0.66749145451526803</v>
      </c>
      <c r="K14" s="44">
        <v>1.42217773653234</v>
      </c>
      <c r="L14" s="44">
        <v>0.38484085806225898</v>
      </c>
      <c r="M14" s="44">
        <v>1.27835102704254</v>
      </c>
      <c r="N14" s="44">
        <v>0.338567654227653</v>
      </c>
      <c r="O14">
        <v>19</v>
      </c>
      <c r="P14">
        <v>35</v>
      </c>
      <c r="Q14">
        <v>30</v>
      </c>
      <c r="R14">
        <v>17</v>
      </c>
      <c r="S14" s="19">
        <v>4.0557260154749397E-20</v>
      </c>
      <c r="T14" s="53">
        <v>4.1760922762124198E-19</v>
      </c>
      <c r="U14" s="53"/>
      <c r="V14" s="19">
        <v>1.4667710080315101E-3</v>
      </c>
      <c r="W14" s="19">
        <v>1.2301953466759401E-10</v>
      </c>
      <c r="X14" s="19">
        <v>9.7499908212809194E-11</v>
      </c>
      <c r="Y14" s="19">
        <v>7.3807060338304496E-5</v>
      </c>
      <c r="Z14" s="19">
        <v>2.0456837289822801E-5</v>
      </c>
      <c r="AA14" s="19">
        <v>0.37526216637245902</v>
      </c>
      <c r="AB14" s="57">
        <f t="shared" si="1"/>
        <v>-0.81376608951825147</v>
      </c>
      <c r="AC14" s="57">
        <f t="shared" si="2"/>
        <v>-0.69173974168992391</v>
      </c>
      <c r="AD14" s="57">
        <f t="shared" si="0"/>
        <v>-0.15381773135865456</v>
      </c>
    </row>
    <row r="15" spans="1:30" x14ac:dyDescent="0.3">
      <c r="A15" t="s">
        <v>236</v>
      </c>
      <c r="B15" t="s">
        <v>237</v>
      </c>
      <c r="C15">
        <v>1</v>
      </c>
      <c r="D15">
        <v>1</v>
      </c>
      <c r="E15">
        <v>1</v>
      </c>
      <c r="F15">
        <v>1</v>
      </c>
      <c r="G15" s="44">
        <v>0.887065190397062</v>
      </c>
      <c r="H15" s="44">
        <v>0.23268132762358401</v>
      </c>
      <c r="I15" s="44">
        <v>0.75467427027485201</v>
      </c>
      <c r="J15" s="44">
        <v>0.244075802476277</v>
      </c>
      <c r="K15" s="44">
        <v>0.54549736700560203</v>
      </c>
      <c r="L15" s="44">
        <v>0.14080989922499099</v>
      </c>
      <c r="M15" s="44">
        <v>0.70054834519538001</v>
      </c>
      <c r="N15" s="44">
        <v>8.7167463757820404E-2</v>
      </c>
      <c r="O15">
        <v>19</v>
      </c>
      <c r="P15">
        <v>35</v>
      </c>
      <c r="Q15">
        <v>30</v>
      </c>
      <c r="R15">
        <v>17</v>
      </c>
      <c r="S15" s="19">
        <v>2.4868011602585303E-4</v>
      </c>
      <c r="T15" s="53">
        <v>5.7050144264754498E-4</v>
      </c>
      <c r="U15" s="53"/>
      <c r="V15" s="19">
        <v>8.7293512147490995E-2</v>
      </c>
      <c r="W15" s="19">
        <v>6.2330648056159505E-7</v>
      </c>
      <c r="X15" s="19">
        <v>5.0163022204571403E-2</v>
      </c>
      <c r="Y15" s="19">
        <v>1.10896479509111E-4</v>
      </c>
      <c r="Z15" s="19">
        <v>0.58974319906970396</v>
      </c>
      <c r="AA15" s="19">
        <v>9.3231331521358395E-3</v>
      </c>
      <c r="AB15" s="57">
        <f t="shared" si="1"/>
        <v>-0.23318604397405376</v>
      </c>
      <c r="AC15" s="57">
        <f t="shared" si="2"/>
        <v>-0.46828185507041542</v>
      </c>
      <c r="AD15" s="57">
        <f t="shared" si="0"/>
        <v>0.36091238220780902</v>
      </c>
    </row>
    <row r="16" spans="1:30" x14ac:dyDescent="0.3">
      <c r="A16" t="s">
        <v>238</v>
      </c>
      <c r="B16" t="s">
        <v>239</v>
      </c>
      <c r="C16">
        <v>1</v>
      </c>
      <c r="D16">
        <v>1</v>
      </c>
      <c r="E16">
        <v>1</v>
      </c>
      <c r="F16">
        <v>1</v>
      </c>
      <c r="G16" s="44">
        <v>8.3850928510293201</v>
      </c>
      <c r="H16" s="44">
        <v>1.2969087189389801</v>
      </c>
      <c r="I16" s="44">
        <v>8.7904731514717902</v>
      </c>
      <c r="J16" s="44">
        <v>0.97643697776941496</v>
      </c>
      <c r="K16" s="44">
        <v>8.6125875069960909</v>
      </c>
      <c r="L16" s="44">
        <v>1.08836089811494</v>
      </c>
      <c r="M16" s="44">
        <v>9.0625373996346799</v>
      </c>
      <c r="N16" s="44">
        <v>0.54276924211342203</v>
      </c>
      <c r="O16">
        <v>19</v>
      </c>
      <c r="P16">
        <v>35</v>
      </c>
      <c r="Q16">
        <v>30</v>
      </c>
      <c r="R16">
        <v>17</v>
      </c>
      <c r="S16" s="19">
        <v>0.18057734571381201</v>
      </c>
      <c r="T16" s="53">
        <v>0.27086601857071801</v>
      </c>
      <c r="U16" s="53"/>
      <c r="V16" s="19" t="s">
        <v>98</v>
      </c>
      <c r="W16" s="19" t="s">
        <v>98</v>
      </c>
      <c r="X16" s="19" t="s">
        <v>98</v>
      </c>
      <c r="Y16" s="19" t="s">
        <v>98</v>
      </c>
      <c r="Z16" s="19" t="s">
        <v>98</v>
      </c>
      <c r="AA16" s="19" t="s">
        <v>98</v>
      </c>
      <c r="AB16" s="57"/>
      <c r="AC16" s="57"/>
      <c r="AD16" s="57"/>
    </row>
    <row r="17" spans="1:30" x14ac:dyDescent="0.3">
      <c r="A17" t="s">
        <v>238</v>
      </c>
      <c r="B17" t="s">
        <v>240</v>
      </c>
      <c r="C17">
        <v>1</v>
      </c>
      <c r="D17">
        <v>1</v>
      </c>
      <c r="E17">
        <v>1</v>
      </c>
      <c r="F17">
        <v>1</v>
      </c>
      <c r="G17" s="44">
        <v>9.2496453466456394</v>
      </c>
      <c r="H17" s="44">
        <v>0.98536474677433095</v>
      </c>
      <c r="I17" s="44">
        <v>9.6510333785393794</v>
      </c>
      <c r="J17" s="44">
        <v>0.72768961437355495</v>
      </c>
      <c r="K17" s="44">
        <v>10.287511444153999</v>
      </c>
      <c r="L17" s="44">
        <v>0.59252610744974299</v>
      </c>
      <c r="M17" s="44">
        <v>9.3844150787600693</v>
      </c>
      <c r="N17" s="44">
        <v>0.36953586103913699</v>
      </c>
      <c r="O17">
        <v>19</v>
      </c>
      <c r="P17">
        <v>35</v>
      </c>
      <c r="Q17">
        <v>30</v>
      </c>
      <c r="R17">
        <v>17</v>
      </c>
      <c r="S17" s="19">
        <v>7.0213283403846601E-5</v>
      </c>
      <c r="T17" s="53">
        <v>1.7114487829687601E-4</v>
      </c>
      <c r="U17" s="53"/>
      <c r="V17" s="19">
        <v>0.234855076809318</v>
      </c>
      <c r="W17" s="19">
        <v>1.08593266078318E-4</v>
      </c>
      <c r="X17" s="19">
        <v>0.75716882653281803</v>
      </c>
      <c r="Y17" s="19">
        <v>1.5490109130795501E-3</v>
      </c>
      <c r="Z17" s="19">
        <v>0.136236413936941</v>
      </c>
      <c r="AA17" s="19">
        <v>4.4737897677657199E-5</v>
      </c>
      <c r="AB17" s="57">
        <f t="shared" si="1"/>
        <v>6.1285376009423312E-2</v>
      </c>
      <c r="AC17" s="57">
        <f t="shared" si="2"/>
        <v>9.2138704087799894E-2</v>
      </c>
      <c r="AD17" s="57">
        <f t="shared" si="0"/>
        <v>-0.13255530432067286</v>
      </c>
    </row>
    <row r="18" spans="1:30" x14ac:dyDescent="0.3">
      <c r="A18" t="s">
        <v>238</v>
      </c>
      <c r="B18" t="s">
        <v>241</v>
      </c>
      <c r="C18">
        <v>1</v>
      </c>
      <c r="D18">
        <v>1</v>
      </c>
      <c r="E18">
        <v>1</v>
      </c>
      <c r="F18">
        <v>1</v>
      </c>
      <c r="G18" s="44">
        <v>2.3112486170565698</v>
      </c>
      <c r="H18" s="44">
        <v>0.714205932294113</v>
      </c>
      <c r="I18" s="44">
        <v>1.3473124534557801</v>
      </c>
      <c r="J18" s="44">
        <v>0.55998830723860804</v>
      </c>
      <c r="K18" s="44">
        <v>1.3865219373114399</v>
      </c>
      <c r="L18" s="44">
        <v>0.40373154490094598</v>
      </c>
      <c r="M18" s="44">
        <v>1.5273923844872099</v>
      </c>
      <c r="N18" s="44">
        <v>0.28150761826435799</v>
      </c>
      <c r="O18">
        <v>19</v>
      </c>
      <c r="P18">
        <v>35</v>
      </c>
      <c r="Q18">
        <v>30</v>
      </c>
      <c r="R18">
        <v>17</v>
      </c>
      <c r="S18" s="19">
        <v>7.3025521191020897E-4</v>
      </c>
      <c r="T18" s="53">
        <v>1.5822196258054499E-3</v>
      </c>
      <c r="U18" s="53"/>
      <c r="V18" s="19">
        <v>3.4626611394359297E-5</v>
      </c>
      <c r="W18" s="19">
        <v>3.5236409916458802E-5</v>
      </c>
      <c r="X18" s="19">
        <v>9.3231331521358395E-3</v>
      </c>
      <c r="Y18" s="19">
        <v>0.90344206200402499</v>
      </c>
      <c r="Z18" s="19">
        <v>0.30543558018849898</v>
      </c>
      <c r="AA18" s="19">
        <v>0.27640407861458399</v>
      </c>
      <c r="AB18" s="57">
        <f t="shared" si="1"/>
        <v>-0.77858799328085515</v>
      </c>
      <c r="AC18" s="57">
        <f t="shared" si="2"/>
        <v>4.1385979523169324E-2</v>
      </c>
      <c r="AD18" s="57">
        <f t="shared" si="0"/>
        <v>0.13960029300363511</v>
      </c>
    </row>
    <row r="19" spans="1:30" x14ac:dyDescent="0.3">
      <c r="A19" t="s">
        <v>238</v>
      </c>
      <c r="B19" t="s">
        <v>242</v>
      </c>
      <c r="C19">
        <v>1</v>
      </c>
      <c r="D19">
        <v>1</v>
      </c>
      <c r="E19">
        <v>1</v>
      </c>
      <c r="F19">
        <v>1</v>
      </c>
      <c r="G19" s="44">
        <v>1.46994814307539</v>
      </c>
      <c r="H19" s="44">
        <v>0.43459863575088098</v>
      </c>
      <c r="I19" s="44">
        <v>2.17222763134246</v>
      </c>
      <c r="J19" s="44">
        <v>0.24652243352943701</v>
      </c>
      <c r="K19" s="44">
        <v>2.2903509288397599</v>
      </c>
      <c r="L19" s="44">
        <v>0.14930038077243701</v>
      </c>
      <c r="M19" s="44">
        <v>3.4775976895807701</v>
      </c>
      <c r="N19" s="44">
        <v>0.26042637636252403</v>
      </c>
      <c r="O19">
        <v>19</v>
      </c>
      <c r="P19">
        <v>35</v>
      </c>
      <c r="Q19">
        <v>30</v>
      </c>
      <c r="R19">
        <v>17</v>
      </c>
      <c r="S19" s="19">
        <v>1.4018765841075799E-27</v>
      </c>
      <c r="T19" s="53">
        <v>1.0934637356039101E-25</v>
      </c>
      <c r="U19" s="53"/>
      <c r="V19" s="19">
        <v>3.8206179882752702E-4</v>
      </c>
      <c r="W19" s="19">
        <v>1.86714148917771E-6</v>
      </c>
      <c r="X19" s="19">
        <v>6.9048483848658299E-14</v>
      </c>
      <c r="Y19" s="19">
        <v>0.127353137789084</v>
      </c>
      <c r="Z19" s="19">
        <v>2.0186961311163401E-7</v>
      </c>
      <c r="AA19" s="19">
        <v>1.4184283269803901E-4</v>
      </c>
      <c r="AB19" s="57">
        <f t="shared" si="1"/>
        <v>0.5634100330029681</v>
      </c>
      <c r="AC19" s="57">
        <f t="shared" si="2"/>
        <v>7.6393372318704827E-2</v>
      </c>
      <c r="AD19" s="57">
        <f t="shared" si="0"/>
        <v>0.60252237644936479</v>
      </c>
    </row>
    <row r="20" spans="1:30" x14ac:dyDescent="0.3">
      <c r="A20" t="s">
        <v>238</v>
      </c>
      <c r="B20" t="s">
        <v>243</v>
      </c>
      <c r="C20">
        <v>1</v>
      </c>
      <c r="D20">
        <v>1</v>
      </c>
      <c r="E20">
        <v>1</v>
      </c>
      <c r="F20">
        <v>1</v>
      </c>
      <c r="G20" s="44">
        <v>2.0507729369241701</v>
      </c>
      <c r="H20" s="44">
        <v>0.41162628238225502</v>
      </c>
      <c r="I20" s="44">
        <v>1.9965338494468801</v>
      </c>
      <c r="J20" s="44">
        <v>0.31425522550651103</v>
      </c>
      <c r="K20" s="44">
        <v>1.68923999972418</v>
      </c>
      <c r="L20" s="44">
        <v>0.23644125986365799</v>
      </c>
      <c r="M20" s="44">
        <v>1.2729392444308201</v>
      </c>
      <c r="N20" s="44">
        <v>0.140611640003661</v>
      </c>
      <c r="O20">
        <v>19</v>
      </c>
      <c r="P20">
        <v>35</v>
      </c>
      <c r="Q20">
        <v>30</v>
      </c>
      <c r="R20">
        <v>17</v>
      </c>
      <c r="S20" s="19">
        <v>4.8079979232663804E-16</v>
      </c>
      <c r="T20" s="53">
        <v>2.3438989875923601E-15</v>
      </c>
      <c r="U20" s="53"/>
      <c r="V20" s="19">
        <v>0.61914832064653502</v>
      </c>
      <c r="W20" s="19">
        <v>1.9864415830482202E-3</v>
      </c>
      <c r="X20" s="19">
        <v>1.05391270417089E-8</v>
      </c>
      <c r="Y20" s="19">
        <v>2.2437296272337999E-3</v>
      </c>
      <c r="Z20" s="19">
        <v>2.40298276380534E-9</v>
      </c>
      <c r="AA20" s="19">
        <v>9.2361068906103398E-4</v>
      </c>
      <c r="AB20" s="57">
        <f t="shared" si="1"/>
        <v>-3.8670232629424324E-2</v>
      </c>
      <c r="AC20" s="57">
        <f t="shared" si="2"/>
        <v>-0.24112321737148404</v>
      </c>
      <c r="AD20" s="57">
        <f t="shared" si="0"/>
        <v>-0.40821075129978329</v>
      </c>
    </row>
    <row r="21" spans="1:30" x14ac:dyDescent="0.3">
      <c r="A21" t="s">
        <v>238</v>
      </c>
      <c r="B21" t="s">
        <v>244</v>
      </c>
      <c r="C21">
        <v>1</v>
      </c>
      <c r="D21">
        <v>1</v>
      </c>
      <c r="E21">
        <v>1</v>
      </c>
      <c r="F21">
        <v>1</v>
      </c>
      <c r="G21" s="44">
        <v>4.3294174010418098</v>
      </c>
      <c r="H21" s="44">
        <v>1.2135113438740399</v>
      </c>
      <c r="I21" s="44">
        <v>5.8894968603688804</v>
      </c>
      <c r="J21" s="44">
        <v>0.97547311995044494</v>
      </c>
      <c r="K21" s="44">
        <v>6.0412884547995702</v>
      </c>
      <c r="L21" s="44">
        <v>0.71325236977292295</v>
      </c>
      <c r="M21" s="44">
        <v>3.55526024443009</v>
      </c>
      <c r="N21" s="44">
        <v>1.23125581190539</v>
      </c>
      <c r="O21">
        <v>19</v>
      </c>
      <c r="P21">
        <v>35</v>
      </c>
      <c r="Q21">
        <v>30</v>
      </c>
      <c r="R21">
        <v>17</v>
      </c>
      <c r="S21" s="19">
        <v>5.62170797174002E-14</v>
      </c>
      <c r="T21" s="53">
        <v>2.43607345442067E-13</v>
      </c>
      <c r="U21" s="53"/>
      <c r="V21" s="19">
        <v>8.9660936422127996E-5</v>
      </c>
      <c r="W21" s="19">
        <v>4.0286853002500597E-5</v>
      </c>
      <c r="X21" s="19">
        <v>0.29392101467373799</v>
      </c>
      <c r="Y21" s="19">
        <v>0.72839879325901102</v>
      </c>
      <c r="Z21" s="19">
        <v>6.2330648056159505E-7</v>
      </c>
      <c r="AA21" s="19">
        <v>2.8054352117274597E-7</v>
      </c>
      <c r="AB21" s="57">
        <f t="shared" si="1"/>
        <v>0.44397149178264927</v>
      </c>
      <c r="AC21" s="57">
        <f t="shared" si="2"/>
        <v>3.6711883009754746E-2</v>
      </c>
      <c r="AD21" s="57">
        <f t="shared" si="0"/>
        <v>-0.76490110417793322</v>
      </c>
    </row>
    <row r="22" spans="1:30" x14ac:dyDescent="0.3">
      <c r="A22" t="s">
        <v>245</v>
      </c>
      <c r="B22" t="s">
        <v>246</v>
      </c>
      <c r="C22">
        <v>1</v>
      </c>
      <c r="D22">
        <v>1</v>
      </c>
      <c r="E22">
        <v>1</v>
      </c>
      <c r="F22">
        <v>1</v>
      </c>
      <c r="G22" s="44">
        <v>16.480803504153599</v>
      </c>
      <c r="H22" s="44">
        <v>0.80780971896502896</v>
      </c>
      <c r="I22" s="44">
        <v>17.454069174831101</v>
      </c>
      <c r="J22" s="44">
        <v>0.89735965044132604</v>
      </c>
      <c r="K22" s="44">
        <v>18.599964564309399</v>
      </c>
      <c r="L22" s="44">
        <v>0.76192320720321205</v>
      </c>
      <c r="M22" s="44">
        <v>20.379823740520401</v>
      </c>
      <c r="N22" s="44">
        <v>0.69073640020432203</v>
      </c>
      <c r="O22">
        <v>19</v>
      </c>
      <c r="P22">
        <v>35</v>
      </c>
      <c r="Q22">
        <v>30</v>
      </c>
      <c r="R22">
        <v>17</v>
      </c>
      <c r="S22" s="19">
        <v>1.9630389301800999E-24</v>
      </c>
      <c r="T22" s="53">
        <v>5.1039012184682601E-23</v>
      </c>
      <c r="U22" s="53"/>
      <c r="V22" s="19">
        <v>2.2888414742123001E-2</v>
      </c>
      <c r="W22" s="19">
        <v>4.1159919319829797E-7</v>
      </c>
      <c r="X22" s="19">
        <v>3.9168755482724103E-12</v>
      </c>
      <c r="Y22" s="19">
        <v>8.2845496689256705E-4</v>
      </c>
      <c r="Z22" s="19">
        <v>8.34629731453172E-9</v>
      </c>
      <c r="AA22" s="19">
        <v>3.9267962155447398E-3</v>
      </c>
      <c r="AB22" s="57">
        <f t="shared" si="1"/>
        <v>8.2776838736266303E-2</v>
      </c>
      <c r="AC22" s="57">
        <f t="shared" si="2"/>
        <v>9.1736452744183808E-2</v>
      </c>
      <c r="AD22" s="57">
        <f t="shared" si="0"/>
        <v>0.13184170129788753</v>
      </c>
    </row>
    <row r="23" spans="1:30" x14ac:dyDescent="0.3">
      <c r="A23" t="s">
        <v>247</v>
      </c>
      <c r="B23" t="s">
        <v>248</v>
      </c>
      <c r="C23">
        <v>1</v>
      </c>
      <c r="D23">
        <v>1</v>
      </c>
      <c r="E23">
        <v>1</v>
      </c>
      <c r="F23">
        <v>1</v>
      </c>
      <c r="G23" s="44">
        <v>0.55162150268641397</v>
      </c>
      <c r="H23" s="44">
        <v>0.17762141881166399</v>
      </c>
      <c r="I23" s="44">
        <v>0.251367085391692</v>
      </c>
      <c r="J23" s="44">
        <v>0.10073302337105999</v>
      </c>
      <c r="K23" s="44">
        <v>0.110706689029129</v>
      </c>
      <c r="L23" s="44">
        <v>6.3345000582176805E-2</v>
      </c>
      <c r="M23" s="44">
        <v>6.0551948506408798E-2</v>
      </c>
      <c r="N23" s="44">
        <v>5.4916941097868703E-2</v>
      </c>
      <c r="O23">
        <v>19</v>
      </c>
      <c r="P23">
        <v>35</v>
      </c>
      <c r="Q23">
        <v>30</v>
      </c>
      <c r="R23">
        <v>17</v>
      </c>
      <c r="S23" s="19">
        <v>2.5990978238294298E-19</v>
      </c>
      <c r="T23" s="53">
        <v>1.84299663871541E-18</v>
      </c>
      <c r="U23" s="53"/>
      <c r="V23" s="19">
        <v>1.0873887929078599E-3</v>
      </c>
      <c r="W23" s="19">
        <v>1.5098333886869901E-10</v>
      </c>
      <c r="X23" s="19">
        <v>3.9168755482724103E-12</v>
      </c>
      <c r="Y23" s="19">
        <v>1.34863435476675E-4</v>
      </c>
      <c r="Z23" s="19">
        <v>1.99848715596643E-6</v>
      </c>
      <c r="AA23" s="19">
        <v>0.140605899978377</v>
      </c>
      <c r="AB23" s="57">
        <f t="shared" si="1"/>
        <v>-1.1338829432758242</v>
      </c>
      <c r="AC23" s="57">
        <f t="shared" si="2"/>
        <v>-1.1830533580866474</v>
      </c>
      <c r="AD23" s="57">
        <f t="shared" si="0"/>
        <v>-0.87049710370604116</v>
      </c>
    </row>
    <row r="24" spans="1:30" x14ac:dyDescent="0.3">
      <c r="A24" t="s">
        <v>249</v>
      </c>
      <c r="B24" t="s">
        <v>250</v>
      </c>
      <c r="C24">
        <v>1</v>
      </c>
      <c r="D24">
        <v>1</v>
      </c>
      <c r="E24">
        <v>1</v>
      </c>
      <c r="F24">
        <v>1</v>
      </c>
      <c r="G24" s="44">
        <v>0.94644925579872397</v>
      </c>
      <c r="H24" s="44">
        <v>0.37837274487865702</v>
      </c>
      <c r="I24" s="44">
        <v>1.5661513403870999</v>
      </c>
      <c r="J24" s="44">
        <v>0.24056303937902301</v>
      </c>
      <c r="K24" s="44">
        <v>1.5587985890885701</v>
      </c>
      <c r="L24" s="44">
        <v>0.15124048775542601</v>
      </c>
      <c r="M24" s="44">
        <v>1.7603033561538699</v>
      </c>
      <c r="N24" s="44">
        <v>0.30348373486540497</v>
      </c>
      <c r="O24">
        <v>19</v>
      </c>
      <c r="P24">
        <v>35</v>
      </c>
      <c r="Q24">
        <v>30</v>
      </c>
      <c r="R24">
        <v>17</v>
      </c>
      <c r="S24" s="19">
        <v>5.2932994093229497E-13</v>
      </c>
      <c r="T24" s="53">
        <v>2.0643867696359498E-12</v>
      </c>
      <c r="U24" s="53"/>
      <c r="V24" s="19">
        <v>1.09201005719961E-5</v>
      </c>
      <c r="W24" s="19">
        <v>6.6649193147074606E-5</v>
      </c>
      <c r="X24" s="19">
        <v>3.37707644353334E-8</v>
      </c>
      <c r="Y24" s="19">
        <v>0.73844622491121603</v>
      </c>
      <c r="Z24" s="19">
        <v>4.9776901285911099E-2</v>
      </c>
      <c r="AA24" s="19">
        <v>2.68965132561012E-2</v>
      </c>
      <c r="AB24" s="57">
        <f t="shared" si="1"/>
        <v>0.72662656739312936</v>
      </c>
      <c r="AC24" s="57">
        <f t="shared" si="2"/>
        <v>-6.789099121854136E-3</v>
      </c>
      <c r="AD24" s="57">
        <f t="shared" si="0"/>
        <v>0.1753895416483317</v>
      </c>
    </row>
    <row r="25" spans="1:30" x14ac:dyDescent="0.3">
      <c r="A25" t="s">
        <v>249</v>
      </c>
      <c r="B25" t="s">
        <v>251</v>
      </c>
      <c r="C25">
        <v>1</v>
      </c>
      <c r="D25">
        <v>1</v>
      </c>
      <c r="E25">
        <v>1</v>
      </c>
      <c r="F25">
        <v>1</v>
      </c>
      <c r="G25" s="44">
        <v>0.26833353145910299</v>
      </c>
      <c r="H25" s="44">
        <v>0.20672361489683999</v>
      </c>
      <c r="I25" s="44">
        <v>0.15762833696325401</v>
      </c>
      <c r="J25" s="44">
        <v>6.1698592486123E-2</v>
      </c>
      <c r="K25" s="44">
        <v>0.14343735458130799</v>
      </c>
      <c r="L25" s="44">
        <v>5.1590858463000398E-2</v>
      </c>
      <c r="M25" s="44">
        <v>8.1733957804952795E-2</v>
      </c>
      <c r="N25" s="44">
        <v>2.61320602026043E-2</v>
      </c>
      <c r="O25">
        <v>19</v>
      </c>
      <c r="P25">
        <v>35</v>
      </c>
      <c r="Q25">
        <v>30</v>
      </c>
      <c r="R25">
        <v>17</v>
      </c>
      <c r="S25" s="19">
        <v>2.8241293227650601E-6</v>
      </c>
      <c r="T25" s="53">
        <v>8.1585958213212704E-6</v>
      </c>
      <c r="U25" s="53"/>
      <c r="V25" s="19">
        <v>0.34345444055816898</v>
      </c>
      <c r="W25" s="19">
        <v>0.169143948801215</v>
      </c>
      <c r="X25" s="19">
        <v>9.6046221130494299E-6</v>
      </c>
      <c r="Y25" s="19">
        <v>0.59633644932765395</v>
      </c>
      <c r="Z25" s="19">
        <v>4.6782169802051299E-5</v>
      </c>
      <c r="AA25" s="19">
        <v>4.2444784371944099E-4</v>
      </c>
      <c r="AB25" s="57">
        <f t="shared" si="1"/>
        <v>-0.76750043526087919</v>
      </c>
      <c r="AC25" s="57">
        <f t="shared" si="2"/>
        <v>-0.13610612656484702</v>
      </c>
      <c r="AD25" s="57">
        <f t="shared" si="0"/>
        <v>-0.81141328493722975</v>
      </c>
    </row>
    <row r="26" spans="1:30" x14ac:dyDescent="0.3">
      <c r="A26" t="s">
        <v>249</v>
      </c>
      <c r="B26" t="s">
        <v>252</v>
      </c>
      <c r="C26">
        <v>1</v>
      </c>
      <c r="D26">
        <v>1</v>
      </c>
      <c r="E26">
        <v>1</v>
      </c>
      <c r="F26">
        <v>1</v>
      </c>
      <c r="G26" s="44">
        <v>0.69598781084913397</v>
      </c>
      <c r="H26" s="44">
        <v>0.224460916046234</v>
      </c>
      <c r="I26" s="44">
        <v>0.37537624668584102</v>
      </c>
      <c r="J26" s="44">
        <v>0.17000212344635901</v>
      </c>
      <c r="K26" s="44">
        <v>0.171268303784857</v>
      </c>
      <c r="L26" s="44">
        <v>0.10071817631706501</v>
      </c>
      <c r="M26" s="44">
        <v>0.10227813397407599</v>
      </c>
      <c r="N26" s="44">
        <v>6.4868027110529206E-2</v>
      </c>
      <c r="O26">
        <v>19</v>
      </c>
      <c r="P26">
        <v>35</v>
      </c>
      <c r="Q26">
        <v>30</v>
      </c>
      <c r="R26">
        <v>17</v>
      </c>
      <c r="S26" s="19">
        <v>4.6143639885805001E-18</v>
      </c>
      <c r="T26" s="53">
        <v>2.57085993649485E-17</v>
      </c>
      <c r="U26" s="53"/>
      <c r="V26" s="19">
        <v>3.8403912115966502E-3</v>
      </c>
      <c r="W26" s="19">
        <v>1.1163787637529901E-9</v>
      </c>
      <c r="X26" s="19">
        <v>3.0142024591376498E-11</v>
      </c>
      <c r="Y26" s="19">
        <v>1.09676621924543E-4</v>
      </c>
      <c r="Z26" s="19">
        <v>2.2070006484915701E-6</v>
      </c>
      <c r="AA26" s="19">
        <v>0.159737514315966</v>
      </c>
      <c r="AB26" s="57">
        <f t="shared" si="1"/>
        <v>-0.89072467850497306</v>
      </c>
      <c r="AC26" s="57">
        <f t="shared" si="2"/>
        <v>-1.1320791812101807</v>
      </c>
      <c r="AD26" s="57">
        <f t="shared" si="0"/>
        <v>-0.74376043549993487</v>
      </c>
    </row>
    <row r="27" spans="1:30" x14ac:dyDescent="0.3">
      <c r="A27" t="s">
        <v>253</v>
      </c>
      <c r="B27" t="s">
        <v>254</v>
      </c>
      <c r="C27">
        <v>1</v>
      </c>
      <c r="D27">
        <v>1</v>
      </c>
      <c r="E27">
        <v>1</v>
      </c>
      <c r="F27">
        <v>1</v>
      </c>
      <c r="G27" s="44">
        <v>0.82077667572645097</v>
      </c>
      <c r="H27" s="44">
        <v>0.231014953118826</v>
      </c>
      <c r="I27" s="44">
        <v>1.0087324476579</v>
      </c>
      <c r="J27" s="44">
        <v>0.25522380521475002</v>
      </c>
      <c r="K27" s="44">
        <v>0.93767835459432503</v>
      </c>
      <c r="L27" s="44">
        <v>0.15167921106354701</v>
      </c>
      <c r="M27" s="44">
        <v>0.59137030848498395</v>
      </c>
      <c r="N27" s="44">
        <v>8.6044014664203305E-2</v>
      </c>
      <c r="O27">
        <v>19</v>
      </c>
      <c r="P27">
        <v>35</v>
      </c>
      <c r="Q27">
        <v>30</v>
      </c>
      <c r="R27">
        <v>17</v>
      </c>
      <c r="S27" s="19">
        <v>7.88772790207345E-11</v>
      </c>
      <c r="T27" s="53">
        <v>2.5635115681738702E-10</v>
      </c>
      <c r="U27" s="53"/>
      <c r="V27" s="19">
        <v>1.01781905499683E-2</v>
      </c>
      <c r="W27" s="19">
        <v>7.9609236297294994E-2</v>
      </c>
      <c r="X27" s="19">
        <v>8.2894732425760898E-3</v>
      </c>
      <c r="Y27" s="19">
        <v>0.41448599931873598</v>
      </c>
      <c r="Z27" s="19">
        <v>4.0691189083762897E-8</v>
      </c>
      <c r="AA27" s="19">
        <v>3.0112116455902001E-6</v>
      </c>
      <c r="AB27" s="57">
        <f t="shared" si="1"/>
        <v>0.29748193114593741</v>
      </c>
      <c r="AC27" s="57">
        <f t="shared" si="2"/>
        <v>-0.10537853538054498</v>
      </c>
      <c r="AD27" s="57">
        <f t="shared" si="0"/>
        <v>-0.66503131930882275</v>
      </c>
    </row>
    <row r="28" spans="1:30" x14ac:dyDescent="0.3">
      <c r="A28" t="s">
        <v>253</v>
      </c>
      <c r="B28" t="s">
        <v>255</v>
      </c>
      <c r="C28" s="54">
        <v>0.73684210526315796</v>
      </c>
      <c r="D28">
        <v>1</v>
      </c>
      <c r="E28">
        <v>1</v>
      </c>
      <c r="F28">
        <v>1</v>
      </c>
      <c r="G28" s="44">
        <v>0.35015800112647999</v>
      </c>
      <c r="H28" s="44">
        <v>0.41773985650829998</v>
      </c>
      <c r="I28" s="44">
        <v>0.24883556994461301</v>
      </c>
      <c r="J28" s="44">
        <v>0.35604402222053699</v>
      </c>
      <c r="K28" s="44">
        <v>0.21638056448882001</v>
      </c>
      <c r="L28" s="44">
        <v>0.185225577719869</v>
      </c>
      <c r="M28" s="44">
        <v>0.34117934202836298</v>
      </c>
      <c r="N28" s="44">
        <v>0.253339510605608</v>
      </c>
      <c r="O28">
        <v>19</v>
      </c>
      <c r="P28">
        <v>35</v>
      </c>
      <c r="Q28">
        <v>30</v>
      </c>
      <c r="R28">
        <v>17</v>
      </c>
      <c r="S28" s="19">
        <v>3.9738558225949898E-2</v>
      </c>
      <c r="T28" s="53">
        <v>6.7382772644001998E-2</v>
      </c>
      <c r="U28" s="53"/>
      <c r="V28" s="19">
        <v>0.46767102385297199</v>
      </c>
      <c r="W28" s="19">
        <v>0.72295180395500502</v>
      </c>
      <c r="X28" s="19">
        <v>0.12985810524254901</v>
      </c>
      <c r="Y28" s="19">
        <v>0.20725930504853801</v>
      </c>
      <c r="Z28" s="19">
        <v>1.34727236876084E-2</v>
      </c>
      <c r="AA28" s="19">
        <v>0.185304378209805</v>
      </c>
      <c r="AB28" s="57">
        <f t="shared" si="1"/>
        <v>-0.49281332641517128</v>
      </c>
      <c r="AC28" s="57">
        <f t="shared" si="2"/>
        <v>-0.20162180636459237</v>
      </c>
      <c r="AD28" s="57">
        <f t="shared" si="0"/>
        <v>0.65695937524319625</v>
      </c>
    </row>
    <row r="29" spans="1:30" x14ac:dyDescent="0.3">
      <c r="A29" t="s">
        <v>256</v>
      </c>
      <c r="B29" t="s">
        <v>257</v>
      </c>
      <c r="C29">
        <v>1</v>
      </c>
      <c r="D29">
        <v>1</v>
      </c>
      <c r="E29">
        <v>1</v>
      </c>
      <c r="F29">
        <v>1</v>
      </c>
      <c r="G29" s="44">
        <v>1.2045488047853199</v>
      </c>
      <c r="H29" s="44">
        <v>0.147728406189575</v>
      </c>
      <c r="I29" s="44">
        <v>1.1716867105969</v>
      </c>
      <c r="J29" s="44">
        <v>0.142067330548935</v>
      </c>
      <c r="K29" s="44">
        <v>1.21096518524151</v>
      </c>
      <c r="L29" s="44">
        <v>0.10514153704304</v>
      </c>
      <c r="M29" s="44">
        <v>1.6037586591174899</v>
      </c>
      <c r="N29" s="44">
        <v>0.12521307681802901</v>
      </c>
      <c r="O29">
        <v>19</v>
      </c>
      <c r="P29">
        <v>35</v>
      </c>
      <c r="Q29">
        <v>30</v>
      </c>
      <c r="R29">
        <v>17</v>
      </c>
      <c r="S29" s="19">
        <v>8.2880175605445303E-19</v>
      </c>
      <c r="T29" s="53">
        <v>4.9728105363267201E-18</v>
      </c>
      <c r="U29" s="53"/>
      <c r="V29" s="19">
        <v>0.67143696729755098</v>
      </c>
      <c r="W29" s="19">
        <v>0.57015219304522102</v>
      </c>
      <c r="X29" s="19">
        <v>2.7590357773921299E-6</v>
      </c>
      <c r="Y29" s="19">
        <v>0.24255950789217701</v>
      </c>
      <c r="Z29" s="19">
        <v>1.05391270417089E-8</v>
      </c>
      <c r="AA29" s="19">
        <v>4.5655918037372303E-6</v>
      </c>
      <c r="AB29" s="57">
        <f t="shared" si="1"/>
        <v>-3.9905979702011131E-2</v>
      </c>
      <c r="AC29" s="57">
        <f t="shared" si="2"/>
        <v>4.7570519899437815E-2</v>
      </c>
      <c r="AD29" s="57">
        <f t="shared" si="0"/>
        <v>0.40529966609788021</v>
      </c>
    </row>
    <row r="30" spans="1:30" x14ac:dyDescent="0.3">
      <c r="A30" t="s">
        <v>258</v>
      </c>
      <c r="B30" t="s">
        <v>259</v>
      </c>
      <c r="C30">
        <v>1</v>
      </c>
      <c r="D30">
        <v>1</v>
      </c>
      <c r="E30">
        <v>1</v>
      </c>
      <c r="F30">
        <v>1</v>
      </c>
      <c r="G30" s="44">
        <v>0.55162778561025205</v>
      </c>
      <c r="H30" s="44">
        <v>0.17762351111982499</v>
      </c>
      <c r="I30" s="44">
        <v>0.25096268785995601</v>
      </c>
      <c r="J30" s="44">
        <v>0.100374114269889</v>
      </c>
      <c r="K30" s="44">
        <v>0.11084443893123699</v>
      </c>
      <c r="L30" s="44">
        <v>6.3185678213357896E-2</v>
      </c>
      <c r="M30" s="44">
        <v>6.1042269876814603E-2</v>
      </c>
      <c r="N30" s="44">
        <v>5.4756863911811601E-2</v>
      </c>
      <c r="O30">
        <v>19</v>
      </c>
      <c r="P30">
        <v>35</v>
      </c>
      <c r="Q30">
        <v>30</v>
      </c>
      <c r="R30">
        <v>17</v>
      </c>
      <c r="S30" s="19">
        <v>2.1401293930957599E-19</v>
      </c>
      <c r="T30" s="53">
        <v>1.6693009266146901E-18</v>
      </c>
      <c r="U30" s="53"/>
      <c r="V30" s="19">
        <v>1.0873887929078599E-3</v>
      </c>
      <c r="W30" s="19">
        <v>1.5098333886869901E-10</v>
      </c>
      <c r="X30" s="19">
        <v>3.9168755482724103E-12</v>
      </c>
      <c r="Y30" s="19">
        <v>1.33721579937522E-4</v>
      </c>
      <c r="Z30" s="19">
        <v>2.03215191367189E-6</v>
      </c>
      <c r="AA30" s="19">
        <v>0.141891346528839</v>
      </c>
      <c r="AB30" s="57">
        <f t="shared" si="1"/>
        <v>-1.1362222416160133</v>
      </c>
      <c r="AC30" s="57">
        <f t="shared" si="2"/>
        <v>-1.1789364939575828</v>
      </c>
      <c r="AD30" s="57">
        <f t="shared" si="0"/>
        <v>-0.86065587659760945</v>
      </c>
    </row>
    <row r="31" spans="1:30" x14ac:dyDescent="0.3">
      <c r="A31" t="s">
        <v>258</v>
      </c>
      <c r="B31" t="s">
        <v>260</v>
      </c>
      <c r="C31">
        <v>1</v>
      </c>
      <c r="D31">
        <v>1</v>
      </c>
      <c r="E31">
        <v>1</v>
      </c>
      <c r="F31">
        <v>1</v>
      </c>
      <c r="G31" s="44">
        <v>2.9054443575931099</v>
      </c>
      <c r="H31" s="44">
        <v>0.412729553167341</v>
      </c>
      <c r="I31" s="44">
        <v>2.9030174208574899</v>
      </c>
      <c r="J31" s="44">
        <v>0.40810416542695999</v>
      </c>
      <c r="K31" s="44">
        <v>2.6998285001818401</v>
      </c>
      <c r="L31" s="44">
        <v>0.199758091511618</v>
      </c>
      <c r="M31" s="44">
        <v>2.6027063695978598</v>
      </c>
      <c r="N31" s="44">
        <v>0.101436595732785</v>
      </c>
      <c r="O31">
        <v>19</v>
      </c>
      <c r="P31">
        <v>35</v>
      </c>
      <c r="Q31">
        <v>30</v>
      </c>
      <c r="R31">
        <v>17</v>
      </c>
      <c r="S31" s="19">
        <v>2.4425526160556299E-3</v>
      </c>
      <c r="T31" s="53">
        <v>4.8851052321112701E-3</v>
      </c>
      <c r="U31" s="53"/>
      <c r="V31" s="19">
        <v>0.96480448050713397</v>
      </c>
      <c r="W31" s="19">
        <v>0.16264468100368401</v>
      </c>
      <c r="X31" s="19">
        <v>2.6476749792035799E-2</v>
      </c>
      <c r="Y31" s="19">
        <v>9.1214831949248107E-2</v>
      </c>
      <c r="Z31" s="19">
        <v>1.0717356353132699E-2</v>
      </c>
      <c r="AA31" s="19">
        <v>0.29093761313056599</v>
      </c>
      <c r="AB31" s="57">
        <f t="shared" si="1"/>
        <v>-1.205596225070923E-3</v>
      </c>
      <c r="AC31" s="57">
        <f t="shared" si="2"/>
        <v>-0.10468546291779073</v>
      </c>
      <c r="AD31" s="57">
        <f t="shared" si="0"/>
        <v>-5.2855206701573294E-2</v>
      </c>
    </row>
    <row r="32" spans="1:30" x14ac:dyDescent="0.3">
      <c r="A32" t="s">
        <v>258</v>
      </c>
      <c r="B32" t="s">
        <v>261</v>
      </c>
      <c r="C32">
        <v>1</v>
      </c>
      <c r="D32">
        <v>1</v>
      </c>
      <c r="E32">
        <v>1</v>
      </c>
      <c r="F32">
        <v>1</v>
      </c>
      <c r="G32" s="44">
        <v>1.10349061881025</v>
      </c>
      <c r="H32" s="44">
        <v>0.45541709016992399</v>
      </c>
      <c r="I32" s="44">
        <v>1.42738820502442</v>
      </c>
      <c r="J32" s="44">
        <v>0.25979861048177799</v>
      </c>
      <c r="K32" s="44">
        <v>1.22773772272547</v>
      </c>
      <c r="L32" s="44">
        <v>0.157797589033326</v>
      </c>
      <c r="M32" s="44">
        <v>0.90956722885793095</v>
      </c>
      <c r="N32" s="44">
        <v>0.191580645902417</v>
      </c>
      <c r="O32">
        <v>19</v>
      </c>
      <c r="P32">
        <v>35</v>
      </c>
      <c r="Q32">
        <v>30</v>
      </c>
      <c r="R32">
        <v>17</v>
      </c>
      <c r="S32" s="19">
        <v>9.9279785857053903E-9</v>
      </c>
      <c r="T32" s="53">
        <v>2.9783935757116201E-8</v>
      </c>
      <c r="U32" s="53"/>
      <c r="V32" s="19">
        <v>8.1104902552652696E-4</v>
      </c>
      <c r="W32" s="19">
        <v>0.20044028523493401</v>
      </c>
      <c r="X32" s="19">
        <v>9.2258436243032899E-2</v>
      </c>
      <c r="Y32" s="19">
        <v>2.2905855458795601E-2</v>
      </c>
      <c r="Z32" s="19">
        <v>2.3868556432631201E-7</v>
      </c>
      <c r="AA32" s="19">
        <v>1.5022554625980301E-3</v>
      </c>
      <c r="AB32" s="57">
        <f t="shared" si="1"/>
        <v>0.37130339140988178</v>
      </c>
      <c r="AC32" s="57">
        <f t="shared" si="2"/>
        <v>-0.21737536040950081</v>
      </c>
      <c r="AD32" s="57">
        <f t="shared" si="0"/>
        <v>-0.43275021490231746</v>
      </c>
    </row>
    <row r="33" spans="1:30" x14ac:dyDescent="0.3">
      <c r="A33" t="s">
        <v>262</v>
      </c>
      <c r="B33" t="s">
        <v>263</v>
      </c>
      <c r="C33">
        <v>1</v>
      </c>
      <c r="D33">
        <v>1</v>
      </c>
      <c r="E33">
        <v>1</v>
      </c>
      <c r="F33">
        <v>1</v>
      </c>
      <c r="G33" s="44">
        <v>1.51335820360416</v>
      </c>
      <c r="H33" s="44">
        <v>0.275574458395135</v>
      </c>
      <c r="I33" s="44">
        <v>1.9540187427870199</v>
      </c>
      <c r="J33" s="44">
        <v>0.22880697321923801</v>
      </c>
      <c r="K33" s="44">
        <v>2.1934694371331198</v>
      </c>
      <c r="L33" s="44">
        <v>0.18298097366647501</v>
      </c>
      <c r="M33" s="44">
        <v>2.0008676080416601</v>
      </c>
      <c r="N33" s="44">
        <v>0.13458210924358899</v>
      </c>
      <c r="O33">
        <v>19</v>
      </c>
      <c r="P33">
        <v>35</v>
      </c>
      <c r="Q33">
        <v>30</v>
      </c>
      <c r="R33">
        <v>17</v>
      </c>
      <c r="S33" s="19">
        <v>1.8011713449142001E-15</v>
      </c>
      <c r="T33" s="53">
        <v>8.2641979354886694E-15</v>
      </c>
      <c r="U33" s="53"/>
      <c r="V33" s="19">
        <v>2.3408640750083599E-4</v>
      </c>
      <c r="W33" s="19">
        <v>2.4733732297344399E-11</v>
      </c>
      <c r="X33" s="19">
        <v>2.1151046707145301E-4</v>
      </c>
      <c r="Y33" s="19">
        <v>2.1151046707145301E-4</v>
      </c>
      <c r="Z33" s="19">
        <v>0.54229427054844503</v>
      </c>
      <c r="AA33" s="19">
        <v>1.6782181301527001E-2</v>
      </c>
      <c r="AB33" s="57">
        <f t="shared" si="1"/>
        <v>0.36869079959050177</v>
      </c>
      <c r="AC33" s="57">
        <f t="shared" si="2"/>
        <v>0.16677029901548071</v>
      </c>
      <c r="AD33" s="57">
        <f t="shared" si="0"/>
        <v>-0.13258889339892363</v>
      </c>
    </row>
    <row r="34" spans="1:30" x14ac:dyDescent="0.3">
      <c r="A34" t="s">
        <v>262</v>
      </c>
      <c r="B34" t="s">
        <v>264</v>
      </c>
      <c r="C34">
        <v>1</v>
      </c>
      <c r="D34">
        <v>1</v>
      </c>
      <c r="E34">
        <v>1</v>
      </c>
      <c r="F34">
        <v>1</v>
      </c>
      <c r="G34" s="44">
        <v>1.0756288888771</v>
      </c>
      <c r="H34" s="44">
        <v>0.29696201231458502</v>
      </c>
      <c r="I34" s="44">
        <v>2.0358102520441799</v>
      </c>
      <c r="J34" s="44">
        <v>0.75368186380848201</v>
      </c>
      <c r="K34" s="44">
        <v>2.6368813237688902</v>
      </c>
      <c r="L34" s="44">
        <v>0.40990416396079599</v>
      </c>
      <c r="M34" s="44">
        <v>1.89204128491937</v>
      </c>
      <c r="N34" s="44">
        <v>0.23806107096604201</v>
      </c>
      <c r="O34">
        <v>19</v>
      </c>
      <c r="P34">
        <v>35</v>
      </c>
      <c r="Q34">
        <v>30</v>
      </c>
      <c r="R34">
        <v>17</v>
      </c>
      <c r="S34" s="19">
        <v>6.3097031055248497E-11</v>
      </c>
      <c r="T34" s="53">
        <v>2.1398123575258199E-10</v>
      </c>
      <c r="U34" s="53"/>
      <c r="V34" s="19">
        <v>2.2335306821748501E-5</v>
      </c>
      <c r="W34" s="19">
        <v>1.8952645202607401E-11</v>
      </c>
      <c r="X34" s="19">
        <v>1.7185971957291799E-3</v>
      </c>
      <c r="Y34" s="19">
        <v>1.9362865964603899E-3</v>
      </c>
      <c r="Z34" s="19">
        <v>0.58974319906970396</v>
      </c>
      <c r="AA34" s="19">
        <v>2.0009713216503498E-3</v>
      </c>
      <c r="AB34" s="57">
        <f t="shared" si="1"/>
        <v>0.9204226928437671</v>
      </c>
      <c r="AC34" s="57">
        <f t="shared" si="2"/>
        <v>0.37322954121681362</v>
      </c>
      <c r="AD34" s="57">
        <f t="shared" si="0"/>
        <v>-0.47888907325238361</v>
      </c>
    </row>
    <row r="35" spans="1:30" x14ac:dyDescent="0.3">
      <c r="A35" t="s">
        <v>262</v>
      </c>
      <c r="B35" t="s">
        <v>265</v>
      </c>
      <c r="C35">
        <v>1</v>
      </c>
      <c r="D35">
        <v>1</v>
      </c>
      <c r="E35">
        <v>1</v>
      </c>
      <c r="F35">
        <v>1</v>
      </c>
      <c r="G35" s="44">
        <v>0.73540174465274599</v>
      </c>
      <c r="H35" s="44">
        <v>0.23667483745905901</v>
      </c>
      <c r="I35" s="44">
        <v>0.33493054139239198</v>
      </c>
      <c r="J35" s="44">
        <v>0.134166458927861</v>
      </c>
      <c r="K35" s="44">
        <v>0.148171092031013</v>
      </c>
      <c r="L35" s="44">
        <v>8.3306914129081894E-2</v>
      </c>
      <c r="M35" s="44">
        <v>8.3082745570184899E-2</v>
      </c>
      <c r="N35" s="44">
        <v>7.1045192859362005E-2</v>
      </c>
      <c r="O35">
        <v>19</v>
      </c>
      <c r="P35">
        <v>35</v>
      </c>
      <c r="Q35">
        <v>30</v>
      </c>
      <c r="R35">
        <v>17</v>
      </c>
      <c r="S35" s="19">
        <v>1.5776028354038099E-20</v>
      </c>
      <c r="T35" s="53">
        <v>2.05088368602496E-19</v>
      </c>
      <c r="U35" s="53"/>
      <c r="V35" s="19">
        <v>1.0915029662764101E-3</v>
      </c>
      <c r="W35" s="19">
        <v>1.5098333886869901E-10</v>
      </c>
      <c r="X35" s="19">
        <v>3.9168755482724103E-12</v>
      </c>
      <c r="Y35" s="19">
        <v>1.3297191647610501E-4</v>
      </c>
      <c r="Z35" s="19">
        <v>1.99848715596643E-6</v>
      </c>
      <c r="AA35" s="19">
        <v>0.14083783419968299</v>
      </c>
      <c r="AB35" s="57">
        <f t="shared" si="1"/>
        <v>-1.1346706617416595</v>
      </c>
      <c r="AC35" s="57">
        <f t="shared" si="2"/>
        <v>-1.1765979300753855</v>
      </c>
      <c r="AD35" s="57">
        <f t="shared" si="0"/>
        <v>-0.83464320965784455</v>
      </c>
    </row>
    <row r="36" spans="1:30" x14ac:dyDescent="0.3">
      <c r="A36" t="s">
        <v>262</v>
      </c>
      <c r="B36" t="s">
        <v>266</v>
      </c>
      <c r="C36">
        <v>1</v>
      </c>
      <c r="D36">
        <v>1</v>
      </c>
      <c r="E36">
        <v>1</v>
      </c>
      <c r="F36">
        <v>1</v>
      </c>
      <c r="G36" s="44">
        <v>2.3475006547614701</v>
      </c>
      <c r="H36" s="44">
        <v>0.40263550561372202</v>
      </c>
      <c r="I36" s="44">
        <v>2.2180343073517701</v>
      </c>
      <c r="J36" s="44">
        <v>0.34810621724065999</v>
      </c>
      <c r="K36" s="44">
        <v>2.1747207803947202</v>
      </c>
      <c r="L36" s="44">
        <v>0.20801192935739601</v>
      </c>
      <c r="M36" s="44">
        <v>2.2769668430284198</v>
      </c>
      <c r="N36" s="44">
        <v>0.15576716146982</v>
      </c>
      <c r="O36">
        <v>19</v>
      </c>
      <c r="P36">
        <v>35</v>
      </c>
      <c r="Q36">
        <v>30</v>
      </c>
      <c r="R36">
        <v>17</v>
      </c>
      <c r="S36" s="19">
        <v>0.716524620075775</v>
      </c>
      <c r="T36" s="53">
        <v>0.78858891580253299</v>
      </c>
      <c r="U36" s="53"/>
      <c r="V36" s="19" t="s">
        <v>98</v>
      </c>
      <c r="W36" s="19" t="s">
        <v>98</v>
      </c>
      <c r="X36" s="19" t="s">
        <v>98</v>
      </c>
      <c r="Y36" s="19" t="s">
        <v>98</v>
      </c>
      <c r="Z36" s="19" t="s">
        <v>98</v>
      </c>
      <c r="AA36" s="19" t="s">
        <v>98</v>
      </c>
      <c r="AB36" s="57"/>
      <c r="AC36" s="57"/>
      <c r="AD36" s="57"/>
    </row>
    <row r="37" spans="1:30" x14ac:dyDescent="0.3">
      <c r="A37" t="s">
        <v>262</v>
      </c>
      <c r="B37" t="s">
        <v>267</v>
      </c>
      <c r="C37">
        <v>1</v>
      </c>
      <c r="D37">
        <v>1</v>
      </c>
      <c r="E37">
        <v>1</v>
      </c>
      <c r="F37">
        <v>1</v>
      </c>
      <c r="G37" s="44">
        <v>2.1925067341708302</v>
      </c>
      <c r="H37" s="44">
        <v>0.48034256005333098</v>
      </c>
      <c r="I37" s="44">
        <v>2.0812105843914201</v>
      </c>
      <c r="J37" s="44">
        <v>0.673333305735765</v>
      </c>
      <c r="K37" s="44">
        <v>2.4235315172659502</v>
      </c>
      <c r="L37" s="44">
        <v>0.50969396273513201</v>
      </c>
      <c r="M37" s="44">
        <v>1.65672207621991</v>
      </c>
      <c r="N37" s="44">
        <v>0.26857041228212603</v>
      </c>
      <c r="O37">
        <v>19</v>
      </c>
      <c r="P37">
        <v>35</v>
      </c>
      <c r="Q37">
        <v>30</v>
      </c>
      <c r="R37">
        <v>17</v>
      </c>
      <c r="S37" s="19">
        <v>1.20412503440104E-5</v>
      </c>
      <c r="T37" s="53">
        <v>3.2386811270096997E-5</v>
      </c>
      <c r="U37" s="53"/>
      <c r="V37" s="19">
        <v>0.401227995777591</v>
      </c>
      <c r="W37" s="19">
        <v>0.239736818338258</v>
      </c>
      <c r="X37" s="19">
        <v>2.7277642226724301E-3</v>
      </c>
      <c r="Y37" s="19">
        <v>1.6583920897483201E-2</v>
      </c>
      <c r="Z37" s="19">
        <v>1.1422961301826301E-2</v>
      </c>
      <c r="AA37" s="19">
        <v>8.5104410230625908E-6</v>
      </c>
      <c r="AB37" s="57">
        <f t="shared" si="1"/>
        <v>-7.5158324294538933E-2</v>
      </c>
      <c r="AC37" s="57">
        <f t="shared" si="2"/>
        <v>0.21968789487670667</v>
      </c>
      <c r="AD37" s="57">
        <f t="shared" si="0"/>
        <v>-0.54877924119213572</v>
      </c>
    </row>
    <row r="38" spans="1:30" x14ac:dyDescent="0.3">
      <c r="A38" t="s">
        <v>262</v>
      </c>
      <c r="B38" t="s">
        <v>268</v>
      </c>
      <c r="C38">
        <v>1</v>
      </c>
      <c r="D38">
        <v>1</v>
      </c>
      <c r="E38">
        <v>1</v>
      </c>
      <c r="F38">
        <v>1</v>
      </c>
      <c r="G38" s="44">
        <v>1.1052779560594701</v>
      </c>
      <c r="H38" s="44">
        <v>0.247737171597946</v>
      </c>
      <c r="I38" s="44">
        <v>0.953777103579316</v>
      </c>
      <c r="J38" s="44">
        <v>0.105955018012463</v>
      </c>
      <c r="K38" s="44">
        <v>0.84595761719291995</v>
      </c>
      <c r="L38" s="44">
        <v>5.2915179742213603E-2</v>
      </c>
      <c r="M38" s="44">
        <v>0.94671985663343206</v>
      </c>
      <c r="N38" s="44">
        <v>4.8282948525495702E-2</v>
      </c>
      <c r="O38">
        <v>19</v>
      </c>
      <c r="P38">
        <v>35</v>
      </c>
      <c r="Q38">
        <v>30</v>
      </c>
      <c r="R38">
        <v>17</v>
      </c>
      <c r="S38" s="19">
        <v>5.2502088101367103E-5</v>
      </c>
      <c r="T38" s="53">
        <v>1.3210202812602E-4</v>
      </c>
      <c r="U38" s="53"/>
      <c r="V38" s="19">
        <v>9.5306376572896603E-2</v>
      </c>
      <c r="W38" s="19">
        <v>4.1159919319829797E-7</v>
      </c>
      <c r="X38" s="19">
        <v>0.19760389484025101</v>
      </c>
      <c r="Y38" s="19">
        <v>5.8975552396773597E-5</v>
      </c>
      <c r="Z38" s="19">
        <v>0.88664364167158904</v>
      </c>
      <c r="AA38" s="19">
        <v>5.6976004681063403E-4</v>
      </c>
      <c r="AB38" s="57">
        <f t="shared" si="1"/>
        <v>-0.21268517033234388</v>
      </c>
      <c r="AC38" s="57">
        <f t="shared" si="2"/>
        <v>-0.17306676416824521</v>
      </c>
      <c r="AD38" s="57">
        <f t="shared" si="0"/>
        <v>0.16235219615531676</v>
      </c>
    </row>
    <row r="39" spans="1:30" x14ac:dyDescent="0.3">
      <c r="A39" t="s">
        <v>269</v>
      </c>
      <c r="B39" t="s">
        <v>270</v>
      </c>
      <c r="C39">
        <v>1</v>
      </c>
      <c r="D39">
        <v>1</v>
      </c>
      <c r="E39">
        <v>1</v>
      </c>
      <c r="F39">
        <v>1</v>
      </c>
      <c r="G39" s="44">
        <v>0.55783867582462798</v>
      </c>
      <c r="H39" s="44">
        <v>0.18259039659051601</v>
      </c>
      <c r="I39" s="44">
        <v>0.25169750289201598</v>
      </c>
      <c r="J39" s="44">
        <v>0.100228251053851</v>
      </c>
      <c r="K39" s="44">
        <v>0.11750012742249299</v>
      </c>
      <c r="L39" s="44">
        <v>6.0133509051500098E-2</v>
      </c>
      <c r="M39" s="44">
        <v>6.6183584841367202E-2</v>
      </c>
      <c r="N39" s="44">
        <v>5.6758691577850899E-2</v>
      </c>
      <c r="O39">
        <v>19</v>
      </c>
      <c r="P39">
        <v>35</v>
      </c>
      <c r="Q39">
        <v>30</v>
      </c>
      <c r="R39">
        <v>17</v>
      </c>
      <c r="S39" s="19">
        <v>4.2831715653460701E-20</v>
      </c>
      <c r="T39" s="53">
        <v>4.1760922762124198E-19</v>
      </c>
      <c r="U39" s="53"/>
      <c r="V39" s="19">
        <v>9.4004030707405299E-4</v>
      </c>
      <c r="W39" s="19">
        <v>2.0075109352354999E-10</v>
      </c>
      <c r="X39" s="19">
        <v>3.9168755482724103E-12</v>
      </c>
      <c r="Y39" s="19">
        <v>2.1042562803208099E-4</v>
      </c>
      <c r="Z39" s="19">
        <v>1.99848715596643E-6</v>
      </c>
      <c r="AA39" s="19">
        <v>0.117933818913181</v>
      </c>
      <c r="AB39" s="57">
        <f t="shared" si="1"/>
        <v>-1.1481570586344019</v>
      </c>
      <c r="AC39" s="57">
        <f t="shared" si="2"/>
        <v>-1.0990285821792454</v>
      </c>
      <c r="AD39" s="57">
        <f t="shared" si="0"/>
        <v>-0.82811697869562262</v>
      </c>
    </row>
    <row r="40" spans="1:30" x14ac:dyDescent="0.3">
      <c r="A40" t="s">
        <v>269</v>
      </c>
      <c r="B40" t="s">
        <v>271</v>
      </c>
      <c r="C40">
        <v>1</v>
      </c>
      <c r="D40">
        <v>1</v>
      </c>
      <c r="E40">
        <v>1</v>
      </c>
      <c r="F40">
        <v>1</v>
      </c>
      <c r="G40" s="44">
        <v>1.25361524228076</v>
      </c>
      <c r="H40" s="44">
        <v>0.29481322263160398</v>
      </c>
      <c r="I40" s="44">
        <v>1.1672092918783601</v>
      </c>
      <c r="J40" s="44">
        <v>0.185406973888499</v>
      </c>
      <c r="K40" s="44">
        <v>1.1275102698920101</v>
      </c>
      <c r="L40" s="44">
        <v>0.15777066311533799</v>
      </c>
      <c r="M40" s="44">
        <v>0.74244996548720799</v>
      </c>
      <c r="N40" s="44">
        <v>0.13651272524649399</v>
      </c>
      <c r="O40">
        <v>19</v>
      </c>
      <c r="P40">
        <v>35</v>
      </c>
      <c r="Q40">
        <v>30</v>
      </c>
      <c r="R40">
        <v>17</v>
      </c>
      <c r="S40" s="19">
        <v>1.4302567439575201E-13</v>
      </c>
      <c r="T40" s="53">
        <v>5.8715803172993103E-13</v>
      </c>
      <c r="U40" s="53"/>
      <c r="V40" s="19">
        <v>0.278873151072421</v>
      </c>
      <c r="W40" s="19">
        <v>9.0358857593410197E-2</v>
      </c>
      <c r="X40" s="19">
        <v>5.3427095312962997E-8</v>
      </c>
      <c r="Y40" s="19">
        <v>0.44967024412426898</v>
      </c>
      <c r="Z40" s="19">
        <v>4.08272689571353E-7</v>
      </c>
      <c r="AA40" s="19">
        <v>1.67466742935914E-5</v>
      </c>
      <c r="AB40" s="57">
        <f t="shared" si="1"/>
        <v>-0.1030313528977003</v>
      </c>
      <c r="AC40" s="57">
        <f t="shared" si="2"/>
        <v>-4.9922699086566408E-2</v>
      </c>
      <c r="AD40" s="57">
        <f t="shared" si="0"/>
        <v>-0.60277486477321807</v>
      </c>
    </row>
    <row r="41" spans="1:30" x14ac:dyDescent="0.3">
      <c r="A41" t="s">
        <v>269</v>
      </c>
      <c r="B41" t="s">
        <v>272</v>
      </c>
      <c r="C41">
        <v>1</v>
      </c>
      <c r="D41">
        <v>1</v>
      </c>
      <c r="E41">
        <v>1</v>
      </c>
      <c r="F41">
        <v>1</v>
      </c>
      <c r="G41" s="44">
        <v>1.6180997811868501</v>
      </c>
      <c r="H41" s="44">
        <v>0.49525437434872899</v>
      </c>
      <c r="I41" s="44">
        <v>0.87603569516957802</v>
      </c>
      <c r="J41" s="44">
        <v>0.21465975525286199</v>
      </c>
      <c r="K41" s="44">
        <v>0.87832674664587396</v>
      </c>
      <c r="L41" s="44">
        <v>0.17857759375667601</v>
      </c>
      <c r="M41" s="44">
        <v>0.56513538407875796</v>
      </c>
      <c r="N41" s="44">
        <v>0.126047772598987</v>
      </c>
      <c r="O41">
        <v>19</v>
      </c>
      <c r="P41">
        <v>35</v>
      </c>
      <c r="Q41">
        <v>30</v>
      </c>
      <c r="R41">
        <v>17</v>
      </c>
      <c r="S41" s="19">
        <v>2.9667377545706602E-17</v>
      </c>
      <c r="T41" s="53">
        <v>1.5427036323767399E-16</v>
      </c>
      <c r="U41" s="53"/>
      <c r="V41" s="19">
        <v>2.1610775056402601E-5</v>
      </c>
      <c r="W41" s="19">
        <v>4.32958990335362E-5</v>
      </c>
      <c r="X41" s="19">
        <v>3.9168755482724103E-12</v>
      </c>
      <c r="Y41" s="19">
        <v>0.96480448050713397</v>
      </c>
      <c r="Z41" s="19">
        <v>1.11476889070983E-4</v>
      </c>
      <c r="AA41" s="19">
        <v>1.4137527677588E-4</v>
      </c>
      <c r="AB41" s="57">
        <f t="shared" si="1"/>
        <v>-0.88523901469948407</v>
      </c>
      <c r="AC41" s="57">
        <f t="shared" si="2"/>
        <v>3.7680816728180191E-3</v>
      </c>
      <c r="AD41" s="57">
        <f t="shared" si="0"/>
        <v>-0.63616121552558502</v>
      </c>
    </row>
    <row r="42" spans="1:30" x14ac:dyDescent="0.3">
      <c r="A42" t="s">
        <v>269</v>
      </c>
      <c r="B42" t="s">
        <v>273</v>
      </c>
      <c r="C42">
        <v>1</v>
      </c>
      <c r="D42">
        <v>1</v>
      </c>
      <c r="E42">
        <v>1</v>
      </c>
      <c r="F42">
        <v>1</v>
      </c>
      <c r="G42" s="44">
        <v>0.32454994570522699</v>
      </c>
      <c r="H42" s="44">
        <v>0.23670933890114099</v>
      </c>
      <c r="I42" s="44">
        <v>0.98122688523217905</v>
      </c>
      <c r="J42" s="44">
        <v>0.33392032828698398</v>
      </c>
      <c r="K42" s="44">
        <v>1.3475046968605</v>
      </c>
      <c r="L42" s="44">
        <v>0.17005962380159501</v>
      </c>
      <c r="M42" s="44">
        <v>1.7807042056084701</v>
      </c>
      <c r="N42" s="44">
        <v>0.175066280508134</v>
      </c>
      <c r="O42">
        <v>19</v>
      </c>
      <c r="P42">
        <v>35</v>
      </c>
      <c r="Q42">
        <v>30</v>
      </c>
      <c r="R42">
        <v>17</v>
      </c>
      <c r="S42" s="19">
        <v>2.3858077550813499E-23</v>
      </c>
      <c r="T42" s="53">
        <v>4.6523251224086297E-22</v>
      </c>
      <c r="U42" s="53"/>
      <c r="V42" s="19">
        <v>8.54346355596353E-4</v>
      </c>
      <c r="W42" s="19">
        <v>1.05391270417089E-8</v>
      </c>
      <c r="X42" s="19">
        <v>6.9048483848658299E-14</v>
      </c>
      <c r="Y42" s="19">
        <v>3.5319088500281202E-3</v>
      </c>
      <c r="Z42" s="19">
        <v>5.7235881842685897E-8</v>
      </c>
      <c r="AA42" s="19">
        <v>3.72279363282968E-3</v>
      </c>
      <c r="AB42" s="57">
        <f t="shared" si="1"/>
        <v>1.5961462488920977</v>
      </c>
      <c r="AC42" s="57">
        <f t="shared" si="2"/>
        <v>0.457631632813844</v>
      </c>
      <c r="AD42" s="57">
        <f t="shared" si="0"/>
        <v>0.40215758731652929</v>
      </c>
    </row>
    <row r="43" spans="1:30" x14ac:dyDescent="0.3">
      <c r="A43" t="s">
        <v>274</v>
      </c>
      <c r="B43" t="s">
        <v>275</v>
      </c>
      <c r="C43">
        <v>1</v>
      </c>
      <c r="D43">
        <v>1</v>
      </c>
      <c r="E43">
        <v>1</v>
      </c>
      <c r="F43">
        <v>1</v>
      </c>
      <c r="G43" s="44">
        <v>0.82880201279455501</v>
      </c>
      <c r="H43" s="44">
        <v>0.31154981691334699</v>
      </c>
      <c r="I43" s="44">
        <v>0.31130443781867201</v>
      </c>
      <c r="J43" s="44">
        <v>0.126524795711871</v>
      </c>
      <c r="K43" s="44">
        <v>0.174970555942428</v>
      </c>
      <c r="L43" s="44">
        <v>6.7621554321074098E-2</v>
      </c>
      <c r="M43" s="44">
        <v>0.114294133254685</v>
      </c>
      <c r="N43" s="44">
        <v>7.4952802047759795E-2</v>
      </c>
      <c r="O43">
        <v>19</v>
      </c>
      <c r="P43">
        <v>35</v>
      </c>
      <c r="Q43">
        <v>30</v>
      </c>
      <c r="R43">
        <v>17</v>
      </c>
      <c r="S43" s="19">
        <v>1.35498185942685E-19</v>
      </c>
      <c r="T43" s="53">
        <v>1.17431761150327E-18</v>
      </c>
      <c r="U43" s="53"/>
      <c r="V43" s="19">
        <v>3.8237500838725997E-4</v>
      </c>
      <c r="W43" s="19">
        <v>8.6795096412531197E-10</v>
      </c>
      <c r="X43" s="19">
        <v>9.51244932102702E-12</v>
      </c>
      <c r="Y43" s="19">
        <v>1.49970020465656E-3</v>
      </c>
      <c r="Z43" s="19">
        <v>1.62002407413818E-5</v>
      </c>
      <c r="AA43" s="19">
        <v>0.117933818913181</v>
      </c>
      <c r="AB43" s="57">
        <f t="shared" si="1"/>
        <v>-1.4127013633212313</v>
      </c>
      <c r="AC43" s="57">
        <f t="shared" si="2"/>
        <v>-0.83121397771876804</v>
      </c>
      <c r="AD43" s="57">
        <f t="shared" si="0"/>
        <v>-0.61436081408876786</v>
      </c>
    </row>
  </sheetData>
  <mergeCells count="3">
    <mergeCell ref="A1:M1"/>
    <mergeCell ref="A2:T2"/>
    <mergeCell ref="V2:AD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91FD8-5D2D-4189-9EB6-7B923D063789}">
  <dimension ref="A1:Q100"/>
  <sheetViews>
    <sheetView zoomScale="92" workbookViewId="0">
      <selection activeCell="A2" sqref="A2:O2"/>
    </sheetView>
  </sheetViews>
  <sheetFormatPr defaultRowHeight="14.4" x14ac:dyDescent="0.3"/>
  <cols>
    <col min="1" max="1" width="39.77734375" bestFit="1" customWidth="1"/>
    <col min="2" max="2" width="43.5546875" bestFit="1" customWidth="1"/>
    <col min="3" max="3" width="8" customWidth="1"/>
    <col min="4" max="4" width="58.77734375" bestFit="1" customWidth="1"/>
    <col min="5" max="5" width="11.88671875" bestFit="1" customWidth="1"/>
    <col min="6" max="6" width="12.33203125" bestFit="1" customWidth="1"/>
    <col min="7" max="10" width="8.77734375" customWidth="1"/>
    <col min="11" max="12" width="6.77734375" customWidth="1"/>
    <col min="13" max="14" width="8.5546875" bestFit="1" customWidth="1"/>
    <col min="15" max="15" width="11.5546875" bestFit="1" customWidth="1"/>
  </cols>
  <sheetData>
    <row r="1" spans="1:17" x14ac:dyDescent="0.3">
      <c r="A1" s="95" t="s">
        <v>532</v>
      </c>
      <c r="B1" s="95"/>
      <c r="C1" s="95"/>
      <c r="D1" s="95"/>
      <c r="E1" s="95"/>
      <c r="F1" s="95"/>
      <c r="G1" s="95"/>
      <c r="H1" s="95"/>
      <c r="I1" s="95"/>
      <c r="J1" s="95"/>
      <c r="K1" s="95"/>
      <c r="L1" s="95"/>
      <c r="M1" s="95"/>
    </row>
    <row r="2" spans="1:17" ht="43.95" customHeight="1" x14ac:dyDescent="0.3">
      <c r="A2" s="94" t="s">
        <v>608</v>
      </c>
      <c r="B2" s="94"/>
      <c r="C2" s="94"/>
      <c r="D2" s="94"/>
      <c r="E2" s="94"/>
      <c r="F2" s="94"/>
      <c r="G2" s="94"/>
      <c r="H2" s="94"/>
      <c r="I2" s="94"/>
      <c r="J2" s="94"/>
      <c r="K2" s="94"/>
      <c r="L2" s="94"/>
      <c r="M2" s="94"/>
      <c r="N2" s="94"/>
      <c r="O2" s="94"/>
    </row>
    <row r="4" spans="1:17" s="55" customFormat="1" x14ac:dyDescent="0.3">
      <c r="A4" s="2" t="s">
        <v>501</v>
      </c>
      <c r="B4" s="2" t="s">
        <v>502</v>
      </c>
      <c r="C4" s="55" t="s">
        <v>278</v>
      </c>
      <c r="D4" s="55" t="s">
        <v>394</v>
      </c>
      <c r="E4" s="55" t="s">
        <v>208</v>
      </c>
      <c r="F4" s="55" t="s">
        <v>209</v>
      </c>
      <c r="G4" s="55" t="s">
        <v>200</v>
      </c>
      <c r="H4" s="55" t="s">
        <v>203</v>
      </c>
      <c r="I4" s="55" t="s">
        <v>202</v>
      </c>
      <c r="J4" s="55" t="s">
        <v>203</v>
      </c>
      <c r="K4" s="55" t="s">
        <v>212</v>
      </c>
      <c r="L4" s="55" t="s">
        <v>213</v>
      </c>
      <c r="M4" s="55" t="s">
        <v>102</v>
      </c>
      <c r="N4" s="55" t="s">
        <v>103</v>
      </c>
      <c r="O4" s="2" t="s">
        <v>222</v>
      </c>
    </row>
    <row r="5" spans="1:17" x14ac:dyDescent="0.3">
      <c r="A5" t="s">
        <v>223</v>
      </c>
      <c r="B5" t="s">
        <v>224</v>
      </c>
      <c r="C5" t="s">
        <v>279</v>
      </c>
      <c r="D5" t="s">
        <v>395</v>
      </c>
      <c r="E5">
        <v>1</v>
      </c>
      <c r="F5">
        <v>1</v>
      </c>
      <c r="G5" s="44">
        <v>2.0695012659672698</v>
      </c>
      <c r="H5" s="44">
        <v>0.35579820325580003</v>
      </c>
      <c r="I5" s="44">
        <v>2.2333608819016701</v>
      </c>
      <c r="J5" s="44">
        <v>0.44555344610661901</v>
      </c>
      <c r="K5">
        <v>72</v>
      </c>
      <c r="L5">
        <v>29</v>
      </c>
      <c r="M5" s="19">
        <v>0.62882386050914596</v>
      </c>
      <c r="N5" s="19">
        <v>0.68806679011900096</v>
      </c>
      <c r="O5" s="44"/>
      <c r="Q5" s="44"/>
    </row>
    <row r="6" spans="1:17" x14ac:dyDescent="0.3">
      <c r="A6" t="s">
        <v>225</v>
      </c>
      <c r="B6" t="s">
        <v>226</v>
      </c>
      <c r="C6" t="s">
        <v>280</v>
      </c>
      <c r="D6" t="s">
        <v>226</v>
      </c>
      <c r="E6">
        <v>1</v>
      </c>
      <c r="F6">
        <v>1</v>
      </c>
      <c r="G6" s="44">
        <v>2.1738642735274198</v>
      </c>
      <c r="H6" s="44">
        <v>0.306843177804133</v>
      </c>
      <c r="I6" s="44">
        <v>2.28305032994307</v>
      </c>
      <c r="J6" s="44">
        <v>0.36633844176144098</v>
      </c>
      <c r="K6">
        <v>72</v>
      </c>
      <c r="L6">
        <v>29</v>
      </c>
      <c r="M6" s="19">
        <v>0.50953447285000797</v>
      </c>
      <c r="N6" s="19">
        <v>0.60226834850745103</v>
      </c>
      <c r="O6" s="44"/>
      <c r="Q6" s="44"/>
    </row>
    <row r="7" spans="1:17" x14ac:dyDescent="0.3">
      <c r="A7" t="s">
        <v>225</v>
      </c>
      <c r="B7" t="s">
        <v>227</v>
      </c>
      <c r="C7" t="s">
        <v>281</v>
      </c>
      <c r="D7" t="s">
        <v>396</v>
      </c>
      <c r="E7" s="44">
        <v>0.97222222222222199</v>
      </c>
      <c r="F7">
        <v>1</v>
      </c>
      <c r="G7" s="44">
        <v>4.0722638873845002E-2</v>
      </c>
      <c r="H7" s="44">
        <v>0.127672337057151</v>
      </c>
      <c r="I7" s="44">
        <v>8.7541161905842393E-2</v>
      </c>
      <c r="J7" s="44">
        <v>0.17504726827103301</v>
      </c>
      <c r="K7">
        <v>72</v>
      </c>
      <c r="L7">
        <v>29</v>
      </c>
      <c r="M7" s="19">
        <v>3.6639238221461798E-2</v>
      </c>
      <c r="N7" s="19">
        <v>0.10991771466438501</v>
      </c>
      <c r="O7" s="44"/>
      <c r="Q7" s="44"/>
    </row>
    <row r="8" spans="1:17" x14ac:dyDescent="0.3">
      <c r="A8" t="s">
        <v>225</v>
      </c>
      <c r="B8" t="s">
        <v>228</v>
      </c>
      <c r="C8" t="s">
        <v>282</v>
      </c>
      <c r="D8" t="s">
        <v>397</v>
      </c>
      <c r="E8" s="44">
        <v>0.95833333333333304</v>
      </c>
      <c r="F8">
        <v>1</v>
      </c>
      <c r="G8" s="44">
        <v>0.934853642451968</v>
      </c>
      <c r="H8" s="44">
        <v>0.27823746697873097</v>
      </c>
      <c r="I8" s="44">
        <v>0.79933609788559001</v>
      </c>
      <c r="J8" s="44">
        <v>0.29016684390212399</v>
      </c>
      <c r="K8">
        <v>72</v>
      </c>
      <c r="L8">
        <v>29</v>
      </c>
      <c r="M8" s="19">
        <v>3.3261320196300098E-2</v>
      </c>
      <c r="N8" s="19">
        <v>0.10469136848671499</v>
      </c>
      <c r="O8" s="44"/>
      <c r="Q8" s="44"/>
    </row>
    <row r="9" spans="1:17" x14ac:dyDescent="0.3">
      <c r="A9" t="s">
        <v>230</v>
      </c>
      <c r="B9" t="s">
        <v>231</v>
      </c>
      <c r="C9" t="s">
        <v>284</v>
      </c>
      <c r="D9" t="s">
        <v>398</v>
      </c>
      <c r="E9" s="44">
        <v>0.68055555555555602</v>
      </c>
      <c r="F9" s="44">
        <v>0.931034482758621</v>
      </c>
      <c r="G9" s="44">
        <v>4.6161425840463399E-2</v>
      </c>
      <c r="H9" s="44">
        <v>0.108639443801887</v>
      </c>
      <c r="I9" s="44">
        <v>0.39650972709042398</v>
      </c>
      <c r="J9" s="44">
        <v>0.54081564899047896</v>
      </c>
      <c r="K9">
        <v>72</v>
      </c>
      <c r="L9">
        <v>29</v>
      </c>
      <c r="M9" s="19">
        <v>3.79664817673486E-6</v>
      </c>
      <c r="N9" s="19">
        <v>3.1693758692743202E-5</v>
      </c>
      <c r="O9" s="44">
        <f t="shared" ref="O9:O68" si="0">LOG(I9/G9,2)</f>
        <v>3.1025965662975752</v>
      </c>
      <c r="Q9" s="44"/>
    </row>
    <row r="10" spans="1:17" x14ac:dyDescent="0.3">
      <c r="A10" t="s">
        <v>230</v>
      </c>
      <c r="B10" t="s">
        <v>231</v>
      </c>
      <c r="C10" t="s">
        <v>285</v>
      </c>
      <c r="D10" t="s">
        <v>399</v>
      </c>
      <c r="E10" s="44">
        <v>0.88888888888888895</v>
      </c>
      <c r="F10">
        <v>1</v>
      </c>
      <c r="G10" s="44">
        <v>0.103133136708601</v>
      </c>
      <c r="H10" s="44">
        <v>0.19739480153341701</v>
      </c>
      <c r="I10" s="44">
        <v>0.470077396492109</v>
      </c>
      <c r="J10" s="44">
        <v>0.528174886532635</v>
      </c>
      <c r="K10">
        <v>72</v>
      </c>
      <c r="L10">
        <v>29</v>
      </c>
      <c r="M10" s="19">
        <v>6.6100708079330798E-6</v>
      </c>
      <c r="N10" s="19">
        <v>5.2880566463464597E-5</v>
      </c>
      <c r="O10" s="44">
        <f t="shared" si="0"/>
        <v>2.1883903651602368</v>
      </c>
      <c r="Q10" s="44"/>
    </row>
    <row r="11" spans="1:17" x14ac:dyDescent="0.3">
      <c r="A11" t="s">
        <v>230</v>
      </c>
      <c r="B11" t="s">
        <v>232</v>
      </c>
      <c r="C11" t="s">
        <v>287</v>
      </c>
      <c r="D11" t="s">
        <v>401</v>
      </c>
      <c r="E11" s="44">
        <v>0.97222222222222199</v>
      </c>
      <c r="F11">
        <v>1</v>
      </c>
      <c r="G11" s="44">
        <v>7.2518891253162507E-2</v>
      </c>
      <c r="H11" s="44">
        <v>0.16768456160887901</v>
      </c>
      <c r="I11" s="44">
        <v>0.65943912411767203</v>
      </c>
      <c r="J11" s="44">
        <v>1.0395108866143801</v>
      </c>
      <c r="K11">
        <v>72</v>
      </c>
      <c r="L11">
        <v>29</v>
      </c>
      <c r="M11" s="19">
        <v>1.1235220531702299E-8</v>
      </c>
      <c r="N11" s="19">
        <v>3.1913212491677499E-7</v>
      </c>
      <c r="O11" s="44">
        <f t="shared" si="0"/>
        <v>3.1848107108677834</v>
      </c>
      <c r="Q11" s="44"/>
    </row>
    <row r="12" spans="1:17" x14ac:dyDescent="0.3">
      <c r="A12" t="s">
        <v>230</v>
      </c>
      <c r="B12" t="s">
        <v>232</v>
      </c>
      <c r="C12" t="s">
        <v>288</v>
      </c>
      <c r="D12" t="s">
        <v>402</v>
      </c>
      <c r="E12" s="44">
        <v>0.97222222222222199</v>
      </c>
      <c r="F12">
        <v>1</v>
      </c>
      <c r="G12" s="44">
        <v>4.6317646480651002E-2</v>
      </c>
      <c r="H12" s="44">
        <v>0.13358334271953301</v>
      </c>
      <c r="I12" s="44">
        <v>0.14403784044780099</v>
      </c>
      <c r="J12" s="44">
        <v>0.186315525359741</v>
      </c>
      <c r="K12">
        <v>72</v>
      </c>
      <c r="L12">
        <v>29</v>
      </c>
      <c r="M12" s="19">
        <v>2.4511505680280299E-5</v>
      </c>
      <c r="N12" s="19">
        <v>1.74304040393104E-4</v>
      </c>
      <c r="O12" s="44">
        <f t="shared" si="0"/>
        <v>1.6368140213099911</v>
      </c>
      <c r="Q12" s="44"/>
    </row>
    <row r="13" spans="1:17" x14ac:dyDescent="0.3">
      <c r="A13" t="s">
        <v>230</v>
      </c>
      <c r="B13" t="s">
        <v>232</v>
      </c>
      <c r="C13" t="s">
        <v>290</v>
      </c>
      <c r="D13" t="s">
        <v>404</v>
      </c>
      <c r="E13" s="44">
        <v>0.94444444444444398</v>
      </c>
      <c r="F13">
        <v>1</v>
      </c>
      <c r="G13" s="44">
        <v>0.10487927270071699</v>
      </c>
      <c r="H13" s="44">
        <v>0.29829478137798898</v>
      </c>
      <c r="I13" s="44">
        <v>0.171539114092083</v>
      </c>
      <c r="J13" s="44">
        <v>0.35012311463034002</v>
      </c>
      <c r="K13">
        <v>72</v>
      </c>
      <c r="L13">
        <v>29</v>
      </c>
      <c r="M13" s="19">
        <v>0.28067198473948901</v>
      </c>
      <c r="N13" s="19">
        <v>0.44727889519200098</v>
      </c>
      <c r="O13" s="44"/>
      <c r="Q13" s="44"/>
    </row>
    <row r="14" spans="1:17" x14ac:dyDescent="0.3">
      <c r="A14" t="s">
        <v>230</v>
      </c>
      <c r="B14" t="s">
        <v>233</v>
      </c>
      <c r="C14" t="s">
        <v>292</v>
      </c>
      <c r="D14" t="s">
        <v>406</v>
      </c>
      <c r="E14" s="44">
        <v>0.98611111111111105</v>
      </c>
      <c r="F14">
        <v>1</v>
      </c>
      <c r="G14" s="44">
        <v>4.6178921147844401E-2</v>
      </c>
      <c r="H14" s="44">
        <v>0.138004969380913</v>
      </c>
      <c r="I14" s="44">
        <v>0.117439406338057</v>
      </c>
      <c r="J14" s="44">
        <v>0.175609481349109</v>
      </c>
      <c r="K14">
        <v>72</v>
      </c>
      <c r="L14">
        <v>29</v>
      </c>
      <c r="M14" s="19">
        <v>3.6262570468847998E-4</v>
      </c>
      <c r="N14" s="19">
        <v>2.0253749878279799E-3</v>
      </c>
      <c r="O14" s="44">
        <f t="shared" si="0"/>
        <v>1.3466102066724426</v>
      </c>
      <c r="Q14" s="44"/>
    </row>
    <row r="15" spans="1:17" x14ac:dyDescent="0.3">
      <c r="A15" t="s">
        <v>230</v>
      </c>
      <c r="B15" t="s">
        <v>233</v>
      </c>
      <c r="C15" t="s">
        <v>293</v>
      </c>
      <c r="D15" t="s">
        <v>407</v>
      </c>
      <c r="E15" s="44">
        <v>0.98611111111111105</v>
      </c>
      <c r="F15">
        <v>1</v>
      </c>
      <c r="G15" s="44">
        <v>1.13658276753891</v>
      </c>
      <c r="H15" s="44">
        <v>0.19963935118051401</v>
      </c>
      <c r="I15" s="44">
        <v>1.39773265967717</v>
      </c>
      <c r="J15" s="44">
        <v>0.182139009348564</v>
      </c>
      <c r="K15">
        <v>72</v>
      </c>
      <c r="L15">
        <v>29</v>
      </c>
      <c r="M15" s="19">
        <v>0.956350091959416</v>
      </c>
      <c r="N15" s="19">
        <v>0.96438734561892803</v>
      </c>
      <c r="O15" s="44"/>
      <c r="Q15" s="44"/>
    </row>
    <row r="16" spans="1:17" x14ac:dyDescent="0.3">
      <c r="A16" t="s">
        <v>230</v>
      </c>
      <c r="B16" t="s">
        <v>233</v>
      </c>
      <c r="C16" t="s">
        <v>294</v>
      </c>
      <c r="D16" t="s">
        <v>408</v>
      </c>
      <c r="E16" s="44">
        <v>0.98611111111111105</v>
      </c>
      <c r="F16">
        <v>1</v>
      </c>
      <c r="G16" s="44">
        <v>4.4913074269335801E-2</v>
      </c>
      <c r="H16" s="44">
        <v>0.13692504546885401</v>
      </c>
      <c r="I16" s="44">
        <v>9.4850677145828302E-2</v>
      </c>
      <c r="J16" s="44">
        <v>0.17705609291308699</v>
      </c>
      <c r="K16">
        <v>72</v>
      </c>
      <c r="L16">
        <v>29</v>
      </c>
      <c r="M16" s="19">
        <v>1.0038072604129601E-2</v>
      </c>
      <c r="N16" s="19">
        <v>4.0152290416518403E-2</v>
      </c>
      <c r="O16" s="44">
        <f t="shared" si="0"/>
        <v>1.0785225961874534</v>
      </c>
      <c r="Q16" s="44"/>
    </row>
    <row r="17" spans="1:17" x14ac:dyDescent="0.3">
      <c r="A17" t="s">
        <v>230</v>
      </c>
      <c r="B17" t="s">
        <v>233</v>
      </c>
      <c r="C17" t="s">
        <v>295</v>
      </c>
      <c r="D17" t="s">
        <v>409</v>
      </c>
      <c r="E17" s="44">
        <v>0.98611111111111105</v>
      </c>
      <c r="F17">
        <v>1</v>
      </c>
      <c r="G17" s="44">
        <v>0.29126398402730602</v>
      </c>
      <c r="H17" s="44">
        <v>0.123931960605785</v>
      </c>
      <c r="I17" s="44">
        <v>0.27963331857454399</v>
      </c>
      <c r="J17" s="44">
        <v>0.18352380930335599</v>
      </c>
      <c r="K17">
        <v>72</v>
      </c>
      <c r="L17">
        <v>29</v>
      </c>
      <c r="M17" s="19">
        <v>7.8894083722741495E-2</v>
      </c>
      <c r="N17" s="19">
        <v>0.19128038864885</v>
      </c>
      <c r="O17" s="44"/>
      <c r="Q17" s="44"/>
    </row>
    <row r="18" spans="1:17" x14ac:dyDescent="0.3">
      <c r="A18" t="s">
        <v>230</v>
      </c>
      <c r="B18" t="s">
        <v>233</v>
      </c>
      <c r="C18" t="s">
        <v>297</v>
      </c>
      <c r="D18" t="s">
        <v>411</v>
      </c>
      <c r="E18" s="44">
        <v>0.98611111111111105</v>
      </c>
      <c r="F18">
        <v>1</v>
      </c>
      <c r="G18" s="44">
        <v>0.29390490822478899</v>
      </c>
      <c r="H18" s="44">
        <v>0.13822303570310901</v>
      </c>
      <c r="I18" s="44">
        <v>0.323550794519672</v>
      </c>
      <c r="J18" s="44">
        <v>0.25373472125138202</v>
      </c>
      <c r="K18">
        <v>72</v>
      </c>
      <c r="L18">
        <v>29</v>
      </c>
      <c r="M18" s="19">
        <v>0.18511492719553099</v>
      </c>
      <c r="N18" s="19">
        <v>0.34845162766217702</v>
      </c>
      <c r="O18" s="44"/>
      <c r="Q18" s="44"/>
    </row>
    <row r="19" spans="1:17" x14ac:dyDescent="0.3">
      <c r="A19" t="s">
        <v>230</v>
      </c>
      <c r="B19" t="s">
        <v>233</v>
      </c>
      <c r="C19" t="s">
        <v>298</v>
      </c>
      <c r="D19" t="s">
        <v>412</v>
      </c>
      <c r="E19">
        <v>1</v>
      </c>
      <c r="F19">
        <v>1</v>
      </c>
      <c r="G19" s="44">
        <v>1.4421018900745599</v>
      </c>
      <c r="H19" s="44">
        <v>0.53379581513833696</v>
      </c>
      <c r="I19" s="44">
        <v>1.1914248435082799</v>
      </c>
      <c r="J19" s="44">
        <v>0.88934028826814604</v>
      </c>
      <c r="K19">
        <v>72</v>
      </c>
      <c r="L19">
        <v>29</v>
      </c>
      <c r="M19" s="19">
        <v>2.35254695249587E-3</v>
      </c>
      <c r="N19" s="19">
        <v>1.1016805240956299E-2</v>
      </c>
      <c r="O19" s="44">
        <f t="shared" si="0"/>
        <v>-0.27548515267801754</v>
      </c>
      <c r="Q19" s="44"/>
    </row>
    <row r="20" spans="1:17" x14ac:dyDescent="0.3">
      <c r="A20" t="s">
        <v>230</v>
      </c>
      <c r="B20" t="s">
        <v>234</v>
      </c>
      <c r="C20" t="s">
        <v>300</v>
      </c>
      <c r="D20" t="s">
        <v>414</v>
      </c>
      <c r="E20">
        <v>1</v>
      </c>
      <c r="F20">
        <v>1</v>
      </c>
      <c r="G20" s="44">
        <v>1.4348595671531399</v>
      </c>
      <c r="H20" s="44">
        <v>0.49520456759641801</v>
      </c>
      <c r="I20" s="44">
        <v>0.65617746744156402</v>
      </c>
      <c r="J20" s="44">
        <v>0.55192733523229798</v>
      </c>
      <c r="K20">
        <v>72</v>
      </c>
      <c r="L20">
        <v>29</v>
      </c>
      <c r="M20" s="19">
        <v>1.25412065510311E-7</v>
      </c>
      <c r="N20" s="19">
        <v>1.60527443853198E-6</v>
      </c>
      <c r="O20" s="44">
        <f t="shared" si="0"/>
        <v>-1.1287515851506407</v>
      </c>
      <c r="Q20" s="44"/>
    </row>
    <row r="21" spans="1:17" x14ac:dyDescent="0.3">
      <c r="A21" t="s">
        <v>230</v>
      </c>
      <c r="B21" t="s">
        <v>234</v>
      </c>
      <c r="C21" t="s">
        <v>301</v>
      </c>
      <c r="D21" t="s">
        <v>415</v>
      </c>
      <c r="E21">
        <v>1</v>
      </c>
      <c r="F21">
        <v>1</v>
      </c>
      <c r="G21" s="44">
        <v>4.1731735142211104</v>
      </c>
      <c r="H21" s="44">
        <v>0.65451796388810801</v>
      </c>
      <c r="I21" s="44">
        <v>4.2578227532874902</v>
      </c>
      <c r="J21" s="44">
        <v>0.99100945407891705</v>
      </c>
      <c r="K21">
        <v>72</v>
      </c>
      <c r="L21">
        <v>29</v>
      </c>
      <c r="M21" s="19">
        <v>0.36615586978613301</v>
      </c>
      <c r="N21" s="19">
        <v>0.52618908106178497</v>
      </c>
      <c r="O21" s="44"/>
      <c r="Q21" s="44"/>
    </row>
    <row r="22" spans="1:17" x14ac:dyDescent="0.3">
      <c r="A22" t="s">
        <v>230</v>
      </c>
      <c r="B22" t="s">
        <v>234</v>
      </c>
      <c r="C22" t="s">
        <v>302</v>
      </c>
      <c r="D22" t="s">
        <v>416</v>
      </c>
      <c r="E22">
        <v>1</v>
      </c>
      <c r="F22">
        <v>1</v>
      </c>
      <c r="G22" s="44">
        <v>1.0687594503353699</v>
      </c>
      <c r="H22" s="44">
        <v>0.15776332284587199</v>
      </c>
      <c r="I22" s="44">
        <v>1.3764249633544601</v>
      </c>
      <c r="J22" s="44">
        <v>0.22778991011786701</v>
      </c>
      <c r="K22">
        <v>72</v>
      </c>
      <c r="L22">
        <v>29</v>
      </c>
      <c r="M22" s="19">
        <v>0.56943211920649695</v>
      </c>
      <c r="N22" s="19">
        <v>0.62833889015889399</v>
      </c>
      <c r="O22" s="44"/>
      <c r="Q22" s="44"/>
    </row>
    <row r="23" spans="1:17" x14ac:dyDescent="0.3">
      <c r="A23" t="s">
        <v>230</v>
      </c>
      <c r="B23" t="s">
        <v>234</v>
      </c>
      <c r="C23" t="s">
        <v>303</v>
      </c>
      <c r="D23" t="s">
        <v>417</v>
      </c>
      <c r="E23" s="44">
        <v>0.98611111111111105</v>
      </c>
      <c r="F23">
        <v>1</v>
      </c>
      <c r="G23" s="44">
        <v>0.90967049807278499</v>
      </c>
      <c r="H23" s="44">
        <v>0.46016303162682798</v>
      </c>
      <c r="I23" s="44">
        <v>1.27056210635569</v>
      </c>
      <c r="J23" s="44">
        <v>0.98319213749538603</v>
      </c>
      <c r="K23">
        <v>72</v>
      </c>
      <c r="L23">
        <v>29</v>
      </c>
      <c r="M23" s="19">
        <v>0.38811760259155498</v>
      </c>
      <c r="N23" s="19">
        <v>0.53998970795346701</v>
      </c>
      <c r="O23" s="44"/>
      <c r="Q23" s="44"/>
    </row>
    <row r="24" spans="1:17" x14ac:dyDescent="0.3">
      <c r="A24" t="s">
        <v>230</v>
      </c>
      <c r="B24" t="s">
        <v>234</v>
      </c>
      <c r="C24" t="s">
        <v>304</v>
      </c>
      <c r="D24" t="s">
        <v>418</v>
      </c>
      <c r="E24">
        <v>1</v>
      </c>
      <c r="F24">
        <v>1</v>
      </c>
      <c r="G24" s="44">
        <v>2.2108133211283501</v>
      </c>
      <c r="H24" s="44">
        <v>0.23424612801750599</v>
      </c>
      <c r="I24" s="44">
        <v>2.3056689529238001</v>
      </c>
      <c r="J24" s="44">
        <v>0.41430555446532003</v>
      </c>
      <c r="K24">
        <v>72</v>
      </c>
      <c r="L24">
        <v>29</v>
      </c>
      <c r="M24" s="19">
        <v>0.46873522036695903</v>
      </c>
      <c r="N24" s="19">
        <v>0.60226834850745103</v>
      </c>
      <c r="O24" s="44"/>
      <c r="Q24" s="44"/>
    </row>
    <row r="25" spans="1:17" x14ac:dyDescent="0.3">
      <c r="A25" t="s">
        <v>230</v>
      </c>
      <c r="B25" t="s">
        <v>234</v>
      </c>
      <c r="C25" t="s">
        <v>305</v>
      </c>
      <c r="D25" t="s">
        <v>419</v>
      </c>
      <c r="E25">
        <v>1</v>
      </c>
      <c r="F25">
        <v>1</v>
      </c>
      <c r="G25" s="44">
        <v>1.98362863717253</v>
      </c>
      <c r="H25" s="44">
        <v>0.50067405184578195</v>
      </c>
      <c r="I25" s="44">
        <v>1.63223224215026</v>
      </c>
      <c r="J25" s="44">
        <v>0.65220816245661595</v>
      </c>
      <c r="K25">
        <v>72</v>
      </c>
      <c r="L25">
        <v>29</v>
      </c>
      <c r="M25" s="19">
        <v>4.3266629146754498E-2</v>
      </c>
      <c r="N25" s="19">
        <v>0.117002715439111</v>
      </c>
      <c r="O25" s="44"/>
      <c r="Q25" s="44"/>
    </row>
    <row r="26" spans="1:17" x14ac:dyDescent="0.3">
      <c r="A26" t="s">
        <v>230</v>
      </c>
      <c r="B26" t="s">
        <v>234</v>
      </c>
      <c r="C26" t="s">
        <v>306</v>
      </c>
      <c r="D26" t="s">
        <v>420</v>
      </c>
      <c r="E26" s="44">
        <v>0.98611111111111105</v>
      </c>
      <c r="F26">
        <v>1</v>
      </c>
      <c r="G26" s="44">
        <v>8.6659086608330105E-2</v>
      </c>
      <c r="H26" s="44">
        <v>0.22549589822823499</v>
      </c>
      <c r="I26" s="44">
        <v>0.56072412580519404</v>
      </c>
      <c r="J26" s="44">
        <v>0.86715345191396198</v>
      </c>
      <c r="K26">
        <v>72</v>
      </c>
      <c r="L26">
        <v>29</v>
      </c>
      <c r="M26" s="19">
        <v>1.5288067256591399E-7</v>
      </c>
      <c r="N26" s="19">
        <v>1.8345680707909699E-6</v>
      </c>
      <c r="O26" s="44">
        <f t="shared" si="0"/>
        <v>2.6938682090500703</v>
      </c>
      <c r="Q26" s="44"/>
    </row>
    <row r="27" spans="1:17" x14ac:dyDescent="0.3">
      <c r="A27" t="s">
        <v>230</v>
      </c>
      <c r="B27" t="s">
        <v>234</v>
      </c>
      <c r="C27" t="s">
        <v>307</v>
      </c>
      <c r="D27" t="s">
        <v>421</v>
      </c>
      <c r="E27" s="44">
        <v>0.98611111111111105</v>
      </c>
      <c r="F27">
        <v>1</v>
      </c>
      <c r="G27" s="44">
        <v>7.7256904640329499E-2</v>
      </c>
      <c r="H27" s="44">
        <v>0.17235457687334599</v>
      </c>
      <c r="I27" s="44">
        <v>0.50287285988447505</v>
      </c>
      <c r="J27" s="44">
        <v>0.53240298507859896</v>
      </c>
      <c r="K27">
        <v>72</v>
      </c>
      <c r="L27">
        <v>29</v>
      </c>
      <c r="M27" s="19">
        <v>3.6986427032203999E-8</v>
      </c>
      <c r="N27" s="19">
        <v>5.9178283251526398E-7</v>
      </c>
      <c r="O27" s="44">
        <f t="shared" si="0"/>
        <v>2.7024579119635761</v>
      </c>
      <c r="Q27" s="44"/>
    </row>
    <row r="28" spans="1:17" x14ac:dyDescent="0.3">
      <c r="A28" t="s">
        <v>230</v>
      </c>
      <c r="B28" t="s">
        <v>235</v>
      </c>
      <c r="C28" t="s">
        <v>308</v>
      </c>
      <c r="D28" t="s">
        <v>422</v>
      </c>
      <c r="E28" s="44">
        <v>0.98611111111111105</v>
      </c>
      <c r="F28">
        <v>1</v>
      </c>
      <c r="G28" s="44">
        <v>0.10671849059359299</v>
      </c>
      <c r="H28" s="44">
        <v>0.20585590091071199</v>
      </c>
      <c r="I28" s="44">
        <v>0.20545714068127299</v>
      </c>
      <c r="J28" s="44">
        <v>0.34923314171394598</v>
      </c>
      <c r="K28">
        <v>72</v>
      </c>
      <c r="L28">
        <v>29</v>
      </c>
      <c r="M28" s="19">
        <v>3.94543109154828E-2</v>
      </c>
      <c r="N28" s="19">
        <v>0.11197991532908901</v>
      </c>
      <c r="O28" s="44"/>
      <c r="Q28" s="44"/>
    </row>
    <row r="29" spans="1:17" x14ac:dyDescent="0.3">
      <c r="A29" t="s">
        <v>230</v>
      </c>
      <c r="B29" t="s">
        <v>235</v>
      </c>
      <c r="C29" t="s">
        <v>309</v>
      </c>
      <c r="D29" t="s">
        <v>423</v>
      </c>
      <c r="E29" s="44">
        <v>0.97222222222222199</v>
      </c>
      <c r="F29">
        <v>1</v>
      </c>
      <c r="G29" s="44">
        <v>0.32573896410082698</v>
      </c>
      <c r="H29" s="44">
        <v>0.326997027465602</v>
      </c>
      <c r="I29" s="44">
        <v>0.71558917426971702</v>
      </c>
      <c r="J29" s="44">
        <v>0.473747004426261</v>
      </c>
      <c r="K29">
        <v>72</v>
      </c>
      <c r="L29">
        <v>29</v>
      </c>
      <c r="M29" s="19">
        <v>1.28462727008686E-2</v>
      </c>
      <c r="N29" s="19">
        <v>4.8362438403269897E-2</v>
      </c>
      <c r="O29" s="44">
        <f t="shared" si="0"/>
        <v>1.1354152601451897</v>
      </c>
      <c r="Q29" s="44"/>
    </row>
    <row r="30" spans="1:17" x14ac:dyDescent="0.3">
      <c r="A30" t="s">
        <v>230</v>
      </c>
      <c r="B30" t="s">
        <v>235</v>
      </c>
      <c r="C30" t="s">
        <v>310</v>
      </c>
      <c r="D30" t="s">
        <v>424</v>
      </c>
      <c r="E30" s="44">
        <v>0.95833333333333304</v>
      </c>
      <c r="F30">
        <v>1</v>
      </c>
      <c r="G30" s="44">
        <v>4.0558890225941203E-2</v>
      </c>
      <c r="H30" s="44">
        <v>0.12764406129994399</v>
      </c>
      <c r="I30" s="44">
        <v>8.5856551770773795E-2</v>
      </c>
      <c r="J30" s="44">
        <v>0.17560412296112199</v>
      </c>
      <c r="K30">
        <v>72</v>
      </c>
      <c r="L30">
        <v>29</v>
      </c>
      <c r="M30" s="19">
        <v>0.16058404754706601</v>
      </c>
      <c r="N30" s="19">
        <v>0.311435728576129</v>
      </c>
      <c r="O30" s="44"/>
      <c r="Q30" s="44"/>
    </row>
    <row r="31" spans="1:17" x14ac:dyDescent="0.3">
      <c r="A31" t="s">
        <v>230</v>
      </c>
      <c r="B31" t="s">
        <v>235</v>
      </c>
      <c r="C31" t="s">
        <v>312</v>
      </c>
      <c r="D31" t="s">
        <v>426</v>
      </c>
      <c r="E31" s="44">
        <v>0.90277777777777801</v>
      </c>
      <c r="F31">
        <v>1</v>
      </c>
      <c r="G31" s="44">
        <v>8.55842192708548E-2</v>
      </c>
      <c r="H31" s="44">
        <v>0.25913423165477301</v>
      </c>
      <c r="I31" s="44">
        <v>0.17001338903882299</v>
      </c>
      <c r="J31" s="44">
        <v>0.35221596364081098</v>
      </c>
      <c r="K31">
        <v>72</v>
      </c>
      <c r="L31">
        <v>29</v>
      </c>
      <c r="M31" s="19">
        <v>0.284208464653251</v>
      </c>
      <c r="N31" s="19">
        <v>0.44727889519200098</v>
      </c>
      <c r="O31" s="44"/>
      <c r="Q31" s="44"/>
    </row>
    <row r="32" spans="1:17" x14ac:dyDescent="0.3">
      <c r="A32" t="s">
        <v>230</v>
      </c>
      <c r="B32" t="s">
        <v>235</v>
      </c>
      <c r="C32" t="s">
        <v>314</v>
      </c>
      <c r="D32" t="s">
        <v>428</v>
      </c>
      <c r="E32" s="44">
        <v>0.98611111111111105</v>
      </c>
      <c r="F32">
        <v>1</v>
      </c>
      <c r="G32" s="44">
        <v>0.46829197265440903</v>
      </c>
      <c r="H32" s="44">
        <v>0.39136530218924198</v>
      </c>
      <c r="I32" s="44">
        <v>0.87864360557915899</v>
      </c>
      <c r="J32" s="44">
        <v>0.53374751595901204</v>
      </c>
      <c r="K32">
        <v>72</v>
      </c>
      <c r="L32">
        <v>29</v>
      </c>
      <c r="M32" s="19">
        <v>3.22785933274937E-2</v>
      </c>
      <c r="N32" s="19">
        <v>0.10329149864798</v>
      </c>
      <c r="O32" s="44"/>
      <c r="Q32" s="44"/>
    </row>
    <row r="33" spans="1:17" x14ac:dyDescent="0.3">
      <c r="A33" t="s">
        <v>230</v>
      </c>
      <c r="B33" t="s">
        <v>235</v>
      </c>
      <c r="C33" t="s">
        <v>315</v>
      </c>
      <c r="D33" t="s">
        <v>429</v>
      </c>
      <c r="E33" s="44">
        <v>0.95833333333333304</v>
      </c>
      <c r="F33">
        <v>1</v>
      </c>
      <c r="G33" s="44">
        <v>5.3228799781825098E-2</v>
      </c>
      <c r="H33" s="44">
        <v>0.152577545378769</v>
      </c>
      <c r="I33" s="44">
        <v>0.36659698772841498</v>
      </c>
      <c r="J33" s="44">
        <v>0.53847598228760396</v>
      </c>
      <c r="K33">
        <v>72</v>
      </c>
      <c r="L33">
        <v>29</v>
      </c>
      <c r="M33" s="19">
        <v>2.31493552327322E-7</v>
      </c>
      <c r="N33" s="19">
        <v>2.6145154145203399E-6</v>
      </c>
      <c r="O33" s="44">
        <f t="shared" si="0"/>
        <v>2.7839159900780981</v>
      </c>
      <c r="Q33" s="44"/>
    </row>
    <row r="34" spans="1:17" x14ac:dyDescent="0.3">
      <c r="A34" t="s">
        <v>236</v>
      </c>
      <c r="B34" t="s">
        <v>237</v>
      </c>
      <c r="C34" t="s">
        <v>316</v>
      </c>
      <c r="D34" t="s">
        <v>237</v>
      </c>
      <c r="E34" s="44">
        <v>0.93055555555555602</v>
      </c>
      <c r="F34">
        <v>1</v>
      </c>
      <c r="G34" s="44">
        <v>1.9259761280102801</v>
      </c>
      <c r="H34" s="44">
        <v>0.620258482283089</v>
      </c>
      <c r="I34" s="44">
        <v>1.76845990937528</v>
      </c>
      <c r="J34" s="44">
        <v>0.56095304068128404</v>
      </c>
      <c r="K34">
        <v>72</v>
      </c>
      <c r="L34">
        <v>29</v>
      </c>
      <c r="M34" s="19">
        <v>8.8433354622988E-2</v>
      </c>
      <c r="N34" s="19">
        <v>0.20213338199540101</v>
      </c>
      <c r="O34" s="44"/>
      <c r="Q34" s="44"/>
    </row>
    <row r="35" spans="1:17" x14ac:dyDescent="0.3">
      <c r="A35" s="63" t="s">
        <v>238</v>
      </c>
      <c r="B35" t="s">
        <v>239</v>
      </c>
      <c r="C35" t="s">
        <v>317</v>
      </c>
      <c r="D35" t="s">
        <v>430</v>
      </c>
      <c r="E35">
        <v>1</v>
      </c>
      <c r="F35">
        <v>1</v>
      </c>
      <c r="G35" s="44">
        <v>1.5673553466944401</v>
      </c>
      <c r="H35" s="44">
        <v>0.47587784163373398</v>
      </c>
      <c r="I35" s="44">
        <v>1.0670290861880301</v>
      </c>
      <c r="J35" s="44">
        <v>0.61664171630708797</v>
      </c>
      <c r="K35">
        <v>72</v>
      </c>
      <c r="L35">
        <v>29</v>
      </c>
      <c r="M35" s="19">
        <v>8.7221310813667696E-4</v>
      </c>
      <c r="N35" s="19">
        <v>4.6518032433956096E-3</v>
      </c>
      <c r="O35" s="44">
        <f t="shared" si="0"/>
        <v>-0.55473279775121098</v>
      </c>
      <c r="Q35" s="44"/>
    </row>
    <row r="36" spans="1:17" x14ac:dyDescent="0.3">
      <c r="A36" s="63" t="s">
        <v>238</v>
      </c>
      <c r="B36" t="s">
        <v>239</v>
      </c>
      <c r="C36" t="s">
        <v>318</v>
      </c>
      <c r="D36" t="s">
        <v>431</v>
      </c>
      <c r="E36">
        <v>1</v>
      </c>
      <c r="F36">
        <v>1</v>
      </c>
      <c r="G36" s="44">
        <v>3.4684454685481101</v>
      </c>
      <c r="H36" s="44">
        <v>0.53969456365608304</v>
      </c>
      <c r="I36" s="44">
        <v>2.8525554794757602</v>
      </c>
      <c r="J36" s="44">
        <v>0.77776994696567103</v>
      </c>
      <c r="K36">
        <v>72</v>
      </c>
      <c r="L36">
        <v>29</v>
      </c>
      <c r="M36" s="19">
        <v>1.9050105350061599E-2</v>
      </c>
      <c r="N36" s="19">
        <v>6.9011702400223099E-2</v>
      </c>
      <c r="O36" s="44"/>
      <c r="Q36" s="44"/>
    </row>
    <row r="37" spans="1:17" x14ac:dyDescent="0.3">
      <c r="A37" s="63" t="s">
        <v>238</v>
      </c>
      <c r="B37" t="s">
        <v>239</v>
      </c>
      <c r="C37" t="s">
        <v>319</v>
      </c>
      <c r="D37" t="s">
        <v>432</v>
      </c>
      <c r="E37">
        <v>1</v>
      </c>
      <c r="F37">
        <v>1</v>
      </c>
      <c r="G37" s="44">
        <v>1.1668766735966201</v>
      </c>
      <c r="H37" s="44">
        <v>0.504219547374822</v>
      </c>
      <c r="I37" s="44">
        <v>0.428755787577484</v>
      </c>
      <c r="J37" s="44">
        <v>0.42931055807577601</v>
      </c>
      <c r="K37">
        <v>72</v>
      </c>
      <c r="L37">
        <v>29</v>
      </c>
      <c r="M37" s="19">
        <v>1.9354485791822598E-9</v>
      </c>
      <c r="N37" s="19">
        <v>9.2901531800748698E-8</v>
      </c>
      <c r="O37" s="44">
        <f t="shared" si="0"/>
        <v>-1.4444240408355902</v>
      </c>
      <c r="Q37" s="44"/>
    </row>
    <row r="38" spans="1:17" x14ac:dyDescent="0.3">
      <c r="A38" s="63" t="s">
        <v>238</v>
      </c>
      <c r="B38" t="s">
        <v>239</v>
      </c>
      <c r="C38" t="s">
        <v>320</v>
      </c>
      <c r="D38" t="s">
        <v>433</v>
      </c>
      <c r="E38">
        <v>1</v>
      </c>
      <c r="F38">
        <v>1</v>
      </c>
      <c r="G38" s="44">
        <v>4.1670670905374001</v>
      </c>
      <c r="H38" s="44">
        <v>0.88297306098896899</v>
      </c>
      <c r="I38" s="44">
        <v>4.1800544630411496</v>
      </c>
      <c r="J38" s="44">
        <v>1.3432235420329499</v>
      </c>
      <c r="K38">
        <v>72</v>
      </c>
      <c r="L38">
        <v>29</v>
      </c>
      <c r="M38" s="19">
        <v>0.20632748636585199</v>
      </c>
      <c r="N38" s="19">
        <v>0.37728454649755799</v>
      </c>
      <c r="O38" s="44">
        <f t="shared" si="0"/>
        <v>4.4894118061679783E-3</v>
      </c>
      <c r="Q38" s="44"/>
    </row>
    <row r="39" spans="1:17" x14ac:dyDescent="0.3">
      <c r="A39" s="63" t="s">
        <v>238</v>
      </c>
      <c r="B39" t="s">
        <v>239</v>
      </c>
      <c r="C39" t="s">
        <v>321</v>
      </c>
      <c r="D39" t="s">
        <v>434</v>
      </c>
      <c r="E39">
        <v>1</v>
      </c>
      <c r="F39">
        <v>1</v>
      </c>
      <c r="G39" s="44">
        <v>2.6731861447064</v>
      </c>
      <c r="H39" s="44">
        <v>0.51703643202901395</v>
      </c>
      <c r="I39" s="44">
        <v>1.96888943347417</v>
      </c>
      <c r="J39" s="44">
        <v>0.865172139192524</v>
      </c>
      <c r="K39">
        <v>72</v>
      </c>
      <c r="L39">
        <v>29</v>
      </c>
      <c r="M39" s="19">
        <v>3.3046314763327499E-3</v>
      </c>
      <c r="N39" s="19">
        <v>1.5106886748949701E-2</v>
      </c>
      <c r="O39" s="44">
        <f t="shared" si="0"/>
        <v>-0.44117820535855018</v>
      </c>
      <c r="Q39" s="44"/>
    </row>
    <row r="40" spans="1:17" x14ac:dyDescent="0.3">
      <c r="A40" s="63" t="s">
        <v>238</v>
      </c>
      <c r="B40" t="s">
        <v>239</v>
      </c>
      <c r="C40" t="s">
        <v>322</v>
      </c>
      <c r="D40" t="s">
        <v>435</v>
      </c>
      <c r="E40">
        <v>1</v>
      </c>
      <c r="F40">
        <v>1</v>
      </c>
      <c r="G40" s="44">
        <v>1.4434513554147701</v>
      </c>
      <c r="H40" s="44">
        <v>0.64398151656459701</v>
      </c>
      <c r="I40" s="44">
        <v>2.2881152200702899</v>
      </c>
      <c r="J40" s="44">
        <v>1.65778659351003</v>
      </c>
      <c r="K40">
        <v>72</v>
      </c>
      <c r="L40">
        <v>29</v>
      </c>
      <c r="M40" s="19">
        <v>0.55307219029078403</v>
      </c>
      <c r="N40" s="19">
        <v>0.615849224895752</v>
      </c>
      <c r="O40" s="44"/>
      <c r="Q40" s="44"/>
    </row>
    <row r="41" spans="1:17" x14ac:dyDescent="0.3">
      <c r="A41" s="63" t="s">
        <v>238</v>
      </c>
      <c r="B41" t="s">
        <v>239</v>
      </c>
      <c r="C41" t="s">
        <v>323</v>
      </c>
      <c r="D41" t="s">
        <v>436</v>
      </c>
      <c r="E41">
        <v>1</v>
      </c>
      <c r="F41">
        <v>1</v>
      </c>
      <c r="G41" s="44">
        <v>1.79082508070127</v>
      </c>
      <c r="H41" s="44">
        <v>0.26535891824248098</v>
      </c>
      <c r="I41" s="44">
        <v>1.7256095469053001</v>
      </c>
      <c r="J41" s="44">
        <v>0.43141743134558402</v>
      </c>
      <c r="K41">
        <v>72</v>
      </c>
      <c r="L41">
        <v>29</v>
      </c>
      <c r="M41" s="19">
        <v>0.154694369593778</v>
      </c>
      <c r="N41" s="19">
        <v>0.306199164556757</v>
      </c>
      <c r="O41" s="44"/>
      <c r="Q41" s="44"/>
    </row>
    <row r="42" spans="1:17" x14ac:dyDescent="0.3">
      <c r="A42" s="63" t="s">
        <v>238</v>
      </c>
      <c r="B42" t="s">
        <v>240</v>
      </c>
      <c r="C42" t="s">
        <v>324</v>
      </c>
      <c r="D42" t="s">
        <v>437</v>
      </c>
      <c r="E42" s="44">
        <v>0.13888888888888901</v>
      </c>
      <c r="F42" s="44">
        <v>0.62068965517241403</v>
      </c>
      <c r="G42" s="44">
        <v>1.02633457483528E-2</v>
      </c>
      <c r="H42" s="44">
        <v>3.8084836154226802E-2</v>
      </c>
      <c r="I42" s="44">
        <v>0.25557390821539899</v>
      </c>
      <c r="J42" s="44">
        <v>0.34593752485410501</v>
      </c>
      <c r="K42">
        <v>72</v>
      </c>
      <c r="L42">
        <v>29</v>
      </c>
      <c r="M42" s="19">
        <v>4.6964324794041001E-3</v>
      </c>
      <c r="N42" s="19">
        <v>2.08271594481006E-2</v>
      </c>
      <c r="O42" s="44">
        <f t="shared" si="0"/>
        <v>4.6381675407606808</v>
      </c>
      <c r="Q42" s="44"/>
    </row>
    <row r="43" spans="1:17" x14ac:dyDescent="0.3">
      <c r="A43" s="63" t="s">
        <v>238</v>
      </c>
      <c r="B43" t="s">
        <v>240</v>
      </c>
      <c r="C43" t="s">
        <v>325</v>
      </c>
      <c r="D43" t="s">
        <v>438</v>
      </c>
      <c r="E43">
        <v>1</v>
      </c>
      <c r="F43">
        <v>1</v>
      </c>
      <c r="G43" s="44">
        <v>1.45205308716797</v>
      </c>
      <c r="H43" s="44">
        <v>0.53322172046794702</v>
      </c>
      <c r="I43" s="44">
        <v>0.79440544047651396</v>
      </c>
      <c r="J43" s="44">
        <v>0.59508665683667905</v>
      </c>
      <c r="K43">
        <v>72</v>
      </c>
      <c r="L43">
        <v>29</v>
      </c>
      <c r="M43" s="19">
        <v>1.7472676884011699E-5</v>
      </c>
      <c r="N43" s="19">
        <v>1.2902899852808601E-4</v>
      </c>
      <c r="O43" s="44">
        <f t="shared" si="0"/>
        <v>-0.87014679104183978</v>
      </c>
      <c r="Q43" s="44"/>
    </row>
    <row r="44" spans="1:17" x14ac:dyDescent="0.3">
      <c r="A44" s="63" t="s">
        <v>238</v>
      </c>
      <c r="B44" t="s">
        <v>240</v>
      </c>
      <c r="C44" t="s">
        <v>326</v>
      </c>
      <c r="D44" t="s">
        <v>439</v>
      </c>
      <c r="E44" s="44">
        <v>0.94444444444444398</v>
      </c>
      <c r="F44">
        <v>1</v>
      </c>
      <c r="G44" s="44">
        <v>0.82089521652355302</v>
      </c>
      <c r="H44" s="44">
        <v>0.51902664525265596</v>
      </c>
      <c r="I44" s="44">
        <v>0.59123357501170504</v>
      </c>
      <c r="J44" s="44">
        <v>0.48456050592552302</v>
      </c>
      <c r="K44">
        <v>72</v>
      </c>
      <c r="L44">
        <v>29</v>
      </c>
      <c r="M44" s="19">
        <v>1.7509118198427501E-3</v>
      </c>
      <c r="N44" s="19">
        <v>8.4043767352451892E-3</v>
      </c>
      <c r="O44" s="44">
        <f t="shared" si="0"/>
        <v>-0.473469880735371</v>
      </c>
      <c r="Q44" s="44"/>
    </row>
    <row r="45" spans="1:17" x14ac:dyDescent="0.3">
      <c r="A45" s="63" t="s">
        <v>238</v>
      </c>
      <c r="B45" t="s">
        <v>240</v>
      </c>
      <c r="C45" t="s">
        <v>327</v>
      </c>
      <c r="D45" t="s">
        <v>440</v>
      </c>
      <c r="E45">
        <v>1</v>
      </c>
      <c r="F45">
        <v>1</v>
      </c>
      <c r="G45" s="44">
        <v>3.4057374287930302</v>
      </c>
      <c r="H45" s="44">
        <v>0.57569493819302398</v>
      </c>
      <c r="I45" s="44">
        <v>2.5391958898190401</v>
      </c>
      <c r="J45" s="44">
        <v>0.69302572573660803</v>
      </c>
      <c r="K45">
        <v>72</v>
      </c>
      <c r="L45">
        <v>29</v>
      </c>
      <c r="M45" s="19">
        <v>4.77289070685638E-3</v>
      </c>
      <c r="N45" s="19">
        <v>2.08271594481006E-2</v>
      </c>
      <c r="O45" s="44">
        <f t="shared" si="0"/>
        <v>-0.42359551423298702</v>
      </c>
      <c r="Q45" s="44"/>
    </row>
    <row r="46" spans="1:17" x14ac:dyDescent="0.3">
      <c r="A46" s="63" t="s">
        <v>238</v>
      </c>
      <c r="B46" t="s">
        <v>240</v>
      </c>
      <c r="C46" t="s">
        <v>328</v>
      </c>
      <c r="D46" t="s">
        <v>441</v>
      </c>
      <c r="E46" s="44">
        <v>0.95833333333333304</v>
      </c>
      <c r="F46">
        <v>1</v>
      </c>
      <c r="G46" s="44">
        <v>4.11456984396711E-2</v>
      </c>
      <c r="H46" s="44">
        <v>0.127086509220523</v>
      </c>
      <c r="I46" s="44">
        <v>8.8823643117974999E-2</v>
      </c>
      <c r="J46" s="44">
        <v>0.174564415781406</v>
      </c>
      <c r="K46">
        <v>72</v>
      </c>
      <c r="L46">
        <v>29</v>
      </c>
      <c r="M46" s="19">
        <v>0.10201148148087701</v>
      </c>
      <c r="N46" s="19">
        <v>0.21774752322643201</v>
      </c>
      <c r="O46" s="44"/>
      <c r="Q46" s="44"/>
    </row>
    <row r="47" spans="1:17" x14ac:dyDescent="0.3">
      <c r="A47" s="63" t="s">
        <v>238</v>
      </c>
      <c r="B47" t="s">
        <v>240</v>
      </c>
      <c r="C47" t="s">
        <v>329</v>
      </c>
      <c r="D47" t="s">
        <v>442</v>
      </c>
      <c r="E47">
        <v>1</v>
      </c>
      <c r="F47">
        <v>1</v>
      </c>
      <c r="G47" s="44">
        <v>4.7299404135909704</v>
      </c>
      <c r="H47" s="44">
        <v>1.3961287690133299</v>
      </c>
      <c r="I47" s="44">
        <v>4.2616918269195301</v>
      </c>
      <c r="J47" s="44">
        <v>1.7377453054155501</v>
      </c>
      <c r="K47">
        <v>72</v>
      </c>
      <c r="L47">
        <v>29</v>
      </c>
      <c r="M47" s="19">
        <v>0.10206915151239</v>
      </c>
      <c r="N47" s="19">
        <v>0.21774752322643201</v>
      </c>
      <c r="O47" s="44"/>
      <c r="Q47" s="44"/>
    </row>
    <row r="48" spans="1:17" x14ac:dyDescent="0.3">
      <c r="A48" s="63" t="s">
        <v>238</v>
      </c>
      <c r="B48" t="s">
        <v>240</v>
      </c>
      <c r="C48" t="s">
        <v>330</v>
      </c>
      <c r="D48" t="s">
        <v>443</v>
      </c>
      <c r="E48">
        <v>1</v>
      </c>
      <c r="F48">
        <v>1</v>
      </c>
      <c r="G48" s="44">
        <v>1.51248223363738</v>
      </c>
      <c r="H48" s="44">
        <v>0.45751646233784399</v>
      </c>
      <c r="I48" s="44">
        <v>0.67263499876029798</v>
      </c>
      <c r="J48" s="44">
        <v>0.58904758839374405</v>
      </c>
      <c r="K48">
        <v>72</v>
      </c>
      <c r="L48">
        <v>29</v>
      </c>
      <c r="M48" s="19">
        <v>1.6411737302490799E-8</v>
      </c>
      <c r="N48" s="19">
        <v>3.9388169525977901E-7</v>
      </c>
      <c r="O48" s="44">
        <f t="shared" si="0"/>
        <v>-1.1690224431770495</v>
      </c>
      <c r="Q48" s="44"/>
    </row>
    <row r="49" spans="1:17" x14ac:dyDescent="0.3">
      <c r="A49" s="63" t="s">
        <v>238</v>
      </c>
      <c r="B49" t="s">
        <v>240</v>
      </c>
      <c r="C49" t="s">
        <v>331</v>
      </c>
      <c r="D49" t="s">
        <v>444</v>
      </c>
      <c r="E49">
        <v>1</v>
      </c>
      <c r="F49">
        <v>1</v>
      </c>
      <c r="G49" s="44">
        <v>2.3147052605394101</v>
      </c>
      <c r="H49" s="44">
        <v>0.50557613113435995</v>
      </c>
      <c r="I49" s="44">
        <v>2.4115039592384901</v>
      </c>
      <c r="J49" s="44">
        <v>0.57357425133026296</v>
      </c>
      <c r="K49">
        <v>72</v>
      </c>
      <c r="L49">
        <v>29</v>
      </c>
      <c r="M49" s="19">
        <v>0.47904667610174501</v>
      </c>
      <c r="N49" s="19">
        <v>0.60226834850745103</v>
      </c>
      <c r="O49" s="44"/>
      <c r="Q49" s="44"/>
    </row>
    <row r="50" spans="1:17" x14ac:dyDescent="0.3">
      <c r="A50" s="63" t="s">
        <v>238</v>
      </c>
      <c r="B50" t="s">
        <v>240</v>
      </c>
      <c r="C50" t="s">
        <v>332</v>
      </c>
      <c r="D50" t="s">
        <v>445</v>
      </c>
      <c r="E50">
        <v>1</v>
      </c>
      <c r="F50">
        <v>1</v>
      </c>
      <c r="G50" s="44">
        <v>2.1567215828583199</v>
      </c>
      <c r="H50" s="44">
        <v>0.29636953804196298</v>
      </c>
      <c r="I50" s="44">
        <v>1.8653832543954201</v>
      </c>
      <c r="J50" s="44">
        <v>0.71289430642887197</v>
      </c>
      <c r="K50">
        <v>72</v>
      </c>
      <c r="L50">
        <v>29</v>
      </c>
      <c r="M50" s="19">
        <v>2.6257893961463299E-2</v>
      </c>
      <c r="N50" s="19">
        <v>8.6922683458637004E-2</v>
      </c>
      <c r="O50" s="44"/>
      <c r="Q50" s="44"/>
    </row>
    <row r="51" spans="1:17" x14ac:dyDescent="0.3">
      <c r="A51" s="63" t="s">
        <v>238</v>
      </c>
      <c r="B51" t="s">
        <v>241</v>
      </c>
      <c r="C51" t="s">
        <v>333</v>
      </c>
      <c r="D51" t="s">
        <v>446</v>
      </c>
      <c r="E51" s="44">
        <v>0.94444444444444398</v>
      </c>
      <c r="F51">
        <v>1</v>
      </c>
      <c r="G51" s="44">
        <v>0.41935178584788302</v>
      </c>
      <c r="H51" s="44">
        <v>0.63561487181885101</v>
      </c>
      <c r="I51" s="44">
        <v>0.51535489218327801</v>
      </c>
      <c r="J51" s="44">
        <v>0.66530099808144605</v>
      </c>
      <c r="K51">
        <v>72</v>
      </c>
      <c r="L51">
        <v>29</v>
      </c>
      <c r="M51" s="19">
        <v>0.232260873803943</v>
      </c>
      <c r="N51" s="19">
        <v>0.40037176494408799</v>
      </c>
      <c r="O51" s="44"/>
      <c r="Q51" s="44"/>
    </row>
    <row r="52" spans="1:17" x14ac:dyDescent="0.3">
      <c r="A52" s="63" t="s">
        <v>238</v>
      </c>
      <c r="B52" t="s">
        <v>241</v>
      </c>
      <c r="C52" t="s">
        <v>334</v>
      </c>
      <c r="D52" t="s">
        <v>447</v>
      </c>
      <c r="E52">
        <v>1</v>
      </c>
      <c r="F52">
        <v>1</v>
      </c>
      <c r="G52" s="44">
        <v>1.4514737592198099</v>
      </c>
      <c r="H52" s="44">
        <v>0.53087634101556602</v>
      </c>
      <c r="I52" s="44">
        <v>0.64545706529447</v>
      </c>
      <c r="J52" s="44">
        <v>0.62498364526040295</v>
      </c>
      <c r="K52">
        <v>72</v>
      </c>
      <c r="L52">
        <v>29</v>
      </c>
      <c r="M52" s="19">
        <v>2.70749973552142E-8</v>
      </c>
      <c r="N52" s="19">
        <v>5.19839949220113E-7</v>
      </c>
      <c r="O52" s="44">
        <f t="shared" si="0"/>
        <v>-1.1691254519103043</v>
      </c>
      <c r="Q52" s="44"/>
    </row>
    <row r="53" spans="1:17" x14ac:dyDescent="0.3">
      <c r="A53" s="63" t="s">
        <v>238</v>
      </c>
      <c r="B53" t="s">
        <v>242</v>
      </c>
      <c r="C53" t="s">
        <v>335</v>
      </c>
      <c r="D53" t="s">
        <v>448</v>
      </c>
      <c r="E53" s="44">
        <v>0.98611111111111105</v>
      </c>
      <c r="F53">
        <v>1</v>
      </c>
      <c r="G53" s="44">
        <v>0.10044006743132</v>
      </c>
      <c r="H53" s="44">
        <v>0.20366240697425</v>
      </c>
      <c r="I53" s="44">
        <v>0.82447576130048095</v>
      </c>
      <c r="J53" s="44">
        <v>0.89352670796859301</v>
      </c>
      <c r="K53">
        <v>72</v>
      </c>
      <c r="L53">
        <v>29</v>
      </c>
      <c r="M53" s="19">
        <v>7.0479607705564701E-9</v>
      </c>
      <c r="N53" s="19">
        <v>2.7064169358936801E-7</v>
      </c>
      <c r="O53" s="44">
        <f t="shared" si="0"/>
        <v>3.0371421783172572</v>
      </c>
      <c r="Q53" s="44"/>
    </row>
    <row r="54" spans="1:17" x14ac:dyDescent="0.3">
      <c r="A54" s="63" t="s">
        <v>238</v>
      </c>
      <c r="B54" t="s">
        <v>243</v>
      </c>
      <c r="C54" t="s">
        <v>336</v>
      </c>
      <c r="D54" t="s">
        <v>449</v>
      </c>
      <c r="E54" s="44">
        <v>0.98611111111111105</v>
      </c>
      <c r="F54">
        <v>1</v>
      </c>
      <c r="G54" s="44">
        <v>4.9625469651055201E-2</v>
      </c>
      <c r="H54" s="44">
        <v>0.12796071272030099</v>
      </c>
      <c r="I54" s="44">
        <v>0.12546307068102999</v>
      </c>
      <c r="J54" s="44">
        <v>0.15243179786111</v>
      </c>
      <c r="K54">
        <v>72</v>
      </c>
      <c r="L54">
        <v>29</v>
      </c>
      <c r="M54" s="19">
        <v>2.1619309215004101E-4</v>
      </c>
      <c r="N54" s="19">
        <v>1.25785071796388E-3</v>
      </c>
      <c r="O54" s="44">
        <f t="shared" si="0"/>
        <v>1.3381101168657628</v>
      </c>
      <c r="Q54" s="44"/>
    </row>
    <row r="55" spans="1:17" x14ac:dyDescent="0.3">
      <c r="A55" s="63" t="s">
        <v>238</v>
      </c>
      <c r="B55" t="s">
        <v>243</v>
      </c>
      <c r="C55" t="s">
        <v>337</v>
      </c>
      <c r="D55" t="s">
        <v>450</v>
      </c>
      <c r="E55" s="44">
        <v>0.98611111111111105</v>
      </c>
      <c r="F55">
        <v>1</v>
      </c>
      <c r="G55" s="44">
        <v>2.6777137529015099E-2</v>
      </c>
      <c r="H55" s="44">
        <v>6.3456138409896806E-2</v>
      </c>
      <c r="I55" s="44">
        <v>8.1783432304501705E-2</v>
      </c>
      <c r="J55" s="44">
        <v>8.5343126402286695E-2</v>
      </c>
      <c r="K55">
        <v>72</v>
      </c>
      <c r="L55">
        <v>29</v>
      </c>
      <c r="M55" s="19">
        <v>4.45976478317123E-5</v>
      </c>
      <c r="N55" s="19">
        <v>2.85424946122959E-4</v>
      </c>
      <c r="O55" s="44">
        <f t="shared" si="0"/>
        <v>1.6108068663922088</v>
      </c>
      <c r="Q55" s="44"/>
    </row>
    <row r="56" spans="1:17" x14ac:dyDescent="0.3">
      <c r="A56" s="63" t="s">
        <v>238</v>
      </c>
      <c r="B56" t="s">
        <v>243</v>
      </c>
      <c r="C56" t="s">
        <v>339</v>
      </c>
      <c r="D56" t="s">
        <v>452</v>
      </c>
      <c r="E56">
        <v>1</v>
      </c>
      <c r="F56">
        <v>1</v>
      </c>
      <c r="G56" s="44">
        <v>1.3821825312798499</v>
      </c>
      <c r="H56" s="44">
        <v>0.53805250499328094</v>
      </c>
      <c r="I56" s="44">
        <v>0.69702918440268202</v>
      </c>
      <c r="J56" s="44">
        <v>0.59668002223000505</v>
      </c>
      <c r="K56">
        <v>72</v>
      </c>
      <c r="L56">
        <v>29</v>
      </c>
      <c r="M56" s="19">
        <v>9.00664616665381E-7</v>
      </c>
      <c r="N56" s="19">
        <v>8.2346479237977706E-6</v>
      </c>
      <c r="O56" s="44">
        <f t="shared" si="0"/>
        <v>-0.98765718320135765</v>
      </c>
      <c r="Q56" s="44"/>
    </row>
    <row r="57" spans="1:17" x14ac:dyDescent="0.3">
      <c r="A57" s="63" t="s">
        <v>238</v>
      </c>
      <c r="B57" t="s">
        <v>244</v>
      </c>
      <c r="C57" t="s">
        <v>340</v>
      </c>
      <c r="D57" t="s">
        <v>453</v>
      </c>
      <c r="E57" s="44">
        <v>0.16666666666666699</v>
      </c>
      <c r="F57" s="44">
        <v>0.62068965517241403</v>
      </c>
      <c r="G57" s="44">
        <v>0.20044565005987899</v>
      </c>
      <c r="H57" s="44">
        <v>0.54263621937613704</v>
      </c>
      <c r="I57" s="44">
        <v>0.339971470735137</v>
      </c>
      <c r="J57" s="44">
        <v>0.62391064294362097</v>
      </c>
      <c r="K57">
        <v>72</v>
      </c>
      <c r="L57">
        <v>29</v>
      </c>
      <c r="M57" s="19">
        <v>8.1766251278491805E-5</v>
      </c>
      <c r="N57" s="19">
        <v>5.0642323372485304E-4</v>
      </c>
      <c r="O57" s="44">
        <f t="shared" si="0"/>
        <v>0.76220257591015539</v>
      </c>
      <c r="Q57" s="44"/>
    </row>
    <row r="58" spans="1:17" x14ac:dyDescent="0.3">
      <c r="A58" s="63" t="s">
        <v>238</v>
      </c>
      <c r="B58" t="s">
        <v>244</v>
      </c>
      <c r="C58" t="s">
        <v>341</v>
      </c>
      <c r="D58" t="s">
        <v>454</v>
      </c>
      <c r="E58" s="44">
        <v>0.86111111111111105</v>
      </c>
      <c r="F58">
        <v>1</v>
      </c>
      <c r="G58" s="44">
        <v>2.8851446502166801E-2</v>
      </c>
      <c r="H58" s="44">
        <v>7.9405132114535801E-2</v>
      </c>
      <c r="I58" s="44">
        <v>0.37902906268713199</v>
      </c>
      <c r="J58" s="44">
        <v>0.61374719182070803</v>
      </c>
      <c r="K58">
        <v>72</v>
      </c>
      <c r="L58">
        <v>29</v>
      </c>
      <c r="M58" s="19">
        <v>3.3663754006596498E-8</v>
      </c>
      <c r="N58" s="19">
        <v>5.87585524478775E-7</v>
      </c>
      <c r="O58" s="44">
        <f t="shared" si="0"/>
        <v>3.7155929166346024</v>
      </c>
      <c r="Q58" s="44"/>
    </row>
    <row r="59" spans="1:17" x14ac:dyDescent="0.3">
      <c r="A59" s="63" t="s">
        <v>238</v>
      </c>
      <c r="B59" t="s">
        <v>244</v>
      </c>
      <c r="C59" t="s">
        <v>342</v>
      </c>
      <c r="D59" t="s">
        <v>455</v>
      </c>
      <c r="E59">
        <v>1</v>
      </c>
      <c r="F59">
        <v>1</v>
      </c>
      <c r="G59" s="44">
        <v>1.4013240456395899</v>
      </c>
      <c r="H59" s="44">
        <v>0.52050624635250098</v>
      </c>
      <c r="I59" s="44">
        <v>0.50616914213957198</v>
      </c>
      <c r="J59" s="44">
        <v>0.57177698976410196</v>
      </c>
      <c r="K59">
        <v>72</v>
      </c>
      <c r="L59">
        <v>29</v>
      </c>
      <c r="M59" s="19">
        <v>2.7983115824525798E-10</v>
      </c>
      <c r="N59" s="19">
        <v>5.3727582383089598E-8</v>
      </c>
      <c r="O59" s="44">
        <f t="shared" si="0"/>
        <v>-1.4690991432664298</v>
      </c>
      <c r="Q59" s="44"/>
    </row>
    <row r="60" spans="1:17" x14ac:dyDescent="0.3">
      <c r="A60" s="63" t="s">
        <v>238</v>
      </c>
      <c r="B60" t="s">
        <v>244</v>
      </c>
      <c r="C60" t="s">
        <v>343</v>
      </c>
      <c r="D60" t="s">
        <v>456</v>
      </c>
      <c r="E60">
        <v>1</v>
      </c>
      <c r="F60">
        <v>1</v>
      </c>
      <c r="G60" s="44">
        <v>1.42316356799488</v>
      </c>
      <c r="H60" s="44">
        <v>0.49939481337914798</v>
      </c>
      <c r="I60" s="44">
        <v>0.55003007825466399</v>
      </c>
      <c r="J60" s="44">
        <v>0.57167321583806296</v>
      </c>
      <c r="K60">
        <v>72</v>
      </c>
      <c r="L60">
        <v>29</v>
      </c>
      <c r="M60" s="19">
        <v>1.7412984387732399E-9</v>
      </c>
      <c r="N60" s="19">
        <v>9.2901531800748698E-8</v>
      </c>
      <c r="O60" s="44">
        <f t="shared" si="0"/>
        <v>-1.3715190648752607</v>
      </c>
      <c r="Q60" s="44"/>
    </row>
    <row r="61" spans="1:17" x14ac:dyDescent="0.3">
      <c r="A61" s="63" t="s">
        <v>238</v>
      </c>
      <c r="B61" t="s">
        <v>244</v>
      </c>
      <c r="C61" t="s">
        <v>344</v>
      </c>
      <c r="D61" t="s">
        <v>457</v>
      </c>
      <c r="E61" s="44">
        <v>0.16666666666666699</v>
      </c>
      <c r="F61" s="44">
        <v>0.48275862068965503</v>
      </c>
      <c r="G61" s="44">
        <v>0.12992289001867999</v>
      </c>
      <c r="H61" s="44">
        <v>0.33374875613261801</v>
      </c>
      <c r="I61" s="44">
        <v>0.27150571887950098</v>
      </c>
      <c r="J61" s="44">
        <v>0.408835573426307</v>
      </c>
      <c r="K61">
        <v>72</v>
      </c>
      <c r="L61">
        <v>29</v>
      </c>
      <c r="M61" s="19">
        <v>5.5949412037574102E-3</v>
      </c>
      <c r="N61" s="19">
        <v>2.38717491360316E-2</v>
      </c>
      <c r="O61" s="44">
        <f t="shared" si="0"/>
        <v>1.0633269572008761</v>
      </c>
      <c r="Q61" s="44"/>
    </row>
    <row r="62" spans="1:17" x14ac:dyDescent="0.3">
      <c r="A62" s="63" t="s">
        <v>238</v>
      </c>
      <c r="B62" t="s">
        <v>244</v>
      </c>
      <c r="C62" t="s">
        <v>345</v>
      </c>
      <c r="D62" t="s">
        <v>458</v>
      </c>
      <c r="E62" s="44">
        <v>0.91666666666666696</v>
      </c>
      <c r="F62">
        <v>1</v>
      </c>
      <c r="G62" s="44">
        <v>1.2603276837690001</v>
      </c>
      <c r="H62" s="44">
        <v>0.63932351535363996</v>
      </c>
      <c r="I62" s="44">
        <v>0.83048370185320397</v>
      </c>
      <c r="J62" s="44">
        <v>0.51843993429659696</v>
      </c>
      <c r="K62">
        <v>72</v>
      </c>
      <c r="L62">
        <v>29</v>
      </c>
      <c r="M62" s="19">
        <v>3.6920898215614102E-4</v>
      </c>
      <c r="N62" s="19">
        <v>2.0253749878279799E-3</v>
      </c>
      <c r="O62" s="44">
        <f t="shared" si="0"/>
        <v>-0.6017751207169838</v>
      </c>
      <c r="Q62" s="44"/>
    </row>
    <row r="63" spans="1:17" x14ac:dyDescent="0.3">
      <c r="A63" s="63" t="s">
        <v>238</v>
      </c>
      <c r="B63" t="s">
        <v>244</v>
      </c>
      <c r="C63" t="s">
        <v>346</v>
      </c>
      <c r="D63" t="s">
        <v>459</v>
      </c>
      <c r="E63" s="44">
        <v>4.1666666666666699E-2</v>
      </c>
      <c r="F63" s="44">
        <v>0.62068965517241403</v>
      </c>
      <c r="G63" s="44">
        <v>3.7233079785425401E-2</v>
      </c>
      <c r="H63" s="44">
        <v>0.18048323238255601</v>
      </c>
      <c r="I63" s="44">
        <v>0.35591570199404199</v>
      </c>
      <c r="J63" s="44">
        <v>0.442788963699422</v>
      </c>
      <c r="K63">
        <v>72</v>
      </c>
      <c r="L63">
        <v>29</v>
      </c>
      <c r="M63" s="19">
        <v>4.4339038421208802E-7</v>
      </c>
      <c r="N63" s="19">
        <v>4.4805765141432003E-6</v>
      </c>
      <c r="O63" s="44">
        <f t="shared" si="0"/>
        <v>3.2568787211329848</v>
      </c>
      <c r="Q63" s="44"/>
    </row>
    <row r="64" spans="1:17" x14ac:dyDescent="0.3">
      <c r="A64" t="s">
        <v>245</v>
      </c>
      <c r="B64" t="s">
        <v>246</v>
      </c>
      <c r="C64" t="s">
        <v>347</v>
      </c>
      <c r="D64" t="s">
        <v>460</v>
      </c>
      <c r="E64">
        <v>1</v>
      </c>
      <c r="F64">
        <v>1</v>
      </c>
      <c r="G64" s="44">
        <v>2.1624948131655302</v>
      </c>
      <c r="H64" s="44">
        <v>0.28945481509401999</v>
      </c>
      <c r="I64" s="44">
        <v>2.11361446079813</v>
      </c>
      <c r="J64" s="44">
        <v>0.51434655717497701</v>
      </c>
      <c r="K64">
        <v>72</v>
      </c>
      <c r="L64">
        <v>29</v>
      </c>
      <c r="M64" s="19">
        <v>0.23355019621738499</v>
      </c>
      <c r="N64" s="19">
        <v>0.40037176494408799</v>
      </c>
      <c r="O64" s="44"/>
      <c r="Q64" s="44"/>
    </row>
    <row r="65" spans="1:17" x14ac:dyDescent="0.3">
      <c r="A65" t="s">
        <v>245</v>
      </c>
      <c r="B65" t="s">
        <v>246</v>
      </c>
      <c r="C65" t="s">
        <v>348</v>
      </c>
      <c r="D65" t="s">
        <v>461</v>
      </c>
      <c r="E65">
        <v>1</v>
      </c>
      <c r="F65">
        <v>1</v>
      </c>
      <c r="G65" s="44">
        <v>2.2202624619586699</v>
      </c>
      <c r="H65" s="44">
        <v>0.28187975263945098</v>
      </c>
      <c r="I65" s="44">
        <v>2.5650154790453699</v>
      </c>
      <c r="J65" s="44">
        <v>0.45848999579585498</v>
      </c>
      <c r="K65">
        <v>72</v>
      </c>
      <c r="L65">
        <v>29</v>
      </c>
      <c r="M65" s="19">
        <v>0.89436074003388399</v>
      </c>
      <c r="N65" s="19">
        <v>0.92820141668381495</v>
      </c>
      <c r="O65" s="44"/>
      <c r="Q65" s="44"/>
    </row>
    <row r="66" spans="1:17" x14ac:dyDescent="0.3">
      <c r="A66" t="s">
        <v>245</v>
      </c>
      <c r="B66" t="s">
        <v>246</v>
      </c>
      <c r="C66" t="s">
        <v>349</v>
      </c>
      <c r="D66" t="s">
        <v>462</v>
      </c>
      <c r="E66">
        <v>1</v>
      </c>
      <c r="F66">
        <v>1</v>
      </c>
      <c r="G66" s="44">
        <v>2.6324429337520701</v>
      </c>
      <c r="H66" s="44">
        <v>0.58202326113914704</v>
      </c>
      <c r="I66" s="44">
        <v>2.6276286527182502</v>
      </c>
      <c r="J66" s="44">
        <v>0.37612727178892302</v>
      </c>
      <c r="K66">
        <v>72</v>
      </c>
      <c r="L66">
        <v>29</v>
      </c>
      <c r="M66" s="19">
        <v>0.38257563880101297</v>
      </c>
      <c r="N66" s="19">
        <v>0.53619784832774697</v>
      </c>
      <c r="O66" s="44"/>
      <c r="Q66" s="44"/>
    </row>
    <row r="67" spans="1:17" x14ac:dyDescent="0.3">
      <c r="A67" t="s">
        <v>245</v>
      </c>
      <c r="B67" t="s">
        <v>246</v>
      </c>
      <c r="C67" t="s">
        <v>350</v>
      </c>
      <c r="D67" t="s">
        <v>463</v>
      </c>
      <c r="E67">
        <v>1</v>
      </c>
      <c r="F67">
        <v>1</v>
      </c>
      <c r="G67" s="44">
        <v>2.1716339191367702</v>
      </c>
      <c r="H67" s="44">
        <v>0.30236740281972901</v>
      </c>
      <c r="I67" s="44">
        <v>1.9524938486488499</v>
      </c>
      <c r="J67" s="44">
        <v>0.76472810052653095</v>
      </c>
      <c r="K67">
        <v>72</v>
      </c>
      <c r="L67">
        <v>29</v>
      </c>
      <c r="M67" s="19">
        <v>3.8350003800130102E-2</v>
      </c>
      <c r="N67" s="19">
        <v>0.11156364741855999</v>
      </c>
      <c r="O67" s="44"/>
      <c r="Q67" s="44"/>
    </row>
    <row r="68" spans="1:17" x14ac:dyDescent="0.3">
      <c r="A68" t="s">
        <v>245</v>
      </c>
      <c r="B68" t="s">
        <v>246</v>
      </c>
      <c r="C68" t="s">
        <v>351</v>
      </c>
      <c r="D68" t="s">
        <v>464</v>
      </c>
      <c r="E68">
        <v>1</v>
      </c>
      <c r="F68">
        <v>1</v>
      </c>
      <c r="G68" s="44">
        <v>1.55902505973443</v>
      </c>
      <c r="H68" s="44">
        <v>0.46359652842139198</v>
      </c>
      <c r="I68" s="44">
        <v>0.72918199705674003</v>
      </c>
      <c r="J68" s="44">
        <v>0.59792385418838501</v>
      </c>
      <c r="K68">
        <v>72</v>
      </c>
      <c r="L68">
        <v>29</v>
      </c>
      <c r="M68" s="19">
        <v>8.2194408723701402E-8</v>
      </c>
      <c r="N68" s="19">
        <v>1.1272376053536201E-6</v>
      </c>
      <c r="O68" s="44">
        <f t="shared" si="0"/>
        <v>-1.0962932701730712</v>
      </c>
      <c r="Q68" s="44"/>
    </row>
    <row r="69" spans="1:17" x14ac:dyDescent="0.3">
      <c r="A69" t="s">
        <v>245</v>
      </c>
      <c r="B69" t="s">
        <v>246</v>
      </c>
      <c r="C69" t="s">
        <v>353</v>
      </c>
      <c r="D69" t="s">
        <v>466</v>
      </c>
      <c r="E69">
        <v>1</v>
      </c>
      <c r="F69">
        <v>1</v>
      </c>
      <c r="G69" s="44">
        <v>1.6048683776791</v>
      </c>
      <c r="H69" s="44">
        <v>0.66299989330558096</v>
      </c>
      <c r="I69" s="44">
        <v>1.8322656049672801</v>
      </c>
      <c r="J69" s="44">
        <v>1.4005966623778301</v>
      </c>
      <c r="K69">
        <v>72</v>
      </c>
      <c r="L69">
        <v>29</v>
      </c>
      <c r="M69" s="19">
        <v>4.1770698747245101E-2</v>
      </c>
      <c r="N69" s="19">
        <v>0.114571059421015</v>
      </c>
      <c r="O69" s="44"/>
      <c r="Q69" s="44"/>
    </row>
    <row r="70" spans="1:17" x14ac:dyDescent="0.3">
      <c r="A70" t="s">
        <v>245</v>
      </c>
      <c r="B70" t="s">
        <v>246</v>
      </c>
      <c r="C70" t="s">
        <v>354</v>
      </c>
      <c r="D70" t="s">
        <v>467</v>
      </c>
      <c r="E70" s="44">
        <v>0.98611111111111105</v>
      </c>
      <c r="F70">
        <v>1</v>
      </c>
      <c r="G70" s="44">
        <v>8.6421195611868701E-2</v>
      </c>
      <c r="H70" s="44">
        <v>0.17324296342057999</v>
      </c>
      <c r="I70" s="44">
        <v>0.39500887894258502</v>
      </c>
      <c r="J70" s="44">
        <v>0.34045197090324503</v>
      </c>
      <c r="K70">
        <v>72</v>
      </c>
      <c r="L70">
        <v>29</v>
      </c>
      <c r="M70" s="19">
        <v>3.5006709109275402E-7</v>
      </c>
      <c r="N70" s="19">
        <v>3.7340489716560402E-6</v>
      </c>
      <c r="O70" s="44">
        <f t="shared" ref="O70:O99" si="1">LOG(I70/G70,2)</f>
        <v>2.1924279868679712</v>
      </c>
      <c r="Q70" s="44"/>
    </row>
    <row r="71" spans="1:17" x14ac:dyDescent="0.3">
      <c r="A71" t="s">
        <v>245</v>
      </c>
      <c r="B71" t="s">
        <v>246</v>
      </c>
      <c r="C71" t="s">
        <v>355</v>
      </c>
      <c r="D71" t="s">
        <v>468</v>
      </c>
      <c r="E71" s="44">
        <v>0.98611111111111105</v>
      </c>
      <c r="F71">
        <v>1</v>
      </c>
      <c r="G71" s="44">
        <v>6.7483937747758793E-2</v>
      </c>
      <c r="H71" s="44">
        <v>0.15625643143819101</v>
      </c>
      <c r="I71" s="44">
        <v>0.22790289490059701</v>
      </c>
      <c r="J71" s="44">
        <v>0.208639321515971</v>
      </c>
      <c r="K71">
        <v>72</v>
      </c>
      <c r="L71">
        <v>29</v>
      </c>
      <c r="M71" s="19">
        <v>7.0394026847608896E-6</v>
      </c>
      <c r="N71" s="19">
        <v>5.4062612618963599E-5</v>
      </c>
      <c r="O71" s="44">
        <f t="shared" si="1"/>
        <v>1.7558031865935142</v>
      </c>
      <c r="Q71" s="44"/>
    </row>
    <row r="72" spans="1:17" x14ac:dyDescent="0.3">
      <c r="A72" t="s">
        <v>245</v>
      </c>
      <c r="B72" t="s">
        <v>246</v>
      </c>
      <c r="C72" t="s">
        <v>356</v>
      </c>
      <c r="D72" t="s">
        <v>469</v>
      </c>
      <c r="E72" s="44">
        <v>0.98611111111111105</v>
      </c>
      <c r="F72">
        <v>1</v>
      </c>
      <c r="G72" s="44">
        <v>6.5234026272770307E-2</v>
      </c>
      <c r="H72" s="44">
        <v>0.150787409958277</v>
      </c>
      <c r="I72" s="44">
        <v>0.49534376500268001</v>
      </c>
      <c r="J72" s="44">
        <v>0.52542134221275805</v>
      </c>
      <c r="K72">
        <v>72</v>
      </c>
      <c r="L72">
        <v>29</v>
      </c>
      <c r="M72" s="19">
        <v>1.16350253875908E-8</v>
      </c>
      <c r="N72" s="19">
        <v>3.1913212491677499E-7</v>
      </c>
      <c r="O72" s="44">
        <f t="shared" si="1"/>
        <v>2.9247335125789906</v>
      </c>
      <c r="Q72" s="44"/>
    </row>
    <row r="73" spans="1:17" x14ac:dyDescent="0.3">
      <c r="A73" t="s">
        <v>245</v>
      </c>
      <c r="B73" t="s">
        <v>246</v>
      </c>
      <c r="C73" t="s">
        <v>357</v>
      </c>
      <c r="D73" t="s">
        <v>470</v>
      </c>
      <c r="E73" s="44">
        <v>0.98611111111111105</v>
      </c>
      <c r="F73">
        <v>1</v>
      </c>
      <c r="G73" s="44">
        <v>0.74849777121911099</v>
      </c>
      <c r="H73" s="44">
        <v>0.27360825213584999</v>
      </c>
      <c r="I73" s="44">
        <v>0.479036599830372</v>
      </c>
      <c r="J73" s="44">
        <v>0.35657730274385702</v>
      </c>
      <c r="K73">
        <v>72</v>
      </c>
      <c r="L73">
        <v>29</v>
      </c>
      <c r="M73" s="19">
        <v>4.2689823044245703E-5</v>
      </c>
      <c r="N73" s="19">
        <v>2.8263606981017799E-4</v>
      </c>
      <c r="O73" s="44">
        <f t="shared" si="1"/>
        <v>-0.64386213402463865</v>
      </c>
      <c r="Q73" s="44"/>
    </row>
    <row r="74" spans="1:17" x14ac:dyDescent="0.3">
      <c r="A74" t="s">
        <v>245</v>
      </c>
      <c r="B74" t="s">
        <v>246</v>
      </c>
      <c r="C74" t="s">
        <v>358</v>
      </c>
      <c r="D74" t="s">
        <v>471</v>
      </c>
      <c r="E74">
        <v>1</v>
      </c>
      <c r="F74">
        <v>1</v>
      </c>
      <c r="G74" s="44">
        <v>2.2023759664360401</v>
      </c>
      <c r="H74" s="44">
        <v>0.25631610245215197</v>
      </c>
      <c r="I74" s="44">
        <v>2.2534626619441198</v>
      </c>
      <c r="J74" s="44">
        <v>0.319341219554443</v>
      </c>
      <c r="K74">
        <v>72</v>
      </c>
      <c r="L74">
        <v>29</v>
      </c>
      <c r="M74" s="19">
        <v>0.40066951288021102</v>
      </c>
      <c r="N74" s="19">
        <v>0.54559252817730797</v>
      </c>
      <c r="O74" s="44"/>
      <c r="Q74" s="44"/>
    </row>
    <row r="75" spans="1:17" x14ac:dyDescent="0.3">
      <c r="A75" t="s">
        <v>247</v>
      </c>
      <c r="B75" t="s">
        <v>248</v>
      </c>
      <c r="C75" t="s">
        <v>359</v>
      </c>
      <c r="D75" t="s">
        <v>472</v>
      </c>
      <c r="E75" s="44">
        <v>0.98611111111111105</v>
      </c>
      <c r="F75">
        <v>1</v>
      </c>
      <c r="G75" s="44">
        <v>4.4054483379655097E-2</v>
      </c>
      <c r="H75" s="44">
        <v>0.13673944002035601</v>
      </c>
      <c r="I75" s="44">
        <v>9.1830553839768195E-2</v>
      </c>
      <c r="J75" s="44">
        <v>0.176935121574986</v>
      </c>
      <c r="K75">
        <v>72</v>
      </c>
      <c r="L75">
        <v>29</v>
      </c>
      <c r="M75" s="19">
        <v>3.1545053848683197E-2</v>
      </c>
      <c r="N75" s="19">
        <v>0.10265509049063</v>
      </c>
      <c r="O75" s="44"/>
      <c r="Q75" s="44"/>
    </row>
    <row r="76" spans="1:17" x14ac:dyDescent="0.3">
      <c r="A76" t="s">
        <v>249</v>
      </c>
      <c r="B76" t="s">
        <v>250</v>
      </c>
      <c r="C76" t="s">
        <v>360</v>
      </c>
      <c r="D76" t="s">
        <v>473</v>
      </c>
      <c r="E76" s="44">
        <v>0.97222222222222199</v>
      </c>
      <c r="F76">
        <v>1</v>
      </c>
      <c r="G76" s="44">
        <v>0.55995290451431101</v>
      </c>
      <c r="H76" s="44">
        <v>0.51788976503143702</v>
      </c>
      <c r="I76" s="44">
        <v>0.53372533807621503</v>
      </c>
      <c r="J76" s="44">
        <v>0.59392401721940502</v>
      </c>
      <c r="K76">
        <v>72</v>
      </c>
      <c r="L76">
        <v>29</v>
      </c>
      <c r="M76" s="19">
        <v>0.86780055422398705</v>
      </c>
      <c r="N76" s="19">
        <v>0.90553101310329098</v>
      </c>
      <c r="O76" s="44"/>
      <c r="Q76" s="44"/>
    </row>
    <row r="77" spans="1:17" x14ac:dyDescent="0.3">
      <c r="A77" t="s">
        <v>249</v>
      </c>
      <c r="B77" t="s">
        <v>252</v>
      </c>
      <c r="C77" t="s">
        <v>364</v>
      </c>
      <c r="D77" t="s">
        <v>476</v>
      </c>
      <c r="E77" s="44">
        <v>0.98611111111111105</v>
      </c>
      <c r="F77">
        <v>1</v>
      </c>
      <c r="G77" s="44">
        <v>4.4550443449111E-2</v>
      </c>
      <c r="H77" s="44">
        <v>0.13677430861673301</v>
      </c>
      <c r="I77" s="44">
        <v>9.8225949637343199E-2</v>
      </c>
      <c r="J77" s="44">
        <v>0.17863992053026001</v>
      </c>
      <c r="K77">
        <v>72</v>
      </c>
      <c r="L77">
        <v>29</v>
      </c>
      <c r="M77" s="19">
        <v>6.1728817054923502E-3</v>
      </c>
      <c r="N77" s="19">
        <v>2.5765071466402899E-2</v>
      </c>
      <c r="O77" s="44">
        <f t="shared" si="1"/>
        <v>1.1406644183527479</v>
      </c>
      <c r="Q77" s="44"/>
    </row>
    <row r="78" spans="1:17" x14ac:dyDescent="0.3">
      <c r="A78" t="s">
        <v>253</v>
      </c>
      <c r="B78" t="s">
        <v>254</v>
      </c>
      <c r="C78" t="s">
        <v>365</v>
      </c>
      <c r="D78" t="s">
        <v>477</v>
      </c>
      <c r="E78">
        <v>1</v>
      </c>
      <c r="F78">
        <v>1</v>
      </c>
      <c r="G78" s="44">
        <v>1.4494628607151601</v>
      </c>
      <c r="H78" s="44">
        <v>0.58987327305765602</v>
      </c>
      <c r="I78" s="44">
        <v>0.71437115148652197</v>
      </c>
      <c r="J78" s="44">
        <v>0.61669132618452405</v>
      </c>
      <c r="K78">
        <v>72</v>
      </c>
      <c r="L78">
        <v>29</v>
      </c>
      <c r="M78" s="19">
        <v>6.9077821440721699E-7</v>
      </c>
      <c r="N78" s="19">
        <v>6.6314708583092796E-6</v>
      </c>
      <c r="O78" s="44">
        <f t="shared" si="1"/>
        <v>-1.0207726417319796</v>
      </c>
      <c r="Q78" s="44"/>
    </row>
    <row r="79" spans="1:17" x14ac:dyDescent="0.3">
      <c r="A79" t="s">
        <v>253</v>
      </c>
      <c r="B79" t="s">
        <v>255</v>
      </c>
      <c r="C79" t="s">
        <v>366</v>
      </c>
      <c r="D79" t="s">
        <v>478</v>
      </c>
      <c r="E79" s="44">
        <v>0.81944444444444398</v>
      </c>
      <c r="F79">
        <v>1</v>
      </c>
      <c r="G79" s="44">
        <v>7.2302110014014695E-2</v>
      </c>
      <c r="H79" s="44">
        <v>0.17299293742491501</v>
      </c>
      <c r="I79" s="44">
        <v>6.6440459539860303E-2</v>
      </c>
      <c r="J79" s="44">
        <v>0.15426237895527101</v>
      </c>
      <c r="K79">
        <v>72</v>
      </c>
      <c r="L79">
        <v>29</v>
      </c>
      <c r="M79" s="19">
        <v>0.21136811222927701</v>
      </c>
      <c r="N79" s="19">
        <v>0.38285544856623699</v>
      </c>
      <c r="O79" s="44"/>
      <c r="Q79" s="44"/>
    </row>
    <row r="80" spans="1:17" x14ac:dyDescent="0.3">
      <c r="A80" t="s">
        <v>256</v>
      </c>
      <c r="B80" t="s">
        <v>257</v>
      </c>
      <c r="C80" t="s">
        <v>367</v>
      </c>
      <c r="D80" t="s">
        <v>479</v>
      </c>
      <c r="E80" s="44">
        <v>0.98611111111111105</v>
      </c>
      <c r="F80">
        <v>1</v>
      </c>
      <c r="G80" s="44">
        <v>0.95781199646086002</v>
      </c>
      <c r="H80" s="44">
        <v>0.52168176967036595</v>
      </c>
      <c r="I80" s="44">
        <v>0.66115563993271997</v>
      </c>
      <c r="J80" s="44">
        <v>0.47802078580749302</v>
      </c>
      <c r="K80">
        <v>72</v>
      </c>
      <c r="L80">
        <v>29</v>
      </c>
      <c r="M80" s="19">
        <v>1.43509986184548E-3</v>
      </c>
      <c r="N80" s="19">
        <v>7.2510308809034998E-3</v>
      </c>
      <c r="O80" s="44">
        <f t="shared" si="1"/>
        <v>-0.5347525746146371</v>
      </c>
      <c r="Q80" s="44"/>
    </row>
    <row r="81" spans="1:17" x14ac:dyDescent="0.3">
      <c r="A81" t="s">
        <v>258</v>
      </c>
      <c r="B81" t="s">
        <v>259</v>
      </c>
      <c r="C81" t="s">
        <v>369</v>
      </c>
      <c r="D81" t="s">
        <v>481</v>
      </c>
      <c r="E81" s="44">
        <v>0.98611111111111105</v>
      </c>
      <c r="F81">
        <v>1</v>
      </c>
      <c r="G81" s="44">
        <v>4.4369327428924299E-2</v>
      </c>
      <c r="H81" s="44">
        <v>0.136689243943345</v>
      </c>
      <c r="I81" s="44">
        <v>9.2530202956512195E-2</v>
      </c>
      <c r="J81" s="44">
        <v>0.17687639712727099</v>
      </c>
      <c r="K81">
        <v>72</v>
      </c>
      <c r="L81">
        <v>29</v>
      </c>
      <c r="M81" s="19">
        <v>3.6369831217392998E-2</v>
      </c>
      <c r="N81" s="19">
        <v>0.10991771466438501</v>
      </c>
      <c r="O81" s="44"/>
      <c r="Q81" s="44"/>
    </row>
    <row r="82" spans="1:17" x14ac:dyDescent="0.3">
      <c r="A82" t="s">
        <v>258</v>
      </c>
      <c r="B82" t="s">
        <v>260</v>
      </c>
      <c r="C82" t="s">
        <v>370</v>
      </c>
      <c r="D82" t="s">
        <v>482</v>
      </c>
      <c r="E82">
        <v>1</v>
      </c>
      <c r="F82">
        <v>1</v>
      </c>
      <c r="G82" s="44">
        <v>1.54227213670809</v>
      </c>
      <c r="H82" s="44">
        <v>0.49008341566924102</v>
      </c>
      <c r="I82" s="44">
        <v>0.92003711315022396</v>
      </c>
      <c r="J82" s="44">
        <v>0.56552192094947096</v>
      </c>
      <c r="K82">
        <v>72</v>
      </c>
      <c r="L82">
        <v>29</v>
      </c>
      <c r="M82" s="19">
        <v>1.24048441759284E-4</v>
      </c>
      <c r="N82" s="19">
        <v>7.4429065055570099E-4</v>
      </c>
      <c r="O82" s="44">
        <f t="shared" si="1"/>
        <v>-0.74529338988875249</v>
      </c>
      <c r="Q82" s="44"/>
    </row>
    <row r="83" spans="1:17" x14ac:dyDescent="0.3">
      <c r="A83" t="s">
        <v>258</v>
      </c>
      <c r="B83" t="s">
        <v>260</v>
      </c>
      <c r="C83" t="s">
        <v>371</v>
      </c>
      <c r="D83" t="s">
        <v>483</v>
      </c>
      <c r="E83">
        <v>1</v>
      </c>
      <c r="F83">
        <v>1</v>
      </c>
      <c r="G83" s="44">
        <v>2.0066833378245201</v>
      </c>
      <c r="H83" s="44">
        <v>0.34004632338399399</v>
      </c>
      <c r="I83" s="44">
        <v>2.0963638952864598</v>
      </c>
      <c r="J83" s="44">
        <v>0.35092853258449302</v>
      </c>
      <c r="K83">
        <v>72</v>
      </c>
      <c r="L83">
        <v>29</v>
      </c>
      <c r="M83" s="19">
        <v>0.54390868206026599</v>
      </c>
      <c r="N83" s="19">
        <v>0.61070448512029896</v>
      </c>
      <c r="O83" s="44"/>
      <c r="Q83" s="44"/>
    </row>
    <row r="84" spans="1:17" x14ac:dyDescent="0.3">
      <c r="A84" t="s">
        <v>258</v>
      </c>
      <c r="B84" t="s">
        <v>261</v>
      </c>
      <c r="C84" t="s">
        <v>372</v>
      </c>
      <c r="D84" t="s">
        <v>261</v>
      </c>
      <c r="E84" s="44">
        <v>0.98611111111111105</v>
      </c>
      <c r="F84">
        <v>1</v>
      </c>
      <c r="G84" s="44">
        <v>7.1646788884474302E-2</v>
      </c>
      <c r="H84" s="44">
        <v>0.15445487387746401</v>
      </c>
      <c r="I84" s="44">
        <v>0.44644615698818602</v>
      </c>
      <c r="J84" s="44">
        <v>0.50447504435718904</v>
      </c>
      <c r="K84">
        <v>72</v>
      </c>
      <c r="L84">
        <v>29</v>
      </c>
      <c r="M84" s="19">
        <v>8.1723926736998504E-8</v>
      </c>
      <c r="N84" s="19">
        <v>1.1272376053536201E-6</v>
      </c>
      <c r="O84" s="44">
        <f t="shared" si="1"/>
        <v>2.6395122402873556</v>
      </c>
      <c r="Q84" s="44"/>
    </row>
    <row r="85" spans="1:17" x14ac:dyDescent="0.3">
      <c r="A85" t="s">
        <v>262</v>
      </c>
      <c r="B85" t="s">
        <v>263</v>
      </c>
      <c r="C85" t="s">
        <v>374</v>
      </c>
      <c r="D85" t="s">
        <v>485</v>
      </c>
      <c r="E85">
        <v>1</v>
      </c>
      <c r="F85">
        <v>1</v>
      </c>
      <c r="G85" s="44">
        <v>2.57713099045219</v>
      </c>
      <c r="H85" s="44">
        <v>0.70419406773857496</v>
      </c>
      <c r="I85" s="44">
        <v>3.2452571347414501</v>
      </c>
      <c r="J85" s="44">
        <v>1.43385064208517</v>
      </c>
      <c r="K85">
        <v>72</v>
      </c>
      <c r="L85">
        <v>29</v>
      </c>
      <c r="M85" s="19">
        <v>0.94687079509798699</v>
      </c>
      <c r="N85" s="19">
        <v>0.96190049025827196</v>
      </c>
      <c r="O85" s="44"/>
      <c r="Q85" s="44"/>
    </row>
    <row r="86" spans="1:17" x14ac:dyDescent="0.3">
      <c r="A86" t="s">
        <v>262</v>
      </c>
      <c r="B86" t="s">
        <v>264</v>
      </c>
      <c r="C86" t="s">
        <v>375</v>
      </c>
      <c r="D86" t="s">
        <v>486</v>
      </c>
      <c r="E86" s="44">
        <v>0.98611111111111105</v>
      </c>
      <c r="F86">
        <v>1</v>
      </c>
      <c r="G86" s="44">
        <v>5.8554505391509998E-2</v>
      </c>
      <c r="H86" s="44">
        <v>0.15600683511431301</v>
      </c>
      <c r="I86" s="44">
        <v>0.200507344723028</v>
      </c>
      <c r="J86" s="44">
        <v>0.23407253533549799</v>
      </c>
      <c r="K86">
        <v>72</v>
      </c>
      <c r="L86">
        <v>29</v>
      </c>
      <c r="M86" s="19">
        <v>3.5471805789555299E-5</v>
      </c>
      <c r="N86" s="19">
        <v>2.43235239699808E-4</v>
      </c>
      <c r="O86" s="44">
        <f t="shared" si="1"/>
        <v>1.775802998379667</v>
      </c>
      <c r="Q86" s="44"/>
    </row>
    <row r="87" spans="1:17" x14ac:dyDescent="0.3">
      <c r="A87" t="s">
        <v>262</v>
      </c>
      <c r="B87" t="s">
        <v>264</v>
      </c>
      <c r="C87" t="s">
        <v>376</v>
      </c>
      <c r="D87" t="s">
        <v>487</v>
      </c>
      <c r="E87" s="44">
        <v>0.97222222222222199</v>
      </c>
      <c r="F87">
        <v>1</v>
      </c>
      <c r="G87" s="44">
        <v>2.4433592619754401E-2</v>
      </c>
      <c r="H87" s="44">
        <v>7.3386530285816404E-2</v>
      </c>
      <c r="I87" s="44">
        <v>0.20862411298452899</v>
      </c>
      <c r="J87" s="44">
        <v>0.35291730059569898</v>
      </c>
      <c r="K87">
        <v>72</v>
      </c>
      <c r="L87">
        <v>29</v>
      </c>
      <c r="M87" s="19">
        <v>2.6701467592538098E-8</v>
      </c>
      <c r="N87" s="19">
        <v>5.19839949220113E-7</v>
      </c>
      <c r="O87" s="44">
        <f t="shared" si="1"/>
        <v>3.0939680030943255</v>
      </c>
      <c r="Q87" s="44"/>
    </row>
    <row r="88" spans="1:17" x14ac:dyDescent="0.3">
      <c r="A88" t="s">
        <v>262</v>
      </c>
      <c r="B88" t="s">
        <v>264</v>
      </c>
      <c r="C88" t="s">
        <v>377</v>
      </c>
      <c r="D88" t="s">
        <v>488</v>
      </c>
      <c r="E88" s="44">
        <v>0.97222222222222199</v>
      </c>
      <c r="F88">
        <v>1</v>
      </c>
      <c r="G88" s="44">
        <v>2.4476109253370099E-2</v>
      </c>
      <c r="H88" s="44">
        <v>8.88422717720556E-2</v>
      </c>
      <c r="I88" s="44">
        <v>0.33086790136677102</v>
      </c>
      <c r="J88" s="44">
        <v>0.68904184269333002</v>
      </c>
      <c r="K88">
        <v>72</v>
      </c>
      <c r="L88">
        <v>29</v>
      </c>
      <c r="M88" s="19">
        <v>7.0508132665736401E-10</v>
      </c>
      <c r="N88" s="19">
        <v>6.7687807359106995E-8</v>
      </c>
      <c r="O88" s="44">
        <f t="shared" si="1"/>
        <v>3.7568091884980412</v>
      </c>
      <c r="Q88" s="44"/>
    </row>
    <row r="89" spans="1:17" x14ac:dyDescent="0.3">
      <c r="A89" t="s">
        <v>262</v>
      </c>
      <c r="B89" t="s">
        <v>265</v>
      </c>
      <c r="C89" t="s">
        <v>378</v>
      </c>
      <c r="D89" t="s">
        <v>489</v>
      </c>
      <c r="E89" s="44">
        <v>0.98611111111111105</v>
      </c>
      <c r="F89">
        <v>1</v>
      </c>
      <c r="G89" s="44">
        <v>5.5342577577395101E-2</v>
      </c>
      <c r="H89" s="44">
        <v>0.17214061923152399</v>
      </c>
      <c r="I89" s="44">
        <v>0.16496740723030501</v>
      </c>
      <c r="J89" s="44">
        <v>0.25453836240838501</v>
      </c>
      <c r="K89">
        <v>72</v>
      </c>
      <c r="L89">
        <v>29</v>
      </c>
      <c r="M89" s="19">
        <v>9.6499901138080702E-4</v>
      </c>
      <c r="N89" s="19">
        <v>5.0075624374355402E-3</v>
      </c>
      <c r="O89" s="44">
        <f t="shared" si="1"/>
        <v>1.5757192739099197</v>
      </c>
      <c r="Q89" s="44"/>
    </row>
    <row r="90" spans="1:17" x14ac:dyDescent="0.3">
      <c r="A90" t="s">
        <v>262</v>
      </c>
      <c r="B90" t="s">
        <v>266</v>
      </c>
      <c r="C90" t="s">
        <v>379</v>
      </c>
      <c r="D90" t="s">
        <v>490</v>
      </c>
      <c r="E90">
        <v>1</v>
      </c>
      <c r="F90">
        <v>1</v>
      </c>
      <c r="G90" s="44">
        <v>4.9312699419239898</v>
      </c>
      <c r="H90" s="44">
        <v>1.3544035765284601</v>
      </c>
      <c r="I90" s="44">
        <v>5.5892543084716602</v>
      </c>
      <c r="J90" s="44">
        <v>2.5399281962376299</v>
      </c>
      <c r="K90">
        <v>72</v>
      </c>
      <c r="L90">
        <v>29</v>
      </c>
      <c r="M90" s="19">
        <v>0.55490581201544398</v>
      </c>
      <c r="N90" s="19">
        <v>0.615849224895752</v>
      </c>
      <c r="O90" s="44"/>
      <c r="Q90" s="44"/>
    </row>
    <row r="91" spans="1:17" x14ac:dyDescent="0.3">
      <c r="A91" t="s">
        <v>262</v>
      </c>
      <c r="B91" t="s">
        <v>266</v>
      </c>
      <c r="C91" t="s">
        <v>380</v>
      </c>
      <c r="D91" t="s">
        <v>491</v>
      </c>
      <c r="E91" s="44">
        <v>0.98611111111111105</v>
      </c>
      <c r="F91">
        <v>1</v>
      </c>
      <c r="G91" s="44">
        <v>4.1525949514024899E-2</v>
      </c>
      <c r="H91" s="44">
        <v>0.127503361533574</v>
      </c>
      <c r="I91" s="44">
        <v>9.13852227018635E-2</v>
      </c>
      <c r="J91" s="44">
        <v>0.17571607117771301</v>
      </c>
      <c r="K91">
        <v>72</v>
      </c>
      <c r="L91">
        <v>29</v>
      </c>
      <c r="M91" s="19">
        <v>1.11072990343306E-2</v>
      </c>
      <c r="N91" s="19">
        <v>4.3522477848805599E-2</v>
      </c>
      <c r="O91" s="44">
        <f t="shared" si="1"/>
        <v>1.1379477389059522</v>
      </c>
      <c r="Q91" s="44"/>
    </row>
    <row r="92" spans="1:17" x14ac:dyDescent="0.3">
      <c r="A92" t="s">
        <v>262</v>
      </c>
      <c r="B92" t="s">
        <v>267</v>
      </c>
      <c r="C92" t="s">
        <v>382</v>
      </c>
      <c r="D92" t="s">
        <v>493</v>
      </c>
      <c r="E92" s="44">
        <v>0.61111111111111105</v>
      </c>
      <c r="F92">
        <v>1</v>
      </c>
      <c r="G92" s="44">
        <v>2.8552090086488E-2</v>
      </c>
      <c r="H92" s="44">
        <v>7.9905373538510696E-2</v>
      </c>
      <c r="I92" s="44">
        <v>0.15972506926097299</v>
      </c>
      <c r="J92" s="44">
        <v>0.33818415299832599</v>
      </c>
      <c r="K92">
        <v>72</v>
      </c>
      <c r="L92">
        <v>29</v>
      </c>
      <c r="M92" s="19">
        <v>5.5972902749050098E-2</v>
      </c>
      <c r="N92" s="19">
        <v>0.14329063103756801</v>
      </c>
      <c r="O92" s="44"/>
      <c r="Q92" s="44"/>
    </row>
    <row r="93" spans="1:17" x14ac:dyDescent="0.3">
      <c r="A93" t="s">
        <v>262</v>
      </c>
      <c r="B93" t="s">
        <v>267</v>
      </c>
      <c r="C93" t="s">
        <v>383</v>
      </c>
      <c r="D93" t="s">
        <v>494</v>
      </c>
      <c r="E93" s="44">
        <v>0.88888888888888895</v>
      </c>
      <c r="F93">
        <v>1</v>
      </c>
      <c r="G93" s="44">
        <v>0.17211409644877201</v>
      </c>
      <c r="H93" s="44">
        <v>0.30267395419793602</v>
      </c>
      <c r="I93" s="44">
        <v>6.4758861454597194E-2</v>
      </c>
      <c r="J93" s="44">
        <v>0.111207809557731</v>
      </c>
      <c r="K93">
        <v>72</v>
      </c>
      <c r="L93">
        <v>29</v>
      </c>
      <c r="M93" s="19">
        <v>0.31788510854651902</v>
      </c>
      <c r="N93" s="19">
        <v>0.47682766281977901</v>
      </c>
      <c r="O93" s="44"/>
      <c r="Q93" s="44"/>
    </row>
    <row r="94" spans="1:17" x14ac:dyDescent="0.3">
      <c r="A94" t="s">
        <v>262</v>
      </c>
      <c r="B94" t="s">
        <v>267</v>
      </c>
      <c r="C94" t="s">
        <v>384</v>
      </c>
      <c r="D94" t="s">
        <v>495</v>
      </c>
      <c r="E94" s="44">
        <v>0.91666666666666696</v>
      </c>
      <c r="F94">
        <v>1</v>
      </c>
      <c r="G94" s="44">
        <v>0.11132821076872</v>
      </c>
      <c r="H94" s="44">
        <v>0.267535098380628</v>
      </c>
      <c r="I94" s="44">
        <v>0.19330068920768201</v>
      </c>
      <c r="J94" s="44">
        <v>0.22680501963619201</v>
      </c>
      <c r="K94">
        <v>72</v>
      </c>
      <c r="L94">
        <v>29</v>
      </c>
      <c r="M94" s="19">
        <v>2.30112632074751E-2</v>
      </c>
      <c r="N94" s="19">
        <v>7.8895759568486101E-2</v>
      </c>
      <c r="O94" s="44"/>
      <c r="Q94" s="44"/>
    </row>
    <row r="95" spans="1:17" x14ac:dyDescent="0.3">
      <c r="A95" t="s">
        <v>262</v>
      </c>
      <c r="B95" t="s">
        <v>267</v>
      </c>
      <c r="C95" t="s">
        <v>385</v>
      </c>
      <c r="D95" t="s">
        <v>496</v>
      </c>
      <c r="E95" s="44">
        <v>0.875</v>
      </c>
      <c r="F95">
        <v>1</v>
      </c>
      <c r="G95" s="44">
        <v>7.7288597827729497E-2</v>
      </c>
      <c r="H95" s="44">
        <v>0.15761533523742699</v>
      </c>
      <c r="I95" s="44">
        <v>0.101036031986226</v>
      </c>
      <c r="J95" s="44">
        <v>0.17601835862050499</v>
      </c>
      <c r="K95">
        <v>72</v>
      </c>
      <c r="L95">
        <v>29</v>
      </c>
      <c r="M95" s="19">
        <v>0.28395683307136399</v>
      </c>
      <c r="N95" s="19">
        <v>0.44727889519200098</v>
      </c>
      <c r="O95" s="44"/>
      <c r="Q95" s="44"/>
    </row>
    <row r="96" spans="1:17" x14ac:dyDescent="0.3">
      <c r="A96" t="s">
        <v>262</v>
      </c>
      <c r="B96" t="s">
        <v>268</v>
      </c>
      <c r="C96" t="s">
        <v>387</v>
      </c>
      <c r="D96" t="s">
        <v>498</v>
      </c>
      <c r="E96">
        <v>1</v>
      </c>
      <c r="F96">
        <v>1</v>
      </c>
      <c r="G96" s="44">
        <v>0.73796043928843502</v>
      </c>
      <c r="H96" s="44">
        <v>0.44276186990636401</v>
      </c>
      <c r="I96" s="44">
        <v>1.3382432952666501</v>
      </c>
      <c r="J96" s="44">
        <v>0.68493541636877497</v>
      </c>
      <c r="K96">
        <v>72</v>
      </c>
      <c r="L96">
        <v>29</v>
      </c>
      <c r="M96" s="19">
        <v>3.4112259407229298E-2</v>
      </c>
      <c r="N96" s="19">
        <v>0.105637964615936</v>
      </c>
      <c r="O96" s="44"/>
      <c r="Q96" s="44"/>
    </row>
    <row r="97" spans="1:17" x14ac:dyDescent="0.3">
      <c r="A97" t="s">
        <v>269</v>
      </c>
      <c r="B97" t="s">
        <v>270</v>
      </c>
      <c r="C97" t="s">
        <v>389</v>
      </c>
      <c r="D97" t="s">
        <v>270</v>
      </c>
      <c r="E97" s="44">
        <v>0.98611111111111105</v>
      </c>
      <c r="F97">
        <v>1</v>
      </c>
      <c r="G97" s="44">
        <v>0.12649405422511201</v>
      </c>
      <c r="H97" s="44">
        <v>0.24571186213519899</v>
      </c>
      <c r="I97" s="44">
        <v>0.26810337987593302</v>
      </c>
      <c r="J97" s="44">
        <v>0.36576271494999801</v>
      </c>
      <c r="K97">
        <v>72</v>
      </c>
      <c r="L97">
        <v>29</v>
      </c>
      <c r="M97" s="19">
        <v>1.26492993277556E-2</v>
      </c>
      <c r="N97" s="19">
        <v>4.8362438403269897E-2</v>
      </c>
      <c r="O97" s="44">
        <f t="shared" si="1"/>
        <v>1.0837198334112197</v>
      </c>
      <c r="Q97" s="44"/>
    </row>
    <row r="98" spans="1:17" x14ac:dyDescent="0.3">
      <c r="A98" t="s">
        <v>269</v>
      </c>
      <c r="B98" t="s">
        <v>271</v>
      </c>
      <c r="C98" t="s">
        <v>390</v>
      </c>
      <c r="D98" t="s">
        <v>271</v>
      </c>
      <c r="E98">
        <v>1</v>
      </c>
      <c r="F98">
        <v>1</v>
      </c>
      <c r="G98" s="44">
        <v>1.7822463206879899</v>
      </c>
      <c r="H98" s="44">
        <v>0.33855550249339</v>
      </c>
      <c r="I98" s="44">
        <v>1.63485579851509</v>
      </c>
      <c r="J98" s="44">
        <v>0.52145700253960303</v>
      </c>
      <c r="K98">
        <v>72</v>
      </c>
      <c r="L98">
        <v>29</v>
      </c>
      <c r="M98" s="19">
        <v>0.13577034025089099</v>
      </c>
      <c r="N98" s="19">
        <v>0.27154068050178098</v>
      </c>
      <c r="O98" s="44"/>
      <c r="Q98" s="44"/>
    </row>
    <row r="99" spans="1:17" x14ac:dyDescent="0.3">
      <c r="A99" t="s">
        <v>269</v>
      </c>
      <c r="B99" t="s">
        <v>272</v>
      </c>
      <c r="C99" t="s">
        <v>391</v>
      </c>
      <c r="D99" t="s">
        <v>272</v>
      </c>
      <c r="E99">
        <v>1</v>
      </c>
      <c r="F99">
        <v>1</v>
      </c>
      <c r="G99" s="44">
        <v>1.48533276168476</v>
      </c>
      <c r="H99" s="44">
        <v>0.52214804854554298</v>
      </c>
      <c r="I99" s="44">
        <v>0.81679080859059106</v>
      </c>
      <c r="J99" s="44">
        <v>0.66341217053171597</v>
      </c>
      <c r="K99">
        <v>72</v>
      </c>
      <c r="L99">
        <v>29</v>
      </c>
      <c r="M99" s="19">
        <v>2.6639316109688902E-6</v>
      </c>
      <c r="N99" s="19">
        <v>2.3248857695728502E-5</v>
      </c>
      <c r="O99" s="44">
        <f t="shared" si="1"/>
        <v>-0.8627476400558588</v>
      </c>
      <c r="Q99" s="44"/>
    </row>
    <row r="100" spans="1:17" x14ac:dyDescent="0.3">
      <c r="A100" t="s">
        <v>274</v>
      </c>
      <c r="B100" t="s">
        <v>275</v>
      </c>
      <c r="C100" t="s">
        <v>393</v>
      </c>
      <c r="D100" t="s">
        <v>500</v>
      </c>
      <c r="E100">
        <v>1</v>
      </c>
      <c r="F100">
        <v>1</v>
      </c>
      <c r="G100" s="44">
        <v>0.72817461678821704</v>
      </c>
      <c r="H100" s="44">
        <v>0.67990266829413504</v>
      </c>
      <c r="I100" s="44">
        <v>1.22070336273179</v>
      </c>
      <c r="J100" s="44">
        <v>0.83052616184868899</v>
      </c>
      <c r="K100">
        <v>72</v>
      </c>
      <c r="L100">
        <v>29</v>
      </c>
      <c r="M100" s="19">
        <v>6.7879064904909206E-2</v>
      </c>
      <c r="N100" s="19">
        <v>0.16925688911354</v>
      </c>
      <c r="O100" s="44"/>
      <c r="Q100" s="44"/>
    </row>
  </sheetData>
  <mergeCells count="2">
    <mergeCell ref="A1:M1"/>
    <mergeCell ref="A2:O2"/>
  </mergeCells>
  <conditionalFormatting sqref="O5:O100">
    <cfRule type="dataBar" priority="1">
      <dataBar>
        <cfvo type="min"/>
        <cfvo type="max"/>
        <color rgb="FF63C384"/>
      </dataBar>
      <extLst>
        <ext xmlns:x14="http://schemas.microsoft.com/office/spreadsheetml/2009/9/main" uri="{B025F937-C7B1-47D3-B67F-A62EFF666E3E}">
          <x14:id>{10267227-4EE6-49C7-8582-63E879F4466D}</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10267227-4EE6-49C7-8582-63E879F4466D}">
            <x14:dataBar minLength="0" maxLength="100" border="1" negativeBarBorderColorSameAsPositive="0">
              <x14:cfvo type="autoMin"/>
              <x14:cfvo type="autoMax"/>
              <x14:borderColor rgb="FF63C384"/>
              <x14:negativeFillColor rgb="FFFF0000"/>
              <x14:negativeBorderColor rgb="FFFF0000"/>
              <x14:axisColor rgb="FF000000"/>
            </x14:dataBar>
          </x14:cfRule>
          <xm:sqref>O5:O100</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7D5BB-E9BD-4323-A5EF-A27A39993860}">
  <dimension ref="A1:AF120"/>
  <sheetViews>
    <sheetView zoomScale="57" zoomScaleNormal="100" workbookViewId="0">
      <selection activeCell="L26" sqref="L26"/>
    </sheetView>
  </sheetViews>
  <sheetFormatPr defaultRowHeight="14.4" x14ac:dyDescent="0.3"/>
  <cols>
    <col min="1" max="1" width="49.88671875" bestFit="1" customWidth="1"/>
    <col min="2" max="2" width="55.88671875" bestFit="1" customWidth="1"/>
    <col min="3" max="3" width="8.88671875" bestFit="1" customWidth="1"/>
    <col min="4" max="4" width="65.21875" bestFit="1" customWidth="1"/>
    <col min="5" max="5" width="11.77734375" bestFit="1" customWidth="1"/>
    <col min="6" max="6" width="12.33203125" bestFit="1" customWidth="1"/>
    <col min="7" max="7" width="12.88671875" bestFit="1" customWidth="1"/>
    <col min="8" max="8" width="13.109375" bestFit="1" customWidth="1"/>
    <col min="9" max="16" width="8.77734375" customWidth="1"/>
    <col min="17" max="20" width="6.77734375" customWidth="1"/>
    <col min="21" max="22" width="9.44140625" bestFit="1" customWidth="1"/>
    <col min="23" max="23" width="9.44140625" customWidth="1"/>
    <col min="24" max="29" width="14.88671875" style="19" customWidth="1"/>
    <col min="30" max="30" width="11.44140625" bestFit="1" customWidth="1"/>
    <col min="31" max="31" width="12.6640625" bestFit="1" customWidth="1"/>
    <col min="32" max="32" width="13.5546875" bestFit="1" customWidth="1"/>
  </cols>
  <sheetData>
    <row r="1" spans="1:32" x14ac:dyDescent="0.3">
      <c r="A1" s="95" t="s">
        <v>534</v>
      </c>
      <c r="B1" s="95"/>
      <c r="C1" s="95"/>
      <c r="D1" s="95"/>
      <c r="E1" s="95"/>
      <c r="F1" s="95"/>
      <c r="G1" s="95"/>
      <c r="H1" s="95"/>
      <c r="I1" s="95"/>
      <c r="J1" s="95"/>
      <c r="K1" s="95"/>
      <c r="L1" s="95"/>
      <c r="M1" s="95"/>
    </row>
    <row r="2" spans="1:32" ht="61.8" customHeight="1" x14ac:dyDescent="0.3">
      <c r="A2" s="94" t="s">
        <v>609</v>
      </c>
      <c r="B2" s="94"/>
      <c r="C2" s="94"/>
      <c r="D2" s="94"/>
      <c r="E2" s="94"/>
      <c r="F2" s="94"/>
      <c r="G2" s="94"/>
      <c r="H2" s="94"/>
      <c r="I2" s="94"/>
      <c r="J2" s="94"/>
      <c r="K2" s="94"/>
      <c r="L2" s="94"/>
      <c r="M2" s="94"/>
      <c r="N2" s="94"/>
      <c r="O2" s="94"/>
      <c r="P2" s="94"/>
      <c r="Q2" s="94"/>
      <c r="R2" s="94"/>
      <c r="S2" s="94"/>
      <c r="T2" s="94"/>
      <c r="U2" s="94"/>
      <c r="V2" s="94"/>
      <c r="X2" s="94" t="s">
        <v>610</v>
      </c>
      <c r="Y2" s="94"/>
      <c r="Z2" s="94"/>
      <c r="AA2" s="94"/>
      <c r="AB2" s="94"/>
      <c r="AC2" s="94"/>
      <c r="AD2" s="94"/>
      <c r="AE2" s="94"/>
      <c r="AF2" s="94"/>
    </row>
    <row r="4" spans="1:32" s="2" customFormat="1" x14ac:dyDescent="0.3">
      <c r="A4" s="2" t="s">
        <v>501</v>
      </c>
      <c r="B4" s="2" t="s">
        <v>502</v>
      </c>
      <c r="C4" s="2" t="s">
        <v>278</v>
      </c>
      <c r="D4" s="2" t="s">
        <v>394</v>
      </c>
      <c r="E4" s="2" t="s">
        <v>208</v>
      </c>
      <c r="F4" s="2" t="s">
        <v>209</v>
      </c>
      <c r="G4" s="2" t="s">
        <v>210</v>
      </c>
      <c r="H4" s="2" t="s">
        <v>211</v>
      </c>
      <c r="I4" s="2" t="s">
        <v>200</v>
      </c>
      <c r="J4" s="2" t="s">
        <v>201</v>
      </c>
      <c r="K4" s="2" t="s">
        <v>202</v>
      </c>
      <c r="L4" s="2" t="s">
        <v>203</v>
      </c>
      <c r="M4" s="2" t="s">
        <v>204</v>
      </c>
      <c r="N4" s="2" t="s">
        <v>205</v>
      </c>
      <c r="O4" s="2" t="s">
        <v>206</v>
      </c>
      <c r="P4" s="2" t="s">
        <v>207</v>
      </c>
      <c r="Q4" s="2" t="s">
        <v>212</v>
      </c>
      <c r="R4" s="2" t="s">
        <v>213</v>
      </c>
      <c r="S4" s="2" t="s">
        <v>214</v>
      </c>
      <c r="T4" s="2" t="s">
        <v>215</v>
      </c>
      <c r="U4" s="2" t="s">
        <v>96</v>
      </c>
      <c r="V4" s="2" t="s">
        <v>97</v>
      </c>
      <c r="X4" s="59" t="s">
        <v>216</v>
      </c>
      <c r="Y4" s="59" t="s">
        <v>217</v>
      </c>
      <c r="Z4" s="59" t="s">
        <v>218</v>
      </c>
      <c r="AA4" s="59" t="s">
        <v>219</v>
      </c>
      <c r="AB4" s="59" t="s">
        <v>220</v>
      </c>
      <c r="AC4" s="59" t="s">
        <v>221</v>
      </c>
      <c r="AD4" s="2" t="s">
        <v>503</v>
      </c>
      <c r="AE4" s="2" t="s">
        <v>504</v>
      </c>
      <c r="AF4" s="2" t="s">
        <v>505</v>
      </c>
    </row>
    <row r="5" spans="1:32" x14ac:dyDescent="0.3">
      <c r="A5" t="s">
        <v>238</v>
      </c>
      <c r="B5" t="s">
        <v>239</v>
      </c>
      <c r="C5" t="s">
        <v>319</v>
      </c>
      <c r="D5" t="s">
        <v>432</v>
      </c>
      <c r="E5">
        <v>1</v>
      </c>
      <c r="F5">
        <v>1</v>
      </c>
      <c r="G5">
        <v>1</v>
      </c>
      <c r="H5">
        <v>1</v>
      </c>
      <c r="I5" s="44">
        <v>0.34266119756357</v>
      </c>
      <c r="J5" s="44">
        <v>0.27834412521400798</v>
      </c>
      <c r="K5" s="44">
        <v>6.1174033164933597E-2</v>
      </c>
      <c r="L5" s="44">
        <v>5.0024254674429697E-2</v>
      </c>
      <c r="M5" s="44">
        <v>5.58556736242172E-2</v>
      </c>
      <c r="N5" s="44">
        <v>6.7258840695275296E-2</v>
      </c>
      <c r="O5" s="44">
        <v>1.07646332329059E-2</v>
      </c>
      <c r="P5" s="44">
        <v>8.3299340499504906E-3</v>
      </c>
      <c r="Q5">
        <v>19</v>
      </c>
      <c r="R5">
        <v>35</v>
      </c>
      <c r="S5">
        <v>30</v>
      </c>
      <c r="T5">
        <v>17</v>
      </c>
      <c r="U5" s="19">
        <v>7.1803387164720099E-14</v>
      </c>
      <c r="V5" s="19">
        <v>3.3703630709970698E-13</v>
      </c>
      <c r="W5" s="19"/>
      <c r="X5" s="19">
        <v>2.5743144100001002E-4</v>
      </c>
      <c r="Y5" s="19">
        <v>1.9487762938048798E-5</v>
      </c>
      <c r="Z5" s="19">
        <v>1.7232407944193199E-11</v>
      </c>
      <c r="AA5" s="19">
        <v>0.40318834635428702</v>
      </c>
      <c r="AB5" s="19">
        <v>3.7332217314250302E-5</v>
      </c>
      <c r="AC5" s="19">
        <v>8.61819819087333E-4</v>
      </c>
      <c r="AD5" s="44">
        <v>-2.485791532212446</v>
      </c>
      <c r="AE5" s="44">
        <v>-0.13121556309926399</v>
      </c>
      <c r="AF5" s="44">
        <v>-2.3754046665017938</v>
      </c>
    </row>
    <row r="6" spans="1:32" x14ac:dyDescent="0.3">
      <c r="A6" t="s">
        <v>238</v>
      </c>
      <c r="B6" t="s">
        <v>244</v>
      </c>
      <c r="C6" t="s">
        <v>342</v>
      </c>
      <c r="D6" t="s">
        <v>455</v>
      </c>
      <c r="E6">
        <v>1</v>
      </c>
      <c r="F6">
        <v>1</v>
      </c>
      <c r="G6">
        <v>1</v>
      </c>
      <c r="H6">
        <v>1</v>
      </c>
      <c r="I6" s="44">
        <v>0.55169503773558104</v>
      </c>
      <c r="J6" s="44">
        <v>0.29991161408056899</v>
      </c>
      <c r="K6" s="44">
        <v>0.18119224023487401</v>
      </c>
      <c r="L6" s="44">
        <v>7.6982936798110899E-2</v>
      </c>
      <c r="M6" s="44">
        <v>0.177719875530059</v>
      </c>
      <c r="N6" s="44">
        <v>9.1552114583483807E-2</v>
      </c>
      <c r="O6" s="44">
        <v>7.5695699745850706E-2</v>
      </c>
      <c r="P6" s="44">
        <v>3.8336409373563002E-2</v>
      </c>
      <c r="Q6">
        <v>19</v>
      </c>
      <c r="R6">
        <v>35</v>
      </c>
      <c r="S6">
        <v>30</v>
      </c>
      <c r="T6">
        <v>17</v>
      </c>
      <c r="U6" s="19">
        <v>7.7759860526584106E-14</v>
      </c>
      <c r="V6" s="19">
        <v>3.5769535842228698E-13</v>
      </c>
      <c r="W6" s="19"/>
      <c r="X6" s="19">
        <v>1.4711283051790599E-4</v>
      </c>
      <c r="Y6" s="19">
        <v>1.0120375366603E-4</v>
      </c>
      <c r="Z6" s="19">
        <v>5.0851122888644797E-11</v>
      </c>
      <c r="AA6" s="19">
        <v>0.82398840864372702</v>
      </c>
      <c r="AB6" s="19">
        <v>1.4726375418191301E-4</v>
      </c>
      <c r="AC6" s="19">
        <v>4.3930363382702899E-4</v>
      </c>
      <c r="AD6" s="44">
        <v>-1.6063498324549998</v>
      </c>
      <c r="AE6" s="44">
        <v>-2.7916135601946602E-2</v>
      </c>
      <c r="AF6" s="44">
        <v>-1.2313217875384439</v>
      </c>
    </row>
    <row r="7" spans="1:32" x14ac:dyDescent="0.3">
      <c r="A7" t="s">
        <v>274</v>
      </c>
      <c r="B7" t="s">
        <v>275</v>
      </c>
      <c r="C7" t="s">
        <v>393</v>
      </c>
      <c r="D7" t="s">
        <v>500</v>
      </c>
      <c r="E7">
        <v>1</v>
      </c>
      <c r="F7">
        <v>1</v>
      </c>
      <c r="G7">
        <v>1</v>
      </c>
      <c r="H7">
        <v>1</v>
      </c>
      <c r="I7" s="44">
        <v>0.82880201279455501</v>
      </c>
      <c r="J7" s="44">
        <v>0.31154981691334699</v>
      </c>
      <c r="K7" s="44">
        <v>0.31130443781867201</v>
      </c>
      <c r="L7" s="44">
        <v>0.126524795711871</v>
      </c>
      <c r="M7" s="44">
        <v>0.174970555942428</v>
      </c>
      <c r="N7" s="44">
        <v>6.7621554321074098E-2</v>
      </c>
      <c r="O7" s="44">
        <v>0.114294133254685</v>
      </c>
      <c r="P7" s="44">
        <v>7.4952802047759795E-2</v>
      </c>
      <c r="Q7">
        <v>19</v>
      </c>
      <c r="R7">
        <v>35</v>
      </c>
      <c r="S7">
        <v>30</v>
      </c>
      <c r="T7">
        <v>17</v>
      </c>
      <c r="U7" s="19">
        <v>1.35498185942685E-19</v>
      </c>
      <c r="V7" s="19">
        <v>1.29852428195073E-18</v>
      </c>
      <c r="W7" s="19"/>
      <c r="X7" s="19">
        <v>3.8288730073504602E-4</v>
      </c>
      <c r="Y7" s="19">
        <v>8.29239536147892E-10</v>
      </c>
      <c r="Z7" s="19">
        <v>9.7995334213683499E-12</v>
      </c>
      <c r="AA7" s="19">
        <v>1.4419160569861E-3</v>
      </c>
      <c r="AB7" s="19">
        <v>1.5333716236610199E-5</v>
      </c>
      <c r="AC7" s="19">
        <v>0.110581290712903</v>
      </c>
      <c r="AD7" s="44">
        <v>-1.4127013633212313</v>
      </c>
      <c r="AE7" s="44">
        <v>-0.83121397771876804</v>
      </c>
      <c r="AF7" s="44">
        <v>-0.61436081408876786</v>
      </c>
    </row>
    <row r="8" spans="1:32" x14ac:dyDescent="0.3">
      <c r="A8" t="s">
        <v>230</v>
      </c>
      <c r="B8" t="s">
        <v>234</v>
      </c>
      <c r="C8" t="s">
        <v>300</v>
      </c>
      <c r="D8" t="s">
        <v>414</v>
      </c>
      <c r="E8">
        <v>1</v>
      </c>
      <c r="F8">
        <v>1</v>
      </c>
      <c r="G8">
        <v>1</v>
      </c>
      <c r="H8">
        <v>1</v>
      </c>
      <c r="I8" s="44">
        <v>0.93236838560438196</v>
      </c>
      <c r="J8" s="44">
        <v>0.32116335319275002</v>
      </c>
      <c r="K8" s="44">
        <v>0.35248956336855303</v>
      </c>
      <c r="L8" s="44">
        <v>0.12978461488163101</v>
      </c>
      <c r="M8" s="44">
        <v>0.21187532060299599</v>
      </c>
      <c r="N8" s="44">
        <v>8.6065597912066097E-2</v>
      </c>
      <c r="O8" s="44">
        <v>9.1706804762253596E-2</v>
      </c>
      <c r="P8" s="44">
        <v>6.70823802539844E-2</v>
      </c>
      <c r="Q8">
        <v>19</v>
      </c>
      <c r="R8">
        <v>35</v>
      </c>
      <c r="S8">
        <v>30</v>
      </c>
      <c r="T8">
        <v>17</v>
      </c>
      <c r="U8" s="19">
        <v>2.72668515054103E-27</v>
      </c>
      <c r="V8" s="19">
        <v>1.25427516924887E-25</v>
      </c>
      <c r="W8" s="19"/>
      <c r="X8" s="19">
        <v>6.1872737295211896E-4</v>
      </c>
      <c r="Y8" s="19">
        <v>1.4615289007265399E-9</v>
      </c>
      <c r="Z8" s="19">
        <v>2.5323473038605799E-13</v>
      </c>
      <c r="AA8" s="19">
        <v>1.23241372937911E-3</v>
      </c>
      <c r="AB8" s="19">
        <v>1.7734249735743899E-7</v>
      </c>
      <c r="AC8" s="19">
        <v>1.3865112244481E-2</v>
      </c>
      <c r="AD8" s="44">
        <v>-1.4033195446007003</v>
      </c>
      <c r="AE8" s="44">
        <v>-0.73436499104513309</v>
      </c>
      <c r="AF8" s="44">
        <v>-1.2081148585681167</v>
      </c>
    </row>
    <row r="9" spans="1:32" x14ac:dyDescent="0.3">
      <c r="A9" t="s">
        <v>238</v>
      </c>
      <c r="B9" t="s">
        <v>244</v>
      </c>
      <c r="C9" t="s">
        <v>343</v>
      </c>
      <c r="D9" t="s">
        <v>456</v>
      </c>
      <c r="E9">
        <v>1</v>
      </c>
      <c r="F9">
        <v>1</v>
      </c>
      <c r="G9">
        <v>1</v>
      </c>
      <c r="H9">
        <v>1</v>
      </c>
      <c r="I9" s="44">
        <v>0.86908918814194802</v>
      </c>
      <c r="J9" s="44">
        <v>0.33614126200588501</v>
      </c>
      <c r="K9" s="44">
        <v>0.33384477864449102</v>
      </c>
      <c r="L9" s="44">
        <v>0.10926487392081601</v>
      </c>
      <c r="M9" s="44">
        <v>0.21816837275252601</v>
      </c>
      <c r="N9" s="44">
        <v>9.6147890359434607E-2</v>
      </c>
      <c r="O9" s="44">
        <v>8.4104256150566395E-2</v>
      </c>
      <c r="P9" s="44">
        <v>6.0834183929043002E-2</v>
      </c>
      <c r="Q9">
        <v>19</v>
      </c>
      <c r="R9">
        <v>35</v>
      </c>
      <c r="S9">
        <v>30</v>
      </c>
      <c r="T9">
        <v>17</v>
      </c>
      <c r="U9" s="19">
        <v>2.3446385521907499E-23</v>
      </c>
      <c r="V9" s="19">
        <v>6.0970642629856701E-22</v>
      </c>
      <c r="W9" s="19"/>
      <c r="X9" s="19">
        <v>3.0088111218438799E-4</v>
      </c>
      <c r="Y9" s="19">
        <v>4.2866195693976601E-9</v>
      </c>
      <c r="Z9" s="19">
        <v>2.1144199437505001E-13</v>
      </c>
      <c r="AA9" s="19">
        <v>5.2267725581844901E-3</v>
      </c>
      <c r="AB9" s="19">
        <v>3.4760734320505002E-7</v>
      </c>
      <c r="AC9" s="19">
        <v>6.9802654247567699E-3</v>
      </c>
      <c r="AD9" s="44">
        <v>-1.3803267611130348</v>
      </c>
      <c r="AE9" s="44">
        <v>-0.61373550312734182</v>
      </c>
      <c r="AF9" s="44">
        <v>-1.3751912574684129</v>
      </c>
    </row>
    <row r="10" spans="1:32" x14ac:dyDescent="0.3">
      <c r="A10" t="s">
        <v>230</v>
      </c>
      <c r="B10" t="s">
        <v>232</v>
      </c>
      <c r="C10" t="s">
        <v>291</v>
      </c>
      <c r="D10" t="s">
        <v>405</v>
      </c>
      <c r="E10">
        <v>1</v>
      </c>
      <c r="F10">
        <v>1</v>
      </c>
      <c r="G10">
        <v>1</v>
      </c>
      <c r="H10">
        <v>1</v>
      </c>
      <c r="I10" s="44">
        <v>0.40164602861757098</v>
      </c>
      <c r="J10" s="44">
        <v>0.186069518431769</v>
      </c>
      <c r="K10" s="44">
        <v>0.15553765295729699</v>
      </c>
      <c r="L10" s="44">
        <v>8.2581429552099905E-2</v>
      </c>
      <c r="M10" s="44">
        <v>7.8856860932421502E-2</v>
      </c>
      <c r="N10" s="44">
        <v>3.8764943704541303E-2</v>
      </c>
      <c r="O10" s="44">
        <v>5.9851047518538099E-2</v>
      </c>
      <c r="P10" s="44">
        <v>4.7050278950747502E-2</v>
      </c>
      <c r="Q10">
        <v>19</v>
      </c>
      <c r="R10">
        <v>35</v>
      </c>
      <c r="S10">
        <v>30</v>
      </c>
      <c r="T10">
        <v>17</v>
      </c>
      <c r="U10" s="19">
        <v>9.4843874425249402E-15</v>
      </c>
      <c r="V10" s="19">
        <v>4.84757580395719E-14</v>
      </c>
      <c r="W10" s="19"/>
      <c r="X10" s="19">
        <v>1.00888242047206E-3</v>
      </c>
      <c r="Y10" s="19">
        <v>6.1558433933185003E-9</v>
      </c>
      <c r="Z10" s="19">
        <v>1.04324158267909E-9</v>
      </c>
      <c r="AA10" s="19">
        <v>1.8400091069515499E-3</v>
      </c>
      <c r="AB10" s="19">
        <v>1.9177536399404E-4</v>
      </c>
      <c r="AC10" s="19">
        <v>0.27550289690813901</v>
      </c>
      <c r="AD10" s="44">
        <v>-1.3686607375691924</v>
      </c>
      <c r="AE10" s="44">
        <v>-0.97995568687236745</v>
      </c>
      <c r="AF10" s="44">
        <v>-0.39785978442725711</v>
      </c>
    </row>
    <row r="11" spans="1:32" x14ac:dyDescent="0.3">
      <c r="A11" t="s">
        <v>230</v>
      </c>
      <c r="B11" t="s">
        <v>232</v>
      </c>
      <c r="C11" t="s">
        <v>290</v>
      </c>
      <c r="D11" t="s">
        <v>404</v>
      </c>
      <c r="E11">
        <v>1</v>
      </c>
      <c r="F11">
        <v>1</v>
      </c>
      <c r="G11">
        <v>1</v>
      </c>
      <c r="H11">
        <v>1</v>
      </c>
      <c r="I11" s="44">
        <v>1.07153432990891</v>
      </c>
      <c r="J11" s="44">
        <v>0.40036627339136599</v>
      </c>
      <c r="K11" s="44">
        <v>0.42874575331742998</v>
      </c>
      <c r="L11" s="44">
        <v>0.21205723664277101</v>
      </c>
      <c r="M11" s="44">
        <v>0.19082375221960199</v>
      </c>
      <c r="N11" s="44">
        <v>0.11030464104771601</v>
      </c>
      <c r="O11" s="44">
        <v>0.120826728511037</v>
      </c>
      <c r="P11" s="44">
        <v>0.109217577181972</v>
      </c>
      <c r="Q11">
        <v>19</v>
      </c>
      <c r="R11">
        <v>35</v>
      </c>
      <c r="S11">
        <v>30</v>
      </c>
      <c r="T11">
        <v>17</v>
      </c>
      <c r="U11" s="19">
        <v>1.2463662885869001E-17</v>
      </c>
      <c r="V11" s="19">
        <v>8.1904070392853696E-17</v>
      </c>
      <c r="W11" s="19"/>
      <c r="X11" s="19">
        <v>1.00401902030208E-3</v>
      </c>
      <c r="Y11" s="19">
        <v>4.50013490082314E-10</v>
      </c>
      <c r="Z11" s="19">
        <v>3.4852500599472198E-11</v>
      </c>
      <c r="AA11" s="19">
        <v>3.3747823049276398E-4</v>
      </c>
      <c r="AB11" s="19">
        <v>1.2655010839960601E-5</v>
      </c>
      <c r="AC11" s="19">
        <v>0.189310944295494</v>
      </c>
      <c r="AD11" s="44">
        <v>-1.3214837852196226</v>
      </c>
      <c r="AE11" s="44">
        <v>-1.1678816239110619</v>
      </c>
      <c r="AF11" s="44">
        <v>-0.65930112402223695</v>
      </c>
    </row>
    <row r="12" spans="1:32" x14ac:dyDescent="0.3">
      <c r="A12" t="s">
        <v>262</v>
      </c>
      <c r="B12" t="s">
        <v>268</v>
      </c>
      <c r="C12" t="s">
        <v>388</v>
      </c>
      <c r="D12" t="s">
        <v>499</v>
      </c>
      <c r="E12">
        <v>1</v>
      </c>
      <c r="F12">
        <v>1</v>
      </c>
      <c r="G12" s="44">
        <v>0.96666666666666701</v>
      </c>
      <c r="H12" s="44">
        <v>0.88235294117647101</v>
      </c>
      <c r="I12" s="44">
        <v>0.15769221258527499</v>
      </c>
      <c r="J12" s="44">
        <v>0.141407858195438</v>
      </c>
      <c r="K12" s="44">
        <v>6.7000992394049802E-2</v>
      </c>
      <c r="L12" s="44">
        <v>4.9122816483024703E-2</v>
      </c>
      <c r="M12" s="44">
        <v>2.5307663979935498E-2</v>
      </c>
      <c r="N12" s="44">
        <v>2.2777881796301001E-2</v>
      </c>
      <c r="O12" s="44">
        <v>7.8293884860619195E-3</v>
      </c>
      <c r="P12" s="44">
        <v>1.1316435228585201E-2</v>
      </c>
      <c r="Q12">
        <v>19</v>
      </c>
      <c r="R12">
        <v>35</v>
      </c>
      <c r="S12">
        <v>30</v>
      </c>
      <c r="T12">
        <v>17</v>
      </c>
      <c r="U12" s="19">
        <v>3.6487013632394701E-16</v>
      </c>
      <c r="V12" s="19">
        <v>2.04683247206116E-15</v>
      </c>
      <c r="W12" s="19"/>
      <c r="X12" s="19">
        <v>5.2947827181522501E-2</v>
      </c>
      <c r="Y12" s="19">
        <v>1.0936583817615399E-6</v>
      </c>
      <c r="Z12" s="19">
        <v>2.1559176211660101E-10</v>
      </c>
      <c r="AA12" s="19">
        <v>4.2552961884464199E-4</v>
      </c>
      <c r="AB12" s="19">
        <v>1.1499925916302399E-7</v>
      </c>
      <c r="AC12" s="19">
        <v>2.1984050770122499E-2</v>
      </c>
      <c r="AD12" s="44">
        <v>-1.2348570468522331</v>
      </c>
      <c r="AE12" s="44">
        <v>-1.4046081185483645</v>
      </c>
      <c r="AF12" s="44">
        <v>-1.6926028104325788</v>
      </c>
    </row>
    <row r="13" spans="1:32" x14ac:dyDescent="0.3">
      <c r="A13" t="s">
        <v>256</v>
      </c>
      <c r="B13" t="s">
        <v>257</v>
      </c>
      <c r="C13" t="s">
        <v>368</v>
      </c>
      <c r="D13" t="s">
        <v>480</v>
      </c>
      <c r="E13">
        <v>1</v>
      </c>
      <c r="F13">
        <v>1</v>
      </c>
      <c r="G13">
        <v>1</v>
      </c>
      <c r="H13">
        <v>1</v>
      </c>
      <c r="I13" s="44">
        <v>0.15748074926678601</v>
      </c>
      <c r="J13" s="44">
        <v>0.141373873450233</v>
      </c>
      <c r="K13" s="44">
        <v>6.6968642837967399E-2</v>
      </c>
      <c r="L13" s="44">
        <v>4.95997664501329E-2</v>
      </c>
      <c r="M13" s="44">
        <v>2.5755026001862601E-2</v>
      </c>
      <c r="N13" s="44">
        <v>2.2319752698167199E-2</v>
      </c>
      <c r="O13" s="44">
        <v>8.9338753947032796E-3</v>
      </c>
      <c r="P13" s="44">
        <v>1.1085525102998E-2</v>
      </c>
      <c r="Q13">
        <v>19</v>
      </c>
      <c r="R13">
        <v>35</v>
      </c>
      <c r="S13">
        <v>30</v>
      </c>
      <c r="T13">
        <v>17</v>
      </c>
      <c r="U13" s="19">
        <v>2.67917942117914E-15</v>
      </c>
      <c r="V13" s="19">
        <v>1.4330494578400001E-14</v>
      </c>
      <c r="W13" s="19"/>
      <c r="X13" s="19">
        <v>4.8855082164729897E-2</v>
      </c>
      <c r="Y13" s="19">
        <v>1.1193162262838101E-6</v>
      </c>
      <c r="Z13" s="19">
        <v>2.3899481933745401E-10</v>
      </c>
      <c r="AA13" s="19">
        <v>5.0172341090126899E-4</v>
      </c>
      <c r="AB13" s="19">
        <v>1.5494404238955099E-7</v>
      </c>
      <c r="AC13" s="19">
        <v>2.31927426862314E-2</v>
      </c>
      <c r="AD13" s="44">
        <v>-1.2336178453963722</v>
      </c>
      <c r="AE13" s="44">
        <v>-1.3786317346322641</v>
      </c>
      <c r="AF13" s="44">
        <v>-1.5274959586899923</v>
      </c>
    </row>
    <row r="14" spans="1:32" x14ac:dyDescent="0.3">
      <c r="A14" t="s">
        <v>238</v>
      </c>
      <c r="B14" t="s">
        <v>239</v>
      </c>
      <c r="C14" t="s">
        <v>321</v>
      </c>
      <c r="D14" t="s">
        <v>434</v>
      </c>
      <c r="E14">
        <v>1</v>
      </c>
      <c r="F14">
        <v>1</v>
      </c>
      <c r="G14">
        <v>1</v>
      </c>
      <c r="H14">
        <v>1</v>
      </c>
      <c r="I14" s="44">
        <v>0.52691039378890503</v>
      </c>
      <c r="J14" s="44">
        <v>0.31662316673142699</v>
      </c>
      <c r="K14" s="44">
        <v>0.227148041526363</v>
      </c>
      <c r="L14" s="44">
        <v>0.12520527353215299</v>
      </c>
      <c r="M14" s="44">
        <v>0.19259967907810499</v>
      </c>
      <c r="N14" s="44">
        <v>0.14027915590387999</v>
      </c>
      <c r="O14" s="44">
        <v>6.3469065893208498E-2</v>
      </c>
      <c r="P14" s="44">
        <v>4.6939226599276601E-2</v>
      </c>
      <c r="Q14">
        <v>19</v>
      </c>
      <c r="R14">
        <v>35</v>
      </c>
      <c r="S14">
        <v>30</v>
      </c>
      <c r="T14">
        <v>17</v>
      </c>
      <c r="U14" s="19">
        <v>3.8007989688799701E-12</v>
      </c>
      <c r="V14" s="19">
        <v>1.5072133842110201E-11</v>
      </c>
      <c r="W14" s="19"/>
      <c r="X14" s="19">
        <v>7.8240549326783603E-3</v>
      </c>
      <c r="Y14" s="19">
        <v>4.6567663955688699E-4</v>
      </c>
      <c r="Z14" s="19">
        <v>4.50013490082314E-10</v>
      </c>
      <c r="AA14" s="19">
        <v>0.28310579363293698</v>
      </c>
      <c r="AB14" s="19">
        <v>7.3753222134528496E-6</v>
      </c>
      <c r="AC14" s="19">
        <v>4.8393849263422302E-4</v>
      </c>
      <c r="AD14" s="44">
        <v>-1.2139247719586457</v>
      </c>
      <c r="AE14" s="44">
        <v>-0.23802756723847684</v>
      </c>
      <c r="AF14" s="44">
        <v>-1.6014797842658859</v>
      </c>
    </row>
    <row r="15" spans="1:32" x14ac:dyDescent="0.3">
      <c r="A15" t="s">
        <v>269</v>
      </c>
      <c r="B15" t="s">
        <v>270</v>
      </c>
      <c r="C15" t="s">
        <v>389</v>
      </c>
      <c r="D15" t="s">
        <v>270</v>
      </c>
      <c r="E15">
        <v>1</v>
      </c>
      <c r="F15">
        <v>1</v>
      </c>
      <c r="G15">
        <v>1</v>
      </c>
      <c r="H15">
        <v>1</v>
      </c>
      <c r="I15" s="44">
        <v>0.55783867582462798</v>
      </c>
      <c r="J15" s="44">
        <v>0.18259039659051601</v>
      </c>
      <c r="K15" s="44">
        <v>0.25169750289201598</v>
      </c>
      <c r="L15" s="44">
        <v>0.100228251053851</v>
      </c>
      <c r="M15" s="44">
        <v>0.11750012742249299</v>
      </c>
      <c r="N15" s="44">
        <v>6.0133509051500098E-2</v>
      </c>
      <c r="O15" s="44">
        <v>6.6183584841367202E-2</v>
      </c>
      <c r="P15" s="44">
        <v>5.6758691577850899E-2</v>
      </c>
      <c r="Q15">
        <v>19</v>
      </c>
      <c r="R15">
        <v>35</v>
      </c>
      <c r="S15">
        <v>30</v>
      </c>
      <c r="T15">
        <v>17</v>
      </c>
      <c r="U15" s="19">
        <v>4.2831715653460701E-20</v>
      </c>
      <c r="V15" s="19">
        <v>5.47294144460886E-19</v>
      </c>
      <c r="W15" s="19"/>
      <c r="X15" s="19">
        <v>9.1881941637641596E-4</v>
      </c>
      <c r="Y15" s="19">
        <v>2.3899481933745401E-10</v>
      </c>
      <c r="Z15" s="19">
        <v>4.2203747688343299E-12</v>
      </c>
      <c r="AA15" s="19">
        <v>2.1931685175174701E-4</v>
      </c>
      <c r="AB15" s="19">
        <v>1.94553940945014E-6</v>
      </c>
      <c r="AC15" s="19">
        <v>0.110581290712903</v>
      </c>
      <c r="AD15" s="44">
        <v>-1.1481570586344019</v>
      </c>
      <c r="AE15" s="44">
        <v>-1.0990285821792454</v>
      </c>
      <c r="AF15" s="44">
        <v>-0.82811697869562262</v>
      </c>
    </row>
    <row r="16" spans="1:32" x14ac:dyDescent="0.3">
      <c r="A16" t="s">
        <v>262</v>
      </c>
      <c r="B16" t="s">
        <v>267</v>
      </c>
      <c r="C16" t="s">
        <v>385</v>
      </c>
      <c r="D16" t="s">
        <v>496</v>
      </c>
      <c r="E16">
        <v>1</v>
      </c>
      <c r="F16">
        <v>1</v>
      </c>
      <c r="G16">
        <v>1</v>
      </c>
      <c r="H16">
        <v>1</v>
      </c>
      <c r="I16" s="44">
        <v>0.55054703577948005</v>
      </c>
      <c r="J16" s="44">
        <v>0.17819137856965001</v>
      </c>
      <c r="K16" s="44">
        <v>0.25044114969565201</v>
      </c>
      <c r="L16" s="44">
        <v>0.10072807183683601</v>
      </c>
      <c r="M16" s="44">
        <v>0.110392022747239</v>
      </c>
      <c r="N16" s="44">
        <v>6.3282436023115701E-2</v>
      </c>
      <c r="O16" s="44">
        <v>6.0524953703831402E-2</v>
      </c>
      <c r="P16" s="44">
        <v>5.4895190152622203E-2</v>
      </c>
      <c r="Q16">
        <v>19</v>
      </c>
      <c r="R16">
        <v>35</v>
      </c>
      <c r="S16">
        <v>30</v>
      </c>
      <c r="T16">
        <v>17</v>
      </c>
      <c r="U16" s="19">
        <v>3.2439483271280802E-19</v>
      </c>
      <c r="V16" s="19">
        <v>2.4870270507981902E-18</v>
      </c>
      <c r="W16" s="19"/>
      <c r="X16" s="19">
        <v>1.04445497316038E-3</v>
      </c>
      <c r="Y16" s="19">
        <v>1.93304539214209E-10</v>
      </c>
      <c r="Z16" s="19">
        <v>4.3916483420023998E-12</v>
      </c>
      <c r="AA16" s="19">
        <v>1.4743479320474499E-4</v>
      </c>
      <c r="AB16" s="19">
        <v>1.9895295687679398E-6</v>
      </c>
      <c r="AC16" s="19">
        <v>0.130710272518716</v>
      </c>
      <c r="AD16" s="44">
        <v>-1.1363941958639971</v>
      </c>
      <c r="AE16" s="44">
        <v>-1.1818357068116248</v>
      </c>
      <c r="AF16" s="44">
        <v>-0.8670339466843433</v>
      </c>
    </row>
    <row r="17" spans="1:32" x14ac:dyDescent="0.3">
      <c r="A17" t="s">
        <v>258</v>
      </c>
      <c r="B17" t="s">
        <v>259</v>
      </c>
      <c r="C17" t="s">
        <v>369</v>
      </c>
      <c r="D17" t="s">
        <v>481</v>
      </c>
      <c r="E17">
        <v>1</v>
      </c>
      <c r="F17">
        <v>1</v>
      </c>
      <c r="G17">
        <v>1</v>
      </c>
      <c r="H17">
        <v>1</v>
      </c>
      <c r="I17" s="44">
        <v>0.55162778561025205</v>
      </c>
      <c r="J17" s="44">
        <v>0.17762351111982499</v>
      </c>
      <c r="K17" s="44">
        <v>0.25096268785995601</v>
      </c>
      <c r="L17" s="44">
        <v>0.100374114269889</v>
      </c>
      <c r="M17" s="44">
        <v>0.11084443893123699</v>
      </c>
      <c r="N17" s="44">
        <v>6.3185678213357896E-2</v>
      </c>
      <c r="O17" s="44">
        <v>6.1042269876814603E-2</v>
      </c>
      <c r="P17" s="44">
        <v>5.4756863911811601E-2</v>
      </c>
      <c r="Q17">
        <v>19</v>
      </c>
      <c r="R17">
        <v>35</v>
      </c>
      <c r="S17">
        <v>30</v>
      </c>
      <c r="T17">
        <v>17</v>
      </c>
      <c r="U17" s="19">
        <v>2.1401293930957599E-19</v>
      </c>
      <c r="V17" s="19">
        <v>1.8389193361693699E-18</v>
      </c>
      <c r="W17" s="19"/>
      <c r="X17" s="19">
        <v>1.0489150739781601E-3</v>
      </c>
      <c r="Y17" s="19">
        <v>1.9228494062444799E-10</v>
      </c>
      <c r="Z17" s="19">
        <v>4.3916483420023998E-12</v>
      </c>
      <c r="AA17" s="19">
        <v>1.42121388778294E-4</v>
      </c>
      <c r="AB17" s="19">
        <v>1.9963571759597898E-6</v>
      </c>
      <c r="AC17" s="19">
        <v>0.13376747147278101</v>
      </c>
      <c r="AD17" s="44">
        <v>-1.1362222416160133</v>
      </c>
      <c r="AE17" s="44">
        <v>-1.1789364939575828</v>
      </c>
      <c r="AF17" s="44">
        <v>-0.86065587659760945</v>
      </c>
    </row>
    <row r="18" spans="1:32" x14ac:dyDescent="0.3">
      <c r="A18" t="s">
        <v>230</v>
      </c>
      <c r="B18" t="s">
        <v>233</v>
      </c>
      <c r="C18" t="s">
        <v>294</v>
      </c>
      <c r="D18" t="s">
        <v>408</v>
      </c>
      <c r="E18">
        <v>1</v>
      </c>
      <c r="F18">
        <v>1</v>
      </c>
      <c r="G18">
        <v>1</v>
      </c>
      <c r="H18">
        <v>1</v>
      </c>
      <c r="I18" s="44">
        <v>0.55162150268641397</v>
      </c>
      <c r="J18" s="44">
        <v>0.17762141881166399</v>
      </c>
      <c r="K18" s="44">
        <v>0.25105425812064303</v>
      </c>
      <c r="L18" s="44">
        <v>0.10064371665076099</v>
      </c>
      <c r="M18" s="44">
        <v>0.111159363210644</v>
      </c>
      <c r="N18" s="44">
        <v>6.2733370467421404E-2</v>
      </c>
      <c r="O18" s="44">
        <v>6.0539586766789902E-2</v>
      </c>
      <c r="P18" s="44">
        <v>5.4919886711344602E-2</v>
      </c>
      <c r="Q18">
        <v>19</v>
      </c>
      <c r="R18">
        <v>35</v>
      </c>
      <c r="S18">
        <v>30</v>
      </c>
      <c r="T18">
        <v>17</v>
      </c>
      <c r="U18" s="19">
        <v>1.04076429412213E-19</v>
      </c>
      <c r="V18" s="19">
        <v>1.0880717620367699E-18</v>
      </c>
      <c r="W18" s="19"/>
      <c r="X18" s="19">
        <v>1.0489150739781601E-3</v>
      </c>
      <c r="Y18" s="19">
        <v>1.9561322272282601E-10</v>
      </c>
      <c r="Z18" s="19">
        <v>4.3916483420023998E-12</v>
      </c>
      <c r="AA18" s="19">
        <v>1.4907304670849899E-4</v>
      </c>
      <c r="AB18" s="19">
        <v>1.80125714790021E-6</v>
      </c>
      <c r="AC18" s="19">
        <v>0.124295180590567</v>
      </c>
      <c r="AD18" s="44">
        <v>-1.1356795007539118</v>
      </c>
      <c r="AE18" s="44">
        <v>-1.1753697196745514</v>
      </c>
      <c r="AF18" s="44">
        <v>-0.87667874231440168</v>
      </c>
    </row>
    <row r="19" spans="1:32" x14ac:dyDescent="0.3">
      <c r="A19" t="s">
        <v>262</v>
      </c>
      <c r="B19" t="s">
        <v>265</v>
      </c>
      <c r="C19" t="s">
        <v>378</v>
      </c>
      <c r="D19" t="s">
        <v>489</v>
      </c>
      <c r="E19">
        <v>1</v>
      </c>
      <c r="F19">
        <v>1</v>
      </c>
      <c r="G19">
        <v>1</v>
      </c>
      <c r="H19">
        <v>1</v>
      </c>
      <c r="I19" s="44">
        <v>0.73540174465274599</v>
      </c>
      <c r="J19" s="44">
        <v>0.23667483745905901</v>
      </c>
      <c r="K19" s="44">
        <v>0.33493054139239198</v>
      </c>
      <c r="L19" s="44">
        <v>0.134166458927861</v>
      </c>
      <c r="M19" s="44">
        <v>0.148171092031013</v>
      </c>
      <c r="N19" s="44">
        <v>8.3306914129081894E-2</v>
      </c>
      <c r="O19" s="44">
        <v>8.3082745570184899E-2</v>
      </c>
      <c r="P19" s="44">
        <v>7.1045192859362005E-2</v>
      </c>
      <c r="Q19">
        <v>19</v>
      </c>
      <c r="R19">
        <v>35</v>
      </c>
      <c r="S19">
        <v>30</v>
      </c>
      <c r="T19">
        <v>17</v>
      </c>
      <c r="U19" s="19">
        <v>1.5776028354038099E-20</v>
      </c>
      <c r="V19" s="19">
        <v>2.2678040758929799E-19</v>
      </c>
      <c r="W19" s="19"/>
      <c r="X19" s="19">
        <v>1.05932541829194E-3</v>
      </c>
      <c r="Y19" s="19">
        <v>1.9228494062444799E-10</v>
      </c>
      <c r="Z19" s="19">
        <v>4.3916483420023998E-12</v>
      </c>
      <c r="AA19" s="19">
        <v>1.4030306776471199E-4</v>
      </c>
      <c r="AB19" s="19">
        <v>1.94553940945014E-6</v>
      </c>
      <c r="AC19" s="19">
        <v>0.13223107766525699</v>
      </c>
      <c r="AD19" s="44">
        <v>-1.1346706617416595</v>
      </c>
      <c r="AE19" s="44">
        <v>-1.1765979300753855</v>
      </c>
      <c r="AF19" s="44">
        <v>-0.83464320965784455</v>
      </c>
    </row>
    <row r="20" spans="1:32" x14ac:dyDescent="0.3">
      <c r="A20" t="s">
        <v>238</v>
      </c>
      <c r="B20" t="s">
        <v>240</v>
      </c>
      <c r="C20" t="s">
        <v>328</v>
      </c>
      <c r="D20" t="s">
        <v>441</v>
      </c>
      <c r="E20">
        <v>1</v>
      </c>
      <c r="F20">
        <v>1</v>
      </c>
      <c r="G20">
        <v>1</v>
      </c>
      <c r="H20">
        <v>1</v>
      </c>
      <c r="I20" s="44">
        <v>0.55141148653578897</v>
      </c>
      <c r="J20" s="44">
        <v>0.17753472164856701</v>
      </c>
      <c r="K20" s="44">
        <v>0.25119012211372299</v>
      </c>
      <c r="L20" s="44">
        <v>0.100800770979303</v>
      </c>
      <c r="M20" s="44">
        <v>0.11079982792359901</v>
      </c>
      <c r="N20" s="44">
        <v>6.3450655475422293E-2</v>
      </c>
      <c r="O20" s="44">
        <v>6.04586108864687E-2</v>
      </c>
      <c r="P20" s="44">
        <v>5.4884639380005103E-2</v>
      </c>
      <c r="Q20">
        <v>19</v>
      </c>
      <c r="R20">
        <v>35</v>
      </c>
      <c r="S20">
        <v>30</v>
      </c>
      <c r="T20">
        <v>17</v>
      </c>
      <c r="U20" s="19">
        <v>2.8587203132055099E-19</v>
      </c>
      <c r="V20" s="19">
        <v>2.26726093805955E-18</v>
      </c>
      <c r="W20" s="19"/>
      <c r="X20" s="19">
        <v>1.0342005033762999E-3</v>
      </c>
      <c r="Y20" s="19">
        <v>1.9441468567317699E-10</v>
      </c>
      <c r="Z20" s="19">
        <v>4.3916483420023998E-12</v>
      </c>
      <c r="AA20" s="19">
        <v>1.50045018198991E-4</v>
      </c>
      <c r="AB20" s="19">
        <v>1.9963571759597898E-6</v>
      </c>
      <c r="AC20" s="19">
        <v>0.129954727355196</v>
      </c>
      <c r="AD20" s="44">
        <v>-1.1343495883472083</v>
      </c>
      <c r="AE20" s="44">
        <v>-1.1808240914839028</v>
      </c>
      <c r="AF20" s="44">
        <v>-0.87393590412350375</v>
      </c>
    </row>
    <row r="21" spans="1:32" x14ac:dyDescent="0.3">
      <c r="A21" t="s">
        <v>247</v>
      </c>
      <c r="B21" t="s">
        <v>248</v>
      </c>
      <c r="C21" t="s">
        <v>359</v>
      </c>
      <c r="D21" t="s">
        <v>472</v>
      </c>
      <c r="E21">
        <v>1</v>
      </c>
      <c r="F21">
        <v>1</v>
      </c>
      <c r="G21">
        <v>1</v>
      </c>
      <c r="H21">
        <v>1</v>
      </c>
      <c r="I21" s="44">
        <v>0.55162150268641397</v>
      </c>
      <c r="J21" s="44">
        <v>0.17762141881166399</v>
      </c>
      <c r="K21" s="44">
        <v>0.251367085391692</v>
      </c>
      <c r="L21" s="44">
        <v>0.10073302337105999</v>
      </c>
      <c r="M21" s="44">
        <v>0.110706689029129</v>
      </c>
      <c r="N21" s="44">
        <v>6.3345000582176805E-2</v>
      </c>
      <c r="O21" s="44">
        <v>6.0551948506408798E-2</v>
      </c>
      <c r="P21" s="44">
        <v>5.4916941097868703E-2</v>
      </c>
      <c r="Q21">
        <v>19</v>
      </c>
      <c r="R21">
        <v>35</v>
      </c>
      <c r="S21">
        <v>30</v>
      </c>
      <c r="T21">
        <v>17</v>
      </c>
      <c r="U21" s="19">
        <v>2.5990978238293898E-19</v>
      </c>
      <c r="V21" s="19">
        <v>2.1349732124312799E-18</v>
      </c>
      <c r="W21" s="19"/>
      <c r="X21" s="19">
        <v>1.0489150739781601E-3</v>
      </c>
      <c r="Y21" s="19">
        <v>1.9228494062444799E-10</v>
      </c>
      <c r="Z21" s="19">
        <v>4.3916483420023998E-12</v>
      </c>
      <c r="AA21" s="19">
        <v>1.4436324979956E-4</v>
      </c>
      <c r="AB21" s="19">
        <v>1.9673862012300002E-6</v>
      </c>
      <c r="AC21" s="19">
        <v>0.131469054492418</v>
      </c>
      <c r="AD21" s="44">
        <v>-1.1338829432758242</v>
      </c>
      <c r="AE21" s="44">
        <v>-1.1830533580866474</v>
      </c>
      <c r="AF21" s="44">
        <v>-0.87049710370604116</v>
      </c>
    </row>
    <row r="22" spans="1:32" x14ac:dyDescent="0.3">
      <c r="A22" t="s">
        <v>238</v>
      </c>
      <c r="B22" t="s">
        <v>241</v>
      </c>
      <c r="C22" t="s">
        <v>333</v>
      </c>
      <c r="D22" t="s">
        <v>446</v>
      </c>
      <c r="E22">
        <v>1</v>
      </c>
      <c r="F22">
        <v>1</v>
      </c>
      <c r="G22">
        <v>1</v>
      </c>
      <c r="H22">
        <v>1</v>
      </c>
      <c r="I22" s="44">
        <v>1.2699609264529199</v>
      </c>
      <c r="J22" s="44">
        <v>0.41490745274420099</v>
      </c>
      <c r="K22" s="44">
        <v>0.57954736920918504</v>
      </c>
      <c r="L22" s="44">
        <v>0.30991859175290698</v>
      </c>
      <c r="M22" s="44">
        <v>0.239081776714547</v>
      </c>
      <c r="N22" s="44">
        <v>0.13401143310028099</v>
      </c>
      <c r="O22" s="44">
        <v>0.15034796697880301</v>
      </c>
      <c r="P22" s="44">
        <v>0.12580234352425801</v>
      </c>
      <c r="Q22">
        <v>19</v>
      </c>
      <c r="R22">
        <v>35</v>
      </c>
      <c r="S22">
        <v>30</v>
      </c>
      <c r="T22">
        <v>17</v>
      </c>
      <c r="U22" s="19">
        <v>1.5583421502437301E-20</v>
      </c>
      <c r="V22" s="19">
        <v>2.2678040758929799E-19</v>
      </c>
      <c r="W22" s="19"/>
      <c r="X22" s="19">
        <v>1.3550918617612001E-3</v>
      </c>
      <c r="Y22" s="19">
        <v>2.1559176211660101E-10</v>
      </c>
      <c r="Z22" s="19">
        <v>9.7995334213683499E-12</v>
      </c>
      <c r="AA22" s="19">
        <v>1.2062314416246099E-4</v>
      </c>
      <c r="AB22" s="19">
        <v>3.0565598385293298E-6</v>
      </c>
      <c r="AC22" s="19">
        <v>0.16631803967216199</v>
      </c>
      <c r="AD22" s="44">
        <v>-1.1317856199267802</v>
      </c>
      <c r="AE22" s="44">
        <v>-1.2774224153202325</v>
      </c>
      <c r="AF22" s="44">
        <v>-0.66919880940532905</v>
      </c>
    </row>
    <row r="23" spans="1:32" x14ac:dyDescent="0.3">
      <c r="A23" t="s">
        <v>230</v>
      </c>
      <c r="B23" t="s">
        <v>235</v>
      </c>
      <c r="C23" t="s">
        <v>312</v>
      </c>
      <c r="D23" t="s">
        <v>426</v>
      </c>
      <c r="E23">
        <v>1</v>
      </c>
      <c r="F23">
        <v>1</v>
      </c>
      <c r="G23">
        <v>1</v>
      </c>
      <c r="H23">
        <v>1</v>
      </c>
      <c r="I23" s="44">
        <v>1.10653285889676</v>
      </c>
      <c r="J23" s="44">
        <v>0.35138317798011298</v>
      </c>
      <c r="K23" s="44">
        <v>0.50955271343307895</v>
      </c>
      <c r="L23" s="44">
        <v>0.201245560000858</v>
      </c>
      <c r="M23" s="44">
        <v>0.22563648139735501</v>
      </c>
      <c r="N23" s="44">
        <v>0.125545748069257</v>
      </c>
      <c r="O23" s="44">
        <v>0.12710461135277801</v>
      </c>
      <c r="P23" s="44">
        <v>0.11862914376073901</v>
      </c>
      <c r="Q23">
        <v>19</v>
      </c>
      <c r="R23">
        <v>35</v>
      </c>
      <c r="S23">
        <v>30</v>
      </c>
      <c r="T23">
        <v>17</v>
      </c>
      <c r="U23" s="19">
        <v>1.0889003677512601E-19</v>
      </c>
      <c r="V23" s="19">
        <v>1.08890036775126E-18</v>
      </c>
      <c r="W23" s="19"/>
      <c r="X23" s="19">
        <v>1.1929764625601899E-3</v>
      </c>
      <c r="Y23" s="19">
        <v>1.9228494062444799E-10</v>
      </c>
      <c r="Z23" s="19">
        <v>5.3026566998187603E-12</v>
      </c>
      <c r="AA23" s="19">
        <v>1.17869390353638E-4</v>
      </c>
      <c r="AB23" s="19">
        <v>1.9963571759597898E-6</v>
      </c>
      <c r="AC23" s="19">
        <v>0.14376189172951601</v>
      </c>
      <c r="AD23" s="44">
        <v>-1.1187429865242231</v>
      </c>
      <c r="AE23" s="44">
        <v>-1.1752310568240523</v>
      </c>
      <c r="AF23" s="44">
        <v>-0.82798397242964195</v>
      </c>
    </row>
    <row r="24" spans="1:32" x14ac:dyDescent="0.3">
      <c r="A24" t="s">
        <v>225</v>
      </c>
      <c r="B24" t="s">
        <v>227</v>
      </c>
      <c r="C24" t="s">
        <v>281</v>
      </c>
      <c r="D24" t="s">
        <v>396</v>
      </c>
      <c r="E24">
        <v>1</v>
      </c>
      <c r="F24">
        <v>1</v>
      </c>
      <c r="G24">
        <v>1</v>
      </c>
      <c r="H24">
        <v>1</v>
      </c>
      <c r="I24" s="44">
        <v>0.56892724386296101</v>
      </c>
      <c r="J24" s="44">
        <v>0.17400692380153701</v>
      </c>
      <c r="K24" s="44">
        <v>0.26414990001975203</v>
      </c>
      <c r="L24" s="44">
        <v>0.105437761396</v>
      </c>
      <c r="M24" s="44">
        <v>0.12835440958338501</v>
      </c>
      <c r="N24" s="44">
        <v>6.4745412870774802E-2</v>
      </c>
      <c r="O24" s="44">
        <v>7.5454966184324096E-2</v>
      </c>
      <c r="P24" s="44">
        <v>5.7854481799783801E-2</v>
      </c>
      <c r="Q24">
        <v>19</v>
      </c>
      <c r="R24">
        <v>35</v>
      </c>
      <c r="S24">
        <v>30</v>
      </c>
      <c r="T24">
        <v>17</v>
      </c>
      <c r="U24" s="19">
        <v>4.8607612492596202E-19</v>
      </c>
      <c r="V24" s="19">
        <v>3.6063712494506802E-18</v>
      </c>
      <c r="W24" s="19"/>
      <c r="X24" s="19">
        <v>8.8309353661253798E-4</v>
      </c>
      <c r="Y24" s="19">
        <v>2.1559176211660101E-10</v>
      </c>
      <c r="Z24" s="19">
        <v>6.0700937248161096E-12</v>
      </c>
      <c r="AA24" s="19">
        <v>2.1191266048799299E-4</v>
      </c>
      <c r="AB24" s="19">
        <v>3.5601126091466001E-6</v>
      </c>
      <c r="AC24" s="19">
        <v>0.14146245524725501</v>
      </c>
      <c r="AD24" s="44">
        <v>-1.1068873042886318</v>
      </c>
      <c r="AE24" s="44">
        <v>-1.0412240036438116</v>
      </c>
      <c r="AF24" s="44">
        <v>-0.76644509801292404</v>
      </c>
    </row>
    <row r="25" spans="1:32" x14ac:dyDescent="0.3">
      <c r="A25" t="s">
        <v>262</v>
      </c>
      <c r="B25" t="s">
        <v>267</v>
      </c>
      <c r="C25" t="s">
        <v>382</v>
      </c>
      <c r="D25" t="s">
        <v>493</v>
      </c>
      <c r="E25">
        <v>1</v>
      </c>
      <c r="F25">
        <v>1</v>
      </c>
      <c r="G25">
        <v>1</v>
      </c>
      <c r="H25">
        <v>1</v>
      </c>
      <c r="I25" s="44">
        <v>0.35793420394424802</v>
      </c>
      <c r="J25" s="44">
        <v>0.15172468678033499</v>
      </c>
      <c r="K25" s="44">
        <v>0.166733255173765</v>
      </c>
      <c r="L25" s="44">
        <v>7.2518927116861198E-2</v>
      </c>
      <c r="M25" s="44">
        <v>0.119212633548487</v>
      </c>
      <c r="N25" s="44">
        <v>4.6831642134830702E-2</v>
      </c>
      <c r="O25" s="44">
        <v>8.3157241360095696E-2</v>
      </c>
      <c r="P25" s="44">
        <v>4.2126753755405602E-2</v>
      </c>
      <c r="Q25">
        <v>19</v>
      </c>
      <c r="R25">
        <v>35</v>
      </c>
      <c r="S25">
        <v>30</v>
      </c>
      <c r="T25">
        <v>17</v>
      </c>
      <c r="U25" s="19">
        <v>2.5235483473323201E-13</v>
      </c>
      <c r="V25" s="19">
        <v>1.1161848459354499E-12</v>
      </c>
      <c r="W25" s="19"/>
      <c r="X25" s="19">
        <v>3.4076352825115598E-4</v>
      </c>
      <c r="Y25" s="19">
        <v>8.2585139302449203E-8</v>
      </c>
      <c r="Z25" s="19">
        <v>1.4827977765887601E-10</v>
      </c>
      <c r="AA25" s="19">
        <v>2.5648658248365999E-2</v>
      </c>
      <c r="AB25" s="19">
        <v>1.2674722037240199E-4</v>
      </c>
      <c r="AC25" s="19">
        <v>5.8675556106072398E-2</v>
      </c>
      <c r="AD25" s="44">
        <v>-1.1021525327735875</v>
      </c>
      <c r="AE25" s="44">
        <v>-0.48400474712201957</v>
      </c>
      <c r="AF25" s="44">
        <v>-0.51962332892649787</v>
      </c>
    </row>
    <row r="26" spans="1:32" x14ac:dyDescent="0.3">
      <c r="A26" t="s">
        <v>230</v>
      </c>
      <c r="B26" t="s">
        <v>235</v>
      </c>
      <c r="C26" t="s">
        <v>314</v>
      </c>
      <c r="D26" t="s">
        <v>428</v>
      </c>
      <c r="E26">
        <v>1</v>
      </c>
      <c r="F26">
        <v>1</v>
      </c>
      <c r="G26">
        <v>1</v>
      </c>
      <c r="H26">
        <v>1</v>
      </c>
      <c r="I26" s="44">
        <v>0.75618619669797105</v>
      </c>
      <c r="J26" s="44">
        <v>0.20967599276670101</v>
      </c>
      <c r="K26" s="44">
        <v>0.35466325267656901</v>
      </c>
      <c r="L26" s="44">
        <v>9.2259475715799705E-2</v>
      </c>
      <c r="M26" s="44">
        <v>0.25193054836593098</v>
      </c>
      <c r="N26" s="44">
        <v>6.2513843107943695E-2</v>
      </c>
      <c r="O26" s="44">
        <v>0.180765292526055</v>
      </c>
      <c r="P26" s="44">
        <v>4.5461240252782503E-2</v>
      </c>
      <c r="Q26">
        <v>19</v>
      </c>
      <c r="R26">
        <v>35</v>
      </c>
      <c r="S26">
        <v>30</v>
      </c>
      <c r="T26">
        <v>17</v>
      </c>
      <c r="U26" s="19">
        <v>7.4526918833620397E-24</v>
      </c>
      <c r="V26" s="19">
        <v>2.4487416188189602E-22</v>
      </c>
      <c r="W26" s="19"/>
      <c r="X26" s="19">
        <v>4.6567663955688699E-4</v>
      </c>
      <c r="Y26" s="19">
        <v>1.4615289007265399E-9</v>
      </c>
      <c r="Z26" s="19">
        <v>8.5728347421583696E-13</v>
      </c>
      <c r="AA26" s="19">
        <v>1.6426351881549299E-3</v>
      </c>
      <c r="AB26" s="19">
        <v>8.0938753341934105E-7</v>
      </c>
      <c r="AC26" s="19">
        <v>2.4989436690662701E-2</v>
      </c>
      <c r="AD26" s="44">
        <v>-1.092291657157638</v>
      </c>
      <c r="AE26" s="44">
        <v>-0.49342378799714315</v>
      </c>
      <c r="AF26" s="44">
        <v>-0.47890836708353973</v>
      </c>
    </row>
    <row r="27" spans="1:32" x14ac:dyDescent="0.3">
      <c r="A27" t="s">
        <v>230</v>
      </c>
      <c r="B27" t="s">
        <v>234</v>
      </c>
      <c r="C27" t="s">
        <v>305</v>
      </c>
      <c r="D27" t="s">
        <v>419</v>
      </c>
      <c r="E27">
        <v>1</v>
      </c>
      <c r="F27">
        <v>1</v>
      </c>
      <c r="G27">
        <v>1</v>
      </c>
      <c r="H27">
        <v>1</v>
      </c>
      <c r="I27" s="44">
        <v>1.2600197482112001</v>
      </c>
      <c r="J27" s="44">
        <v>0.38085922582137</v>
      </c>
      <c r="K27" s="44">
        <v>0.599864262257086</v>
      </c>
      <c r="L27" s="44">
        <v>0.21640551613299899</v>
      </c>
      <c r="M27" s="44">
        <v>0.37274888592392202</v>
      </c>
      <c r="N27" s="44">
        <v>0.139197194141055</v>
      </c>
      <c r="O27" s="44">
        <v>0.19533938283677801</v>
      </c>
      <c r="P27" s="44">
        <v>0.12721173739001199</v>
      </c>
      <c r="Q27">
        <v>19</v>
      </c>
      <c r="R27">
        <v>35</v>
      </c>
      <c r="S27">
        <v>30</v>
      </c>
      <c r="T27">
        <v>17</v>
      </c>
      <c r="U27" s="19">
        <v>9.5126513080614391E-22</v>
      </c>
      <c r="V27" s="19">
        <v>1.98900890986739E-20</v>
      </c>
      <c r="W27" s="19"/>
      <c r="X27" s="19">
        <v>6.3333010282113202E-4</v>
      </c>
      <c r="Y27" s="19">
        <v>4.0594743915503401E-9</v>
      </c>
      <c r="Z27" s="19">
        <v>1.59045679716377E-12</v>
      </c>
      <c r="AA27" s="19">
        <v>2.3366501445782001E-3</v>
      </c>
      <c r="AB27" s="19">
        <v>1.02110002324041E-6</v>
      </c>
      <c r="AC27" s="19">
        <v>2.2260284433026498E-2</v>
      </c>
      <c r="AD27" s="44">
        <v>-1.0707383565432447</v>
      </c>
      <c r="AE27" s="44">
        <v>-0.68643204294427485</v>
      </c>
      <c r="AF27" s="44">
        <v>-0.9322211968496239</v>
      </c>
    </row>
    <row r="28" spans="1:32" x14ac:dyDescent="0.3">
      <c r="A28" t="s">
        <v>262</v>
      </c>
      <c r="B28" t="s">
        <v>266</v>
      </c>
      <c r="C28" t="s">
        <v>380</v>
      </c>
      <c r="D28" t="s">
        <v>491</v>
      </c>
      <c r="E28">
        <v>1</v>
      </c>
      <c r="F28">
        <v>1</v>
      </c>
      <c r="G28">
        <v>1</v>
      </c>
      <c r="H28">
        <v>1</v>
      </c>
      <c r="I28" s="44">
        <v>0.57808347879948496</v>
      </c>
      <c r="J28" s="44">
        <v>0.16416835907852401</v>
      </c>
      <c r="K28" s="44">
        <v>0.285322276996272</v>
      </c>
      <c r="L28" s="44">
        <v>0.11510501682016699</v>
      </c>
      <c r="M28" s="44">
        <v>0.125886882767245</v>
      </c>
      <c r="N28" s="44">
        <v>7.6364735619664906E-2</v>
      </c>
      <c r="O28" s="44">
        <v>6.0688289773658199E-2</v>
      </c>
      <c r="P28" s="44">
        <v>5.5080032147398997E-2</v>
      </c>
      <c r="Q28">
        <v>19</v>
      </c>
      <c r="R28">
        <v>35</v>
      </c>
      <c r="S28">
        <v>30</v>
      </c>
      <c r="T28">
        <v>17</v>
      </c>
      <c r="U28" s="19">
        <v>5.2787294915253601E-20</v>
      </c>
      <c r="V28" s="19">
        <v>5.9450063684567101E-19</v>
      </c>
      <c r="W28" s="19"/>
      <c r="X28" s="19">
        <v>1.0697165575544001E-3</v>
      </c>
      <c r="Y28" s="19">
        <v>3.7177703280787802E-10</v>
      </c>
      <c r="Z28" s="19">
        <v>4.1602744158417997E-12</v>
      </c>
      <c r="AA28" s="19">
        <v>2.59347984925853E-4</v>
      </c>
      <c r="AB28" s="19">
        <v>1.2487101037213101E-6</v>
      </c>
      <c r="AC28" s="19">
        <v>8.5481820128046504E-2</v>
      </c>
      <c r="AD28" s="44">
        <v>-1.01868544972525</v>
      </c>
      <c r="AE28" s="44">
        <v>-1.1804644279230556</v>
      </c>
      <c r="AF28" s="44">
        <v>-1.0526378936973817</v>
      </c>
    </row>
    <row r="29" spans="1:32" x14ac:dyDescent="0.3">
      <c r="A29" t="s">
        <v>230</v>
      </c>
      <c r="B29" t="s">
        <v>235</v>
      </c>
      <c r="C29" t="s">
        <v>310</v>
      </c>
      <c r="D29" t="s">
        <v>424</v>
      </c>
      <c r="E29">
        <v>1</v>
      </c>
      <c r="F29">
        <v>1</v>
      </c>
      <c r="G29">
        <v>1</v>
      </c>
      <c r="H29">
        <v>1</v>
      </c>
      <c r="I29" s="44">
        <v>0.57796253102063999</v>
      </c>
      <c r="J29" s="44">
        <v>0.16420899926954799</v>
      </c>
      <c r="K29" s="44">
        <v>0.285286847229343</v>
      </c>
      <c r="L29" s="44">
        <v>0.11510015646081299</v>
      </c>
      <c r="M29" s="44">
        <v>0.12544343575056</v>
      </c>
      <c r="N29" s="44">
        <v>7.6945822775448106E-2</v>
      </c>
      <c r="O29" s="44">
        <v>6.06568555546632E-2</v>
      </c>
      <c r="P29" s="44">
        <v>5.50735152228434E-2</v>
      </c>
      <c r="Q29">
        <v>19</v>
      </c>
      <c r="R29">
        <v>35</v>
      </c>
      <c r="S29">
        <v>30</v>
      </c>
      <c r="T29">
        <v>17</v>
      </c>
      <c r="U29" s="19">
        <v>1.4256477454657301E-19</v>
      </c>
      <c r="V29" s="19">
        <v>1.3115959258284701E-18</v>
      </c>
      <c r="W29" s="19"/>
      <c r="X29" s="19">
        <v>1.0697165575544001E-3</v>
      </c>
      <c r="Y29" s="19">
        <v>3.4531508266567401E-10</v>
      </c>
      <c r="Z29" s="19">
        <v>4.2203747688343299E-12</v>
      </c>
      <c r="AA29" s="19">
        <v>2.4310236702064701E-4</v>
      </c>
      <c r="AB29" s="19">
        <v>1.3987345748859701E-6</v>
      </c>
      <c r="AC29" s="19">
        <v>9.2781228186808007E-2</v>
      </c>
      <c r="AD29" s="44">
        <v>-1.0185627317488037</v>
      </c>
      <c r="AE29" s="44">
        <v>-1.1853762560620078</v>
      </c>
      <c r="AF29" s="44">
        <v>-1.0482943630084909</v>
      </c>
    </row>
    <row r="30" spans="1:32" x14ac:dyDescent="0.3">
      <c r="A30" t="s">
        <v>249</v>
      </c>
      <c r="B30" t="s">
        <v>252</v>
      </c>
      <c r="C30" t="s">
        <v>364</v>
      </c>
      <c r="D30" t="s">
        <v>476</v>
      </c>
      <c r="E30">
        <v>1</v>
      </c>
      <c r="F30">
        <v>1</v>
      </c>
      <c r="G30">
        <v>1</v>
      </c>
      <c r="H30">
        <v>1</v>
      </c>
      <c r="I30" s="44">
        <v>0.55276952571590698</v>
      </c>
      <c r="J30" s="44">
        <v>0.17625168679793199</v>
      </c>
      <c r="K30" s="44">
        <v>0.28663071672277501</v>
      </c>
      <c r="L30" s="44">
        <v>9.9132969869691806E-2</v>
      </c>
      <c r="M30" s="44">
        <v>0.14828927669057401</v>
      </c>
      <c r="N30" s="44">
        <v>7.0863223045500301E-2</v>
      </c>
      <c r="O30" s="44">
        <v>0.10008697695026</v>
      </c>
      <c r="P30" s="44">
        <v>6.5469902440567398E-2</v>
      </c>
      <c r="Q30">
        <v>19</v>
      </c>
      <c r="R30">
        <v>35</v>
      </c>
      <c r="S30">
        <v>30</v>
      </c>
      <c r="T30">
        <v>17</v>
      </c>
      <c r="U30" s="19">
        <v>4.5756441277371097E-17</v>
      </c>
      <c r="V30" s="19">
        <v>2.8443193226473901E-16</v>
      </c>
      <c r="W30" s="19"/>
      <c r="X30" s="19">
        <v>1.5878124140366501E-3</v>
      </c>
      <c r="Y30" s="19">
        <v>2.73549680112824E-10</v>
      </c>
      <c r="Z30" s="19">
        <v>2.1526172402323501E-11</v>
      </c>
      <c r="AA30" s="19">
        <v>1.21853685493052E-4</v>
      </c>
      <c r="AB30" s="19">
        <v>4.5505176290279201E-6</v>
      </c>
      <c r="AC30" s="19">
        <v>0.190582571076647</v>
      </c>
      <c r="AD30" s="44">
        <v>-0.94748485787251358</v>
      </c>
      <c r="AE30" s="44">
        <v>-0.95077894870052071</v>
      </c>
      <c r="AF30" s="44">
        <v>-0.56716000854084692</v>
      </c>
    </row>
    <row r="31" spans="1:32" x14ac:dyDescent="0.3">
      <c r="A31" t="s">
        <v>269</v>
      </c>
      <c r="B31" t="s">
        <v>272</v>
      </c>
      <c r="C31" t="s">
        <v>391</v>
      </c>
      <c r="D31" t="s">
        <v>272</v>
      </c>
      <c r="E31">
        <v>1</v>
      </c>
      <c r="F31">
        <v>1</v>
      </c>
      <c r="G31">
        <v>1</v>
      </c>
      <c r="H31">
        <v>1</v>
      </c>
      <c r="I31" s="44">
        <v>1.6180997811868501</v>
      </c>
      <c r="J31" s="44">
        <v>0.49525437434872899</v>
      </c>
      <c r="K31" s="44">
        <v>0.87603569516957802</v>
      </c>
      <c r="L31" s="44">
        <v>0.21465975525286199</v>
      </c>
      <c r="M31" s="44">
        <v>0.87832674664587396</v>
      </c>
      <c r="N31" s="44">
        <v>0.17857759375667601</v>
      </c>
      <c r="O31" s="44">
        <v>0.56513538407875796</v>
      </c>
      <c r="P31" s="44">
        <v>0.126047772598987</v>
      </c>
      <c r="Q31">
        <v>19</v>
      </c>
      <c r="R31">
        <v>35</v>
      </c>
      <c r="S31">
        <v>30</v>
      </c>
      <c r="T31">
        <v>17</v>
      </c>
      <c r="U31" s="19">
        <v>2.9667377545706602E-17</v>
      </c>
      <c r="V31" s="19">
        <v>1.8954157876423601E-16</v>
      </c>
      <c r="W31" s="19"/>
      <c r="X31" s="19">
        <v>2.0898601787498399E-5</v>
      </c>
      <c r="Y31" s="19">
        <v>4.2245471103397598E-5</v>
      </c>
      <c r="Z31" s="19">
        <v>4.2203747688343299E-12</v>
      </c>
      <c r="AA31" s="19">
        <v>0.96040650630299695</v>
      </c>
      <c r="AB31" s="19">
        <v>1.19031580969762E-4</v>
      </c>
      <c r="AC31" s="19">
        <v>1.4907304670849899E-4</v>
      </c>
      <c r="AD31" s="44">
        <v>-0.88523901469948407</v>
      </c>
      <c r="AE31" s="44">
        <v>3.7680816728180191E-3</v>
      </c>
      <c r="AF31" s="44">
        <v>-0.63616121552558502</v>
      </c>
    </row>
    <row r="32" spans="1:32" x14ac:dyDescent="0.3">
      <c r="A32" t="s">
        <v>230</v>
      </c>
      <c r="B32" t="s">
        <v>235</v>
      </c>
      <c r="C32" t="s">
        <v>309</v>
      </c>
      <c r="D32" t="s">
        <v>423</v>
      </c>
      <c r="E32">
        <v>1</v>
      </c>
      <c r="F32">
        <v>1</v>
      </c>
      <c r="G32">
        <v>1</v>
      </c>
      <c r="H32">
        <v>1</v>
      </c>
      <c r="I32" s="44">
        <v>0.40124027810202101</v>
      </c>
      <c r="J32" s="44">
        <v>0.13893627390527</v>
      </c>
      <c r="K32" s="44">
        <v>0.21850788576705499</v>
      </c>
      <c r="L32" s="44">
        <v>8.3967399248325997E-2</v>
      </c>
      <c r="M32" s="44">
        <v>9.2560208849767706E-2</v>
      </c>
      <c r="N32" s="44">
        <v>4.3016911633345097E-2</v>
      </c>
      <c r="O32" s="44">
        <v>5.3693525103174503E-2</v>
      </c>
      <c r="P32" s="44">
        <v>4.06352783290818E-2</v>
      </c>
      <c r="Q32">
        <v>19</v>
      </c>
      <c r="R32">
        <v>35</v>
      </c>
      <c r="S32">
        <v>30</v>
      </c>
      <c r="T32">
        <v>17</v>
      </c>
      <c r="U32" s="19">
        <v>4.75446305903253E-21</v>
      </c>
      <c r="V32" s="19">
        <v>8.4117423352113895E-20</v>
      </c>
      <c r="W32" s="19"/>
      <c r="X32" s="19">
        <v>4.3210632633841001E-3</v>
      </c>
      <c r="Y32" s="19">
        <v>3.2967993321301098E-10</v>
      </c>
      <c r="Z32" s="19">
        <v>5.4524090275286201E-12</v>
      </c>
      <c r="AA32" s="19">
        <v>3.2806652650792199E-5</v>
      </c>
      <c r="AB32" s="19">
        <v>3.3612300650390299E-7</v>
      </c>
      <c r="AC32" s="19">
        <v>0.118559096774393</v>
      </c>
      <c r="AD32" s="44">
        <v>-0.87678109038696084</v>
      </c>
      <c r="AE32" s="44">
        <v>-1.2392213215135128</v>
      </c>
      <c r="AF32" s="44">
        <v>-0.78564399544919883</v>
      </c>
    </row>
    <row r="33" spans="1:32" x14ac:dyDescent="0.3">
      <c r="A33" t="s">
        <v>245</v>
      </c>
      <c r="B33" t="s">
        <v>246</v>
      </c>
      <c r="C33" t="s">
        <v>355</v>
      </c>
      <c r="D33" t="s">
        <v>468</v>
      </c>
      <c r="E33">
        <v>1</v>
      </c>
      <c r="F33">
        <v>1</v>
      </c>
      <c r="G33">
        <v>1</v>
      </c>
      <c r="H33">
        <v>1</v>
      </c>
      <c r="I33" s="44">
        <v>0.83230241855679099</v>
      </c>
      <c r="J33" s="44">
        <v>0.18486162096839301</v>
      </c>
      <c r="K33" s="44">
        <v>0.46982678562499502</v>
      </c>
      <c r="L33" s="44">
        <v>0.193414404575208</v>
      </c>
      <c r="M33" s="44">
        <v>0.25177888173818602</v>
      </c>
      <c r="N33" s="44">
        <v>8.7315077675949704E-2</v>
      </c>
      <c r="O33" s="44">
        <v>0.50296680433473895</v>
      </c>
      <c r="P33" s="44">
        <v>9.0397056728370506E-2</v>
      </c>
      <c r="Q33">
        <v>19</v>
      </c>
      <c r="R33">
        <v>35</v>
      </c>
      <c r="S33">
        <v>30</v>
      </c>
      <c r="T33">
        <v>17</v>
      </c>
      <c r="U33" s="19">
        <v>2.08630178490235E-16</v>
      </c>
      <c r="V33" s="19">
        <v>1.1996235263188499E-15</v>
      </c>
      <c r="W33" s="19"/>
      <c r="X33" s="19">
        <v>2.5722190926690001E-5</v>
      </c>
      <c r="Y33" s="19">
        <v>2.8433033802643599E-13</v>
      </c>
      <c r="Z33" s="19">
        <v>4.2978983075181399E-3</v>
      </c>
      <c r="AA33" s="19">
        <v>5.6705867033517099E-5</v>
      </c>
      <c r="AB33" s="19">
        <v>0.40608534463260199</v>
      </c>
      <c r="AC33" s="19">
        <v>3.7671239351400698E-5</v>
      </c>
      <c r="AD33" s="44">
        <v>-0.82497886322588998</v>
      </c>
      <c r="AE33" s="44">
        <v>-0.89997168587602494</v>
      </c>
      <c r="AF33" s="44">
        <v>0.99830590539320363</v>
      </c>
    </row>
    <row r="34" spans="1:32" x14ac:dyDescent="0.3">
      <c r="A34" t="s">
        <v>238</v>
      </c>
      <c r="B34" t="s">
        <v>240</v>
      </c>
      <c r="C34" t="s">
        <v>330</v>
      </c>
      <c r="D34" t="s">
        <v>443</v>
      </c>
      <c r="E34">
        <v>1</v>
      </c>
      <c r="F34">
        <v>1</v>
      </c>
      <c r="G34">
        <v>1</v>
      </c>
      <c r="H34">
        <v>1</v>
      </c>
      <c r="I34" s="44">
        <v>1.06573582849811</v>
      </c>
      <c r="J34" s="44">
        <v>0.341714309748406</v>
      </c>
      <c r="K34" s="44">
        <v>0.60726407577593799</v>
      </c>
      <c r="L34" s="44">
        <v>0.17357921075105401</v>
      </c>
      <c r="M34" s="44">
        <v>0.453759082117698</v>
      </c>
      <c r="N34" s="44">
        <v>0.14015870284837301</v>
      </c>
      <c r="O34" s="44">
        <v>0.28374484173094</v>
      </c>
      <c r="P34" s="44">
        <v>6.8644639018279899E-2</v>
      </c>
      <c r="Q34">
        <v>19</v>
      </c>
      <c r="R34">
        <v>35</v>
      </c>
      <c r="S34">
        <v>30</v>
      </c>
      <c r="T34">
        <v>17</v>
      </c>
      <c r="U34" s="19">
        <v>8.1005759677384807E-21</v>
      </c>
      <c r="V34" s="19">
        <v>1.3308089089856099E-19</v>
      </c>
      <c r="W34" s="19"/>
      <c r="X34" s="19">
        <v>2.9858960579656202E-3</v>
      </c>
      <c r="Y34" s="19">
        <v>2.3370776021899901E-7</v>
      </c>
      <c r="Z34" s="19">
        <v>4.1602744158417997E-12</v>
      </c>
      <c r="AA34" s="19">
        <v>6.3986371137406302E-3</v>
      </c>
      <c r="AB34" s="19">
        <v>2.5758806573941999E-7</v>
      </c>
      <c r="AC34" s="19">
        <v>5.0230516800066696E-3</v>
      </c>
      <c r="AD34" s="44">
        <v>-0.81145394076066102</v>
      </c>
      <c r="AE34" s="44">
        <v>-0.42039750613073884</v>
      </c>
      <c r="AF34" s="44">
        <v>-0.67733235382605272</v>
      </c>
    </row>
    <row r="35" spans="1:32" x14ac:dyDescent="0.3">
      <c r="A35" t="s">
        <v>249</v>
      </c>
      <c r="B35" t="s">
        <v>251</v>
      </c>
      <c r="C35" t="s">
        <v>362</v>
      </c>
      <c r="D35" t="s">
        <v>474</v>
      </c>
      <c r="E35">
        <v>1</v>
      </c>
      <c r="F35">
        <v>1</v>
      </c>
      <c r="G35">
        <v>1</v>
      </c>
      <c r="H35">
        <v>1</v>
      </c>
      <c r="I35" s="44">
        <v>0.17972083859895599</v>
      </c>
      <c r="J35" s="44">
        <v>0.135331424811728</v>
      </c>
      <c r="K35" s="44">
        <v>0.10247471641683301</v>
      </c>
      <c r="L35" s="44">
        <v>5.3826500158055603E-2</v>
      </c>
      <c r="M35" s="44">
        <v>6.0525034836520997E-2</v>
      </c>
      <c r="N35" s="44">
        <v>3.57070670657684E-2</v>
      </c>
      <c r="O35" s="44">
        <v>1.66142730251298E-2</v>
      </c>
      <c r="P35" s="44">
        <v>2.2719081685798101E-2</v>
      </c>
      <c r="Q35">
        <v>19</v>
      </c>
      <c r="R35">
        <v>35</v>
      </c>
      <c r="S35">
        <v>30</v>
      </c>
      <c r="T35">
        <v>17</v>
      </c>
      <c r="U35" s="19">
        <v>4.3812409471989699E-18</v>
      </c>
      <c r="V35" s="19">
        <v>2.96378064075225E-17</v>
      </c>
      <c r="W35" s="19"/>
      <c r="X35" s="19">
        <v>0.157135537383785</v>
      </c>
      <c r="Y35" s="19">
        <v>3.8230304843022198E-4</v>
      </c>
      <c r="Z35" s="19">
        <v>1.76899813191446E-9</v>
      </c>
      <c r="AA35" s="19">
        <v>1.0416728379077899E-2</v>
      </c>
      <c r="AB35" s="19">
        <v>6.3468212434994006E-8</v>
      </c>
      <c r="AC35" s="19">
        <v>1.34484083937997E-3</v>
      </c>
      <c r="AD35" s="44">
        <v>-0.81048970123806441</v>
      </c>
      <c r="AE35" s="44">
        <v>-0.75966408782737316</v>
      </c>
      <c r="AF35" s="44">
        <v>-1.8651088368169075</v>
      </c>
    </row>
    <row r="36" spans="1:32" x14ac:dyDescent="0.3">
      <c r="A36" t="s">
        <v>245</v>
      </c>
      <c r="B36" t="s">
        <v>246</v>
      </c>
      <c r="C36" t="s">
        <v>350</v>
      </c>
      <c r="D36" t="s">
        <v>463</v>
      </c>
      <c r="E36">
        <v>1</v>
      </c>
      <c r="F36">
        <v>1</v>
      </c>
      <c r="G36">
        <v>1</v>
      </c>
      <c r="H36">
        <v>1</v>
      </c>
      <c r="I36" s="44">
        <v>1.0148553117988699</v>
      </c>
      <c r="J36" s="44">
        <v>0.31884218986851698</v>
      </c>
      <c r="K36" s="44">
        <v>0.57931533505257404</v>
      </c>
      <c r="L36" s="44">
        <v>0.22855327209588999</v>
      </c>
      <c r="M36" s="44">
        <v>0.46690822212666599</v>
      </c>
      <c r="N36" s="44">
        <v>0.174084482956259</v>
      </c>
      <c r="O36" s="44">
        <v>0.23613998745107301</v>
      </c>
      <c r="P36" s="44">
        <v>0.101556392734807</v>
      </c>
      <c r="Q36">
        <v>19</v>
      </c>
      <c r="R36">
        <v>35</v>
      </c>
      <c r="S36">
        <v>30</v>
      </c>
      <c r="T36">
        <v>17</v>
      </c>
      <c r="U36" s="19">
        <v>7.1178549681709694E-17</v>
      </c>
      <c r="V36" s="19">
        <v>4.3081753754719002E-16</v>
      </c>
      <c r="W36" s="19"/>
      <c r="X36" s="19">
        <v>7.3716558880966402E-4</v>
      </c>
      <c r="Y36" s="19">
        <v>7.6706981829698608E-6</v>
      </c>
      <c r="Z36" s="19">
        <v>5.3026566998187603E-12</v>
      </c>
      <c r="AA36" s="19">
        <v>0.15885789954410501</v>
      </c>
      <c r="AB36" s="19">
        <v>3.9692200928078997E-6</v>
      </c>
      <c r="AC36" s="19">
        <v>8.3056124922407796E-4</v>
      </c>
      <c r="AD36" s="44">
        <v>-0.80885329644317172</v>
      </c>
      <c r="AE36" s="44">
        <v>-0.31120986081583651</v>
      </c>
      <c r="AF36" s="44">
        <v>-0.98349662905921531</v>
      </c>
    </row>
    <row r="37" spans="1:32" x14ac:dyDescent="0.3">
      <c r="A37" t="s">
        <v>230</v>
      </c>
      <c r="B37" t="s">
        <v>235</v>
      </c>
      <c r="C37" t="s">
        <v>308</v>
      </c>
      <c r="D37" t="s">
        <v>422</v>
      </c>
      <c r="E37">
        <v>1</v>
      </c>
      <c r="F37">
        <v>1</v>
      </c>
      <c r="G37">
        <v>1</v>
      </c>
      <c r="H37">
        <v>1</v>
      </c>
      <c r="I37" s="44">
        <v>0.37033498816535898</v>
      </c>
      <c r="J37" s="44">
        <v>0.116034975028389</v>
      </c>
      <c r="K37" s="44">
        <v>0.214147584417615</v>
      </c>
      <c r="L37" s="44">
        <v>8.6327117237206499E-2</v>
      </c>
      <c r="M37" s="44">
        <v>0.12046221284063301</v>
      </c>
      <c r="N37" s="44">
        <v>8.9020980438626995E-2</v>
      </c>
      <c r="O37" s="44">
        <v>5.7073498971540203E-2</v>
      </c>
      <c r="P37" s="44">
        <v>3.6245261140336202E-2</v>
      </c>
      <c r="Q37">
        <v>19</v>
      </c>
      <c r="R37">
        <v>35</v>
      </c>
      <c r="S37">
        <v>30</v>
      </c>
      <c r="T37">
        <v>17</v>
      </c>
      <c r="U37" s="19">
        <v>3.7019590303192202E-18</v>
      </c>
      <c r="V37" s="19">
        <v>2.58015326355582E-17</v>
      </c>
      <c r="W37" s="19"/>
      <c r="X37" s="19">
        <v>6.7234703696724E-3</v>
      </c>
      <c r="Y37" s="19">
        <v>4.9732668032022398E-8</v>
      </c>
      <c r="Z37" s="19">
        <v>2.66987500877174E-11</v>
      </c>
      <c r="AA37" s="19">
        <v>7.6806670954185504E-4</v>
      </c>
      <c r="AB37" s="19">
        <v>6.8593139168033995E-7</v>
      </c>
      <c r="AC37" s="19">
        <v>3.7486314297114E-2</v>
      </c>
      <c r="AD37" s="44">
        <v>-0.7902254538153346</v>
      </c>
      <c r="AE37" s="44">
        <v>-0.83002473775317798</v>
      </c>
      <c r="AF37" s="44">
        <v>-1.0776877486861234</v>
      </c>
    </row>
    <row r="38" spans="1:32" x14ac:dyDescent="0.3">
      <c r="A38" t="s">
        <v>249</v>
      </c>
      <c r="B38" t="s">
        <v>252</v>
      </c>
      <c r="C38" t="s">
        <v>363</v>
      </c>
      <c r="D38" t="s">
        <v>475</v>
      </c>
      <c r="E38" s="44">
        <v>0.47368421052631599</v>
      </c>
      <c r="F38" s="44">
        <v>0.6</v>
      </c>
      <c r="G38" s="44">
        <v>0.266666666666667</v>
      </c>
      <c r="H38" s="44">
        <v>5.8823529411764698E-2</v>
      </c>
      <c r="I38" s="44">
        <v>0.14321828513322701</v>
      </c>
      <c r="J38" s="44">
        <v>0.175260161777164</v>
      </c>
      <c r="K38" s="44">
        <v>8.8745529963066297E-2</v>
      </c>
      <c r="L38" s="44">
        <v>9.4636995389783193E-2</v>
      </c>
      <c r="M38" s="44">
        <v>2.29790270942824E-2</v>
      </c>
      <c r="N38" s="44">
        <v>4.3112613584203797E-2</v>
      </c>
      <c r="O38" s="44">
        <v>2.19115702381511E-3</v>
      </c>
      <c r="P38" s="44">
        <v>9.0343718515037297E-3</v>
      </c>
      <c r="Q38">
        <v>19</v>
      </c>
      <c r="R38">
        <v>35</v>
      </c>
      <c r="S38">
        <v>30</v>
      </c>
      <c r="T38">
        <v>17</v>
      </c>
      <c r="U38" s="19">
        <v>1.0751698253425E-3</v>
      </c>
      <c r="V38" s="19">
        <v>2.150339650685E-3</v>
      </c>
      <c r="W38" s="19"/>
      <c r="X38" s="19">
        <v>0.93863937073671699</v>
      </c>
      <c r="Y38" s="19">
        <v>1.38509094523088E-2</v>
      </c>
      <c r="Z38" s="19">
        <v>1.63342976484785E-3</v>
      </c>
      <c r="AA38" s="19">
        <v>4.8198581648140797E-3</v>
      </c>
      <c r="AB38" s="19">
        <v>5.1884243257995205E-4</v>
      </c>
      <c r="AC38" s="19">
        <v>0.285631415802517</v>
      </c>
      <c r="AD38" s="44">
        <v>-0.69046933869428395</v>
      </c>
      <c r="AE38" s="44">
        <v>-1.9493567367918492</v>
      </c>
      <c r="AF38" s="44">
        <v>-3.390552936924375</v>
      </c>
    </row>
    <row r="39" spans="1:32" x14ac:dyDescent="0.3">
      <c r="A39" t="s">
        <v>249</v>
      </c>
      <c r="B39" t="s">
        <v>251</v>
      </c>
      <c r="C39" t="s">
        <v>361</v>
      </c>
      <c r="D39" t="s">
        <v>251</v>
      </c>
      <c r="E39">
        <v>1</v>
      </c>
      <c r="F39">
        <v>1</v>
      </c>
      <c r="G39">
        <v>1</v>
      </c>
      <c r="H39">
        <v>1</v>
      </c>
      <c r="I39" s="44">
        <v>8.8612692860147793E-2</v>
      </c>
      <c r="J39" s="44">
        <v>0.12432129626367799</v>
      </c>
      <c r="K39" s="44">
        <v>5.51536205464205E-2</v>
      </c>
      <c r="L39" s="44">
        <v>3.9913853336240097E-2</v>
      </c>
      <c r="M39" s="44">
        <v>8.2912319744786994E-2</v>
      </c>
      <c r="N39" s="44">
        <v>3.1758001083764302E-2</v>
      </c>
      <c r="O39" s="44">
        <v>6.5119684779822995E-2</v>
      </c>
      <c r="P39" s="44">
        <v>1.6820993183068199E-2</v>
      </c>
      <c r="Q39">
        <v>19</v>
      </c>
      <c r="R39">
        <v>35</v>
      </c>
      <c r="S39">
        <v>30</v>
      </c>
      <c r="T39">
        <v>17</v>
      </c>
      <c r="U39" s="19">
        <v>2.9098328251168301E-2</v>
      </c>
      <c r="V39" s="19">
        <v>4.86096319131398E-2</v>
      </c>
      <c r="W39" s="19"/>
      <c r="X39" s="19" t="s">
        <v>98</v>
      </c>
      <c r="Y39" s="19" t="s">
        <v>98</v>
      </c>
      <c r="Z39" s="19" t="s">
        <v>98</v>
      </c>
      <c r="AA39" s="19" t="s">
        <v>98</v>
      </c>
      <c r="AB39" s="19" t="s">
        <v>98</v>
      </c>
      <c r="AC39" s="19" t="s">
        <v>98</v>
      </c>
      <c r="AD39" s="44"/>
      <c r="AE39" s="44"/>
      <c r="AF39" s="44"/>
    </row>
    <row r="40" spans="1:32" x14ac:dyDescent="0.3">
      <c r="A40" t="s">
        <v>238</v>
      </c>
      <c r="B40" t="s">
        <v>243</v>
      </c>
      <c r="C40" t="s">
        <v>338</v>
      </c>
      <c r="D40" t="s">
        <v>451</v>
      </c>
      <c r="E40">
        <v>1</v>
      </c>
      <c r="F40">
        <v>1</v>
      </c>
      <c r="G40">
        <v>1</v>
      </c>
      <c r="H40">
        <v>1</v>
      </c>
      <c r="I40" s="44">
        <v>0.21424002047188401</v>
      </c>
      <c r="J40" s="44">
        <v>0.15414012132514199</v>
      </c>
      <c r="K40" s="44">
        <v>0.14631915782993701</v>
      </c>
      <c r="L40" s="44">
        <v>8.8401861998355202E-2</v>
      </c>
      <c r="M40" s="44">
        <v>0.117484281822406</v>
      </c>
      <c r="N40" s="44">
        <v>6.1256949955147397E-2</v>
      </c>
      <c r="O40" s="44">
        <v>4.6074621209314097E-2</v>
      </c>
      <c r="P40" s="44">
        <v>3.0308126641679801E-2</v>
      </c>
      <c r="Q40">
        <v>19</v>
      </c>
      <c r="R40">
        <v>35</v>
      </c>
      <c r="S40">
        <v>30</v>
      </c>
      <c r="T40">
        <v>17</v>
      </c>
      <c r="U40" s="19">
        <v>1.2428753972530301E-8</v>
      </c>
      <c r="V40" s="19">
        <v>3.57326676710245E-8</v>
      </c>
      <c r="W40" s="19"/>
      <c r="X40" s="19">
        <v>0.207619874754668</v>
      </c>
      <c r="Y40" s="19">
        <v>6.1054175427414099E-2</v>
      </c>
      <c r="Z40" s="19">
        <v>9.7075402129008809E-7</v>
      </c>
      <c r="AA40" s="19">
        <v>0.44060018307530102</v>
      </c>
      <c r="AB40" s="19">
        <v>1.5067680802607301E-5</v>
      </c>
      <c r="AC40" s="19">
        <v>3.5314188579075201E-4</v>
      </c>
      <c r="AD40" s="44">
        <v>-0.55010932713821825</v>
      </c>
      <c r="AE40" s="44">
        <v>-0.3166509244169986</v>
      </c>
      <c r="AF40" s="44">
        <v>-1.3504235418076072</v>
      </c>
    </row>
    <row r="41" spans="1:32" x14ac:dyDescent="0.3">
      <c r="A41" t="s">
        <v>230</v>
      </c>
      <c r="B41" t="s">
        <v>232</v>
      </c>
      <c r="C41" t="s">
        <v>288</v>
      </c>
      <c r="D41" t="s">
        <v>402</v>
      </c>
      <c r="E41">
        <v>1</v>
      </c>
      <c r="F41">
        <v>1</v>
      </c>
      <c r="G41">
        <v>1</v>
      </c>
      <c r="H41">
        <v>1</v>
      </c>
      <c r="I41" s="44">
        <v>0.75684958612787401</v>
      </c>
      <c r="J41" s="44">
        <v>0.19082736240270301</v>
      </c>
      <c r="K41" s="44">
        <v>0.52071503177431</v>
      </c>
      <c r="L41" s="44">
        <v>0.24613298403230999</v>
      </c>
      <c r="M41" s="44">
        <v>0.35964183408211797</v>
      </c>
      <c r="N41" s="44">
        <v>0.13458863526676099</v>
      </c>
      <c r="O41" s="44">
        <v>0.241756502039434</v>
      </c>
      <c r="P41" s="44">
        <v>7.8106076989046105E-2</v>
      </c>
      <c r="Q41">
        <v>19</v>
      </c>
      <c r="R41">
        <v>35</v>
      </c>
      <c r="S41">
        <v>30</v>
      </c>
      <c r="T41">
        <v>17</v>
      </c>
      <c r="U41" s="19">
        <v>6.9213696422620397E-14</v>
      </c>
      <c r="V41" s="19">
        <v>3.3164896202505602E-13</v>
      </c>
      <c r="W41" s="19"/>
      <c r="X41" s="19">
        <v>5.6435139379194497E-3</v>
      </c>
      <c r="Y41" s="19">
        <v>1.2487101037213101E-6</v>
      </c>
      <c r="Z41" s="19">
        <v>3.2246553857538401E-10</v>
      </c>
      <c r="AA41" s="19">
        <v>1.0216974609075001E-2</v>
      </c>
      <c r="AB41" s="19">
        <v>8.5226326819748805E-6</v>
      </c>
      <c r="AC41" s="19">
        <v>2.57190815049111E-2</v>
      </c>
      <c r="AD41" s="44">
        <v>-0.53951255766790951</v>
      </c>
      <c r="AE41" s="44">
        <v>-0.53393320733742311</v>
      </c>
      <c r="AF41" s="44">
        <v>-0.57300615558580448</v>
      </c>
    </row>
    <row r="42" spans="1:32" x14ac:dyDescent="0.3">
      <c r="A42" t="s">
        <v>238</v>
      </c>
      <c r="B42" t="s">
        <v>244</v>
      </c>
      <c r="C42" t="s">
        <v>345</v>
      </c>
      <c r="D42" t="s">
        <v>458</v>
      </c>
      <c r="E42">
        <v>1</v>
      </c>
      <c r="F42">
        <v>1</v>
      </c>
      <c r="G42">
        <v>1</v>
      </c>
      <c r="H42">
        <v>1</v>
      </c>
      <c r="I42" s="44">
        <v>0.96492634206399397</v>
      </c>
      <c r="J42" s="44">
        <v>0.269718744966993</v>
      </c>
      <c r="K42" s="44">
        <v>0.67247169146429597</v>
      </c>
      <c r="L42" s="44">
        <v>0.21673243856734101</v>
      </c>
      <c r="M42" s="44">
        <v>0.41394972208101499</v>
      </c>
      <c r="N42" s="44">
        <v>0.11447243686216001</v>
      </c>
      <c r="O42" s="44">
        <v>0.242177790316535</v>
      </c>
      <c r="P42" s="44">
        <v>8.4602553380366194E-2</v>
      </c>
      <c r="Q42">
        <v>19</v>
      </c>
      <c r="R42">
        <v>35</v>
      </c>
      <c r="S42">
        <v>30</v>
      </c>
      <c r="T42">
        <v>17</v>
      </c>
      <c r="U42" s="19">
        <v>4.0737667515237801E-20</v>
      </c>
      <c r="V42" s="19">
        <v>5.47294144460886E-19</v>
      </c>
      <c r="W42" s="19"/>
      <c r="X42" s="19">
        <v>1.4483541515468899E-2</v>
      </c>
      <c r="Y42" s="19">
        <v>1.8228810215458499E-7</v>
      </c>
      <c r="Z42" s="19">
        <v>9.7995334213683499E-12</v>
      </c>
      <c r="AA42" s="19">
        <v>7.6501144602240403E-4</v>
      </c>
      <c r="AB42" s="19">
        <v>7.6210042787359197E-8</v>
      </c>
      <c r="AC42" s="19">
        <v>1.2312611223026701E-2</v>
      </c>
      <c r="AD42" s="44">
        <v>-0.52094528113576943</v>
      </c>
      <c r="AE42" s="44">
        <v>-0.70001798682861749</v>
      </c>
      <c r="AF42" s="44">
        <v>-0.77338898590169403</v>
      </c>
    </row>
    <row r="43" spans="1:32" x14ac:dyDescent="0.3">
      <c r="A43" t="s">
        <v>225</v>
      </c>
      <c r="B43" t="s">
        <v>229</v>
      </c>
      <c r="C43" t="s">
        <v>283</v>
      </c>
      <c r="D43" t="s">
        <v>229</v>
      </c>
      <c r="E43">
        <v>1</v>
      </c>
      <c r="F43">
        <v>1</v>
      </c>
      <c r="G43">
        <v>1</v>
      </c>
      <c r="H43">
        <v>1</v>
      </c>
      <c r="I43" s="44">
        <v>6.2341580363565602E-2</v>
      </c>
      <c r="J43" s="44">
        <v>9.5242362661811894E-2</v>
      </c>
      <c r="K43" s="44">
        <v>4.3860745512448097E-2</v>
      </c>
      <c r="L43" s="44">
        <v>4.6209322798797602E-2</v>
      </c>
      <c r="M43" s="44">
        <v>2.6614587175926002E-2</v>
      </c>
      <c r="N43" s="44">
        <v>2.80451259404789E-2</v>
      </c>
      <c r="O43" s="44">
        <v>1.3238652965601399E-2</v>
      </c>
      <c r="P43" s="44">
        <v>1.5014274441019699E-2</v>
      </c>
      <c r="Q43">
        <v>19</v>
      </c>
      <c r="R43">
        <v>35</v>
      </c>
      <c r="S43">
        <v>30</v>
      </c>
      <c r="T43">
        <v>17</v>
      </c>
      <c r="U43" s="19">
        <v>0.17661259889349501</v>
      </c>
      <c r="V43" s="19">
        <v>0.25502210555771299</v>
      </c>
      <c r="W43" s="19"/>
      <c r="X43" s="19" t="s">
        <v>98</v>
      </c>
      <c r="Y43" s="19" t="s">
        <v>98</v>
      </c>
      <c r="Z43" s="19" t="s">
        <v>98</v>
      </c>
      <c r="AA43" s="19" t="s">
        <v>98</v>
      </c>
      <c r="AB43" s="19" t="s">
        <v>98</v>
      </c>
      <c r="AC43" s="19" t="s">
        <v>98</v>
      </c>
      <c r="AD43" s="44"/>
      <c r="AE43" s="44"/>
      <c r="AF43" s="44"/>
    </row>
    <row r="44" spans="1:32" x14ac:dyDescent="0.3">
      <c r="A44" t="s">
        <v>245</v>
      </c>
      <c r="B44" t="s">
        <v>246</v>
      </c>
      <c r="C44" t="s">
        <v>351</v>
      </c>
      <c r="D44" t="s">
        <v>464</v>
      </c>
      <c r="E44">
        <v>1</v>
      </c>
      <c r="F44">
        <v>1</v>
      </c>
      <c r="G44">
        <v>1</v>
      </c>
      <c r="H44">
        <v>1</v>
      </c>
      <c r="I44" s="44">
        <v>1.0249742998656</v>
      </c>
      <c r="J44" s="44">
        <v>0.26926461638205101</v>
      </c>
      <c r="K44" s="44">
        <v>0.72539770252479796</v>
      </c>
      <c r="L44" s="44">
        <v>0.28839949119164598</v>
      </c>
      <c r="M44" s="44">
        <v>0.84442914269872504</v>
      </c>
      <c r="N44" s="44">
        <v>0.38439530017726597</v>
      </c>
      <c r="O44" s="44">
        <v>0.57392405500880295</v>
      </c>
      <c r="P44" s="44">
        <v>0.19805215449939101</v>
      </c>
      <c r="Q44">
        <v>19</v>
      </c>
      <c r="R44">
        <v>35</v>
      </c>
      <c r="S44">
        <v>30</v>
      </c>
      <c r="T44">
        <v>17</v>
      </c>
      <c r="U44" s="19">
        <v>2.5554346666004801E-4</v>
      </c>
      <c r="V44" s="19">
        <v>5.4929904048421499E-4</v>
      </c>
      <c r="W44" s="19"/>
      <c r="X44" s="19">
        <v>1.55142913688861E-3</v>
      </c>
      <c r="Y44" s="19">
        <v>5.2963027409677697E-2</v>
      </c>
      <c r="Z44" s="19">
        <v>4.2927416949995103E-5</v>
      </c>
      <c r="AA44" s="19">
        <v>0.190582571076647</v>
      </c>
      <c r="AB44" s="19">
        <v>0.11567582827282499</v>
      </c>
      <c r="AC44" s="19">
        <v>8.6748314641297997E-3</v>
      </c>
      <c r="AD44" s="44">
        <v>-0.49874365501589446</v>
      </c>
      <c r="AE44" s="44">
        <v>0.21920419340528172</v>
      </c>
      <c r="AF44" s="44">
        <v>-0.55711652574956239</v>
      </c>
    </row>
    <row r="45" spans="1:32" x14ac:dyDescent="0.3">
      <c r="A45" t="s">
        <v>253</v>
      </c>
      <c r="B45" t="s">
        <v>255</v>
      </c>
      <c r="C45" t="s">
        <v>366</v>
      </c>
      <c r="D45" t="s">
        <v>478</v>
      </c>
      <c r="E45" s="44">
        <v>0.73684210526315796</v>
      </c>
      <c r="F45">
        <v>1</v>
      </c>
      <c r="G45">
        <v>1</v>
      </c>
      <c r="H45">
        <v>1</v>
      </c>
      <c r="I45" s="44">
        <v>0.35015800112647999</v>
      </c>
      <c r="J45" s="44">
        <v>0.41773985650829998</v>
      </c>
      <c r="K45" s="44">
        <v>0.24883556994461301</v>
      </c>
      <c r="L45" s="44">
        <v>0.35604402222053699</v>
      </c>
      <c r="M45" s="44">
        <v>0.21638056448882001</v>
      </c>
      <c r="N45" s="44">
        <v>0.185225577719869</v>
      </c>
      <c r="O45" s="44">
        <v>0.34117934202836298</v>
      </c>
      <c r="P45" s="44">
        <v>0.253339510605608</v>
      </c>
      <c r="Q45">
        <v>19</v>
      </c>
      <c r="R45">
        <v>35</v>
      </c>
      <c r="S45">
        <v>30</v>
      </c>
      <c r="T45">
        <v>17</v>
      </c>
      <c r="U45" s="19">
        <v>3.9738558225949898E-2</v>
      </c>
      <c r="V45" s="19">
        <v>6.3471308277558799E-2</v>
      </c>
      <c r="W45" s="19"/>
      <c r="X45" s="19">
        <v>0.461995404631455</v>
      </c>
      <c r="Y45" s="19">
        <v>0.72559169056308204</v>
      </c>
      <c r="Z45" s="19">
        <v>0.120777533897892</v>
      </c>
      <c r="AA45" s="19">
        <v>0.195204547402797</v>
      </c>
      <c r="AB45" s="19">
        <v>1.2803070570097899E-2</v>
      </c>
      <c r="AC45" s="19">
        <v>0.17488436389887699</v>
      </c>
      <c r="AD45" s="44">
        <v>-0.49281332641517128</v>
      </c>
      <c r="AE45" s="44">
        <v>-0.20162180636459237</v>
      </c>
      <c r="AF45" s="44">
        <v>0.65695937524319625</v>
      </c>
    </row>
    <row r="46" spans="1:32" x14ac:dyDescent="0.3">
      <c r="A46" t="s">
        <v>238</v>
      </c>
      <c r="B46" t="s">
        <v>240</v>
      </c>
      <c r="C46" t="s">
        <v>332</v>
      </c>
      <c r="D46" t="s">
        <v>445</v>
      </c>
      <c r="E46">
        <v>1</v>
      </c>
      <c r="F46">
        <v>1</v>
      </c>
      <c r="G46">
        <v>1</v>
      </c>
      <c r="H46">
        <v>1</v>
      </c>
      <c r="I46" s="44">
        <v>1.13722468029132</v>
      </c>
      <c r="J46" s="44">
        <v>0.35104461072917797</v>
      </c>
      <c r="K46" s="44">
        <v>0.81159290750578394</v>
      </c>
      <c r="L46" s="44">
        <v>0.182510396859316</v>
      </c>
      <c r="M46" s="44">
        <v>1.0113347508813499</v>
      </c>
      <c r="N46" s="44">
        <v>0.14480402776185999</v>
      </c>
      <c r="O46" s="44">
        <v>0.72767387729627397</v>
      </c>
      <c r="P46" s="44">
        <v>9.4327790808135803E-2</v>
      </c>
      <c r="Q46">
        <v>19</v>
      </c>
      <c r="R46">
        <v>35</v>
      </c>
      <c r="S46">
        <v>30</v>
      </c>
      <c r="T46">
        <v>17</v>
      </c>
      <c r="U46" s="19">
        <v>4.9257064935088398E-8</v>
      </c>
      <c r="V46" s="19">
        <v>1.36495481145426E-7</v>
      </c>
      <c r="W46" s="19"/>
      <c r="X46" s="19">
        <v>4.2552961884464199E-4</v>
      </c>
      <c r="Y46" s="19">
        <v>0.688057536427651</v>
      </c>
      <c r="Z46" s="19">
        <v>1.14075913074362E-5</v>
      </c>
      <c r="AA46" s="19">
        <v>4.0380275421924802E-4</v>
      </c>
      <c r="AB46" s="19">
        <v>0.120196834969255</v>
      </c>
      <c r="AC46" s="19">
        <v>9.9141998724215398E-6</v>
      </c>
      <c r="AD46" s="44">
        <v>-0.48668915156259313</v>
      </c>
      <c r="AE46" s="44">
        <v>0.31743244445478463</v>
      </c>
      <c r="AF46" s="44">
        <v>-0.47489668147396785</v>
      </c>
    </row>
    <row r="47" spans="1:32" x14ac:dyDescent="0.3">
      <c r="A47" t="s">
        <v>230</v>
      </c>
      <c r="B47" t="s">
        <v>235</v>
      </c>
      <c r="C47" t="s">
        <v>315</v>
      </c>
      <c r="D47" t="s">
        <v>429</v>
      </c>
      <c r="E47">
        <v>1</v>
      </c>
      <c r="F47">
        <v>1</v>
      </c>
      <c r="G47">
        <v>1</v>
      </c>
      <c r="H47">
        <v>1</v>
      </c>
      <c r="I47" s="44">
        <v>0.66262040063257299</v>
      </c>
      <c r="J47" s="44">
        <v>0.174105296249846</v>
      </c>
      <c r="K47" s="44">
        <v>0.48759655115934197</v>
      </c>
      <c r="L47" s="44">
        <v>0.14633033772999601</v>
      </c>
      <c r="M47" s="44">
        <v>0.36501715730141499</v>
      </c>
      <c r="N47" s="44">
        <v>7.2693564486523296E-2</v>
      </c>
      <c r="O47" s="44">
        <v>0.65052964754299003</v>
      </c>
      <c r="P47" s="44">
        <v>7.7731681573217595E-2</v>
      </c>
      <c r="Q47">
        <v>19</v>
      </c>
      <c r="R47">
        <v>35</v>
      </c>
      <c r="S47">
        <v>30</v>
      </c>
      <c r="T47">
        <v>17</v>
      </c>
      <c r="U47" s="19">
        <v>1.56123491433379E-12</v>
      </c>
      <c r="V47" s="19">
        <v>6.4122148267280596E-12</v>
      </c>
      <c r="W47" s="19"/>
      <c r="X47" s="19">
        <v>2.5397275145109398E-3</v>
      </c>
      <c r="Y47" s="19">
        <v>2.3097956752643499E-8</v>
      </c>
      <c r="Z47" s="19">
        <v>0.94237633517740804</v>
      </c>
      <c r="AA47" s="19">
        <v>1.4649536232102199E-3</v>
      </c>
      <c r="AB47" s="19">
        <v>2.8078892021107401E-3</v>
      </c>
      <c r="AC47" s="19">
        <v>4.5752794544545901E-8</v>
      </c>
      <c r="AD47" s="44">
        <v>-0.44249469992260848</v>
      </c>
      <c r="AE47" s="44">
        <v>-0.41772364344203911</v>
      </c>
      <c r="AF47" s="44">
        <v>0.83365053033891667</v>
      </c>
    </row>
    <row r="48" spans="1:32" x14ac:dyDescent="0.3">
      <c r="A48" t="s">
        <v>262</v>
      </c>
      <c r="B48" t="s">
        <v>267</v>
      </c>
      <c r="C48" t="s">
        <v>383</v>
      </c>
      <c r="D48" t="s">
        <v>494</v>
      </c>
      <c r="E48">
        <v>1</v>
      </c>
      <c r="F48">
        <v>1</v>
      </c>
      <c r="G48">
        <v>1</v>
      </c>
      <c r="H48">
        <v>1</v>
      </c>
      <c r="I48" s="44">
        <v>0.20453662837938399</v>
      </c>
      <c r="J48" s="44">
        <v>0.15697460824633599</v>
      </c>
      <c r="K48" s="44">
        <v>0.15071123773655201</v>
      </c>
      <c r="L48" s="44">
        <v>0.10559423099979599</v>
      </c>
      <c r="M48" s="44">
        <v>0.14432832636628301</v>
      </c>
      <c r="N48" s="44">
        <v>8.0975717685701304E-2</v>
      </c>
      <c r="O48" s="44">
        <v>8.2378450916516202E-2</v>
      </c>
      <c r="P48" s="44">
        <v>3.7642197462817502E-2</v>
      </c>
      <c r="Q48">
        <v>19</v>
      </c>
      <c r="R48">
        <v>35</v>
      </c>
      <c r="S48">
        <v>30</v>
      </c>
      <c r="T48">
        <v>17</v>
      </c>
      <c r="U48" s="19">
        <v>0.272658488908401</v>
      </c>
      <c r="V48" s="19">
        <v>0.36673364005223502</v>
      </c>
      <c r="W48" s="19"/>
      <c r="X48" s="19" t="s">
        <v>98</v>
      </c>
      <c r="Y48" s="19" t="s">
        <v>98</v>
      </c>
      <c r="Z48" s="19" t="s">
        <v>98</v>
      </c>
      <c r="AA48" s="19" t="s">
        <v>98</v>
      </c>
      <c r="AB48" s="19" t="s">
        <v>98</v>
      </c>
      <c r="AC48" s="19" t="s">
        <v>98</v>
      </c>
      <c r="AD48" s="44">
        <v>-0.44057222879527541</v>
      </c>
      <c r="AE48" s="44">
        <v>-6.2432519218621717E-2</v>
      </c>
      <c r="AF48" s="44">
        <v>-0.80901557338309937</v>
      </c>
    </row>
    <row r="49" spans="1:32" x14ac:dyDescent="0.3">
      <c r="A49" t="s">
        <v>238</v>
      </c>
      <c r="B49" t="s">
        <v>241</v>
      </c>
      <c r="C49" t="s">
        <v>334</v>
      </c>
      <c r="D49" t="s">
        <v>447</v>
      </c>
      <c r="E49">
        <v>1</v>
      </c>
      <c r="F49">
        <v>1</v>
      </c>
      <c r="G49">
        <v>1</v>
      </c>
      <c r="H49">
        <v>1</v>
      </c>
      <c r="I49" s="44">
        <v>1.0412876906036499</v>
      </c>
      <c r="J49" s="44">
        <v>0.51801833284285803</v>
      </c>
      <c r="K49" s="44">
        <v>0.76776508424659795</v>
      </c>
      <c r="L49" s="44">
        <v>0.45407515360025003</v>
      </c>
      <c r="M49" s="44">
        <v>1.14742510288699</v>
      </c>
      <c r="N49" s="44">
        <v>0.41334379211943301</v>
      </c>
      <c r="O49" s="44">
        <v>1.37704441750841</v>
      </c>
      <c r="P49" s="44">
        <v>0.33803096803127097</v>
      </c>
      <c r="Q49">
        <v>19</v>
      </c>
      <c r="R49">
        <v>35</v>
      </c>
      <c r="S49">
        <v>30</v>
      </c>
      <c r="T49">
        <v>17</v>
      </c>
      <c r="U49" s="19">
        <v>2.8021564235447202E-4</v>
      </c>
      <c r="V49" s="19">
        <v>5.91280713225032E-4</v>
      </c>
      <c r="W49" s="19"/>
      <c r="X49" s="19">
        <v>1.3458483564374599E-2</v>
      </c>
      <c r="Y49" s="19">
        <v>0.64763628369140402</v>
      </c>
      <c r="Z49" s="19">
        <v>6.7482673900246495E-2</v>
      </c>
      <c r="AA49" s="19">
        <v>6.9984327216189395E-4</v>
      </c>
      <c r="AB49" s="19">
        <v>8.0898765058831496E-6</v>
      </c>
      <c r="AC49" s="19">
        <v>0.11904578676085301</v>
      </c>
      <c r="AD49" s="44">
        <v>-0.43963185938175847</v>
      </c>
      <c r="AE49" s="44">
        <v>0.5796631289693176</v>
      </c>
      <c r="AF49" s="44">
        <v>0.26317510921041282</v>
      </c>
    </row>
    <row r="50" spans="1:32" x14ac:dyDescent="0.3">
      <c r="A50" t="s">
        <v>230</v>
      </c>
      <c r="B50" t="s">
        <v>233</v>
      </c>
      <c r="C50" t="s">
        <v>292</v>
      </c>
      <c r="D50" t="s">
        <v>406</v>
      </c>
      <c r="E50">
        <v>1</v>
      </c>
      <c r="F50">
        <v>1</v>
      </c>
      <c r="G50">
        <v>1</v>
      </c>
      <c r="H50">
        <v>1</v>
      </c>
      <c r="I50" s="44">
        <v>0.57642748343676797</v>
      </c>
      <c r="J50" s="44">
        <v>0.16984540026185499</v>
      </c>
      <c r="K50" s="44">
        <v>0.42773331687900201</v>
      </c>
      <c r="L50" s="44">
        <v>0.15162242250417901</v>
      </c>
      <c r="M50" s="44">
        <v>0.45703380819130002</v>
      </c>
      <c r="N50" s="44">
        <v>0.140024336196858</v>
      </c>
      <c r="O50" s="44">
        <v>0.29433740598196501</v>
      </c>
      <c r="P50" s="44">
        <v>7.2530295500758707E-2</v>
      </c>
      <c r="Q50">
        <v>19</v>
      </c>
      <c r="R50">
        <v>35</v>
      </c>
      <c r="S50">
        <v>30</v>
      </c>
      <c r="T50">
        <v>17</v>
      </c>
      <c r="U50" s="19">
        <v>1.0785909686581699E-5</v>
      </c>
      <c r="V50" s="19">
        <v>2.50581740193313E-5</v>
      </c>
      <c r="W50" s="19"/>
      <c r="X50" s="19">
        <v>1.1094082500295499E-2</v>
      </c>
      <c r="Y50" s="19">
        <v>4.9621485413801902E-2</v>
      </c>
      <c r="Z50" s="19">
        <v>7.9519468439057199E-7</v>
      </c>
      <c r="AA50" s="19">
        <v>0.57826215734764697</v>
      </c>
      <c r="AB50" s="19">
        <v>1.5983298306150599E-3</v>
      </c>
      <c r="AC50" s="19">
        <v>4.1334882585176503E-4</v>
      </c>
      <c r="AD50" s="44">
        <v>-0.430427537713095</v>
      </c>
      <c r="AE50" s="44">
        <v>9.5589304230729352E-2</v>
      </c>
      <c r="AF50" s="44">
        <v>-0.63482999042249433</v>
      </c>
    </row>
    <row r="51" spans="1:32" x14ac:dyDescent="0.3">
      <c r="A51" t="s">
        <v>238</v>
      </c>
      <c r="B51" t="s">
        <v>239</v>
      </c>
      <c r="C51" t="s">
        <v>317</v>
      </c>
      <c r="D51" t="s">
        <v>430</v>
      </c>
      <c r="E51">
        <v>1</v>
      </c>
      <c r="F51">
        <v>1</v>
      </c>
      <c r="G51">
        <v>1</v>
      </c>
      <c r="H51">
        <v>1</v>
      </c>
      <c r="I51" s="44">
        <v>1.0575102970354699</v>
      </c>
      <c r="J51" s="44">
        <v>0.40715234016052099</v>
      </c>
      <c r="K51" s="44">
        <v>0.79589681528869205</v>
      </c>
      <c r="L51" s="44">
        <v>0.29746740170673203</v>
      </c>
      <c r="M51" s="44">
        <v>0.63116216901210198</v>
      </c>
      <c r="N51" s="44">
        <v>0.148994697559724</v>
      </c>
      <c r="O51" s="44">
        <v>0.34373348052417402</v>
      </c>
      <c r="P51" s="44">
        <v>0.106910760542146</v>
      </c>
      <c r="Q51">
        <v>19</v>
      </c>
      <c r="R51">
        <v>35</v>
      </c>
      <c r="S51">
        <v>30</v>
      </c>
      <c r="T51">
        <v>17</v>
      </c>
      <c r="U51" s="19">
        <v>3.1679823728650199E-13</v>
      </c>
      <c r="V51" s="19">
        <v>1.37478480331878E-12</v>
      </c>
      <c r="W51" s="19"/>
      <c r="X51" s="19">
        <v>8.1120717974507206E-2</v>
      </c>
      <c r="Y51" s="19">
        <v>1.84609456623596E-3</v>
      </c>
      <c r="Z51" s="19">
        <v>1.70226214792783E-9</v>
      </c>
      <c r="AA51" s="19">
        <v>0.105498943785267</v>
      </c>
      <c r="AB51" s="19">
        <v>3.4015199034020401E-7</v>
      </c>
      <c r="AC51" s="19">
        <v>2.77388774198534E-4</v>
      </c>
      <c r="AD51" s="44">
        <v>-0.4100184024196894</v>
      </c>
      <c r="AE51" s="44">
        <v>-0.33457066868520435</v>
      </c>
      <c r="AF51" s="44">
        <v>-0.87672035403839077</v>
      </c>
    </row>
    <row r="52" spans="1:32" x14ac:dyDescent="0.3">
      <c r="A52" t="s">
        <v>230</v>
      </c>
      <c r="B52" t="s">
        <v>235</v>
      </c>
      <c r="C52" t="s">
        <v>313</v>
      </c>
      <c r="D52" t="s">
        <v>427</v>
      </c>
      <c r="E52">
        <v>1</v>
      </c>
      <c r="F52">
        <v>1</v>
      </c>
      <c r="G52">
        <v>1</v>
      </c>
      <c r="H52">
        <v>1</v>
      </c>
      <c r="I52" s="44">
        <v>0.1202963491119</v>
      </c>
      <c r="J52" s="44">
        <v>0.25828789463203999</v>
      </c>
      <c r="K52" s="44">
        <v>9.1088963103037296E-2</v>
      </c>
      <c r="L52" s="44">
        <v>8.1102364665163504E-2</v>
      </c>
      <c r="M52" s="44">
        <v>0.102961826424794</v>
      </c>
      <c r="N52" s="44">
        <v>8.9950707597501997E-2</v>
      </c>
      <c r="O52" s="44">
        <v>5.9709981904532403E-2</v>
      </c>
      <c r="P52" s="44">
        <v>3.8886432532036601E-2</v>
      </c>
      <c r="Q52">
        <v>19</v>
      </c>
      <c r="R52">
        <v>35</v>
      </c>
      <c r="S52">
        <v>30</v>
      </c>
      <c r="T52">
        <v>17</v>
      </c>
      <c r="U52" s="19">
        <v>0.39176357067273299</v>
      </c>
      <c r="V52" s="19">
        <v>0.489704463340916</v>
      </c>
      <c r="W52" s="19"/>
      <c r="X52" s="19" t="s">
        <v>98</v>
      </c>
      <c r="Y52" s="19" t="s">
        <v>98</v>
      </c>
      <c r="Z52" s="19" t="s">
        <v>98</v>
      </c>
      <c r="AA52" s="19" t="s">
        <v>98</v>
      </c>
      <c r="AB52" s="19" t="s">
        <v>98</v>
      </c>
      <c r="AC52" s="19" t="s">
        <v>98</v>
      </c>
      <c r="AD52" s="44"/>
      <c r="AE52" s="44"/>
      <c r="AF52" s="44"/>
    </row>
    <row r="53" spans="1:32" x14ac:dyDescent="0.3">
      <c r="A53" t="s">
        <v>238</v>
      </c>
      <c r="B53" t="s">
        <v>243</v>
      </c>
      <c r="C53" t="s">
        <v>336</v>
      </c>
      <c r="D53" t="s">
        <v>449</v>
      </c>
      <c r="E53">
        <v>1</v>
      </c>
      <c r="F53">
        <v>1</v>
      </c>
      <c r="G53">
        <v>1</v>
      </c>
      <c r="H53">
        <v>1</v>
      </c>
      <c r="I53" s="44">
        <v>0.56768831403571096</v>
      </c>
      <c r="J53" s="44">
        <v>0.13661962329059499</v>
      </c>
      <c r="K53" s="44">
        <v>0.46294439615476701</v>
      </c>
      <c r="L53" s="44">
        <v>9.8927692646566895E-2</v>
      </c>
      <c r="M53" s="44">
        <v>0.35077454316654599</v>
      </c>
      <c r="N53" s="44">
        <v>7.7673841857018699E-2</v>
      </c>
      <c r="O53" s="44">
        <v>0.33846085130005499</v>
      </c>
      <c r="P53" s="44">
        <v>6.0090116033710603E-2</v>
      </c>
      <c r="Q53">
        <v>19</v>
      </c>
      <c r="R53">
        <v>35</v>
      </c>
      <c r="S53">
        <v>30</v>
      </c>
      <c r="T53">
        <v>17</v>
      </c>
      <c r="U53" s="19">
        <v>1.06166412264267E-9</v>
      </c>
      <c r="V53" s="19">
        <v>3.2997668676731699E-9</v>
      </c>
      <c r="W53" s="19"/>
      <c r="X53" s="19">
        <v>6.0186013845539399E-2</v>
      </c>
      <c r="Y53" s="19">
        <v>3.8592199488679001E-7</v>
      </c>
      <c r="Z53" s="19">
        <v>1.3994209041948601E-6</v>
      </c>
      <c r="AA53" s="19">
        <v>1.39668674346869E-4</v>
      </c>
      <c r="AB53" s="19">
        <v>2.8784559051910801E-4</v>
      </c>
      <c r="AC53" s="19">
        <v>0.70364784016774395</v>
      </c>
      <c r="AD53" s="44">
        <v>-0.294260120730581</v>
      </c>
      <c r="AE53" s="44">
        <v>-0.40029487247926338</v>
      </c>
      <c r="AF53" s="44">
        <v>-5.1555079114325365E-2</v>
      </c>
    </row>
    <row r="54" spans="1:32" x14ac:dyDescent="0.3">
      <c r="A54" t="s">
        <v>262</v>
      </c>
      <c r="B54" t="s">
        <v>263</v>
      </c>
      <c r="C54" t="s">
        <v>373</v>
      </c>
      <c r="D54" t="s">
        <v>484</v>
      </c>
      <c r="E54">
        <v>1</v>
      </c>
      <c r="F54">
        <v>1</v>
      </c>
      <c r="G54">
        <v>1</v>
      </c>
      <c r="H54">
        <v>1</v>
      </c>
      <c r="I54" s="44">
        <v>0.18684860423532801</v>
      </c>
      <c r="J54" s="44">
        <v>0.136163924769684</v>
      </c>
      <c r="K54" s="44">
        <v>0.15499826223969099</v>
      </c>
      <c r="L54" s="44">
        <v>9.1595535381820997E-2</v>
      </c>
      <c r="M54" s="44">
        <v>0.31258405500303399</v>
      </c>
      <c r="N54" s="44">
        <v>0.147339132976718</v>
      </c>
      <c r="O54" s="44">
        <v>0.21701004777862101</v>
      </c>
      <c r="P54" s="44">
        <v>7.4251591897109503E-2</v>
      </c>
      <c r="Q54">
        <v>19</v>
      </c>
      <c r="R54">
        <v>35</v>
      </c>
      <c r="S54">
        <v>30</v>
      </c>
      <c r="T54">
        <v>17</v>
      </c>
      <c r="U54" s="19">
        <v>4.7302898690583697E-6</v>
      </c>
      <c r="V54" s="19">
        <v>1.15741135093981E-5</v>
      </c>
      <c r="W54" s="19"/>
      <c r="X54" s="19">
        <v>0.56629246661236798</v>
      </c>
      <c r="Y54" s="19">
        <v>9.9991240815183692E-4</v>
      </c>
      <c r="Z54" s="19">
        <v>0.17085694740208801</v>
      </c>
      <c r="AA54" s="19">
        <v>5.4146331650516603E-6</v>
      </c>
      <c r="AB54" s="19">
        <v>3.4542676311799303E-2</v>
      </c>
      <c r="AC54" s="19">
        <v>9.9987763725987694E-2</v>
      </c>
      <c r="AD54" s="44">
        <v>-0.26961774594378901</v>
      </c>
      <c r="AE54" s="44">
        <v>1.0119921471113487</v>
      </c>
      <c r="AF54" s="44">
        <v>-0.5264823455359271</v>
      </c>
    </row>
    <row r="55" spans="1:32" x14ac:dyDescent="0.3">
      <c r="A55" t="s">
        <v>262</v>
      </c>
      <c r="B55" t="s">
        <v>267</v>
      </c>
      <c r="C55" t="s">
        <v>384</v>
      </c>
      <c r="D55" t="s">
        <v>495</v>
      </c>
      <c r="E55">
        <v>1</v>
      </c>
      <c r="F55">
        <v>1</v>
      </c>
      <c r="G55">
        <v>1</v>
      </c>
      <c r="H55">
        <v>1</v>
      </c>
      <c r="I55" s="44">
        <v>0.89510044073170003</v>
      </c>
      <c r="J55" s="44">
        <v>0.20777365264758799</v>
      </c>
      <c r="K55" s="44">
        <v>0.748506928161906</v>
      </c>
      <c r="L55" s="44">
        <v>0.2072171589449</v>
      </c>
      <c r="M55" s="44">
        <v>0.77824134815602497</v>
      </c>
      <c r="N55" s="44">
        <v>0.120603332603341</v>
      </c>
      <c r="O55" s="44">
        <v>0.57084512947413701</v>
      </c>
      <c r="P55" s="44">
        <v>8.7355451384796501E-2</v>
      </c>
      <c r="Q55">
        <v>19</v>
      </c>
      <c r="R55">
        <v>35</v>
      </c>
      <c r="S55">
        <v>30</v>
      </c>
      <c r="T55">
        <v>17</v>
      </c>
      <c r="U55" s="19">
        <v>6.3559517978043999E-9</v>
      </c>
      <c r="V55" s="19">
        <v>1.8985310564870298E-8</v>
      </c>
      <c r="W55" s="19"/>
      <c r="X55" s="19">
        <v>2.0341155992118401E-2</v>
      </c>
      <c r="Y55" s="19">
        <v>0.14274324312540301</v>
      </c>
      <c r="Z55" s="19">
        <v>1.33638075803955E-6</v>
      </c>
      <c r="AA55" s="19">
        <v>0.35851101186932999</v>
      </c>
      <c r="AB55" s="19">
        <v>1.1929764625601899E-3</v>
      </c>
      <c r="AC55" s="19">
        <v>9.9334535724893302E-5</v>
      </c>
      <c r="AD55" s="44">
        <v>-0.25803390881103971</v>
      </c>
      <c r="AE55" s="44">
        <v>5.6201963197075787E-2</v>
      </c>
      <c r="AF55" s="44">
        <v>-0.44711823819702157</v>
      </c>
    </row>
    <row r="56" spans="1:32" x14ac:dyDescent="0.3">
      <c r="A56" t="s">
        <v>236</v>
      </c>
      <c r="B56" t="s">
        <v>237</v>
      </c>
      <c r="C56" t="s">
        <v>316</v>
      </c>
      <c r="D56" t="s">
        <v>237</v>
      </c>
      <c r="E56">
        <v>1</v>
      </c>
      <c r="F56">
        <v>1</v>
      </c>
      <c r="G56">
        <v>1</v>
      </c>
      <c r="H56">
        <v>1</v>
      </c>
      <c r="I56" s="44">
        <v>0.887065190397062</v>
      </c>
      <c r="J56" s="44">
        <v>0.23268132762358401</v>
      </c>
      <c r="K56" s="44">
        <v>0.75467427027485201</v>
      </c>
      <c r="L56" s="44">
        <v>0.244075802476277</v>
      </c>
      <c r="M56" s="44">
        <v>0.54549736700560203</v>
      </c>
      <c r="N56" s="44">
        <v>0.14080989922499099</v>
      </c>
      <c r="O56" s="44">
        <v>0.70054834519538001</v>
      </c>
      <c r="P56" s="44">
        <v>8.7167463757820404E-2</v>
      </c>
      <c r="Q56">
        <v>19</v>
      </c>
      <c r="R56">
        <v>35</v>
      </c>
      <c r="S56">
        <v>30</v>
      </c>
      <c r="T56">
        <v>17</v>
      </c>
      <c r="U56" s="19">
        <v>2.4868011602585303E-4</v>
      </c>
      <c r="V56" s="19">
        <v>5.3958893099949302E-4</v>
      </c>
      <c r="W56" s="19"/>
      <c r="X56" s="19">
        <v>8.0850822378207496E-2</v>
      </c>
      <c r="Y56" s="19">
        <v>6.2727428801887403E-7</v>
      </c>
      <c r="Z56" s="19">
        <v>4.7321824335010601E-2</v>
      </c>
      <c r="AA56" s="19">
        <v>1.17869390353638E-4</v>
      </c>
      <c r="AB56" s="19">
        <v>0.58764894719305805</v>
      </c>
      <c r="AC56" s="19">
        <v>8.6361485012366908E-3</v>
      </c>
      <c r="AD56" s="44">
        <v>-0.23318604397405376</v>
      </c>
      <c r="AE56" s="44">
        <v>-0.46828185507041542</v>
      </c>
      <c r="AF56" s="44">
        <v>0.36091238220780902</v>
      </c>
    </row>
    <row r="57" spans="1:32" x14ac:dyDescent="0.3">
      <c r="A57" t="s">
        <v>230</v>
      </c>
      <c r="B57" t="s">
        <v>234</v>
      </c>
      <c r="C57" t="s">
        <v>304</v>
      </c>
      <c r="D57" t="s">
        <v>418</v>
      </c>
      <c r="E57">
        <v>1</v>
      </c>
      <c r="F57">
        <v>1</v>
      </c>
      <c r="G57">
        <v>1</v>
      </c>
      <c r="H57">
        <v>1</v>
      </c>
      <c r="I57" s="44">
        <v>1.85726338904509</v>
      </c>
      <c r="J57" s="44">
        <v>0.32115601783414599</v>
      </c>
      <c r="K57" s="44">
        <v>1.6168397584486101</v>
      </c>
      <c r="L57" s="44">
        <v>0.216040167699413</v>
      </c>
      <c r="M57" s="44">
        <v>1.68643106967972</v>
      </c>
      <c r="N57" s="44">
        <v>0.14692473089804101</v>
      </c>
      <c r="O57" s="44">
        <v>1.97822966823004</v>
      </c>
      <c r="P57" s="44">
        <v>0.13811961848649201</v>
      </c>
      <c r="Q57">
        <v>19</v>
      </c>
      <c r="R57">
        <v>35</v>
      </c>
      <c r="S57">
        <v>30</v>
      </c>
      <c r="T57">
        <v>17</v>
      </c>
      <c r="U57" s="19">
        <v>2.4550863716315099E-6</v>
      </c>
      <c r="V57" s="19">
        <v>6.0717189836048101E-6</v>
      </c>
      <c r="W57" s="19"/>
      <c r="X57" s="19">
        <v>7.0405670326018598E-4</v>
      </c>
      <c r="Y57" s="19">
        <v>1.11191497378011E-2</v>
      </c>
      <c r="Z57" s="19">
        <v>0.16158317842445799</v>
      </c>
      <c r="AA57" s="19">
        <v>0.37948167706122599</v>
      </c>
      <c r="AB57" s="19">
        <v>1.28739091878449E-6</v>
      </c>
      <c r="AC57" s="19">
        <v>6.6995411365542993E-5</v>
      </c>
      <c r="AD57" s="44">
        <v>-0.20000172308294967</v>
      </c>
      <c r="AE57" s="44">
        <v>6.0796648124695006E-2</v>
      </c>
      <c r="AF57" s="44">
        <v>0.23023657804422545</v>
      </c>
    </row>
    <row r="58" spans="1:32" x14ac:dyDescent="0.3">
      <c r="A58" t="s">
        <v>223</v>
      </c>
      <c r="B58" t="s">
        <v>224</v>
      </c>
      <c r="C58" t="s">
        <v>279</v>
      </c>
      <c r="D58" t="s">
        <v>395</v>
      </c>
      <c r="E58">
        <v>1</v>
      </c>
      <c r="F58">
        <v>1</v>
      </c>
      <c r="G58">
        <v>1</v>
      </c>
      <c r="H58">
        <v>1</v>
      </c>
      <c r="I58" s="44">
        <v>1.4693381112075601</v>
      </c>
      <c r="J58" s="44">
        <v>0.240830036435144</v>
      </c>
      <c r="K58" s="44">
        <v>1.3065029203908101</v>
      </c>
      <c r="L58" s="44">
        <v>0.33491994672925401</v>
      </c>
      <c r="M58" s="44">
        <v>1.26344823477312</v>
      </c>
      <c r="N58" s="44">
        <v>0.19635859881480799</v>
      </c>
      <c r="O58" s="44">
        <v>1.6659068922551701</v>
      </c>
      <c r="P58" s="44">
        <v>0.166612326874821</v>
      </c>
      <c r="Q58">
        <v>19</v>
      </c>
      <c r="R58">
        <v>35</v>
      </c>
      <c r="S58">
        <v>30</v>
      </c>
      <c r="T58">
        <v>17</v>
      </c>
      <c r="U58" s="19">
        <v>1.02812161312115E-5</v>
      </c>
      <c r="V58" s="19">
        <v>2.43781413420478E-5</v>
      </c>
      <c r="W58" s="19"/>
      <c r="X58" s="19">
        <v>4.9621485413801902E-2</v>
      </c>
      <c r="Y58" s="19">
        <v>1.2290386114808901E-2</v>
      </c>
      <c r="Z58" s="19">
        <v>5.4924750806835398E-2</v>
      </c>
      <c r="AA58" s="19">
        <v>0.50585411495325505</v>
      </c>
      <c r="AB58" s="19">
        <v>4.3006037220465501E-5</v>
      </c>
      <c r="AC58" s="19">
        <v>5.5545860092197802E-6</v>
      </c>
      <c r="AD58" s="44">
        <v>-0.16945606495506924</v>
      </c>
      <c r="AE58" s="44">
        <v>-4.8343793202564982E-2</v>
      </c>
      <c r="AF58" s="44">
        <v>0.39894121427378615</v>
      </c>
    </row>
    <row r="59" spans="1:32" x14ac:dyDescent="0.3">
      <c r="A59" t="s">
        <v>245</v>
      </c>
      <c r="B59" t="s">
        <v>246</v>
      </c>
      <c r="C59" t="s">
        <v>353</v>
      </c>
      <c r="D59" t="s">
        <v>466</v>
      </c>
      <c r="E59">
        <v>1</v>
      </c>
      <c r="F59">
        <v>1</v>
      </c>
      <c r="G59">
        <v>1</v>
      </c>
      <c r="H59">
        <v>1</v>
      </c>
      <c r="I59" s="44">
        <v>3.68097211667691</v>
      </c>
      <c r="J59" s="44">
        <v>0.32954518669280902</v>
      </c>
      <c r="K59" s="44">
        <v>3.3582294993452</v>
      </c>
      <c r="L59" s="44">
        <v>0.25375113597628701</v>
      </c>
      <c r="M59" s="44">
        <v>3.2870545977795498</v>
      </c>
      <c r="N59" s="44">
        <v>0.204479082919646</v>
      </c>
      <c r="O59" s="44">
        <v>4.6432365846395598</v>
      </c>
      <c r="P59" s="44">
        <v>0.30714076273759</v>
      </c>
      <c r="Q59">
        <v>19</v>
      </c>
      <c r="R59">
        <v>35</v>
      </c>
      <c r="S59">
        <v>30</v>
      </c>
      <c r="T59">
        <v>17</v>
      </c>
      <c r="U59" s="19">
        <v>5.0959244362719499E-28</v>
      </c>
      <c r="V59" s="19">
        <v>5.8603131017127403E-26</v>
      </c>
      <c r="W59" s="19"/>
      <c r="X59" s="19">
        <v>3.2181170512357101E-3</v>
      </c>
      <c r="Y59" s="19">
        <v>1.00888242047206E-3</v>
      </c>
      <c r="Z59" s="19">
        <v>5.1412252766385802E-3</v>
      </c>
      <c r="AA59" s="19">
        <v>0.62697285414667803</v>
      </c>
      <c r="AB59" s="19">
        <v>2.2973378514538299E-9</v>
      </c>
      <c r="AC59" s="19">
        <v>4.50013490082314E-10</v>
      </c>
      <c r="AD59" s="44">
        <v>-0.13238599482575375</v>
      </c>
      <c r="AE59" s="44">
        <v>-3.0905406843362716E-2</v>
      </c>
      <c r="AF59" s="44">
        <v>0.49833537204078882</v>
      </c>
    </row>
    <row r="60" spans="1:32" x14ac:dyDescent="0.3">
      <c r="A60" t="s">
        <v>269</v>
      </c>
      <c r="B60" t="s">
        <v>271</v>
      </c>
      <c r="C60" t="s">
        <v>390</v>
      </c>
      <c r="D60" t="s">
        <v>271</v>
      </c>
      <c r="E60">
        <v>1</v>
      </c>
      <c r="F60">
        <v>1</v>
      </c>
      <c r="G60">
        <v>1</v>
      </c>
      <c r="H60">
        <v>1</v>
      </c>
      <c r="I60" s="44">
        <v>1.25361524228076</v>
      </c>
      <c r="J60" s="44">
        <v>0.29481322263160398</v>
      </c>
      <c r="K60" s="44">
        <v>1.1672092918783601</v>
      </c>
      <c r="L60" s="44">
        <v>0.185406973888499</v>
      </c>
      <c r="M60" s="44">
        <v>1.1275102698920101</v>
      </c>
      <c r="N60" s="44">
        <v>0.15777066311533799</v>
      </c>
      <c r="O60" s="44">
        <v>0.74244996548720799</v>
      </c>
      <c r="P60" s="44">
        <v>0.13651272524649399</v>
      </c>
      <c r="Q60">
        <v>19</v>
      </c>
      <c r="R60">
        <v>35</v>
      </c>
      <c r="S60">
        <v>30</v>
      </c>
      <c r="T60">
        <v>17</v>
      </c>
      <c r="U60" s="19">
        <v>1.4302567439575201E-13</v>
      </c>
      <c r="V60" s="19">
        <v>6.4501774727496205E-13</v>
      </c>
      <c r="W60" s="19"/>
      <c r="X60" s="19">
        <v>0.26879622208408899</v>
      </c>
      <c r="Y60" s="19">
        <v>8.4117724961557602E-2</v>
      </c>
      <c r="Z60" s="19">
        <v>5.6575156484602199E-8</v>
      </c>
      <c r="AA60" s="19">
        <v>0.44268590078630499</v>
      </c>
      <c r="AB60" s="19">
        <v>3.8307105223040001E-7</v>
      </c>
      <c r="AC60" s="19">
        <v>1.5942782478422799E-5</v>
      </c>
      <c r="AD60" s="44">
        <v>-0.1030313528977003</v>
      </c>
      <c r="AE60" s="44">
        <v>-4.9922699086566408E-2</v>
      </c>
      <c r="AF60" s="44">
        <v>-0.60277486477321807</v>
      </c>
    </row>
    <row r="61" spans="1:32" x14ac:dyDescent="0.3">
      <c r="A61" t="s">
        <v>262</v>
      </c>
      <c r="B61" t="s">
        <v>268</v>
      </c>
      <c r="C61" t="s">
        <v>387</v>
      </c>
      <c r="D61" t="s">
        <v>498</v>
      </c>
      <c r="E61">
        <v>1</v>
      </c>
      <c r="F61">
        <v>1</v>
      </c>
      <c r="G61">
        <v>1</v>
      </c>
      <c r="H61">
        <v>1</v>
      </c>
      <c r="I61" s="44">
        <v>0.947585743474191</v>
      </c>
      <c r="J61" s="44">
        <v>0.14393571174153499</v>
      </c>
      <c r="K61" s="44">
        <v>0.886776111185266</v>
      </c>
      <c r="L61" s="44">
        <v>8.8398024302408298E-2</v>
      </c>
      <c r="M61" s="44">
        <v>0.82064995321298495</v>
      </c>
      <c r="N61" s="44">
        <v>4.7537647572900001E-2</v>
      </c>
      <c r="O61" s="44">
        <v>0.93889046814737098</v>
      </c>
      <c r="P61" s="44">
        <v>4.5499682174229103E-2</v>
      </c>
      <c r="Q61">
        <v>19</v>
      </c>
      <c r="R61">
        <v>35</v>
      </c>
      <c r="S61">
        <v>30</v>
      </c>
      <c r="T61">
        <v>17</v>
      </c>
      <c r="U61" s="19">
        <v>1.5042516063335201E-4</v>
      </c>
      <c r="V61" s="19">
        <v>3.3590084413272702E-4</v>
      </c>
      <c r="W61" s="19"/>
      <c r="X61" s="19">
        <v>0.110669088592248</v>
      </c>
      <c r="Y61" s="19">
        <v>7.3562921668587206E-5</v>
      </c>
      <c r="Z61" s="19">
        <v>0.64763628369140402</v>
      </c>
      <c r="AA61" s="19">
        <v>4.42656887668595E-3</v>
      </c>
      <c r="AB61" s="19">
        <v>3.7706619563546401E-2</v>
      </c>
      <c r="AC61" s="19">
        <v>1.3231212199282899E-5</v>
      </c>
      <c r="AD61" s="44">
        <v>-9.5686587201540677E-2</v>
      </c>
      <c r="AE61" s="44">
        <v>-0.11180293185282281</v>
      </c>
      <c r="AF61" s="44">
        <v>0.19418988733316922</v>
      </c>
    </row>
    <row r="62" spans="1:32" x14ac:dyDescent="0.3">
      <c r="A62" t="s">
        <v>230</v>
      </c>
      <c r="B62" t="s">
        <v>234</v>
      </c>
      <c r="C62" t="s">
        <v>306</v>
      </c>
      <c r="D62" t="s">
        <v>420</v>
      </c>
      <c r="E62">
        <v>1</v>
      </c>
      <c r="F62">
        <v>1</v>
      </c>
      <c r="G62">
        <v>1</v>
      </c>
      <c r="H62">
        <v>1</v>
      </c>
      <c r="I62" s="44">
        <v>0.95525708695589995</v>
      </c>
      <c r="J62" s="44">
        <v>0.20325674619494999</v>
      </c>
      <c r="K62" s="44">
        <v>0.89964731926450303</v>
      </c>
      <c r="L62" s="44">
        <v>9.4554659003678904E-2</v>
      </c>
      <c r="M62" s="44">
        <v>0.75902984086395098</v>
      </c>
      <c r="N62" s="44">
        <v>9.5827353466041598E-2</v>
      </c>
      <c r="O62" s="44">
        <v>0.56120288347363401</v>
      </c>
      <c r="P62" s="44">
        <v>7.87155179380543E-2</v>
      </c>
      <c r="Q62">
        <v>19</v>
      </c>
      <c r="R62">
        <v>35</v>
      </c>
      <c r="S62">
        <v>30</v>
      </c>
      <c r="T62">
        <v>17</v>
      </c>
      <c r="U62" s="19">
        <v>2.5930287725391699E-18</v>
      </c>
      <c r="V62" s="19">
        <v>1.86373943026253E-17</v>
      </c>
      <c r="W62" s="19"/>
      <c r="X62" s="19">
        <v>0.74975470065428096</v>
      </c>
      <c r="Y62" s="19">
        <v>7.4092328621455303E-4</v>
      </c>
      <c r="Z62" s="19">
        <v>9.5356915845769307E-9</v>
      </c>
      <c r="AA62" s="19">
        <v>3.3812609579747201E-4</v>
      </c>
      <c r="AB62" s="19">
        <v>6.8910849729870497E-10</v>
      </c>
      <c r="AC62" s="19">
        <v>2.0396434026745801E-3</v>
      </c>
      <c r="AD62" s="44">
        <v>-8.652951046390249E-2</v>
      </c>
      <c r="AE62" s="44">
        <v>-0.24520293980556493</v>
      </c>
      <c r="AF62" s="44">
        <v>-0.4356341839839411</v>
      </c>
    </row>
    <row r="63" spans="1:32" x14ac:dyDescent="0.3">
      <c r="A63" t="s">
        <v>238</v>
      </c>
      <c r="B63" t="s">
        <v>239</v>
      </c>
      <c r="C63" t="s">
        <v>318</v>
      </c>
      <c r="D63" t="s">
        <v>431</v>
      </c>
      <c r="E63">
        <v>1</v>
      </c>
      <c r="F63">
        <v>1</v>
      </c>
      <c r="G63">
        <v>1</v>
      </c>
      <c r="H63">
        <v>1</v>
      </c>
      <c r="I63" s="44">
        <v>2.1095652560711402</v>
      </c>
      <c r="J63" s="44">
        <v>0.229059498397781</v>
      </c>
      <c r="K63" s="44">
        <v>1.99879578720574</v>
      </c>
      <c r="L63" s="44">
        <v>0.26742597490335601</v>
      </c>
      <c r="M63" s="44">
        <v>1.9013429235536901</v>
      </c>
      <c r="N63" s="44">
        <v>0.18093802984319399</v>
      </c>
      <c r="O63" s="44">
        <v>2.07927390961434</v>
      </c>
      <c r="P63" s="44">
        <v>8.9867536622790206E-2</v>
      </c>
      <c r="Q63">
        <v>19</v>
      </c>
      <c r="R63">
        <v>35</v>
      </c>
      <c r="S63">
        <v>30</v>
      </c>
      <c r="T63">
        <v>17</v>
      </c>
      <c r="U63" s="19">
        <v>1.8409614905484501E-3</v>
      </c>
      <c r="V63" s="19">
        <v>3.6312320812781598E-3</v>
      </c>
      <c r="W63" s="19"/>
      <c r="X63" s="19">
        <v>0.16602478721283201</v>
      </c>
      <c r="Y63" s="19">
        <v>1.5293829487748E-3</v>
      </c>
      <c r="Z63" s="19">
        <v>0.86048197943339899</v>
      </c>
      <c r="AA63" s="19">
        <v>3.4302258616504697E-2</v>
      </c>
      <c r="AB63" s="19">
        <v>0.12323158940936001</v>
      </c>
      <c r="AC63" s="19">
        <v>1.0904133785025001E-3</v>
      </c>
      <c r="AD63" s="44">
        <v>-7.7814633271128336E-2</v>
      </c>
      <c r="AE63" s="44">
        <v>-7.211232455368774E-2</v>
      </c>
      <c r="AF63" s="44">
        <v>0.12906106377804086</v>
      </c>
    </row>
    <row r="64" spans="1:32" x14ac:dyDescent="0.3">
      <c r="A64" t="s">
        <v>238</v>
      </c>
      <c r="B64" t="s">
        <v>243</v>
      </c>
      <c r="C64" t="s">
        <v>337</v>
      </c>
      <c r="D64" t="s">
        <v>450</v>
      </c>
      <c r="E64">
        <v>1</v>
      </c>
      <c r="F64">
        <v>1</v>
      </c>
      <c r="G64">
        <v>1</v>
      </c>
      <c r="H64">
        <v>1</v>
      </c>
      <c r="I64" s="44">
        <v>0.394235783823148</v>
      </c>
      <c r="J64" s="44">
        <v>0.117442348723827</v>
      </c>
      <c r="K64" s="44">
        <v>0.380561990700583</v>
      </c>
      <c r="L64" s="44">
        <v>8.1592083925716902E-2</v>
      </c>
      <c r="M64" s="44">
        <v>0.285403139635454</v>
      </c>
      <c r="N64" s="44">
        <v>5.75413251318799E-2</v>
      </c>
      <c r="O64" s="44">
        <v>0.286849181061684</v>
      </c>
      <c r="P64" s="44">
        <v>3.4084843889263701E-2</v>
      </c>
      <c r="Q64">
        <v>19</v>
      </c>
      <c r="R64">
        <v>35</v>
      </c>
      <c r="S64">
        <v>30</v>
      </c>
      <c r="T64">
        <v>17</v>
      </c>
      <c r="U64" s="19">
        <v>5.8915929727231603E-6</v>
      </c>
      <c r="V64" s="19">
        <v>1.4263856670803399E-5</v>
      </c>
      <c r="W64" s="19"/>
      <c r="X64" s="19">
        <v>0.900736886911498</v>
      </c>
      <c r="Y64" s="19">
        <v>2.05670605923767E-4</v>
      </c>
      <c r="Z64" s="19">
        <v>2.3355108017572399E-3</v>
      </c>
      <c r="AA64" s="19">
        <v>2.38455300277672E-5</v>
      </c>
      <c r="AB64" s="19">
        <v>9.7665554914293305E-4</v>
      </c>
      <c r="AC64" s="19">
        <v>0.80516021000921001</v>
      </c>
      <c r="AD64" s="44">
        <v>-5.0927255146620484E-2</v>
      </c>
      <c r="AE64" s="44">
        <v>-0.4151302715357032</v>
      </c>
      <c r="AF64" s="44">
        <v>7.2911936203241563E-3</v>
      </c>
    </row>
    <row r="65" spans="1:32" x14ac:dyDescent="0.3">
      <c r="A65" t="s">
        <v>225</v>
      </c>
      <c r="B65" t="s">
        <v>228</v>
      </c>
      <c r="C65" t="s">
        <v>282</v>
      </c>
      <c r="D65" t="s">
        <v>397</v>
      </c>
      <c r="E65">
        <v>1</v>
      </c>
      <c r="F65">
        <v>1</v>
      </c>
      <c r="G65">
        <v>1</v>
      </c>
      <c r="H65">
        <v>1</v>
      </c>
      <c r="I65" s="44">
        <v>0.83829454515841895</v>
      </c>
      <c r="J65" s="44">
        <v>0.123256379317596</v>
      </c>
      <c r="K65" s="44">
        <v>0.80930418252087299</v>
      </c>
      <c r="L65" s="44">
        <v>0.168545446640741</v>
      </c>
      <c r="M65" s="44">
        <v>0.74240982974326697</v>
      </c>
      <c r="N65" s="44">
        <v>0.13533452067681701</v>
      </c>
      <c r="O65" s="44">
        <v>0.85257433123631599</v>
      </c>
      <c r="P65" s="44">
        <v>8.7907736722302607E-2</v>
      </c>
      <c r="Q65">
        <v>19</v>
      </c>
      <c r="R65">
        <v>35</v>
      </c>
      <c r="S65">
        <v>30</v>
      </c>
      <c r="T65">
        <v>17</v>
      </c>
      <c r="U65" s="19">
        <v>6.8766094678616501E-3</v>
      </c>
      <c r="V65" s="19">
        <v>1.2755001432324E-2</v>
      </c>
      <c r="W65" s="19"/>
      <c r="X65" s="19">
        <v>0.27976462791218998</v>
      </c>
      <c r="Y65" s="19">
        <v>1.22882143191971E-2</v>
      </c>
      <c r="Z65" s="19">
        <v>0.92653473244939299</v>
      </c>
      <c r="AA65" s="19">
        <v>9.1376386182096897E-2</v>
      </c>
      <c r="AB65" s="19">
        <v>0.249824151047985</v>
      </c>
      <c r="AC65" s="19">
        <v>1.15819512557506E-2</v>
      </c>
      <c r="AD65" s="44">
        <v>-5.0775190350837357E-2</v>
      </c>
      <c r="AE65" s="44">
        <v>-0.12446623906313847</v>
      </c>
      <c r="AF65" s="44">
        <v>0.19960980787935295</v>
      </c>
    </row>
    <row r="66" spans="1:32" x14ac:dyDescent="0.3">
      <c r="A66" t="s">
        <v>230</v>
      </c>
      <c r="B66" t="s">
        <v>234</v>
      </c>
      <c r="C66" t="s">
        <v>303</v>
      </c>
      <c r="D66" t="s">
        <v>417</v>
      </c>
      <c r="E66">
        <v>1</v>
      </c>
      <c r="F66">
        <v>1</v>
      </c>
      <c r="G66">
        <v>1</v>
      </c>
      <c r="H66">
        <v>1</v>
      </c>
      <c r="I66" s="44">
        <v>2.7431294093503298</v>
      </c>
      <c r="J66" s="44">
        <v>0.204464320654348</v>
      </c>
      <c r="K66" s="44">
        <v>2.6929823326892102</v>
      </c>
      <c r="L66" s="44">
        <v>0.156830256033339</v>
      </c>
      <c r="M66" s="44">
        <v>2.6474517978540302</v>
      </c>
      <c r="N66" s="44">
        <v>0.12056753509807901</v>
      </c>
      <c r="O66" s="44">
        <v>3.4364083097887002</v>
      </c>
      <c r="P66" s="44">
        <v>0.17489229235117101</v>
      </c>
      <c r="Q66">
        <v>19</v>
      </c>
      <c r="R66">
        <v>35</v>
      </c>
      <c r="S66">
        <v>30</v>
      </c>
      <c r="T66">
        <v>17</v>
      </c>
      <c r="U66" s="19">
        <v>7.7714021158999502E-28</v>
      </c>
      <c r="V66" s="19">
        <v>5.9580749555232997E-26</v>
      </c>
      <c r="W66" s="19"/>
      <c r="X66" s="19">
        <v>0.46980158597471</v>
      </c>
      <c r="Y66" s="19">
        <v>0.149688697852668</v>
      </c>
      <c r="Z66" s="19">
        <v>3.1340990055967502E-5</v>
      </c>
      <c r="AA66" s="19">
        <v>0.39816688843568798</v>
      </c>
      <c r="AB66" s="19">
        <v>6.8444376187706102E-8</v>
      </c>
      <c r="AC66" s="19">
        <v>2.2973378514538299E-9</v>
      </c>
      <c r="AD66" s="44">
        <v>-2.661791902828271E-2</v>
      </c>
      <c r="AE66" s="44">
        <v>-2.460034775673094E-2</v>
      </c>
      <c r="AF66" s="44">
        <v>0.37629704859000929</v>
      </c>
    </row>
    <row r="67" spans="1:32" x14ac:dyDescent="0.3">
      <c r="A67" t="s">
        <v>230</v>
      </c>
      <c r="B67" t="s">
        <v>233</v>
      </c>
      <c r="C67" t="s">
        <v>293</v>
      </c>
      <c r="D67" t="s">
        <v>407</v>
      </c>
      <c r="E67">
        <v>1</v>
      </c>
      <c r="F67">
        <v>1</v>
      </c>
      <c r="G67">
        <v>1</v>
      </c>
      <c r="H67">
        <v>1</v>
      </c>
      <c r="I67" s="44">
        <v>1.3598530344975399</v>
      </c>
      <c r="J67" s="44">
        <v>0.101692007862139</v>
      </c>
      <c r="K67" s="44">
        <v>1.3377775273013699</v>
      </c>
      <c r="L67" s="44">
        <v>8.8251704658074498E-2</v>
      </c>
      <c r="M67" s="44">
        <v>1.28443457651143</v>
      </c>
      <c r="N67" s="44">
        <v>7.2328464938087506E-2</v>
      </c>
      <c r="O67" s="44">
        <v>1.6480740204912601</v>
      </c>
      <c r="P67" s="44">
        <v>9.7712736681868195E-2</v>
      </c>
      <c r="Q67">
        <v>19</v>
      </c>
      <c r="R67">
        <v>35</v>
      </c>
      <c r="S67">
        <v>30</v>
      </c>
      <c r="T67">
        <v>17</v>
      </c>
      <c r="U67" s="19">
        <v>3.5459816656750101E-22</v>
      </c>
      <c r="V67" s="19">
        <v>8.1557578310525293E-21</v>
      </c>
      <c r="W67" s="19"/>
      <c r="X67" s="19">
        <v>0.28323291550879598</v>
      </c>
      <c r="Y67" s="19">
        <v>8.5981655887730508E-3</v>
      </c>
      <c r="Z67" s="19">
        <v>3.6156009114482099E-4</v>
      </c>
      <c r="AA67" s="19">
        <v>6.5894387695289297E-2</v>
      </c>
      <c r="AB67" s="19">
        <v>4.2097128390617299E-7</v>
      </c>
      <c r="AC67" s="19">
        <v>1.5126683289181001E-10</v>
      </c>
      <c r="AD67" s="44">
        <v>-2.3612525863305995E-2</v>
      </c>
      <c r="AE67" s="44">
        <v>-5.8704807897626492E-2</v>
      </c>
      <c r="AF67" s="44">
        <v>0.35964763268918082</v>
      </c>
    </row>
    <row r="68" spans="1:32" x14ac:dyDescent="0.3">
      <c r="A68" t="s">
        <v>230</v>
      </c>
      <c r="B68" t="s">
        <v>234</v>
      </c>
      <c r="C68" t="s">
        <v>301</v>
      </c>
      <c r="D68" t="s">
        <v>415</v>
      </c>
      <c r="E68">
        <v>1</v>
      </c>
      <c r="F68">
        <v>1</v>
      </c>
      <c r="G68">
        <v>1</v>
      </c>
      <c r="H68">
        <v>1</v>
      </c>
      <c r="I68" s="44">
        <v>3.5341606443772502</v>
      </c>
      <c r="J68" s="44">
        <v>0.41115487383056298</v>
      </c>
      <c r="K68" s="44">
        <v>3.4865323585983998</v>
      </c>
      <c r="L68" s="44">
        <v>0.56737405664503304</v>
      </c>
      <c r="M68" s="44">
        <v>3.7273612617763501</v>
      </c>
      <c r="N68" s="44">
        <v>0.42001902948868902</v>
      </c>
      <c r="O68" s="44">
        <v>4.3472366815725296</v>
      </c>
      <c r="P68" s="44">
        <v>0.200290203752063</v>
      </c>
      <c r="Q68">
        <v>19</v>
      </c>
      <c r="R68">
        <v>35</v>
      </c>
      <c r="S68">
        <v>30</v>
      </c>
      <c r="T68">
        <v>17</v>
      </c>
      <c r="U68" s="19">
        <v>1.5769936660280802E-8</v>
      </c>
      <c r="V68" s="19">
        <v>4.4778832492155199E-8</v>
      </c>
      <c r="W68" s="19"/>
      <c r="X68" s="19">
        <v>0.92698484543688198</v>
      </c>
      <c r="Y68" s="19">
        <v>0.19283778855578099</v>
      </c>
      <c r="Z68" s="19">
        <v>5.8851367896246302E-6</v>
      </c>
      <c r="AA68" s="19">
        <v>0.104816900623444</v>
      </c>
      <c r="AB68" s="19">
        <v>2.0183058898376399E-7</v>
      </c>
      <c r="AC68" s="19">
        <v>1.9813226941684401E-4</v>
      </c>
      <c r="AD68" s="44">
        <v>-1.9574747340356753E-2</v>
      </c>
      <c r="AE68" s="44">
        <v>9.636178276181212E-2</v>
      </c>
      <c r="AF68" s="44">
        <v>0.22194398990915135</v>
      </c>
    </row>
    <row r="69" spans="1:32" x14ac:dyDescent="0.3">
      <c r="A69" t="s">
        <v>258</v>
      </c>
      <c r="B69" t="s">
        <v>260</v>
      </c>
      <c r="C69" t="s">
        <v>371</v>
      </c>
      <c r="D69" t="s">
        <v>483</v>
      </c>
      <c r="E69">
        <v>1</v>
      </c>
      <c r="F69">
        <v>1</v>
      </c>
      <c r="G69">
        <v>1</v>
      </c>
      <c r="H69">
        <v>1</v>
      </c>
      <c r="I69" s="44">
        <v>1.77897507387144</v>
      </c>
      <c r="J69" s="44">
        <v>0.22715110061531599</v>
      </c>
      <c r="K69" s="44">
        <v>1.76329848796584</v>
      </c>
      <c r="L69" s="44">
        <v>0.116792868157314</v>
      </c>
      <c r="M69" s="44">
        <v>1.77228448864361</v>
      </c>
      <c r="N69" s="44">
        <v>0.119411314212199</v>
      </c>
      <c r="O69" s="44">
        <v>2.00820062810836</v>
      </c>
      <c r="P69" s="44">
        <v>6.5213366395989694E-2</v>
      </c>
      <c r="Q69">
        <v>19</v>
      </c>
      <c r="R69">
        <v>35</v>
      </c>
      <c r="S69">
        <v>30</v>
      </c>
      <c r="T69">
        <v>17</v>
      </c>
      <c r="U69" s="19">
        <v>2.34326125682798E-7</v>
      </c>
      <c r="V69" s="19">
        <v>6.2668615008189995E-7</v>
      </c>
      <c r="W69" s="19"/>
      <c r="X69" s="19">
        <v>0.91211328004340497</v>
      </c>
      <c r="Y69" s="19">
        <v>0.79683215896359805</v>
      </c>
      <c r="Z69" s="19">
        <v>1.09614269005239E-5</v>
      </c>
      <c r="AA69" s="19">
        <v>0.86048197943339899</v>
      </c>
      <c r="AB69" s="19">
        <v>1.2487101037213101E-6</v>
      </c>
      <c r="AC69" s="19">
        <v>4.7565230165381096E-6</v>
      </c>
      <c r="AD69" s="44">
        <v>-1.2769584282201292E-2</v>
      </c>
      <c r="AE69" s="44">
        <v>7.3334930141164727E-3</v>
      </c>
      <c r="AF69" s="44">
        <v>0.1802932029511369</v>
      </c>
    </row>
    <row r="70" spans="1:32" x14ac:dyDescent="0.3">
      <c r="A70" t="s">
        <v>258</v>
      </c>
      <c r="B70" t="s">
        <v>260</v>
      </c>
      <c r="C70" t="s">
        <v>370</v>
      </c>
      <c r="D70" t="s">
        <v>482</v>
      </c>
      <c r="E70">
        <v>1</v>
      </c>
      <c r="F70">
        <v>1</v>
      </c>
      <c r="G70">
        <v>1</v>
      </c>
      <c r="H70">
        <v>1</v>
      </c>
      <c r="I70" s="44">
        <v>1.07753084362828</v>
      </c>
      <c r="J70" s="44">
        <v>0.42081571574948101</v>
      </c>
      <c r="K70" s="44">
        <v>1.0879408011420499</v>
      </c>
      <c r="L70" s="44">
        <v>0.37006310848044499</v>
      </c>
      <c r="M70" s="44">
        <v>0.90923800690744605</v>
      </c>
      <c r="N70" s="44">
        <v>0.141745861838322</v>
      </c>
      <c r="O70" s="44">
        <v>0.59291209510044096</v>
      </c>
      <c r="P70" s="44">
        <v>0.102433912429373</v>
      </c>
      <c r="Q70">
        <v>19</v>
      </c>
      <c r="R70">
        <v>35</v>
      </c>
      <c r="S70">
        <v>30</v>
      </c>
      <c r="T70">
        <v>17</v>
      </c>
      <c r="U70" s="19">
        <v>1.2205949295297701E-8</v>
      </c>
      <c r="V70" s="19">
        <v>3.5536308074917398E-8</v>
      </c>
      <c r="W70" s="19"/>
      <c r="X70" s="19">
        <v>0.75460665312532405</v>
      </c>
      <c r="Y70" s="19">
        <v>0.54144242283402499</v>
      </c>
      <c r="Z70" s="19">
        <v>7.6706981829698608E-6</v>
      </c>
      <c r="AA70" s="19">
        <v>0.26669767810609102</v>
      </c>
      <c r="AB70" s="19">
        <v>8.66956299872189E-8</v>
      </c>
      <c r="AC70" s="19">
        <v>1.5942782478422799E-5</v>
      </c>
      <c r="AD70" s="44">
        <v>1.3870890259567094E-2</v>
      </c>
      <c r="AE70" s="44">
        <v>-0.25887015999837881</v>
      </c>
      <c r="AF70" s="44">
        <v>-0.61683976401141205</v>
      </c>
    </row>
    <row r="71" spans="1:32" x14ac:dyDescent="0.3">
      <c r="A71" t="s">
        <v>238</v>
      </c>
      <c r="B71" t="s">
        <v>240</v>
      </c>
      <c r="C71" t="s">
        <v>325</v>
      </c>
      <c r="D71" t="s">
        <v>438</v>
      </c>
      <c r="E71">
        <v>1</v>
      </c>
      <c r="F71">
        <v>1</v>
      </c>
      <c r="G71">
        <v>1</v>
      </c>
      <c r="H71">
        <v>1</v>
      </c>
      <c r="I71" s="44">
        <v>0.79160251445696195</v>
      </c>
      <c r="J71" s="44">
        <v>0.19528511832217299</v>
      </c>
      <c r="K71" s="44">
        <v>0.81168137080648295</v>
      </c>
      <c r="L71" s="44">
        <v>0.23549086515166701</v>
      </c>
      <c r="M71" s="44">
        <v>0.68579205668868504</v>
      </c>
      <c r="N71" s="44">
        <v>0.17939285557534701</v>
      </c>
      <c r="O71" s="44">
        <v>0.43031506591819602</v>
      </c>
      <c r="P71" s="44">
        <v>9.5433000682928995E-2</v>
      </c>
      <c r="Q71">
        <v>19</v>
      </c>
      <c r="R71">
        <v>35</v>
      </c>
      <c r="S71">
        <v>30</v>
      </c>
      <c r="T71">
        <v>17</v>
      </c>
      <c r="U71" s="19">
        <v>7.7371670364418601E-11</v>
      </c>
      <c r="V71" s="19">
        <v>2.61698296820828E-10</v>
      </c>
      <c r="W71" s="19"/>
      <c r="X71" s="19">
        <v>0.922831715132025</v>
      </c>
      <c r="Y71" s="19">
        <v>0.139462674573055</v>
      </c>
      <c r="Z71" s="19">
        <v>3.17580141912361E-6</v>
      </c>
      <c r="AA71" s="19">
        <v>6.4725130295322703E-2</v>
      </c>
      <c r="AB71" s="19">
        <v>9.1729162244179699E-8</v>
      </c>
      <c r="AC71" s="19">
        <v>2.2512870035544701E-4</v>
      </c>
      <c r="AD71" s="44">
        <v>3.6137307087627482E-2</v>
      </c>
      <c r="AE71" s="44">
        <v>-0.24314230798399206</v>
      </c>
      <c r="AF71" s="44">
        <v>-0.67237784219810204</v>
      </c>
    </row>
    <row r="72" spans="1:32" x14ac:dyDescent="0.3">
      <c r="A72" t="s">
        <v>230</v>
      </c>
      <c r="B72" t="s">
        <v>231</v>
      </c>
      <c r="C72" t="s">
        <v>286</v>
      </c>
      <c r="D72" t="s">
        <v>400</v>
      </c>
      <c r="E72">
        <v>1</v>
      </c>
      <c r="F72">
        <v>1</v>
      </c>
      <c r="G72">
        <v>1</v>
      </c>
      <c r="H72">
        <v>1</v>
      </c>
      <c r="I72" s="44">
        <v>0.160066427948341</v>
      </c>
      <c r="J72" s="44">
        <v>0.140567172225184</v>
      </c>
      <c r="K72" s="44">
        <v>0.16704994645758001</v>
      </c>
      <c r="L72" s="44">
        <v>0.118703807240798</v>
      </c>
      <c r="M72" s="44">
        <v>0.214318236800391</v>
      </c>
      <c r="N72" s="44">
        <v>0.13382076024116499</v>
      </c>
      <c r="O72" s="44">
        <v>8.9953618610587205E-2</v>
      </c>
      <c r="P72" s="44">
        <v>4.62607784327859E-2</v>
      </c>
      <c r="Q72">
        <v>19</v>
      </c>
      <c r="R72">
        <v>35</v>
      </c>
      <c r="S72">
        <v>30</v>
      </c>
      <c r="T72">
        <v>17</v>
      </c>
      <c r="U72" s="19">
        <v>1.84890307829228E-3</v>
      </c>
      <c r="V72" s="19">
        <v>3.6312320812781598E-3</v>
      </c>
      <c r="W72" s="19"/>
      <c r="X72" s="19">
        <v>0.57283283404916996</v>
      </c>
      <c r="Y72" s="19">
        <v>3.4975590224606203E-2</v>
      </c>
      <c r="Z72" s="19">
        <v>0.144515737889895</v>
      </c>
      <c r="AA72" s="19">
        <v>7.0212594346550902E-2</v>
      </c>
      <c r="AB72" s="19">
        <v>2.7008062798045102E-2</v>
      </c>
      <c r="AC72" s="19">
        <v>2.59347984925853E-4</v>
      </c>
      <c r="AD72" s="44">
        <v>6.1608769007885998E-2</v>
      </c>
      <c r="AE72" s="44">
        <v>0.35947509700221408</v>
      </c>
      <c r="AF72" s="44">
        <v>-1.2525013934723876</v>
      </c>
    </row>
    <row r="73" spans="1:32" x14ac:dyDescent="0.3">
      <c r="A73" t="s">
        <v>238</v>
      </c>
      <c r="B73" t="s">
        <v>239</v>
      </c>
      <c r="C73" t="s">
        <v>323</v>
      </c>
      <c r="D73" t="s">
        <v>436</v>
      </c>
      <c r="E73">
        <v>1</v>
      </c>
      <c r="F73">
        <v>1</v>
      </c>
      <c r="G73">
        <v>1</v>
      </c>
      <c r="H73">
        <v>1</v>
      </c>
      <c r="I73" s="44">
        <v>1.1270117418109999</v>
      </c>
      <c r="J73" s="44">
        <v>0.11795229662934301</v>
      </c>
      <c r="K73" s="44">
        <v>1.1785978791923</v>
      </c>
      <c r="L73" s="44">
        <v>0.14029797989441201</v>
      </c>
      <c r="M73" s="44">
        <v>1.20531877857658</v>
      </c>
      <c r="N73" s="44">
        <v>0.11037266693035699</v>
      </c>
      <c r="O73" s="44">
        <v>1.5922751552791401</v>
      </c>
      <c r="P73" s="44">
        <v>0.10916592105331401</v>
      </c>
      <c r="Q73">
        <v>19</v>
      </c>
      <c r="R73">
        <v>35</v>
      </c>
      <c r="S73">
        <v>30</v>
      </c>
      <c r="T73">
        <v>17</v>
      </c>
      <c r="U73" s="19">
        <v>2.1587313946336099E-19</v>
      </c>
      <c r="V73" s="19">
        <v>1.8389193361693699E-18</v>
      </c>
      <c r="W73" s="19"/>
      <c r="X73" s="19">
        <v>0.12751507677502499</v>
      </c>
      <c r="Y73" s="19">
        <v>7.8741924575214898E-3</v>
      </c>
      <c r="Z73" s="19">
        <v>1.67239616440884E-9</v>
      </c>
      <c r="AA73" s="19">
        <v>0.172289613871422</v>
      </c>
      <c r="AB73" s="19">
        <v>1.06689783145076E-7</v>
      </c>
      <c r="AC73" s="19">
        <v>4.6936476832282703E-5</v>
      </c>
      <c r="AD73" s="44">
        <v>6.4569028914837318E-2</v>
      </c>
      <c r="AE73" s="44">
        <v>3.2343180685441779E-2</v>
      </c>
      <c r="AF73" s="44">
        <v>0.40167490835134889</v>
      </c>
    </row>
    <row r="74" spans="1:32" x14ac:dyDescent="0.3">
      <c r="A74" t="s">
        <v>256</v>
      </c>
      <c r="B74" t="s">
        <v>257</v>
      </c>
      <c r="C74" t="s">
        <v>367</v>
      </c>
      <c r="D74" t="s">
        <v>479</v>
      </c>
      <c r="E74">
        <v>1</v>
      </c>
      <c r="F74">
        <v>1</v>
      </c>
      <c r="G74">
        <v>1</v>
      </c>
      <c r="H74">
        <v>1</v>
      </c>
      <c r="I74" s="44">
        <v>1.0467785659262101</v>
      </c>
      <c r="J74" s="44">
        <v>7.7195288202635201E-2</v>
      </c>
      <c r="K74" s="44">
        <v>1.1043700977442299</v>
      </c>
      <c r="L74" s="44">
        <v>0.12778362225536</v>
      </c>
      <c r="M74" s="44">
        <v>1.1848329584056601</v>
      </c>
      <c r="N74" s="44">
        <v>0.107015426425774</v>
      </c>
      <c r="O74" s="44">
        <v>1.59474555193918</v>
      </c>
      <c r="P74" s="44">
        <v>0.13033539015496101</v>
      </c>
      <c r="Q74">
        <v>19</v>
      </c>
      <c r="R74">
        <v>35</v>
      </c>
      <c r="S74">
        <v>30</v>
      </c>
      <c r="T74">
        <v>17</v>
      </c>
      <c r="U74" s="19">
        <v>2.8351341663187401E-26</v>
      </c>
      <c r="V74" s="19">
        <v>1.0868014304221799E-24</v>
      </c>
      <c r="W74" s="19"/>
      <c r="X74" s="19">
        <v>0.14750154888716099</v>
      </c>
      <c r="Y74" s="19">
        <v>4.9573333672815105E-4</v>
      </c>
      <c r="Z74" s="19">
        <v>1.9228494062444799E-10</v>
      </c>
      <c r="AA74" s="19">
        <v>1.47454519809605E-2</v>
      </c>
      <c r="AB74" s="19">
        <v>5.5486027324308497E-9</v>
      </c>
      <c r="AC74" s="19">
        <v>2.2815537967349901E-4</v>
      </c>
      <c r="AD74" s="44">
        <v>7.7267441871834375E-2</v>
      </c>
      <c r="AE74" s="44">
        <v>0.10145994690848291</v>
      </c>
      <c r="AF74" s="44">
        <v>0.42864257692847468</v>
      </c>
    </row>
    <row r="75" spans="1:32" x14ac:dyDescent="0.3">
      <c r="A75" t="s">
        <v>238</v>
      </c>
      <c r="B75" t="s">
        <v>240</v>
      </c>
      <c r="C75" t="s">
        <v>327</v>
      </c>
      <c r="D75" t="s">
        <v>440</v>
      </c>
      <c r="E75">
        <v>1</v>
      </c>
      <c r="F75">
        <v>1</v>
      </c>
      <c r="G75">
        <v>1</v>
      </c>
      <c r="H75">
        <v>1</v>
      </c>
      <c r="I75" s="44">
        <v>1.5722668546522001</v>
      </c>
      <c r="J75" s="44">
        <v>0.245281418491132</v>
      </c>
      <c r="K75" s="44">
        <v>1.7016317650085599</v>
      </c>
      <c r="L75" s="44">
        <v>0.27510652581620398</v>
      </c>
      <c r="M75" s="44">
        <v>1.81699746127526</v>
      </c>
      <c r="N75" s="44">
        <v>0.16091944743161499</v>
      </c>
      <c r="O75" s="44">
        <v>2.04398595921732</v>
      </c>
      <c r="P75" s="44">
        <v>0.10785418251143999</v>
      </c>
      <c r="Q75">
        <v>19</v>
      </c>
      <c r="R75">
        <v>35</v>
      </c>
      <c r="S75">
        <v>30</v>
      </c>
      <c r="T75">
        <v>17</v>
      </c>
      <c r="U75" s="19">
        <v>3.0077827374403598E-9</v>
      </c>
      <c r="V75" s="19">
        <v>9.2238670614837801E-9</v>
      </c>
      <c r="W75" s="19"/>
      <c r="X75" s="19">
        <v>0.20173808405133201</v>
      </c>
      <c r="Y75" s="19">
        <v>4.4236235617793503E-3</v>
      </c>
      <c r="Z75" s="19">
        <v>1.32861971628857E-7</v>
      </c>
      <c r="AA75" s="19">
        <v>6.2121240200886198E-2</v>
      </c>
      <c r="AB75" s="19">
        <v>2.14499385941953E-6</v>
      </c>
      <c r="AC75" s="19">
        <v>2.0010637002859798E-3</v>
      </c>
      <c r="AD75" s="44">
        <v>0.11407276868269413</v>
      </c>
      <c r="AE75" s="44">
        <v>9.4637533826653158E-2</v>
      </c>
      <c r="AF75" s="44">
        <v>0.16982888215609138</v>
      </c>
    </row>
    <row r="76" spans="1:32" x14ac:dyDescent="0.3">
      <c r="A76" t="s">
        <v>262</v>
      </c>
      <c r="B76" t="s">
        <v>266</v>
      </c>
      <c r="C76" t="s">
        <v>379</v>
      </c>
      <c r="D76" t="s">
        <v>490</v>
      </c>
      <c r="E76">
        <v>1</v>
      </c>
      <c r="F76">
        <v>1</v>
      </c>
      <c r="G76">
        <v>1</v>
      </c>
      <c r="H76">
        <v>1</v>
      </c>
      <c r="I76" s="44">
        <v>1.7694171759619799</v>
      </c>
      <c r="J76" s="44">
        <v>0.50239913395510605</v>
      </c>
      <c r="K76" s="44">
        <v>1.9327120303555001</v>
      </c>
      <c r="L76" s="44">
        <v>0.38727001747894102</v>
      </c>
      <c r="M76" s="44">
        <v>2.0488338976274698</v>
      </c>
      <c r="N76" s="44">
        <v>0.26371993381416797</v>
      </c>
      <c r="O76" s="44">
        <v>2.2162785532547602</v>
      </c>
      <c r="P76" s="44">
        <v>0.191642897036992</v>
      </c>
      <c r="Q76">
        <v>19</v>
      </c>
      <c r="R76">
        <v>35</v>
      </c>
      <c r="S76">
        <v>30</v>
      </c>
      <c r="T76">
        <v>17</v>
      </c>
      <c r="U76" s="19">
        <v>6.9450354263764097E-5</v>
      </c>
      <c r="V76" s="19">
        <v>1.59735814806657E-4</v>
      </c>
      <c r="W76" s="19"/>
      <c r="X76" s="19">
        <v>0.27541786401886897</v>
      </c>
      <c r="Y76" s="19">
        <v>1.95231847269897E-2</v>
      </c>
      <c r="Z76" s="19">
        <v>2.09500855232716E-4</v>
      </c>
      <c r="AA76" s="19">
        <v>0.136052071961553</v>
      </c>
      <c r="AB76" s="19">
        <v>1.63342976484785E-3</v>
      </c>
      <c r="AC76" s="19">
        <v>7.05807249433658E-2</v>
      </c>
      <c r="AD76" s="44">
        <v>0.12735246259162328</v>
      </c>
      <c r="AE76" s="44">
        <v>8.4176332082118596E-2</v>
      </c>
      <c r="AF76" s="44">
        <v>0.11333619069160226</v>
      </c>
    </row>
    <row r="77" spans="1:32" x14ac:dyDescent="0.3">
      <c r="A77" t="s">
        <v>230</v>
      </c>
      <c r="B77" t="s">
        <v>234</v>
      </c>
      <c r="C77" t="s">
        <v>302</v>
      </c>
      <c r="D77" t="s">
        <v>416</v>
      </c>
      <c r="E77">
        <v>1</v>
      </c>
      <c r="F77">
        <v>1</v>
      </c>
      <c r="G77">
        <v>1</v>
      </c>
      <c r="H77">
        <v>1</v>
      </c>
      <c r="I77" s="44">
        <v>1.27455666708325</v>
      </c>
      <c r="J77" s="44">
        <v>0.253286134751534</v>
      </c>
      <c r="K77" s="44">
        <v>1.3999563620473101</v>
      </c>
      <c r="L77" s="44">
        <v>0.12999295114531201</v>
      </c>
      <c r="M77" s="44">
        <v>1.4781081555934701</v>
      </c>
      <c r="N77" s="44">
        <v>0.113749957736443</v>
      </c>
      <c r="O77" s="44">
        <v>1.84869918768033</v>
      </c>
      <c r="P77" s="44">
        <v>0.12802860053631199</v>
      </c>
      <c r="Q77">
        <v>19</v>
      </c>
      <c r="R77">
        <v>35</v>
      </c>
      <c r="S77">
        <v>30</v>
      </c>
      <c r="T77">
        <v>17</v>
      </c>
      <c r="U77" s="19">
        <v>1.26373175295526E-16</v>
      </c>
      <c r="V77" s="19">
        <v>7.4527770046079601E-16</v>
      </c>
      <c r="W77" s="19"/>
      <c r="X77" s="19">
        <v>6.7482673900246495E-2</v>
      </c>
      <c r="Y77" s="19">
        <v>1.2569605947089001E-3</v>
      </c>
      <c r="Z77" s="19">
        <v>3.4834613719469001E-10</v>
      </c>
      <c r="AA77" s="19">
        <v>9.7568802307446606E-2</v>
      </c>
      <c r="AB77" s="19">
        <v>1.18466761800791E-7</v>
      </c>
      <c r="AC77" s="19">
        <v>1.4743479320474499E-4</v>
      </c>
      <c r="AD77" s="44">
        <v>0.13538634037355346</v>
      </c>
      <c r="AE77" s="44">
        <v>7.8369979990586869E-2</v>
      </c>
      <c r="AF77" s="44">
        <v>0.3227586570499078</v>
      </c>
    </row>
    <row r="78" spans="1:32" x14ac:dyDescent="0.3">
      <c r="A78" t="s">
        <v>238</v>
      </c>
      <c r="B78" t="s">
        <v>240</v>
      </c>
      <c r="C78" t="s">
        <v>331</v>
      </c>
      <c r="D78" t="s">
        <v>444</v>
      </c>
      <c r="E78">
        <v>1</v>
      </c>
      <c r="F78">
        <v>1</v>
      </c>
      <c r="G78">
        <v>1</v>
      </c>
      <c r="H78">
        <v>1</v>
      </c>
      <c r="I78" s="44">
        <v>1.5523452015215999</v>
      </c>
      <c r="J78" s="44">
        <v>0.26246175035398001</v>
      </c>
      <c r="K78" s="44">
        <v>1.70620670647742</v>
      </c>
      <c r="L78" s="44">
        <v>0.27744740388321698</v>
      </c>
      <c r="M78" s="44">
        <v>2.0071259535992998</v>
      </c>
      <c r="N78" s="44">
        <v>0.17219896169867399</v>
      </c>
      <c r="O78" s="44">
        <v>1.4144474732369301</v>
      </c>
      <c r="P78" s="44">
        <v>0.15881690360120601</v>
      </c>
      <c r="Q78">
        <v>19</v>
      </c>
      <c r="R78">
        <v>35</v>
      </c>
      <c r="S78">
        <v>30</v>
      </c>
      <c r="T78">
        <v>17</v>
      </c>
      <c r="U78" s="19">
        <v>2.62509696221941E-11</v>
      </c>
      <c r="V78" s="19">
        <v>9.4339422079760099E-11</v>
      </c>
      <c r="W78" s="19"/>
      <c r="X78" s="19">
        <v>0.109359124055291</v>
      </c>
      <c r="Y78" s="19">
        <v>2.62072013991517E-6</v>
      </c>
      <c r="Z78" s="19">
        <v>0.187905615130257</v>
      </c>
      <c r="AA78" s="19">
        <v>2.2815537967349901E-4</v>
      </c>
      <c r="AB78" s="19">
        <v>2.1899261408119099E-3</v>
      </c>
      <c r="AC78" s="19">
        <v>2.1384412195478601E-9</v>
      </c>
      <c r="AD78" s="44">
        <v>0.13634302799935211</v>
      </c>
      <c r="AE78" s="44">
        <v>0.234338713932775</v>
      </c>
      <c r="AF78" s="44">
        <v>-0.50489255132084476</v>
      </c>
    </row>
    <row r="79" spans="1:32" x14ac:dyDescent="0.3">
      <c r="A79" t="s">
        <v>245</v>
      </c>
      <c r="B79" t="s">
        <v>246</v>
      </c>
      <c r="C79" t="s">
        <v>358</v>
      </c>
      <c r="D79" t="s">
        <v>471</v>
      </c>
      <c r="E79">
        <v>1</v>
      </c>
      <c r="F79">
        <v>1</v>
      </c>
      <c r="G79">
        <v>1</v>
      </c>
      <c r="H79">
        <v>1</v>
      </c>
      <c r="I79" s="44">
        <v>1.77906751366145</v>
      </c>
      <c r="J79" s="44">
        <v>0.27871389307594402</v>
      </c>
      <c r="K79" s="44">
        <v>1.9651683435509999</v>
      </c>
      <c r="L79" s="44">
        <v>0.19286996389546601</v>
      </c>
      <c r="M79" s="44">
        <v>2.2253456166323899</v>
      </c>
      <c r="N79" s="44">
        <v>0.12160783424732299</v>
      </c>
      <c r="O79" s="44">
        <v>2.3596336666829001</v>
      </c>
      <c r="P79" s="44">
        <v>0.120918210089613</v>
      </c>
      <c r="Q79">
        <v>19</v>
      </c>
      <c r="R79">
        <v>35</v>
      </c>
      <c r="S79">
        <v>30</v>
      </c>
      <c r="T79">
        <v>17</v>
      </c>
      <c r="U79" s="19">
        <v>1.87688237317328E-14</v>
      </c>
      <c r="V79" s="19">
        <v>9.3844118658664194E-14</v>
      </c>
      <c r="W79" s="19"/>
      <c r="X79" s="19">
        <v>0.18198468938654699</v>
      </c>
      <c r="Y79" s="19">
        <v>2.14499385941953E-6</v>
      </c>
      <c r="Z79" s="19">
        <v>2.6179098681396801E-9</v>
      </c>
      <c r="AA79" s="19">
        <v>5.0793818058829099E-5</v>
      </c>
      <c r="AB79" s="19">
        <v>6.2287300268863197E-8</v>
      </c>
      <c r="AC79" s="19">
        <v>5.0790935494302997E-2</v>
      </c>
      <c r="AD79" s="44">
        <v>0.14353164400426022</v>
      </c>
      <c r="AE79" s="44">
        <v>0.17937651294019091</v>
      </c>
      <c r="AF79" s="44">
        <v>8.4533481166874369E-2</v>
      </c>
    </row>
    <row r="80" spans="1:32" x14ac:dyDescent="0.3">
      <c r="A80" t="s">
        <v>230</v>
      </c>
      <c r="B80" t="s">
        <v>233</v>
      </c>
      <c r="C80" t="s">
        <v>295</v>
      </c>
      <c r="D80" t="s">
        <v>409</v>
      </c>
      <c r="E80">
        <v>1</v>
      </c>
      <c r="F80">
        <v>1</v>
      </c>
      <c r="G80">
        <v>1</v>
      </c>
      <c r="H80">
        <v>1</v>
      </c>
      <c r="I80" s="44">
        <v>0.48251137420117701</v>
      </c>
      <c r="J80" s="44">
        <v>0.10648984432497501</v>
      </c>
      <c r="K80" s="44">
        <v>0.53458871128755403</v>
      </c>
      <c r="L80" s="44">
        <v>0.16132898431564699</v>
      </c>
      <c r="M80" s="44">
        <v>0.68664153602782696</v>
      </c>
      <c r="N80" s="44">
        <v>0.13049121237514899</v>
      </c>
      <c r="O80" s="44">
        <v>0.70626252369216902</v>
      </c>
      <c r="P80" s="44">
        <v>0.11412642886123101</v>
      </c>
      <c r="Q80">
        <v>19</v>
      </c>
      <c r="R80">
        <v>35</v>
      </c>
      <c r="S80">
        <v>30</v>
      </c>
      <c r="T80">
        <v>17</v>
      </c>
      <c r="U80" s="19">
        <v>9.0546601741651008E-6</v>
      </c>
      <c r="V80" s="19">
        <v>2.1693456667270599E-5</v>
      </c>
      <c r="W80" s="19"/>
      <c r="X80" s="19">
        <v>0.24270200231965899</v>
      </c>
      <c r="Y80" s="19">
        <v>2.4688714435368099E-5</v>
      </c>
      <c r="Z80" s="19">
        <v>2.3434816057968399E-5</v>
      </c>
      <c r="AA80" s="19">
        <v>2.8558686618719499E-4</v>
      </c>
      <c r="AB80" s="19">
        <v>2.6320972011016999E-4</v>
      </c>
      <c r="AC80" s="19">
        <v>0.57495758238955397</v>
      </c>
      <c r="AD80" s="44">
        <v>0.14786642173029119</v>
      </c>
      <c r="AE80" s="44">
        <v>0.36112775778570144</v>
      </c>
      <c r="AF80" s="44">
        <v>4.064741418133045E-2</v>
      </c>
    </row>
    <row r="81" spans="1:32" x14ac:dyDescent="0.3">
      <c r="A81" t="s">
        <v>245</v>
      </c>
      <c r="B81" t="s">
        <v>246</v>
      </c>
      <c r="C81" t="s">
        <v>347</v>
      </c>
      <c r="D81" t="s">
        <v>460</v>
      </c>
      <c r="E81">
        <v>1</v>
      </c>
      <c r="F81">
        <v>1</v>
      </c>
      <c r="G81">
        <v>1</v>
      </c>
      <c r="H81">
        <v>1</v>
      </c>
      <c r="I81" s="44">
        <v>1.5733586510211199</v>
      </c>
      <c r="J81" s="44">
        <v>0.27522834236524901</v>
      </c>
      <c r="K81" s="44">
        <v>1.77537666812207</v>
      </c>
      <c r="L81" s="44">
        <v>0.21680057845366099</v>
      </c>
      <c r="M81" s="44">
        <v>2.0494542785096299</v>
      </c>
      <c r="N81" s="44">
        <v>0.14390250544941599</v>
      </c>
      <c r="O81" s="44">
        <v>2.28343876523875</v>
      </c>
      <c r="P81" s="44">
        <v>0.14664534141239599</v>
      </c>
      <c r="Q81">
        <v>19</v>
      </c>
      <c r="R81">
        <v>35</v>
      </c>
      <c r="S81">
        <v>30</v>
      </c>
      <c r="T81">
        <v>17</v>
      </c>
      <c r="U81" s="19">
        <v>7.9559561819362093E-15</v>
      </c>
      <c r="V81" s="19">
        <v>4.1587952769212001E-14</v>
      </c>
      <c r="W81" s="19"/>
      <c r="X81" s="19">
        <v>0.121164169466741</v>
      </c>
      <c r="Y81" s="19">
        <v>2.1484829238555599E-6</v>
      </c>
      <c r="Z81" s="19">
        <v>2.1154202937345E-10</v>
      </c>
      <c r="AA81" s="19">
        <v>1.4811387304323E-4</v>
      </c>
      <c r="AB81" s="19">
        <v>1.2586997154017699E-8</v>
      </c>
      <c r="AC81" s="19">
        <v>1.4497289052053899E-2</v>
      </c>
      <c r="AD81" s="44">
        <v>0.17427756852319515</v>
      </c>
      <c r="AE81" s="44">
        <v>0.20711466240545481</v>
      </c>
      <c r="AF81" s="44">
        <v>0.15596829652187102</v>
      </c>
    </row>
    <row r="82" spans="1:32" x14ac:dyDescent="0.3">
      <c r="A82" t="s">
        <v>245</v>
      </c>
      <c r="B82" t="s">
        <v>246</v>
      </c>
      <c r="C82" t="s">
        <v>357</v>
      </c>
      <c r="D82" t="s">
        <v>470</v>
      </c>
      <c r="E82">
        <v>1</v>
      </c>
      <c r="F82">
        <v>1</v>
      </c>
      <c r="G82">
        <v>1</v>
      </c>
      <c r="H82">
        <v>1</v>
      </c>
      <c r="I82" s="44">
        <v>1.09604741466841</v>
      </c>
      <c r="J82" s="44">
        <v>8.4314985033516907E-2</v>
      </c>
      <c r="K82" s="44">
        <v>1.2397814544768799</v>
      </c>
      <c r="L82" s="44">
        <v>0.10777648168027799</v>
      </c>
      <c r="M82" s="44">
        <v>1.2312097319066999</v>
      </c>
      <c r="N82" s="44">
        <v>0.136031752925907</v>
      </c>
      <c r="O82" s="44">
        <v>0.80106669282411402</v>
      </c>
      <c r="P82" s="44">
        <v>7.7085097371335606E-2</v>
      </c>
      <c r="Q82">
        <v>19</v>
      </c>
      <c r="R82">
        <v>35</v>
      </c>
      <c r="S82">
        <v>30</v>
      </c>
      <c r="T82">
        <v>17</v>
      </c>
      <c r="U82" s="19">
        <v>1.5757809031598001E-28</v>
      </c>
      <c r="V82" s="19">
        <v>3.6242960772675501E-26</v>
      </c>
      <c r="W82" s="19"/>
      <c r="X82" s="19">
        <v>4.6567663955688699E-4</v>
      </c>
      <c r="Y82" s="19">
        <v>1.55142913688861E-3</v>
      </c>
      <c r="Z82" s="19">
        <v>8.2085085019780197E-3</v>
      </c>
      <c r="AA82" s="19">
        <v>0.78579069072414598</v>
      </c>
      <c r="AB82" s="19">
        <v>2.44495919542051E-10</v>
      </c>
      <c r="AC82" s="19">
        <v>2.7874297601602198E-9</v>
      </c>
      <c r="AD82" s="44">
        <v>0.17777561822545407</v>
      </c>
      <c r="AE82" s="44">
        <v>-1.0009288026770978E-2</v>
      </c>
      <c r="AF82" s="44">
        <v>-0.6200822760310325</v>
      </c>
    </row>
    <row r="83" spans="1:32" x14ac:dyDescent="0.3">
      <c r="A83" t="s">
        <v>238</v>
      </c>
      <c r="B83" t="s">
        <v>243</v>
      </c>
      <c r="C83" t="s">
        <v>339</v>
      </c>
      <c r="D83" t="s">
        <v>452</v>
      </c>
      <c r="E83">
        <v>1</v>
      </c>
      <c r="F83">
        <v>1</v>
      </c>
      <c r="G83">
        <v>1</v>
      </c>
      <c r="H83">
        <v>1</v>
      </c>
      <c r="I83" s="44">
        <v>0.87460881859342299</v>
      </c>
      <c r="J83" s="44">
        <v>0.22600443961146399</v>
      </c>
      <c r="K83" s="44">
        <v>1.0067083047615899</v>
      </c>
      <c r="L83" s="44">
        <v>0.24841459936585999</v>
      </c>
      <c r="M83" s="44">
        <v>0.935578035099771</v>
      </c>
      <c r="N83" s="44">
        <v>0.14534512668034799</v>
      </c>
      <c r="O83" s="44">
        <v>0.60155459085976704</v>
      </c>
      <c r="P83" s="44">
        <v>9.8098533436372495E-2</v>
      </c>
      <c r="Q83">
        <v>19</v>
      </c>
      <c r="R83">
        <v>35</v>
      </c>
      <c r="S83">
        <v>30</v>
      </c>
      <c r="T83">
        <v>17</v>
      </c>
      <c r="U83" s="19">
        <v>3.3375337587756702E-11</v>
      </c>
      <c r="V83" s="19">
        <v>1.1809734838744701E-10</v>
      </c>
      <c r="W83" s="19"/>
      <c r="X83" s="19">
        <v>8.8735735334063995E-2</v>
      </c>
      <c r="Y83" s="19">
        <v>0.33824112026627001</v>
      </c>
      <c r="Z83" s="19">
        <v>8.4004266301558497E-4</v>
      </c>
      <c r="AA83" s="19">
        <v>0.41265947238576101</v>
      </c>
      <c r="AB83" s="19">
        <v>6.8402208903551002E-8</v>
      </c>
      <c r="AC83" s="19">
        <v>4.3436297939527301E-6</v>
      </c>
      <c r="AD83" s="44">
        <v>0.20293592069130506</v>
      </c>
      <c r="AE83" s="44">
        <v>-0.10571582431352514</v>
      </c>
      <c r="AF83" s="44">
        <v>-0.63716232402908213</v>
      </c>
    </row>
    <row r="84" spans="1:32" x14ac:dyDescent="0.3">
      <c r="A84" t="s">
        <v>238</v>
      </c>
      <c r="B84" t="s">
        <v>240</v>
      </c>
      <c r="C84" t="s">
        <v>329</v>
      </c>
      <c r="D84" t="s">
        <v>442</v>
      </c>
      <c r="E84">
        <v>1</v>
      </c>
      <c r="F84">
        <v>1</v>
      </c>
      <c r="G84">
        <v>1</v>
      </c>
      <c r="H84">
        <v>1</v>
      </c>
      <c r="I84" s="44">
        <v>1.66618858819947</v>
      </c>
      <c r="J84" s="44">
        <v>0.35918852359355002</v>
      </c>
      <c r="K84" s="44">
        <v>1.9275764572949201</v>
      </c>
      <c r="L84" s="44">
        <v>0.423724503697882</v>
      </c>
      <c r="M84" s="44">
        <v>2.0152247416567999</v>
      </c>
      <c r="N84" s="44">
        <v>0.273564131678184</v>
      </c>
      <c r="O84" s="44">
        <v>2.12231491128302</v>
      </c>
      <c r="P84" s="44">
        <v>0.14203882084337399</v>
      </c>
      <c r="Q84">
        <v>19</v>
      </c>
      <c r="R84">
        <v>35</v>
      </c>
      <c r="S84">
        <v>30</v>
      </c>
      <c r="T84">
        <v>17</v>
      </c>
      <c r="U84" s="19">
        <v>1.23846262763397E-6</v>
      </c>
      <c r="V84" s="19">
        <v>3.1301802676462902E-6</v>
      </c>
      <c r="W84" s="19"/>
      <c r="X84" s="19">
        <v>5.3479649661095002E-2</v>
      </c>
      <c r="Y84" s="19">
        <v>2.3032437141388101E-3</v>
      </c>
      <c r="Z84" s="19">
        <v>5.9851680126423699E-5</v>
      </c>
      <c r="AA84" s="19">
        <v>0.179715788524483</v>
      </c>
      <c r="AB84" s="19">
        <v>7.6328810500438304E-3</v>
      </c>
      <c r="AC84" s="19">
        <v>0.13748593624849101</v>
      </c>
      <c r="AD84" s="44">
        <v>0.21023638381392445</v>
      </c>
      <c r="AE84" s="44">
        <v>6.4152654037064494E-2</v>
      </c>
      <c r="AF84" s="44">
        <v>7.4698000927188063E-2</v>
      </c>
    </row>
    <row r="85" spans="1:32" x14ac:dyDescent="0.3">
      <c r="A85" t="s">
        <v>230</v>
      </c>
      <c r="B85" t="s">
        <v>234</v>
      </c>
      <c r="C85" t="s">
        <v>307</v>
      </c>
      <c r="D85" t="s">
        <v>421</v>
      </c>
      <c r="E85">
        <v>1</v>
      </c>
      <c r="F85">
        <v>1</v>
      </c>
      <c r="G85">
        <v>1</v>
      </c>
      <c r="H85">
        <v>1</v>
      </c>
      <c r="I85" s="44">
        <v>1.3012670949532401</v>
      </c>
      <c r="J85" s="44">
        <v>0.34206497925608997</v>
      </c>
      <c r="K85" s="44">
        <v>1.53211943699608</v>
      </c>
      <c r="L85" s="44">
        <v>0.15469949252469301</v>
      </c>
      <c r="M85" s="44">
        <v>1.5546391586861401</v>
      </c>
      <c r="N85" s="44">
        <v>0.12752851999892001</v>
      </c>
      <c r="O85" s="44">
        <v>2.2797025534559898</v>
      </c>
      <c r="P85" s="44">
        <v>0.15565626992774301</v>
      </c>
      <c r="Q85">
        <v>19</v>
      </c>
      <c r="R85">
        <v>35</v>
      </c>
      <c r="S85">
        <v>30</v>
      </c>
      <c r="T85">
        <v>17</v>
      </c>
      <c r="U85" s="19">
        <v>5.4280492929387305E-20</v>
      </c>
      <c r="V85" s="19">
        <v>5.9450063684567101E-19</v>
      </c>
      <c r="W85" s="19"/>
      <c r="X85" s="19">
        <v>4.9015249418786301E-2</v>
      </c>
      <c r="Y85" s="19">
        <v>1.73415673246545E-2</v>
      </c>
      <c r="Z85" s="19">
        <v>2.71816981035966E-10</v>
      </c>
      <c r="AA85" s="19">
        <v>0.60945395527089996</v>
      </c>
      <c r="AB85" s="19">
        <v>1.7734249735743899E-7</v>
      </c>
      <c r="AC85" s="19">
        <v>3.17580141912361E-6</v>
      </c>
      <c r="AD85" s="44">
        <v>0.23561165096364473</v>
      </c>
      <c r="AE85" s="44">
        <v>2.1050993288304141E-2</v>
      </c>
      <c r="AF85" s="44">
        <v>0.55226583872855961</v>
      </c>
    </row>
    <row r="86" spans="1:32" x14ac:dyDescent="0.3">
      <c r="A86" t="s">
        <v>245</v>
      </c>
      <c r="B86" t="s">
        <v>246</v>
      </c>
      <c r="C86" t="s">
        <v>354</v>
      </c>
      <c r="D86" t="s">
        <v>467</v>
      </c>
      <c r="E86">
        <v>1</v>
      </c>
      <c r="F86">
        <v>1</v>
      </c>
      <c r="G86">
        <v>1</v>
      </c>
      <c r="H86">
        <v>1</v>
      </c>
      <c r="I86" s="44">
        <v>0.868781565875827</v>
      </c>
      <c r="J86" s="44">
        <v>9.2795220328049696E-2</v>
      </c>
      <c r="K86" s="44">
        <v>1.0235307569065</v>
      </c>
      <c r="L86" s="44">
        <v>0.11484913210629601</v>
      </c>
      <c r="M86" s="44">
        <v>1.09076088860192</v>
      </c>
      <c r="N86" s="44">
        <v>0.14820023585710901</v>
      </c>
      <c r="O86" s="44">
        <v>1.22677486636503</v>
      </c>
      <c r="P86" s="44">
        <v>9.0185731506911004E-2</v>
      </c>
      <c r="Q86">
        <v>19</v>
      </c>
      <c r="R86">
        <v>35</v>
      </c>
      <c r="S86">
        <v>30</v>
      </c>
      <c r="T86">
        <v>17</v>
      </c>
      <c r="U86" s="19">
        <v>1.12136363075253E-11</v>
      </c>
      <c r="V86" s="19">
        <v>4.2742173280598999E-11</v>
      </c>
      <c r="W86" s="19"/>
      <c r="X86" s="19">
        <v>1.2223197391506701E-3</v>
      </c>
      <c r="Y86" s="19">
        <v>3.32902953111086E-6</v>
      </c>
      <c r="Z86" s="19">
        <v>3.26170109514852E-10</v>
      </c>
      <c r="AA86" s="19">
        <v>7.6217864220880199E-2</v>
      </c>
      <c r="AB86" s="19">
        <v>6.4170694655596205E-5</v>
      </c>
      <c r="AC86" s="19">
        <v>1.4821486222322299E-2</v>
      </c>
      <c r="AD86" s="44">
        <v>0.23648905877696833</v>
      </c>
      <c r="AE86" s="44">
        <v>9.1780419870133023E-2</v>
      </c>
      <c r="AF86" s="44">
        <v>0.1695356391087175</v>
      </c>
    </row>
    <row r="87" spans="1:32" x14ac:dyDescent="0.3">
      <c r="A87" t="s">
        <v>230</v>
      </c>
      <c r="B87" t="s">
        <v>233</v>
      </c>
      <c r="C87" t="s">
        <v>297</v>
      </c>
      <c r="D87" t="s">
        <v>411</v>
      </c>
      <c r="E87">
        <v>1</v>
      </c>
      <c r="F87">
        <v>1</v>
      </c>
      <c r="G87">
        <v>1</v>
      </c>
      <c r="H87">
        <v>1</v>
      </c>
      <c r="I87" s="44">
        <v>0.56592333497650305</v>
      </c>
      <c r="J87" s="44">
        <v>0.16369674357810299</v>
      </c>
      <c r="K87" s="44">
        <v>0.68043687833896305</v>
      </c>
      <c r="L87" s="44">
        <v>0.26387595686835502</v>
      </c>
      <c r="M87" s="44">
        <v>0.963203466705986</v>
      </c>
      <c r="N87" s="44">
        <v>0.19461189936628601</v>
      </c>
      <c r="O87" s="44">
        <v>0.71917077464136103</v>
      </c>
      <c r="P87" s="44">
        <v>0.113487050150996</v>
      </c>
      <c r="Q87">
        <v>19</v>
      </c>
      <c r="R87">
        <v>35</v>
      </c>
      <c r="S87">
        <v>30</v>
      </c>
      <c r="T87">
        <v>17</v>
      </c>
      <c r="U87" s="19">
        <v>1.04029233124939E-5</v>
      </c>
      <c r="V87" s="19">
        <v>2.4415024100751E-5</v>
      </c>
      <c r="W87" s="19"/>
      <c r="X87" s="19">
        <v>9.3920945559331101E-2</v>
      </c>
      <c r="Y87" s="19">
        <v>2.4089105727960002E-7</v>
      </c>
      <c r="Z87" s="19">
        <v>8.1530382646632094E-2</v>
      </c>
      <c r="AA87" s="19">
        <v>3.2263019294026798E-5</v>
      </c>
      <c r="AB87" s="19">
        <v>0.73561153392318002</v>
      </c>
      <c r="AC87" s="19">
        <v>2.08372650133644E-3</v>
      </c>
      <c r="AD87" s="44">
        <v>0.26585470839705422</v>
      </c>
      <c r="AE87" s="44">
        <v>0.50137925022047924</v>
      </c>
      <c r="AF87" s="44">
        <v>-0.42150619016023921</v>
      </c>
    </row>
    <row r="88" spans="1:32" x14ac:dyDescent="0.3">
      <c r="A88" t="s">
        <v>253</v>
      </c>
      <c r="B88" t="s">
        <v>254</v>
      </c>
      <c r="C88" t="s">
        <v>365</v>
      </c>
      <c r="D88" t="s">
        <v>477</v>
      </c>
      <c r="E88">
        <v>1</v>
      </c>
      <c r="F88">
        <v>1</v>
      </c>
      <c r="G88">
        <v>1</v>
      </c>
      <c r="H88">
        <v>1</v>
      </c>
      <c r="I88" s="44">
        <v>0.82077667572645097</v>
      </c>
      <c r="J88" s="44">
        <v>0.231014953118826</v>
      </c>
      <c r="K88" s="44">
        <v>1.0087324476579</v>
      </c>
      <c r="L88" s="44">
        <v>0.25522380521475002</v>
      </c>
      <c r="M88" s="44">
        <v>0.93767835459432503</v>
      </c>
      <c r="N88" s="44">
        <v>0.15167921106354701</v>
      </c>
      <c r="O88" s="44">
        <v>0.59137030848498395</v>
      </c>
      <c r="P88" s="44">
        <v>8.6044014664203194E-2</v>
      </c>
      <c r="Q88">
        <v>19</v>
      </c>
      <c r="R88">
        <v>35</v>
      </c>
      <c r="S88">
        <v>30</v>
      </c>
      <c r="T88">
        <v>17</v>
      </c>
      <c r="U88" s="19">
        <v>7.8877279020733698E-11</v>
      </c>
      <c r="V88" s="19">
        <v>2.6292426340244601E-10</v>
      </c>
      <c r="W88" s="19"/>
      <c r="X88" s="19">
        <v>9.4578163329613798E-3</v>
      </c>
      <c r="Y88" s="19">
        <v>7.3494436836103502E-2</v>
      </c>
      <c r="Z88" s="19">
        <v>7.64997211655369E-3</v>
      </c>
      <c r="AA88" s="19">
        <v>0.40796043255421699</v>
      </c>
      <c r="AB88" s="19">
        <v>4.3128421763259098E-8</v>
      </c>
      <c r="AC88" s="19">
        <v>3.0424012200737101E-6</v>
      </c>
      <c r="AD88" s="44">
        <v>0.29748193114593741</v>
      </c>
      <c r="AE88" s="44">
        <v>-0.10537853538054498</v>
      </c>
      <c r="AF88" s="44">
        <v>-0.66503131930882275</v>
      </c>
    </row>
    <row r="89" spans="1:32" x14ac:dyDescent="0.3">
      <c r="A89" t="s">
        <v>245</v>
      </c>
      <c r="B89" t="s">
        <v>246</v>
      </c>
      <c r="C89" t="s">
        <v>349</v>
      </c>
      <c r="D89" t="s">
        <v>462</v>
      </c>
      <c r="E89">
        <v>1</v>
      </c>
      <c r="F89">
        <v>1</v>
      </c>
      <c r="G89">
        <v>1</v>
      </c>
      <c r="H89">
        <v>1</v>
      </c>
      <c r="I89" s="44">
        <v>1.6564639908805701</v>
      </c>
      <c r="J89" s="44">
        <v>0.29322302189267602</v>
      </c>
      <c r="K89" s="44">
        <v>2.0413513710799802</v>
      </c>
      <c r="L89" s="44">
        <v>0.20434758250517901</v>
      </c>
      <c r="M89" s="44">
        <v>2.1240688468446298</v>
      </c>
      <c r="N89" s="44">
        <v>0.111961948052298</v>
      </c>
      <c r="O89" s="44">
        <v>2.29177810486927</v>
      </c>
      <c r="P89" s="44">
        <v>9.4223560267496995E-2</v>
      </c>
      <c r="Q89">
        <v>19</v>
      </c>
      <c r="R89">
        <v>35</v>
      </c>
      <c r="S89">
        <v>30</v>
      </c>
      <c r="T89">
        <v>17</v>
      </c>
      <c r="U89" s="19">
        <v>1.11917780540347E-15</v>
      </c>
      <c r="V89" s="19">
        <v>6.1288308391142604E-15</v>
      </c>
      <c r="W89" s="19"/>
      <c r="X89" s="19">
        <v>7.9582649631058195E-4</v>
      </c>
      <c r="Y89" s="19">
        <v>4.55794294102428E-6</v>
      </c>
      <c r="Z89" s="19">
        <v>1.1060942661194E-10</v>
      </c>
      <c r="AA89" s="19">
        <v>0.119449792301267</v>
      </c>
      <c r="AB89" s="19">
        <v>3.8861888531679398E-5</v>
      </c>
      <c r="AC89" s="19">
        <v>6.2678578038652998E-3</v>
      </c>
      <c r="AD89" s="44">
        <v>0.30141768841823718</v>
      </c>
      <c r="AE89" s="44">
        <v>5.7305998482632389E-2</v>
      </c>
      <c r="AF89" s="44">
        <v>0.10963683729786573</v>
      </c>
    </row>
    <row r="90" spans="1:32" x14ac:dyDescent="0.3">
      <c r="A90" t="s">
        <v>225</v>
      </c>
      <c r="B90" t="s">
        <v>226</v>
      </c>
      <c r="C90" t="s">
        <v>280</v>
      </c>
      <c r="D90" t="s">
        <v>226</v>
      </c>
      <c r="E90">
        <v>1</v>
      </c>
      <c r="F90">
        <v>1</v>
      </c>
      <c r="G90">
        <v>1</v>
      </c>
      <c r="H90">
        <v>1</v>
      </c>
      <c r="I90" s="44">
        <v>1.61748774370273</v>
      </c>
      <c r="J90" s="44">
        <v>0.26847026480446401</v>
      </c>
      <c r="K90" s="44">
        <v>2.0550048688495601</v>
      </c>
      <c r="L90" s="44">
        <v>0.191362236936543</v>
      </c>
      <c r="M90" s="44">
        <v>1.9544680953301601</v>
      </c>
      <c r="N90" s="44">
        <v>0.18808629145435901</v>
      </c>
      <c r="O90" s="44">
        <v>2.1132525299410401</v>
      </c>
      <c r="P90" s="44">
        <v>0.12664640863906401</v>
      </c>
      <c r="Q90">
        <v>19</v>
      </c>
      <c r="R90">
        <v>35</v>
      </c>
      <c r="S90">
        <v>30</v>
      </c>
      <c r="T90">
        <v>17</v>
      </c>
      <c r="U90" s="19">
        <v>6.1473179532393901E-12</v>
      </c>
      <c r="V90" s="19">
        <v>2.3964120834662E-11</v>
      </c>
      <c r="W90" s="19"/>
      <c r="X90" s="19">
        <v>7.6266210092495899E-7</v>
      </c>
      <c r="Y90" s="19">
        <v>1.26010176179275E-3</v>
      </c>
      <c r="Z90" s="19">
        <v>3.8592199488679001E-7</v>
      </c>
      <c r="AA90" s="19">
        <v>6.0939954683746501E-2</v>
      </c>
      <c r="AB90" s="19">
        <v>0.33824112026627001</v>
      </c>
      <c r="AC90" s="19">
        <v>1.2682387903645001E-2</v>
      </c>
      <c r="AD90" s="44">
        <v>0.34538703160650325</v>
      </c>
      <c r="AE90" s="44">
        <v>-7.2365777721498784E-2</v>
      </c>
      <c r="AF90" s="44">
        <v>0.1126891427657684</v>
      </c>
    </row>
    <row r="91" spans="1:32" x14ac:dyDescent="0.3">
      <c r="A91" t="s">
        <v>258</v>
      </c>
      <c r="B91" t="s">
        <v>261</v>
      </c>
      <c r="C91" t="s">
        <v>372</v>
      </c>
      <c r="D91" t="s">
        <v>261</v>
      </c>
      <c r="E91">
        <v>1</v>
      </c>
      <c r="F91">
        <v>1</v>
      </c>
      <c r="G91">
        <v>1</v>
      </c>
      <c r="H91">
        <v>1</v>
      </c>
      <c r="I91" s="44">
        <v>1.10349061881025</v>
      </c>
      <c r="J91" s="44">
        <v>0.45541709016992399</v>
      </c>
      <c r="K91" s="44">
        <v>1.42738820502442</v>
      </c>
      <c r="L91" s="44">
        <v>0.25979861048177799</v>
      </c>
      <c r="M91" s="44">
        <v>1.22773772272547</v>
      </c>
      <c r="N91" s="44">
        <v>0.157797589033326</v>
      </c>
      <c r="O91" s="44">
        <v>0.90956722885793095</v>
      </c>
      <c r="P91" s="44">
        <v>0.191580645902417</v>
      </c>
      <c r="Q91">
        <v>19</v>
      </c>
      <c r="R91">
        <v>35</v>
      </c>
      <c r="S91">
        <v>30</v>
      </c>
      <c r="T91">
        <v>17</v>
      </c>
      <c r="U91" s="19">
        <v>9.9279785857053903E-9</v>
      </c>
      <c r="V91" s="19">
        <v>2.9274808650156901E-8</v>
      </c>
      <c r="W91" s="19"/>
      <c r="X91" s="19">
        <v>7.7456378175284099E-4</v>
      </c>
      <c r="Y91" s="19">
        <v>0.189310944295494</v>
      </c>
      <c r="Z91" s="19">
        <v>8.6481258830108806E-2</v>
      </c>
      <c r="AA91" s="19">
        <v>2.1976021912810902E-2</v>
      </c>
      <c r="AB91" s="19">
        <v>2.2423389929874201E-7</v>
      </c>
      <c r="AC91" s="19">
        <v>1.45291865451003E-3</v>
      </c>
      <c r="AD91" s="44">
        <v>0.37130339140988178</v>
      </c>
      <c r="AE91" s="44">
        <v>-0.21737536040950081</v>
      </c>
      <c r="AF91" s="44">
        <v>-0.43275021490231746</v>
      </c>
    </row>
    <row r="92" spans="1:32" x14ac:dyDescent="0.3">
      <c r="A92" t="s">
        <v>230</v>
      </c>
      <c r="B92" t="s">
        <v>231</v>
      </c>
      <c r="C92" t="s">
        <v>284</v>
      </c>
      <c r="D92" t="s">
        <v>398</v>
      </c>
      <c r="E92">
        <v>1</v>
      </c>
      <c r="F92">
        <v>1</v>
      </c>
      <c r="G92">
        <v>1</v>
      </c>
      <c r="H92" s="44">
        <v>0.88235294117647101</v>
      </c>
      <c r="I92" s="44">
        <v>0.75120009594769399</v>
      </c>
      <c r="J92" s="44">
        <v>0.22194381784867001</v>
      </c>
      <c r="K92" s="44">
        <v>0.97856063532230997</v>
      </c>
      <c r="L92" s="44">
        <v>6.8534742238511207E-2</v>
      </c>
      <c r="M92" s="44">
        <v>0.98136329992569704</v>
      </c>
      <c r="N92" s="44">
        <v>5.90908030015986E-2</v>
      </c>
      <c r="O92" s="44">
        <v>0.95755583633119901</v>
      </c>
      <c r="P92" s="44">
        <v>0.36378070333815998</v>
      </c>
      <c r="Q92">
        <v>19</v>
      </c>
      <c r="R92">
        <v>35</v>
      </c>
      <c r="S92">
        <v>30</v>
      </c>
      <c r="T92">
        <v>17</v>
      </c>
      <c r="U92" s="19">
        <v>8.9639667113447506E-11</v>
      </c>
      <c r="V92" s="19">
        <v>2.9453033480132798E-10</v>
      </c>
      <c r="W92" s="19"/>
      <c r="X92" s="19">
        <v>7.3530304630259899E-4</v>
      </c>
      <c r="Y92" s="19">
        <v>4.3642256318640501E-4</v>
      </c>
      <c r="Z92" s="19">
        <v>1.1981231871431999E-7</v>
      </c>
      <c r="AA92" s="19">
        <v>0.79589502090029496</v>
      </c>
      <c r="AB92" s="19">
        <v>5.9597812113525196E-3</v>
      </c>
      <c r="AC92" s="19">
        <v>1.4421970465830099E-2</v>
      </c>
      <c r="AD92" s="44">
        <v>0.3814640012081571</v>
      </c>
      <c r="AE92" s="44">
        <v>4.1260714336146739E-3</v>
      </c>
      <c r="AF92" s="44">
        <v>-3.5430704980829231E-2</v>
      </c>
    </row>
    <row r="93" spans="1:32" x14ac:dyDescent="0.3">
      <c r="A93" t="s">
        <v>262</v>
      </c>
      <c r="B93" t="s">
        <v>263</v>
      </c>
      <c r="C93" t="s">
        <v>374</v>
      </c>
      <c r="D93" t="s">
        <v>485</v>
      </c>
      <c r="E93">
        <v>1</v>
      </c>
      <c r="F93">
        <v>1</v>
      </c>
      <c r="G93">
        <v>1</v>
      </c>
      <c r="H93">
        <v>1</v>
      </c>
      <c r="I93" s="44">
        <v>1.3265095993688301</v>
      </c>
      <c r="J93" s="44">
        <v>0.321605985419959</v>
      </c>
      <c r="K93" s="44">
        <v>1.79902048054733</v>
      </c>
      <c r="L93" s="44">
        <v>0.26102614629687199</v>
      </c>
      <c r="M93" s="44">
        <v>1.8808853821300799</v>
      </c>
      <c r="N93" s="44">
        <v>0.13554627728320301</v>
      </c>
      <c r="O93" s="44">
        <v>1.78385756026304</v>
      </c>
      <c r="P93" s="44">
        <v>0.12581673785540101</v>
      </c>
      <c r="Q93">
        <v>19</v>
      </c>
      <c r="R93">
        <v>35</v>
      </c>
      <c r="S93">
        <v>30</v>
      </c>
      <c r="T93">
        <v>17</v>
      </c>
      <c r="U93" s="19">
        <v>2.0655760637622098E-11</v>
      </c>
      <c r="V93" s="19">
        <v>7.6626208816985295E-11</v>
      </c>
      <c r="W93" s="19"/>
      <c r="X93" s="19">
        <v>2.1087702424141201E-5</v>
      </c>
      <c r="Y93" s="19">
        <v>7.6204196474125205E-8</v>
      </c>
      <c r="Z93" s="19">
        <v>9.8337922522322109E-4</v>
      </c>
      <c r="AA93" s="19">
        <v>0.13879607113752199</v>
      </c>
      <c r="AB93" s="19">
        <v>0.71285639622525698</v>
      </c>
      <c r="AC93" s="19">
        <v>0.11370109570072801</v>
      </c>
      <c r="AD93" s="44">
        <v>0.43957649496638213</v>
      </c>
      <c r="AE93" s="44">
        <v>6.4200325501071659E-2</v>
      </c>
      <c r="AF93" s="44">
        <v>-7.6411514522942717E-2</v>
      </c>
    </row>
    <row r="94" spans="1:32" x14ac:dyDescent="0.3">
      <c r="A94" t="s">
        <v>245</v>
      </c>
      <c r="B94" t="s">
        <v>246</v>
      </c>
      <c r="C94" t="s">
        <v>348</v>
      </c>
      <c r="D94" t="s">
        <v>461</v>
      </c>
      <c r="E94">
        <v>1</v>
      </c>
      <c r="F94">
        <v>1</v>
      </c>
      <c r="G94">
        <v>1</v>
      </c>
      <c r="H94">
        <v>1</v>
      </c>
      <c r="I94" s="44">
        <v>1.95256812035612</v>
      </c>
      <c r="J94" s="44">
        <v>0.31760096941182597</v>
      </c>
      <c r="K94" s="44">
        <v>2.6850339682748801</v>
      </c>
      <c r="L94" s="44">
        <v>0.37184973919444902</v>
      </c>
      <c r="M94" s="44">
        <v>3.12874777942393</v>
      </c>
      <c r="N94" s="44">
        <v>0.23071988308869401</v>
      </c>
      <c r="O94" s="44">
        <v>3.27303595985927</v>
      </c>
      <c r="P94" s="44">
        <v>0.14869435092233799</v>
      </c>
      <c r="Q94">
        <v>19</v>
      </c>
      <c r="R94">
        <v>35</v>
      </c>
      <c r="S94">
        <v>30</v>
      </c>
      <c r="T94">
        <v>17</v>
      </c>
      <c r="U94" s="19">
        <v>1.22063010687365E-21</v>
      </c>
      <c r="V94" s="19">
        <v>2.3395410381744901E-20</v>
      </c>
      <c r="W94" s="19"/>
      <c r="X94" s="19">
        <v>1.4945687703307E-3</v>
      </c>
      <c r="Y94" s="19">
        <v>4.50013490082314E-10</v>
      </c>
      <c r="Z94" s="19">
        <v>2.8094965345329701E-11</v>
      </c>
      <c r="AA94" s="19">
        <v>2.00682737605474E-4</v>
      </c>
      <c r="AB94" s="19">
        <v>6.1884942523613799E-6</v>
      </c>
      <c r="AC94" s="19">
        <v>0.17758721030459099</v>
      </c>
      <c r="AD94" s="44">
        <v>0.4595674584439709</v>
      </c>
      <c r="AE94" s="44">
        <v>0.22064502217262821</v>
      </c>
      <c r="AF94" s="44">
        <v>6.5044090939740215E-2</v>
      </c>
    </row>
    <row r="95" spans="1:32" x14ac:dyDescent="0.3">
      <c r="A95" t="s">
        <v>230</v>
      </c>
      <c r="B95" t="s">
        <v>233</v>
      </c>
      <c r="C95" t="s">
        <v>298</v>
      </c>
      <c r="D95" t="s">
        <v>412</v>
      </c>
      <c r="E95">
        <v>1</v>
      </c>
      <c r="F95">
        <v>1</v>
      </c>
      <c r="G95">
        <v>1</v>
      </c>
      <c r="H95">
        <v>1</v>
      </c>
      <c r="I95" s="44">
        <v>1.46103320194089</v>
      </c>
      <c r="J95" s="44">
        <v>0.408049302095775</v>
      </c>
      <c r="K95" s="44">
        <v>2.0293143155565199</v>
      </c>
      <c r="L95" s="44">
        <v>0.25610340807270698</v>
      </c>
      <c r="M95" s="44">
        <v>2.1953497097826702</v>
      </c>
      <c r="N95" s="44">
        <v>0.172322829942472</v>
      </c>
      <c r="O95" s="44">
        <v>2.40024032936872</v>
      </c>
      <c r="P95" s="44">
        <v>0.119846518321381</v>
      </c>
      <c r="Q95">
        <v>19</v>
      </c>
      <c r="R95">
        <v>35</v>
      </c>
      <c r="S95">
        <v>30</v>
      </c>
      <c r="T95">
        <v>17</v>
      </c>
      <c r="U95" s="19">
        <v>2.8263742691671199E-14</v>
      </c>
      <c r="V95" s="19">
        <v>1.3831193232094401E-13</v>
      </c>
      <c r="W95" s="19"/>
      <c r="X95" s="19">
        <v>5.5941301028753204E-4</v>
      </c>
      <c r="Y95" s="19">
        <v>4.2803518888250698E-7</v>
      </c>
      <c r="Z95" s="19">
        <v>1.7232407944193199E-11</v>
      </c>
      <c r="AA95" s="19">
        <v>4.53922869685928E-2</v>
      </c>
      <c r="AB95" s="19">
        <v>1.4943644156589899E-5</v>
      </c>
      <c r="AC95" s="19">
        <v>1.0216974609075001E-2</v>
      </c>
      <c r="AD95" s="44">
        <v>0.4740033742054513</v>
      </c>
      <c r="AE95" s="44">
        <v>0.11345843526636734</v>
      </c>
      <c r="AF95" s="44">
        <v>0.12872809290374687</v>
      </c>
    </row>
    <row r="96" spans="1:32" x14ac:dyDescent="0.3">
      <c r="A96" t="s">
        <v>238</v>
      </c>
      <c r="B96" t="s">
        <v>239</v>
      </c>
      <c r="C96" t="s">
        <v>320</v>
      </c>
      <c r="D96" t="s">
        <v>433</v>
      </c>
      <c r="E96">
        <v>1</v>
      </c>
      <c r="F96">
        <v>1</v>
      </c>
      <c r="G96">
        <v>1</v>
      </c>
      <c r="H96">
        <v>1</v>
      </c>
      <c r="I96" s="44">
        <v>2.0132948922906202</v>
      </c>
      <c r="J96" s="44">
        <v>0.96432331753217504</v>
      </c>
      <c r="K96" s="44">
        <v>2.8079597661245099</v>
      </c>
      <c r="L96" s="44">
        <v>0.537961896691314</v>
      </c>
      <c r="M96" s="44">
        <v>3.1204396301622199</v>
      </c>
      <c r="N96" s="44">
        <v>0.47290142636231097</v>
      </c>
      <c r="O96" s="44">
        <v>2.3128723892683598</v>
      </c>
      <c r="P96" s="44">
        <v>0.45456832043168699</v>
      </c>
      <c r="Q96">
        <v>19</v>
      </c>
      <c r="R96">
        <v>35</v>
      </c>
      <c r="S96">
        <v>30</v>
      </c>
      <c r="T96">
        <v>17</v>
      </c>
      <c r="U96" s="19">
        <v>4.13808662755733E-7</v>
      </c>
      <c r="V96" s="19">
        <v>1.0815453685661199E-6</v>
      </c>
      <c r="W96" s="19"/>
      <c r="X96" s="19">
        <v>5.9397048994110696E-3</v>
      </c>
      <c r="Y96" s="19">
        <v>2.37282083344737E-5</v>
      </c>
      <c r="Z96" s="19">
        <v>0.86048197943339899</v>
      </c>
      <c r="AA96" s="19">
        <v>6.7840338723300697E-2</v>
      </c>
      <c r="AB96" s="19">
        <v>1.47508810594951E-2</v>
      </c>
      <c r="AC96" s="19">
        <v>1.0967225448081E-4</v>
      </c>
      <c r="AD96" s="44">
        <v>0.47996376126888779</v>
      </c>
      <c r="AE96" s="44">
        <v>0.15222703662341674</v>
      </c>
      <c r="AF96" s="44">
        <v>-0.43206363202565867</v>
      </c>
    </row>
    <row r="97" spans="1:32" x14ac:dyDescent="0.3">
      <c r="A97" t="s">
        <v>238</v>
      </c>
      <c r="B97" t="s">
        <v>239</v>
      </c>
      <c r="C97" t="s">
        <v>322</v>
      </c>
      <c r="D97" t="s">
        <v>435</v>
      </c>
      <c r="E97">
        <v>1</v>
      </c>
      <c r="F97">
        <v>1</v>
      </c>
      <c r="G97">
        <v>1</v>
      </c>
      <c r="H97">
        <v>1</v>
      </c>
      <c r="I97" s="44">
        <v>1.2081390724686101</v>
      </c>
      <c r="J97" s="44">
        <v>0.570483192663363</v>
      </c>
      <c r="K97" s="44">
        <v>1.72090082896925</v>
      </c>
      <c r="L97" s="44">
        <v>0.42970694214713201</v>
      </c>
      <c r="M97" s="44">
        <v>1.50586865298918</v>
      </c>
      <c r="N97" s="44">
        <v>0.43229083609475299</v>
      </c>
      <c r="O97" s="44">
        <v>2.6601487658225502</v>
      </c>
      <c r="P97" s="44">
        <v>0.31280962769484399</v>
      </c>
      <c r="Q97">
        <v>19</v>
      </c>
      <c r="R97">
        <v>35</v>
      </c>
      <c r="S97">
        <v>30</v>
      </c>
      <c r="T97">
        <v>17</v>
      </c>
      <c r="U97" s="19">
        <v>2.2520866802197499E-11</v>
      </c>
      <c r="V97" s="19">
        <v>8.2219037531832099E-11</v>
      </c>
      <c r="W97" s="19"/>
      <c r="X97" s="19">
        <v>4.42888958467327E-3</v>
      </c>
      <c r="Y97" s="19">
        <v>0.175316222307241</v>
      </c>
      <c r="Z97" s="19">
        <v>2.5443223798843999E-9</v>
      </c>
      <c r="AA97" s="19">
        <v>0.102978916468492</v>
      </c>
      <c r="AB97" s="19">
        <v>6.5639738974482802E-5</v>
      </c>
      <c r="AC97" s="19">
        <v>1.68105630105118E-7</v>
      </c>
      <c r="AD97" s="44">
        <v>0.51037742389400376</v>
      </c>
      <c r="AE97" s="44">
        <v>-0.19256802231244838</v>
      </c>
      <c r="AF97" s="44">
        <v>0.82091099037220383</v>
      </c>
    </row>
    <row r="98" spans="1:32" x14ac:dyDescent="0.3">
      <c r="A98" t="s">
        <v>262</v>
      </c>
      <c r="B98" t="s">
        <v>264</v>
      </c>
      <c r="C98" t="s">
        <v>375</v>
      </c>
      <c r="D98" t="s">
        <v>486</v>
      </c>
      <c r="E98">
        <v>1</v>
      </c>
      <c r="F98">
        <v>1</v>
      </c>
      <c r="G98">
        <v>1</v>
      </c>
      <c r="H98">
        <v>1</v>
      </c>
      <c r="I98" s="44">
        <v>0.57405894587833495</v>
      </c>
      <c r="J98" s="44">
        <v>0.16863949185953001</v>
      </c>
      <c r="K98" s="44">
        <v>0.83219654903513096</v>
      </c>
      <c r="L98" s="44">
        <v>0.346630782392988</v>
      </c>
      <c r="M98" s="44">
        <v>1.2395850001506901</v>
      </c>
      <c r="N98" s="44">
        <v>0.21286084301864899</v>
      </c>
      <c r="O98" s="44">
        <v>0.95190021550787796</v>
      </c>
      <c r="P98" s="44">
        <v>0.14065251548712601</v>
      </c>
      <c r="Q98">
        <v>19</v>
      </c>
      <c r="R98">
        <v>35</v>
      </c>
      <c r="S98">
        <v>30</v>
      </c>
      <c r="T98">
        <v>17</v>
      </c>
      <c r="U98" s="19">
        <v>5.4003765500057701E-9</v>
      </c>
      <c r="V98" s="19">
        <v>1.6343244822385901E-8</v>
      </c>
      <c r="W98" s="19"/>
      <c r="X98" s="19">
        <v>1.1436485214622601E-2</v>
      </c>
      <c r="Y98" s="19">
        <v>2.5009024646682601E-10</v>
      </c>
      <c r="Z98" s="19">
        <v>1.9760648029790002E-3</v>
      </c>
      <c r="AA98" s="19">
        <v>4.6761209501939604E-6</v>
      </c>
      <c r="AB98" s="19">
        <v>0.29892463568885302</v>
      </c>
      <c r="AC98" s="19">
        <v>6.0214798682893004E-3</v>
      </c>
      <c r="AD98" s="44">
        <v>0.53572542158789938</v>
      </c>
      <c r="AE98" s="44">
        <v>0.5748609916001679</v>
      </c>
      <c r="AF98" s="44">
        <v>-0.38097494880689647</v>
      </c>
    </row>
    <row r="99" spans="1:32" x14ac:dyDescent="0.3">
      <c r="A99" t="s">
        <v>238</v>
      </c>
      <c r="B99" t="s">
        <v>242</v>
      </c>
      <c r="C99" t="s">
        <v>335</v>
      </c>
      <c r="D99" t="s">
        <v>448</v>
      </c>
      <c r="E99">
        <v>1</v>
      </c>
      <c r="F99">
        <v>1</v>
      </c>
      <c r="G99">
        <v>1</v>
      </c>
      <c r="H99">
        <v>1</v>
      </c>
      <c r="I99" s="44">
        <v>1.4695074880980099</v>
      </c>
      <c r="J99" s="44">
        <v>0.43452276401544698</v>
      </c>
      <c r="K99" s="44">
        <v>2.1715672112728299</v>
      </c>
      <c r="L99" s="44">
        <v>0.24638772742687901</v>
      </c>
      <c r="M99" s="44">
        <v>2.2888337966530399</v>
      </c>
      <c r="N99" s="44">
        <v>0.14781520518219399</v>
      </c>
      <c r="O99" s="44">
        <v>3.4751810641966201</v>
      </c>
      <c r="P99" s="44">
        <v>0.26445944400973398</v>
      </c>
      <c r="Q99">
        <v>19</v>
      </c>
      <c r="R99">
        <v>35</v>
      </c>
      <c r="S99">
        <v>30</v>
      </c>
      <c r="T99">
        <v>17</v>
      </c>
      <c r="U99" s="19">
        <v>1.50035733112802E-27</v>
      </c>
      <c r="V99" s="19">
        <v>8.6270546539860897E-26</v>
      </c>
      <c r="W99" s="19"/>
      <c r="X99" s="19">
        <v>3.8123750152692799E-4</v>
      </c>
      <c r="Y99" s="19">
        <v>1.7768578986516299E-6</v>
      </c>
      <c r="Z99" s="19">
        <v>2.1144199437505001E-13</v>
      </c>
      <c r="AA99" s="19">
        <v>0.118597120949073</v>
      </c>
      <c r="AB99" s="19">
        <v>1.8771737832999801E-7</v>
      </c>
      <c r="AC99" s="19">
        <v>1.50045018198991E-4</v>
      </c>
      <c r="AD99" s="44">
        <v>0.56340389525740853</v>
      </c>
      <c r="AE99" s="44">
        <v>7.5876099861307597E-2</v>
      </c>
      <c r="AF99" s="44">
        <v>0.60247544162347055</v>
      </c>
    </row>
    <row r="100" spans="1:32" x14ac:dyDescent="0.3">
      <c r="A100" t="s">
        <v>245</v>
      </c>
      <c r="B100" t="s">
        <v>246</v>
      </c>
      <c r="C100" t="s">
        <v>356</v>
      </c>
      <c r="D100" t="s">
        <v>469</v>
      </c>
      <c r="E100">
        <v>1</v>
      </c>
      <c r="F100">
        <v>1</v>
      </c>
      <c r="G100">
        <v>1</v>
      </c>
      <c r="H100">
        <v>1</v>
      </c>
      <c r="I100" s="44">
        <v>0.97901843014876799</v>
      </c>
      <c r="J100" s="44">
        <v>0.25963345167235602</v>
      </c>
      <c r="K100" s="44">
        <v>1.4756014366655701</v>
      </c>
      <c r="L100" s="44">
        <v>0.20047443743353499</v>
      </c>
      <c r="M100" s="44">
        <v>1.53495011854458</v>
      </c>
      <c r="N100" s="44">
        <v>0.176526358294848</v>
      </c>
      <c r="O100" s="44">
        <v>1.9137020456445999</v>
      </c>
      <c r="P100" s="44">
        <v>0.15963520822364699</v>
      </c>
      <c r="Q100">
        <v>19</v>
      </c>
      <c r="R100">
        <v>35</v>
      </c>
      <c r="S100">
        <v>30</v>
      </c>
      <c r="T100">
        <v>17</v>
      </c>
      <c r="U100" s="19">
        <v>4.5281622108697998E-20</v>
      </c>
      <c r="V100" s="19">
        <v>5.4814595184213404E-19</v>
      </c>
      <c r="W100" s="19"/>
      <c r="X100" s="19">
        <v>8.2652480788126699E-5</v>
      </c>
      <c r="Y100" s="19">
        <v>8.9243129647789208E-6</v>
      </c>
      <c r="Z100" s="19">
        <v>1.59045679716377E-12</v>
      </c>
      <c r="AA100" s="19">
        <v>0.48190573858967001</v>
      </c>
      <c r="AB100" s="19">
        <v>1.14075913074362E-5</v>
      </c>
      <c r="AC100" s="19">
        <v>2.2815537967349901E-4</v>
      </c>
      <c r="AD100" s="44">
        <v>0.59189517465523467</v>
      </c>
      <c r="AE100" s="44">
        <v>5.6888674152458685E-2</v>
      </c>
      <c r="AF100" s="44">
        <v>0.3181744535894106</v>
      </c>
    </row>
    <row r="101" spans="1:32" x14ac:dyDescent="0.3">
      <c r="A101" t="s">
        <v>238</v>
      </c>
      <c r="B101" t="s">
        <v>240</v>
      </c>
      <c r="C101" t="s">
        <v>326</v>
      </c>
      <c r="D101" t="s">
        <v>439</v>
      </c>
      <c r="E101">
        <v>1</v>
      </c>
      <c r="F101">
        <v>1</v>
      </c>
      <c r="G101">
        <v>1</v>
      </c>
      <c r="H101">
        <v>1</v>
      </c>
      <c r="I101" s="44">
        <v>0.70418708591174695</v>
      </c>
      <c r="J101" s="44">
        <v>0.45322954793979298</v>
      </c>
      <c r="K101" s="44">
        <v>1.0859279115505001</v>
      </c>
      <c r="L101" s="44">
        <v>0.190417690227632</v>
      </c>
      <c r="M101" s="44">
        <v>1.25504595448787</v>
      </c>
      <c r="N101" s="44">
        <v>0.154308952417467</v>
      </c>
      <c r="O101" s="44">
        <v>1.2217523561860699</v>
      </c>
      <c r="P101" s="44">
        <v>7.9059033113611094E-2</v>
      </c>
      <c r="Q101">
        <v>19</v>
      </c>
      <c r="R101">
        <v>35</v>
      </c>
      <c r="S101">
        <v>30</v>
      </c>
      <c r="T101">
        <v>17</v>
      </c>
      <c r="U101" s="19">
        <v>7.1714806410084094E-8</v>
      </c>
      <c r="V101" s="19">
        <v>1.94051829109639E-7</v>
      </c>
      <c r="W101" s="19"/>
      <c r="X101" s="19">
        <v>1.01516070647804E-2</v>
      </c>
      <c r="Y101" s="19">
        <v>4.02745728260021E-7</v>
      </c>
      <c r="Z101" s="19">
        <v>2.5677535123394799E-5</v>
      </c>
      <c r="AA101" s="19">
        <v>2.2563786333475201E-3</v>
      </c>
      <c r="AB101" s="19">
        <v>2.28556832039221E-2</v>
      </c>
      <c r="AC101" s="19">
        <v>0.79683215896359805</v>
      </c>
      <c r="AD101" s="44">
        <v>0.62489765920377549</v>
      </c>
      <c r="AE101" s="44">
        <v>0.20881185637585273</v>
      </c>
      <c r="AF101" s="44">
        <v>-3.8788303680988505E-2</v>
      </c>
    </row>
    <row r="102" spans="1:32" x14ac:dyDescent="0.3">
      <c r="A102" t="s">
        <v>230</v>
      </c>
      <c r="B102" t="s">
        <v>232</v>
      </c>
      <c r="C102" t="s">
        <v>287</v>
      </c>
      <c r="D102" t="s">
        <v>401</v>
      </c>
      <c r="E102">
        <v>1</v>
      </c>
      <c r="F102">
        <v>1</v>
      </c>
      <c r="G102">
        <v>1</v>
      </c>
      <c r="H102">
        <v>1</v>
      </c>
      <c r="I102" s="44">
        <v>0.79426384669490802</v>
      </c>
      <c r="J102" s="44">
        <v>0.26837793282068301</v>
      </c>
      <c r="K102" s="44">
        <v>1.24560485055937</v>
      </c>
      <c r="L102" s="44">
        <v>0.26700203309331599</v>
      </c>
      <c r="M102" s="44">
        <v>1.1518496238362299</v>
      </c>
      <c r="N102" s="44">
        <v>0.19153296498775299</v>
      </c>
      <c r="O102" s="44">
        <v>0.89403165116911298</v>
      </c>
      <c r="P102" s="44">
        <v>0.171354185183267</v>
      </c>
      <c r="Q102">
        <v>19</v>
      </c>
      <c r="R102">
        <v>35</v>
      </c>
      <c r="S102">
        <v>30</v>
      </c>
      <c r="T102">
        <v>17</v>
      </c>
      <c r="U102" s="19">
        <v>8.8298137979139997E-10</v>
      </c>
      <c r="V102" s="19">
        <v>2.8603622162256599E-9</v>
      </c>
      <c r="W102" s="19"/>
      <c r="X102" s="19">
        <v>5.7530576905013798E-7</v>
      </c>
      <c r="Y102" s="19">
        <v>7.7609632108053598E-5</v>
      </c>
      <c r="Z102" s="19">
        <v>0.48276292192141101</v>
      </c>
      <c r="AA102" s="19">
        <v>0.285631415802517</v>
      </c>
      <c r="AB102" s="19">
        <v>5.9851680126423699E-5</v>
      </c>
      <c r="AC102" s="19">
        <v>2.2747245503959802E-3</v>
      </c>
      <c r="AD102" s="44">
        <v>0.64915622629066161</v>
      </c>
      <c r="AE102" s="44">
        <v>-0.1128940851102896</v>
      </c>
      <c r="AF102" s="44">
        <v>-0.3655545697051546</v>
      </c>
    </row>
    <row r="103" spans="1:32" x14ac:dyDescent="0.3">
      <c r="A103" t="s">
        <v>249</v>
      </c>
      <c r="B103" t="s">
        <v>250</v>
      </c>
      <c r="C103" t="s">
        <v>360</v>
      </c>
      <c r="D103" t="s">
        <v>473</v>
      </c>
      <c r="E103">
        <v>1</v>
      </c>
      <c r="F103">
        <v>1</v>
      </c>
      <c r="G103">
        <v>1</v>
      </c>
      <c r="H103">
        <v>1</v>
      </c>
      <c r="I103" s="44">
        <v>0.94644925579872397</v>
      </c>
      <c r="J103" s="44">
        <v>0.37837274487865702</v>
      </c>
      <c r="K103" s="44">
        <v>1.5661513403870999</v>
      </c>
      <c r="L103" s="44">
        <v>0.24056303937902301</v>
      </c>
      <c r="M103" s="44">
        <v>1.5587985890885701</v>
      </c>
      <c r="N103" s="44">
        <v>0.15124048775542601</v>
      </c>
      <c r="O103" s="44">
        <v>1.7603033561538699</v>
      </c>
      <c r="P103" s="44">
        <v>0.30348373486540497</v>
      </c>
      <c r="Q103">
        <v>19</v>
      </c>
      <c r="R103">
        <v>35</v>
      </c>
      <c r="S103">
        <v>30</v>
      </c>
      <c r="T103">
        <v>17</v>
      </c>
      <c r="U103" s="19">
        <v>5.2932994093229497E-13</v>
      </c>
      <c r="V103" s="19">
        <v>2.2135615711714101E-12</v>
      </c>
      <c r="W103" s="19"/>
      <c r="X103" s="19">
        <v>1.0675951981971799E-5</v>
      </c>
      <c r="Y103" s="19">
        <v>6.7119499953556004E-5</v>
      </c>
      <c r="Z103" s="19">
        <v>3.54473272087187E-8</v>
      </c>
      <c r="AA103" s="19">
        <v>0.74593436915758604</v>
      </c>
      <c r="AB103" s="19">
        <v>4.6738393594247203E-2</v>
      </c>
      <c r="AC103" s="19">
        <v>2.57190815049111E-2</v>
      </c>
      <c r="AD103" s="44">
        <v>0.72662656739312936</v>
      </c>
      <c r="AE103" s="44">
        <v>-6.789099121854136E-3</v>
      </c>
      <c r="AF103" s="44">
        <v>0.1753895416483317</v>
      </c>
    </row>
    <row r="104" spans="1:32" x14ac:dyDescent="0.3">
      <c r="A104" t="s">
        <v>238</v>
      </c>
      <c r="B104" t="s">
        <v>244</v>
      </c>
      <c r="C104" t="s">
        <v>341</v>
      </c>
      <c r="D104" t="s">
        <v>454</v>
      </c>
      <c r="E104" s="44">
        <v>0.78947368421052599</v>
      </c>
      <c r="F104">
        <v>1</v>
      </c>
      <c r="G104">
        <v>1</v>
      </c>
      <c r="H104">
        <v>1</v>
      </c>
      <c r="I104" s="44">
        <v>0.90596033779061402</v>
      </c>
      <c r="J104" s="44">
        <v>0.93894064449123105</v>
      </c>
      <c r="K104" s="44">
        <v>1.8078125124252</v>
      </c>
      <c r="L104" s="44">
        <v>0.53704410126851898</v>
      </c>
      <c r="M104" s="44">
        <v>1.9058529339291901</v>
      </c>
      <c r="N104" s="44">
        <v>0.29913793240418401</v>
      </c>
      <c r="O104" s="44">
        <v>2.1275332642014302</v>
      </c>
      <c r="P104" s="44">
        <v>0.24116308768622199</v>
      </c>
      <c r="Q104">
        <v>19</v>
      </c>
      <c r="R104">
        <v>35</v>
      </c>
      <c r="S104">
        <v>30</v>
      </c>
      <c r="T104">
        <v>17</v>
      </c>
      <c r="U104" s="19">
        <v>2.22602109536127E-3</v>
      </c>
      <c r="V104" s="19">
        <v>4.3023937137234604E-3</v>
      </c>
      <c r="W104" s="19"/>
      <c r="X104" s="19">
        <v>8.3721877860841801E-4</v>
      </c>
      <c r="Y104" s="19">
        <v>7.6806670954185504E-4</v>
      </c>
      <c r="Z104" s="19">
        <v>6.0284838513311297E-6</v>
      </c>
      <c r="AA104" s="19">
        <v>0.89693483756475001</v>
      </c>
      <c r="AB104" s="19">
        <v>6.0097602835423501E-2</v>
      </c>
      <c r="AC104" s="19">
        <v>8.5727360542639894E-2</v>
      </c>
      <c r="AD104" s="44">
        <v>0.99672526738890987</v>
      </c>
      <c r="AE104" s="44">
        <v>7.619173314086318E-2</v>
      </c>
      <c r="AF104" s="44">
        <v>0.15874489149622473</v>
      </c>
    </row>
    <row r="105" spans="1:32" x14ac:dyDescent="0.3">
      <c r="A105" t="s">
        <v>262</v>
      </c>
      <c r="B105" t="s">
        <v>264</v>
      </c>
      <c r="C105" t="s">
        <v>377</v>
      </c>
      <c r="D105" t="s">
        <v>488</v>
      </c>
      <c r="E105">
        <v>1</v>
      </c>
      <c r="F105">
        <v>1</v>
      </c>
      <c r="G105">
        <v>1</v>
      </c>
      <c r="H105">
        <v>1</v>
      </c>
      <c r="I105" s="44">
        <v>0.24870952739605701</v>
      </c>
      <c r="J105" s="44">
        <v>0.16326478120877899</v>
      </c>
      <c r="K105" s="44">
        <v>0.53014474529262501</v>
      </c>
      <c r="L105" s="44">
        <v>0.23313301430237601</v>
      </c>
      <c r="M105" s="44">
        <v>0.46897697620538897</v>
      </c>
      <c r="N105" s="44">
        <v>0.159652470506122</v>
      </c>
      <c r="O105" s="44">
        <v>0.250871389599927</v>
      </c>
      <c r="P105" s="44">
        <v>6.8566567514797505E-2</v>
      </c>
      <c r="Q105">
        <v>19</v>
      </c>
      <c r="R105">
        <v>35</v>
      </c>
      <c r="S105">
        <v>30</v>
      </c>
      <c r="T105">
        <v>17</v>
      </c>
      <c r="U105" s="19">
        <v>1.5928128586893699E-6</v>
      </c>
      <c r="V105" s="19">
        <v>3.9820321467234302E-6</v>
      </c>
      <c r="W105" s="19"/>
      <c r="X105" s="19">
        <v>1.5333716236610199E-5</v>
      </c>
      <c r="Y105" s="19">
        <v>1.8315886766728299E-4</v>
      </c>
      <c r="Z105" s="19">
        <v>0.89131617632076399</v>
      </c>
      <c r="AA105" s="19">
        <v>0.60242129962185198</v>
      </c>
      <c r="AB105" s="19">
        <v>1.46568038033548E-5</v>
      </c>
      <c r="AC105" s="19">
        <v>1.5764540272375101E-4</v>
      </c>
      <c r="AD105" s="44">
        <v>1.0919245377420819</v>
      </c>
      <c r="AE105" s="44">
        <v>-0.17686921483526905</v>
      </c>
      <c r="AF105" s="44">
        <v>-0.90256914802337673</v>
      </c>
    </row>
    <row r="106" spans="1:32" x14ac:dyDescent="0.3">
      <c r="A106" t="s">
        <v>230</v>
      </c>
      <c r="B106" t="s">
        <v>231</v>
      </c>
      <c r="C106" t="s">
        <v>285</v>
      </c>
      <c r="D106" t="s">
        <v>399</v>
      </c>
      <c r="E106" s="44">
        <v>0.57894736842105299</v>
      </c>
      <c r="F106">
        <v>1</v>
      </c>
      <c r="G106">
        <v>1</v>
      </c>
      <c r="H106">
        <v>1</v>
      </c>
      <c r="I106" s="44">
        <v>0.42584742009801502</v>
      </c>
      <c r="J106" s="44">
        <v>0.40065988819298198</v>
      </c>
      <c r="K106" s="44">
        <v>0.92716440720853099</v>
      </c>
      <c r="L106" s="44">
        <v>7.8767240356713106E-2</v>
      </c>
      <c r="M106" s="44">
        <v>0.96277413166058501</v>
      </c>
      <c r="N106" s="44">
        <v>6.1811938904939197E-2</v>
      </c>
      <c r="O106" s="44">
        <v>1.0912613467685299</v>
      </c>
      <c r="P106" s="44">
        <v>5.43827215359989E-2</v>
      </c>
      <c r="Q106">
        <v>19</v>
      </c>
      <c r="R106">
        <v>35</v>
      </c>
      <c r="S106">
        <v>30</v>
      </c>
      <c r="T106">
        <v>17</v>
      </c>
      <c r="U106" s="19">
        <v>2.4978679852462699E-12</v>
      </c>
      <c r="V106" s="19">
        <v>1.0079116431695501E-11</v>
      </c>
      <c r="W106" s="19"/>
      <c r="X106" s="19">
        <v>3.6590276980623398E-4</v>
      </c>
      <c r="Y106" s="19">
        <v>8.6635709573285505E-6</v>
      </c>
      <c r="Z106" s="19">
        <v>2.9124902302610799E-12</v>
      </c>
      <c r="AA106" s="19">
        <v>0.247017323072551</v>
      </c>
      <c r="AB106" s="19">
        <v>3.2696833657555601E-6</v>
      </c>
      <c r="AC106" s="19">
        <v>3.4588810732992298E-4</v>
      </c>
      <c r="AD106" s="44">
        <v>1.1224885744162634</v>
      </c>
      <c r="AE106" s="44">
        <v>5.4372195238711125E-2</v>
      </c>
      <c r="AF106" s="44">
        <v>0.18072737052485596</v>
      </c>
    </row>
    <row r="107" spans="1:32" x14ac:dyDescent="0.3">
      <c r="A107" t="s">
        <v>238</v>
      </c>
      <c r="B107" t="s">
        <v>244</v>
      </c>
      <c r="C107" t="s">
        <v>340</v>
      </c>
      <c r="D107" t="s">
        <v>453</v>
      </c>
      <c r="E107" s="44">
        <v>0.42105263157894701</v>
      </c>
      <c r="F107" s="44">
        <v>0.88571428571428601</v>
      </c>
      <c r="G107" s="44">
        <v>0.9</v>
      </c>
      <c r="H107" s="44">
        <v>0.17647058823529399</v>
      </c>
      <c r="I107" s="44">
        <v>0.40100405493748298</v>
      </c>
      <c r="J107" s="44">
        <v>0.49184181267201499</v>
      </c>
      <c r="K107" s="44">
        <v>0.963050563840533</v>
      </c>
      <c r="L107" s="44">
        <v>0.36447231925801898</v>
      </c>
      <c r="M107" s="44">
        <v>1.0812072113993401</v>
      </c>
      <c r="N107" s="44">
        <v>0.37212325844127803</v>
      </c>
      <c r="O107" s="44">
        <v>0.20571100230199399</v>
      </c>
      <c r="P107" s="44">
        <v>0.458899801071595</v>
      </c>
      <c r="Q107">
        <v>19</v>
      </c>
      <c r="R107">
        <v>35</v>
      </c>
      <c r="S107">
        <v>30</v>
      </c>
      <c r="T107">
        <v>17</v>
      </c>
      <c r="U107" s="19">
        <v>3.0154268178392197E-7</v>
      </c>
      <c r="V107" s="19">
        <v>7.9718180241726497E-7</v>
      </c>
      <c r="W107" s="19"/>
      <c r="X107" s="19">
        <v>2.6733565705591498E-3</v>
      </c>
      <c r="Y107" s="19">
        <v>1.5428212549481E-7</v>
      </c>
      <c r="Z107" s="19">
        <v>0.86048197943339899</v>
      </c>
      <c r="AA107" s="19">
        <v>5.3319740057745802E-3</v>
      </c>
      <c r="AB107" s="19">
        <v>1.87655521618732E-3</v>
      </c>
      <c r="AC107" s="19">
        <v>1.32861971628857E-7</v>
      </c>
      <c r="AD107" s="44">
        <v>1.2639947218382832</v>
      </c>
      <c r="AE107" s="44">
        <v>0.16695958727469973</v>
      </c>
      <c r="AF107" s="44">
        <v>-2.3939521769314518</v>
      </c>
    </row>
    <row r="108" spans="1:32" x14ac:dyDescent="0.3">
      <c r="A108" t="s">
        <v>262</v>
      </c>
      <c r="B108" t="s">
        <v>264</v>
      </c>
      <c r="C108" t="s">
        <v>376</v>
      </c>
      <c r="D108" t="s">
        <v>487</v>
      </c>
      <c r="E108">
        <v>1</v>
      </c>
      <c r="F108">
        <v>1</v>
      </c>
      <c r="G108">
        <v>1</v>
      </c>
      <c r="H108">
        <v>1</v>
      </c>
      <c r="I108" s="44">
        <v>0.252860415602713</v>
      </c>
      <c r="J108" s="44">
        <v>9.7566049935332799E-2</v>
      </c>
      <c r="K108" s="44">
        <v>0.67346895771642001</v>
      </c>
      <c r="L108" s="44">
        <v>0.293093105435416</v>
      </c>
      <c r="M108" s="44">
        <v>0.92831934741280997</v>
      </c>
      <c r="N108" s="44">
        <v>0.176761315133356</v>
      </c>
      <c r="O108" s="44">
        <v>0.68926967981156495</v>
      </c>
      <c r="P108" s="44">
        <v>9.4768683621958394E-2</v>
      </c>
      <c r="Q108">
        <v>19</v>
      </c>
      <c r="R108">
        <v>35</v>
      </c>
      <c r="S108">
        <v>30</v>
      </c>
      <c r="T108">
        <v>17</v>
      </c>
      <c r="U108" s="19">
        <v>4.5169152793766898E-13</v>
      </c>
      <c r="V108" s="19">
        <v>1.9238713226974801E-12</v>
      </c>
      <c r="W108" s="19"/>
      <c r="X108" s="19">
        <v>2.0003884183014499E-5</v>
      </c>
      <c r="Y108" s="19">
        <v>4.1602744158417997E-12</v>
      </c>
      <c r="Z108" s="19">
        <v>3.6640621230159297E-4</v>
      </c>
      <c r="AA108" s="19">
        <v>5.3281382556196301E-4</v>
      </c>
      <c r="AB108" s="19">
        <v>0.92698484543688198</v>
      </c>
      <c r="AC108" s="19">
        <v>3.3190371659298102E-3</v>
      </c>
      <c r="AD108" s="44">
        <v>1.4132702430005841</v>
      </c>
      <c r="AE108" s="44">
        <v>0.46300973755888558</v>
      </c>
      <c r="AF108" s="44">
        <v>-0.42955263226788604</v>
      </c>
    </row>
    <row r="109" spans="1:32" x14ac:dyDescent="0.3">
      <c r="A109" t="s">
        <v>238</v>
      </c>
      <c r="B109" t="s">
        <v>244</v>
      </c>
      <c r="C109" t="s">
        <v>346</v>
      </c>
      <c r="D109" t="s">
        <v>459</v>
      </c>
      <c r="E109" s="44">
        <v>0.52631578947368396</v>
      </c>
      <c r="F109">
        <v>1</v>
      </c>
      <c r="G109" s="44">
        <v>0.96666666666666701</v>
      </c>
      <c r="H109" s="44">
        <v>0.47058823529411797</v>
      </c>
      <c r="I109" s="44">
        <v>0.38041015062516798</v>
      </c>
      <c r="J109" s="44">
        <v>0.43343061551173401</v>
      </c>
      <c r="K109" s="44">
        <v>1.0330671245979901</v>
      </c>
      <c r="L109" s="44">
        <v>0.172440727604315</v>
      </c>
      <c r="M109" s="44">
        <v>1.1714172343829901</v>
      </c>
      <c r="N109" s="44">
        <v>0.27061215383765502</v>
      </c>
      <c r="O109" s="44">
        <v>0.55401180842043896</v>
      </c>
      <c r="P109" s="44">
        <v>0.60786103161927996</v>
      </c>
      <c r="Q109">
        <v>19</v>
      </c>
      <c r="R109">
        <v>35</v>
      </c>
      <c r="S109">
        <v>30</v>
      </c>
      <c r="T109">
        <v>17</v>
      </c>
      <c r="U109" s="19">
        <v>7.05144497911767E-7</v>
      </c>
      <c r="V109" s="19">
        <v>1.82228353392929E-6</v>
      </c>
      <c r="W109" s="19"/>
      <c r="X109" s="19">
        <v>2.2815537967349901E-4</v>
      </c>
      <c r="Y109" s="19">
        <v>2.0238603678597199E-8</v>
      </c>
      <c r="Z109" s="19">
        <v>8.4050183031666101E-2</v>
      </c>
      <c r="AA109" s="19">
        <v>1.5705201013468499E-2</v>
      </c>
      <c r="AB109" s="19">
        <v>0.11620172074185101</v>
      </c>
      <c r="AC109" s="19">
        <v>4.2618132416472098E-4</v>
      </c>
      <c r="AD109" s="44">
        <v>1.441306350049641</v>
      </c>
      <c r="AE109" s="44">
        <v>0.18132102741104322</v>
      </c>
      <c r="AF109" s="44">
        <v>-1.0802663933814254</v>
      </c>
    </row>
    <row r="110" spans="1:32" x14ac:dyDescent="0.3">
      <c r="A110" t="s">
        <v>230</v>
      </c>
      <c r="B110" t="s">
        <v>233</v>
      </c>
      <c r="C110" t="s">
        <v>299</v>
      </c>
      <c r="D110" t="s">
        <v>413</v>
      </c>
      <c r="E110" s="44">
        <v>0.84210526315789502</v>
      </c>
      <c r="F110" s="44">
        <v>0.88571428571428601</v>
      </c>
      <c r="G110">
        <v>1</v>
      </c>
      <c r="H110">
        <v>1</v>
      </c>
      <c r="I110" s="44">
        <v>1.3328574578766701E-2</v>
      </c>
      <c r="J110" s="44">
        <v>1.46328239280812E-2</v>
      </c>
      <c r="K110" s="44">
        <v>3.7198130274528299E-2</v>
      </c>
      <c r="L110" s="44">
        <v>5.0852810109237798E-2</v>
      </c>
      <c r="M110" s="44">
        <v>0.137841247026326</v>
      </c>
      <c r="N110" s="44">
        <v>9.30088284955322E-2</v>
      </c>
      <c r="O110" s="44">
        <v>0.17096419549658801</v>
      </c>
      <c r="P110" s="44">
        <v>7.6826193539945506E-2</v>
      </c>
      <c r="Q110">
        <v>19</v>
      </c>
      <c r="R110">
        <v>35</v>
      </c>
      <c r="S110">
        <v>30</v>
      </c>
      <c r="T110">
        <v>17</v>
      </c>
      <c r="U110" s="19">
        <v>3.6193756023507397E-11</v>
      </c>
      <c r="V110" s="19">
        <v>1.2612975583949501E-10</v>
      </c>
      <c r="W110" s="19"/>
      <c r="X110" s="19">
        <v>0.23802212491213301</v>
      </c>
      <c r="Y110" s="19">
        <v>4.34090199338859E-7</v>
      </c>
      <c r="Z110" s="19">
        <v>1.1981231871431999E-7</v>
      </c>
      <c r="AA110" s="19">
        <v>4.2125233376801803E-6</v>
      </c>
      <c r="AB110" s="19">
        <v>1.2648786849532701E-6</v>
      </c>
      <c r="AC110" s="19">
        <v>0.34403738340267498</v>
      </c>
      <c r="AD110" s="44">
        <v>1.4807076075854675</v>
      </c>
      <c r="AE110" s="44">
        <v>1.8897056458541801</v>
      </c>
      <c r="AF110" s="44">
        <v>0.31068655902709386</v>
      </c>
    </row>
    <row r="111" spans="1:32" x14ac:dyDescent="0.3">
      <c r="A111" t="s">
        <v>269</v>
      </c>
      <c r="B111" t="s">
        <v>273</v>
      </c>
      <c r="C111" t="s">
        <v>392</v>
      </c>
      <c r="D111" t="s">
        <v>273</v>
      </c>
      <c r="E111">
        <v>1</v>
      </c>
      <c r="F111">
        <v>1</v>
      </c>
      <c r="G111">
        <v>1</v>
      </c>
      <c r="H111">
        <v>1</v>
      </c>
      <c r="I111" s="44">
        <v>0.32454994570522699</v>
      </c>
      <c r="J111" s="44">
        <v>0.23670933890114099</v>
      </c>
      <c r="K111" s="44">
        <v>0.98122688523217905</v>
      </c>
      <c r="L111" s="44">
        <v>0.33392032828698398</v>
      </c>
      <c r="M111" s="44">
        <v>1.3475046968605</v>
      </c>
      <c r="N111" s="44">
        <v>0.17005962380159501</v>
      </c>
      <c r="O111" s="44">
        <v>1.7807042056084701</v>
      </c>
      <c r="P111" s="44">
        <v>0.175066280508134</v>
      </c>
      <c r="Q111">
        <v>19</v>
      </c>
      <c r="R111">
        <v>35</v>
      </c>
      <c r="S111">
        <v>30</v>
      </c>
      <c r="T111">
        <v>17</v>
      </c>
      <c r="U111" s="19">
        <v>2.3858077550813499E-23</v>
      </c>
      <c r="V111" s="19">
        <v>6.0970642629856701E-22</v>
      </c>
      <c r="W111" s="19"/>
      <c r="X111" s="19">
        <v>8.2657801119402803E-4</v>
      </c>
      <c r="Y111" s="19">
        <v>1.13187066637079E-8</v>
      </c>
      <c r="Z111" s="19">
        <v>2.1144199437505001E-13</v>
      </c>
      <c r="AA111" s="19">
        <v>3.3528486107102001E-3</v>
      </c>
      <c r="AB111" s="19">
        <v>6.1767055821898503E-8</v>
      </c>
      <c r="AC111" s="19">
        <v>3.55357574042833E-3</v>
      </c>
      <c r="AD111" s="44">
        <v>1.5961462488920977</v>
      </c>
      <c r="AE111" s="44">
        <v>0.457631632813844</v>
      </c>
      <c r="AF111" s="44">
        <v>0.40215758731652929</v>
      </c>
    </row>
    <row r="112" spans="1:32" x14ac:dyDescent="0.3">
      <c r="A112" t="s">
        <v>230</v>
      </c>
      <c r="B112" t="s">
        <v>235</v>
      </c>
      <c r="C112" t="s">
        <v>311</v>
      </c>
      <c r="D112" t="s">
        <v>425</v>
      </c>
      <c r="E112" s="44">
        <v>0.52631578947368396</v>
      </c>
      <c r="F112">
        <v>1</v>
      </c>
      <c r="G112">
        <v>1</v>
      </c>
      <c r="H112">
        <v>1</v>
      </c>
      <c r="I112" s="44">
        <v>4.27331869820868E-2</v>
      </c>
      <c r="J112" s="44">
        <v>7.1142965496073102E-2</v>
      </c>
      <c r="K112" s="44">
        <v>0.13630055488364201</v>
      </c>
      <c r="L112" s="44">
        <v>0.104160467056057</v>
      </c>
      <c r="M112" s="44">
        <v>0.138162382892737</v>
      </c>
      <c r="N112" s="44">
        <v>7.8831061936112501E-2</v>
      </c>
      <c r="O112" s="44">
        <v>8.8806288405051406E-2</v>
      </c>
      <c r="P112" s="44">
        <v>3.9261692603482001E-2</v>
      </c>
      <c r="Q112">
        <v>19</v>
      </c>
      <c r="R112">
        <v>35</v>
      </c>
      <c r="S112">
        <v>30</v>
      </c>
      <c r="T112">
        <v>17</v>
      </c>
      <c r="U112" s="19">
        <v>8.4623446873928801E-4</v>
      </c>
      <c r="V112" s="19">
        <v>1.7073151562283901E-3</v>
      </c>
      <c r="W112" s="19"/>
      <c r="X112" s="19">
        <v>1.2674722037240199E-4</v>
      </c>
      <c r="Y112" s="19">
        <v>4.10911999795261E-5</v>
      </c>
      <c r="Z112" s="19">
        <v>4.7769983519690702E-2</v>
      </c>
      <c r="AA112" s="19">
        <v>0.67660796228266096</v>
      </c>
      <c r="AB112" s="19">
        <v>0.14831553301627501</v>
      </c>
      <c r="AC112" s="19">
        <v>7.9787254088344806E-2</v>
      </c>
      <c r="AD112" s="44">
        <v>1.6733626150614969</v>
      </c>
      <c r="AE112" s="44">
        <v>1.9573435009510268E-2</v>
      </c>
      <c r="AF112" s="44">
        <v>-0.63763112736226113</v>
      </c>
    </row>
    <row r="113" spans="1:32" x14ac:dyDescent="0.3">
      <c r="A113" t="s">
        <v>238</v>
      </c>
      <c r="B113" t="s">
        <v>244</v>
      </c>
      <c r="C113" t="s">
        <v>344</v>
      </c>
      <c r="D113" t="s">
        <v>457</v>
      </c>
      <c r="E113" s="44">
        <v>0.42105263157894701</v>
      </c>
      <c r="F113" s="44">
        <v>0.88571428571428601</v>
      </c>
      <c r="G113" s="44">
        <v>0.9</v>
      </c>
      <c r="H113" s="44">
        <v>0.23529411764705899</v>
      </c>
      <c r="I113" s="44">
        <v>0.25633228974702299</v>
      </c>
      <c r="J113" s="44">
        <v>0.36498560292356902</v>
      </c>
      <c r="K113" s="44">
        <v>0.89805794916150605</v>
      </c>
      <c r="L113" s="44">
        <v>0.37295455895694202</v>
      </c>
      <c r="M113" s="44">
        <v>1.07297310472444</v>
      </c>
      <c r="N113" s="44">
        <v>0.38581869863448098</v>
      </c>
      <c r="O113" s="44">
        <v>0.26602642329327297</v>
      </c>
      <c r="P113" s="44">
        <v>0.49541037774168001</v>
      </c>
      <c r="Q113">
        <v>19</v>
      </c>
      <c r="R113">
        <v>35</v>
      </c>
      <c r="S113">
        <v>30</v>
      </c>
      <c r="T113">
        <v>17</v>
      </c>
      <c r="U113" s="19">
        <v>8.6283949274710003E-7</v>
      </c>
      <c r="V113" s="19">
        <v>2.2050342592425902E-6</v>
      </c>
      <c r="W113" s="19"/>
      <c r="X113" s="19">
        <v>3.6156009114482099E-4</v>
      </c>
      <c r="Y113" s="19">
        <v>1.0982411094507E-7</v>
      </c>
      <c r="Z113" s="19">
        <v>0.72222486826849897</v>
      </c>
      <c r="AA113" s="19">
        <v>2.8594321380828999E-2</v>
      </c>
      <c r="AB113" s="19">
        <v>2.44564780007269E-3</v>
      </c>
      <c r="AC113" s="19">
        <v>2.2215550472594099E-6</v>
      </c>
      <c r="AD113" s="44">
        <v>1.808793317093627</v>
      </c>
      <c r="AE113" s="44">
        <v>0.25673346762795762</v>
      </c>
      <c r="AF113" s="44">
        <v>-2.0119724589491406</v>
      </c>
    </row>
    <row r="114" spans="1:32" x14ac:dyDescent="0.3">
      <c r="A114" t="s">
        <v>238</v>
      </c>
      <c r="B114" t="s">
        <v>240</v>
      </c>
      <c r="C114" t="s">
        <v>324</v>
      </c>
      <c r="D114" t="s">
        <v>437</v>
      </c>
      <c r="E114" s="44">
        <v>0.36842105263157898</v>
      </c>
      <c r="F114" s="44">
        <v>0.85714285714285698</v>
      </c>
      <c r="G114" s="44">
        <v>0.9</v>
      </c>
      <c r="H114" s="44">
        <v>0.94117647058823495</v>
      </c>
      <c r="I114" s="44">
        <v>0.20868310657845501</v>
      </c>
      <c r="J114" s="44">
        <v>0.30912003484950501</v>
      </c>
      <c r="K114" s="44">
        <v>0.74796206200605797</v>
      </c>
      <c r="L114" s="44">
        <v>0.33472479549824702</v>
      </c>
      <c r="M114" s="44">
        <v>0.93143161552343001</v>
      </c>
      <c r="N114" s="44">
        <v>0.32314235152978799</v>
      </c>
      <c r="O114" s="44">
        <v>1.0797219830048601</v>
      </c>
      <c r="P114" s="44">
        <v>0.28773683299399999</v>
      </c>
      <c r="Q114">
        <v>19</v>
      </c>
      <c r="R114">
        <v>35</v>
      </c>
      <c r="S114">
        <v>30</v>
      </c>
      <c r="T114">
        <v>17</v>
      </c>
      <c r="U114" s="19">
        <v>3.5656972255228699E-8</v>
      </c>
      <c r="V114" s="19">
        <v>1.00013458764666E-7</v>
      </c>
      <c r="W114" s="19"/>
      <c r="X114" s="19">
        <v>4.0014483894912798E-3</v>
      </c>
      <c r="Y114" s="19">
        <v>1.35072055622081E-7</v>
      </c>
      <c r="Z114" s="19">
        <v>5.6683045917939301E-11</v>
      </c>
      <c r="AA114" s="19">
        <v>3.1315418052037399E-3</v>
      </c>
      <c r="AB114" s="19">
        <v>2.8275085917456998E-6</v>
      </c>
      <c r="AC114" s="19">
        <v>3.1991820170382303E-2</v>
      </c>
      <c r="AD114" s="44">
        <v>1.8416512804184324</v>
      </c>
      <c r="AE114" s="44">
        <v>0.31648475643781337</v>
      </c>
      <c r="AF114" s="44">
        <v>0.21313812407950719</v>
      </c>
    </row>
    <row r="115" spans="1:32" x14ac:dyDescent="0.3">
      <c r="A115" t="s">
        <v>262</v>
      </c>
      <c r="B115" t="s">
        <v>267</v>
      </c>
      <c r="C115" t="s">
        <v>386</v>
      </c>
      <c r="D115" t="s">
        <v>497</v>
      </c>
      <c r="E115" s="44">
        <v>0.89473684210526305</v>
      </c>
      <c r="F115">
        <v>1</v>
      </c>
      <c r="G115">
        <v>1</v>
      </c>
      <c r="H115">
        <v>1</v>
      </c>
      <c r="I115" s="44">
        <v>0.135373634116255</v>
      </c>
      <c r="J115" s="44">
        <v>0.167883591951353</v>
      </c>
      <c r="K115" s="44">
        <v>0.53049220998751101</v>
      </c>
      <c r="L115" s="44">
        <v>0.30722452351267499</v>
      </c>
      <c r="M115" s="44">
        <v>0.87394274639045699</v>
      </c>
      <c r="N115" s="44">
        <v>0.22790921811057799</v>
      </c>
      <c r="O115" s="44">
        <v>0.63804285483922296</v>
      </c>
      <c r="P115" s="44">
        <v>0.1203251170973</v>
      </c>
      <c r="Q115">
        <v>19</v>
      </c>
      <c r="R115">
        <v>35</v>
      </c>
      <c r="S115">
        <v>30</v>
      </c>
      <c r="T115">
        <v>17</v>
      </c>
      <c r="U115" s="19">
        <v>4.3366013813552198E-11</v>
      </c>
      <c r="V115" s="19">
        <v>1.4886840562861201E-10</v>
      </c>
      <c r="W115" s="19"/>
      <c r="X115" s="19">
        <v>3.5362266652954699E-4</v>
      </c>
      <c r="Y115" s="19">
        <v>4.2203747688343299E-12</v>
      </c>
      <c r="Z115" s="19">
        <v>3.1340990055967502E-5</v>
      </c>
      <c r="AA115" s="19">
        <v>2.50415515346099E-5</v>
      </c>
      <c r="AB115" s="19">
        <v>0.20703663977744599</v>
      </c>
      <c r="AC115" s="19">
        <v>2.6203011068624101E-2</v>
      </c>
      <c r="AD115" s="44">
        <v>1.9703847845411502</v>
      </c>
      <c r="AE115" s="44">
        <v>0.72020720315357822</v>
      </c>
      <c r="AF115" s="44">
        <v>-0.45388544177576301</v>
      </c>
    </row>
    <row r="116" spans="1:32" x14ac:dyDescent="0.3">
      <c r="A116" t="s">
        <v>262</v>
      </c>
      <c r="B116" t="s">
        <v>267</v>
      </c>
      <c r="C116" t="s">
        <v>381</v>
      </c>
      <c r="D116" t="s">
        <v>492</v>
      </c>
      <c r="E116" s="44">
        <v>0.63157894736842102</v>
      </c>
      <c r="F116" s="44">
        <v>0.8</v>
      </c>
      <c r="G116" s="44">
        <v>0.9</v>
      </c>
      <c r="H116" s="44">
        <v>0.70588235294117696</v>
      </c>
      <c r="I116" s="44">
        <v>4.9014791219762301E-2</v>
      </c>
      <c r="J116" s="44">
        <v>7.7347553074960704E-2</v>
      </c>
      <c r="K116" s="44">
        <v>0.234325803636037</v>
      </c>
      <c r="L116" s="44">
        <v>0.181634421726695</v>
      </c>
      <c r="M116" s="44">
        <v>0.39741444005745502</v>
      </c>
      <c r="N116" s="44">
        <v>0.17415860614633499</v>
      </c>
      <c r="O116" s="44">
        <v>0.22177344592610601</v>
      </c>
      <c r="P116" s="44">
        <v>0.155643226940372</v>
      </c>
      <c r="Q116">
        <v>19</v>
      </c>
      <c r="R116">
        <v>35</v>
      </c>
      <c r="S116">
        <v>30</v>
      </c>
      <c r="T116">
        <v>17</v>
      </c>
      <c r="U116" s="19">
        <v>9.2412373119134003E-10</v>
      </c>
      <c r="V116" s="19">
        <v>2.9520619190834501E-9</v>
      </c>
      <c r="W116" s="19"/>
      <c r="X116" s="19">
        <v>6.0765773581144796E-3</v>
      </c>
      <c r="Y116" s="19">
        <v>3.71178601471896E-8</v>
      </c>
      <c r="Z116" s="19">
        <v>2.6571788945283201E-2</v>
      </c>
      <c r="AA116" s="19">
        <v>7.1183884226684103E-4</v>
      </c>
      <c r="AB116" s="19">
        <v>0.90364689284870603</v>
      </c>
      <c r="AC116" s="19">
        <v>3.6314364082716101E-3</v>
      </c>
      <c r="AD116" s="44">
        <v>2.2572267476499084</v>
      </c>
      <c r="AE116" s="44">
        <v>0.76212846333039364</v>
      </c>
      <c r="AF116" s="44">
        <v>-0.84155765932570081</v>
      </c>
    </row>
    <row r="117" spans="1:32" x14ac:dyDescent="0.3">
      <c r="A117" t="s">
        <v>245</v>
      </c>
      <c r="B117" t="s">
        <v>246</v>
      </c>
      <c r="C117" t="s">
        <v>352</v>
      </c>
      <c r="D117" t="s">
        <v>465</v>
      </c>
      <c r="E117" s="44">
        <v>0.31578947368421101</v>
      </c>
      <c r="F117" s="44">
        <v>0.97142857142857097</v>
      </c>
      <c r="G117">
        <v>1</v>
      </c>
      <c r="H117">
        <v>1</v>
      </c>
      <c r="I117" s="44">
        <v>2.2393670643137902E-2</v>
      </c>
      <c r="J117" s="44">
        <v>4.8003725487047802E-2</v>
      </c>
      <c r="K117" s="44">
        <v>0.115455853206683</v>
      </c>
      <c r="L117" s="44">
        <v>0.124030521032063</v>
      </c>
      <c r="M117" s="44">
        <v>0.365256459502456</v>
      </c>
      <c r="N117" s="44">
        <v>0.151844106141859</v>
      </c>
      <c r="O117" s="44">
        <v>0.27412620760231698</v>
      </c>
      <c r="P117" s="44">
        <v>7.3713773967587895E-2</v>
      </c>
      <c r="Q117">
        <v>19</v>
      </c>
      <c r="R117">
        <v>35</v>
      </c>
      <c r="S117">
        <v>30</v>
      </c>
      <c r="T117">
        <v>17</v>
      </c>
      <c r="U117" s="19">
        <v>9.8521403085422602E-10</v>
      </c>
      <c r="V117" s="19">
        <v>3.10409900132153E-9</v>
      </c>
      <c r="W117" s="19"/>
      <c r="X117" s="19">
        <v>5.2181716523719097E-3</v>
      </c>
      <c r="Y117" s="19">
        <v>9.7995334213683499E-12</v>
      </c>
      <c r="Z117" s="19">
        <v>4.25488201703482E-7</v>
      </c>
      <c r="AA117" s="19">
        <v>1.01188285250899E-6</v>
      </c>
      <c r="AB117" s="19">
        <v>2.2932783674068798E-3</v>
      </c>
      <c r="AC117" s="19">
        <v>0.28942944055652498</v>
      </c>
      <c r="AD117" s="44">
        <v>2.3661783834901722</v>
      </c>
      <c r="AE117" s="44">
        <v>1.6615684725440127</v>
      </c>
      <c r="AF117" s="44">
        <v>-0.41406952470050712</v>
      </c>
    </row>
    <row r="118" spans="1:32" x14ac:dyDescent="0.3">
      <c r="A118" t="s">
        <v>230</v>
      </c>
      <c r="B118" t="s">
        <v>233</v>
      </c>
      <c r="C118" t="s">
        <v>296</v>
      </c>
      <c r="D118" t="s">
        <v>410</v>
      </c>
      <c r="E118" s="44">
        <v>0.63157894736842102</v>
      </c>
      <c r="F118" s="44">
        <v>0.82857142857142896</v>
      </c>
      <c r="G118" s="44">
        <v>0.9</v>
      </c>
      <c r="H118" s="44">
        <v>0.70588235294117696</v>
      </c>
      <c r="I118" s="44">
        <v>1.19203731222826E-2</v>
      </c>
      <c r="J118" s="44">
        <v>2.2131779544734002E-2</v>
      </c>
      <c r="K118" s="44">
        <v>7.6879431968089398E-2</v>
      </c>
      <c r="L118" s="44">
        <v>5.5071778364004897E-2</v>
      </c>
      <c r="M118" s="44">
        <v>0.10338451576512001</v>
      </c>
      <c r="N118" s="44">
        <v>9.8195858090942001E-2</v>
      </c>
      <c r="O118" s="44">
        <v>6.1052005844772397E-2</v>
      </c>
      <c r="P118" s="44">
        <v>7.3624454577289097E-2</v>
      </c>
      <c r="Q118">
        <v>19</v>
      </c>
      <c r="R118">
        <v>35</v>
      </c>
      <c r="S118">
        <v>30</v>
      </c>
      <c r="T118">
        <v>17</v>
      </c>
      <c r="U118" s="19">
        <v>1.13359676961589E-11</v>
      </c>
      <c r="V118" s="19">
        <v>4.2742173280598999E-11</v>
      </c>
      <c r="W118" s="19"/>
      <c r="X118" s="19">
        <v>1.7726466564943301E-4</v>
      </c>
      <c r="Y118" s="19">
        <v>7.9222272007424707E-6</v>
      </c>
      <c r="Z118" s="19">
        <v>7.4281681832148894E-2</v>
      </c>
      <c r="AA118" s="19">
        <v>0.33824112026627001</v>
      </c>
      <c r="AB118" s="19">
        <v>0.11620172074185101</v>
      </c>
      <c r="AC118" s="19">
        <v>1.9627045943071901E-2</v>
      </c>
      <c r="AD118" s="44">
        <v>2.689168282015244</v>
      </c>
      <c r="AE118" s="44">
        <v>0.42735054295114921</v>
      </c>
      <c r="AF118" s="44">
        <v>-0.75990952430471592</v>
      </c>
    </row>
    <row r="119" spans="1:32" x14ac:dyDescent="0.3">
      <c r="A119" t="s">
        <v>230</v>
      </c>
      <c r="B119" t="s">
        <v>232</v>
      </c>
      <c r="C119" t="s">
        <v>289</v>
      </c>
      <c r="D119" t="s">
        <v>403</v>
      </c>
      <c r="E119" s="44">
        <v>0.21052631578947401</v>
      </c>
      <c r="F119" s="44">
        <v>0.88571428571428601</v>
      </c>
      <c r="G119">
        <v>1</v>
      </c>
      <c r="H119">
        <v>1</v>
      </c>
      <c r="I119" s="44">
        <v>1.0441604939671899E-2</v>
      </c>
      <c r="J119" s="44">
        <v>3.2717161359957503E-2</v>
      </c>
      <c r="K119" s="44">
        <v>0.21092309447582899</v>
      </c>
      <c r="L119" s="44">
        <v>0.14550017154827699</v>
      </c>
      <c r="M119" s="44">
        <v>0.191837548637735</v>
      </c>
      <c r="N119" s="44">
        <v>0.10807202711120199</v>
      </c>
      <c r="O119" s="44">
        <v>0.12460656390220599</v>
      </c>
      <c r="P119" s="44">
        <v>4.7996366584159497E-2</v>
      </c>
      <c r="Q119">
        <v>19</v>
      </c>
      <c r="R119">
        <v>35</v>
      </c>
      <c r="S119">
        <v>30</v>
      </c>
      <c r="T119">
        <v>17</v>
      </c>
      <c r="U119" s="19">
        <v>7.1535102860907106E-8</v>
      </c>
      <c r="V119" s="19">
        <v>1.94051829109639E-7</v>
      </c>
      <c r="W119" s="19"/>
      <c r="X119" s="19">
        <v>2.3097956752643499E-8</v>
      </c>
      <c r="Y119" s="19">
        <v>1.0747037706143001E-7</v>
      </c>
      <c r="Z119" s="19">
        <v>1.28237833577101E-3</v>
      </c>
      <c r="AA119" s="19">
        <v>0.89885125887152695</v>
      </c>
      <c r="AB119" s="19">
        <v>7.7368490919820398E-2</v>
      </c>
      <c r="AC119" s="19">
        <v>0.107786062923228</v>
      </c>
      <c r="AD119" s="44">
        <v>4.3363016826505234</v>
      </c>
      <c r="AE119" s="44">
        <v>-0.13683193916411682</v>
      </c>
      <c r="AF119" s="44">
        <v>-0.6225050615223211</v>
      </c>
    </row>
    <row r="120" spans="1:32" x14ac:dyDescent="0.3">
      <c r="U120" s="19"/>
      <c r="V120" s="19"/>
      <c r="W120" s="19"/>
    </row>
  </sheetData>
  <sortState xmlns:xlrd2="http://schemas.microsoft.com/office/spreadsheetml/2017/richdata2" ref="A5:AF119">
    <sortCondition ref="AD5:AD119"/>
  </sortState>
  <mergeCells count="3">
    <mergeCell ref="A1:M1"/>
    <mergeCell ref="A2:V2"/>
    <mergeCell ref="X2:AF2"/>
  </mergeCells>
  <conditionalFormatting sqref="AD5:AF119">
    <cfRule type="cellIs" dxfId="0" priority="3" operator="between">
      <formula>-1</formula>
      <formula>1</formula>
    </cfRule>
    <cfRule type="dataBar" priority="4">
      <dataBar>
        <cfvo type="min"/>
        <cfvo type="max"/>
        <color rgb="FF63C384"/>
      </dataBar>
      <extLst>
        <ext xmlns:x14="http://schemas.microsoft.com/office/spreadsheetml/2009/9/main" uri="{B025F937-C7B1-47D3-B67F-A62EFF666E3E}">
          <x14:id>{CBC1EEC2-8482-4523-8750-45A22DAC4631}</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CBC1EEC2-8482-4523-8750-45A22DAC4631}">
            <x14:dataBar minLength="0" maxLength="100" border="1" negativeBarBorderColorSameAsPositive="0">
              <x14:cfvo type="autoMin"/>
              <x14:cfvo type="autoMax"/>
              <x14:borderColor rgb="FF63C384"/>
              <x14:negativeFillColor rgb="FFFF0000"/>
              <x14:negativeBorderColor rgb="FFFF0000"/>
              <x14:axisColor rgb="FF000000"/>
            </x14:dataBar>
          </x14:cfRule>
          <xm:sqref>AD5:AF119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E41E0-12CB-47C4-AC7D-C66A76249D8C}">
  <dimension ref="A1:R77"/>
  <sheetViews>
    <sheetView zoomScale="132" workbookViewId="0">
      <selection activeCell="J4" sqref="J4"/>
    </sheetView>
  </sheetViews>
  <sheetFormatPr defaultRowHeight="14.4" x14ac:dyDescent="0.3"/>
  <cols>
    <col min="1" max="1" width="24.44140625" customWidth="1"/>
    <col min="5" max="5" width="9.109375" bestFit="1" customWidth="1"/>
    <col min="8" max="8" width="8.88671875" customWidth="1"/>
    <col min="9" max="9" width="22.44140625" customWidth="1"/>
    <col min="14" max="14" width="10.21875" customWidth="1"/>
  </cols>
  <sheetData>
    <row r="1" spans="1:14" x14ac:dyDescent="0.3">
      <c r="A1" s="36" t="s">
        <v>518</v>
      </c>
      <c r="B1" s="36"/>
      <c r="C1" s="36"/>
      <c r="D1" s="36"/>
      <c r="E1" s="36"/>
    </row>
    <row r="2" spans="1:14" ht="46.2" customHeight="1" x14ac:dyDescent="0.3">
      <c r="A2" s="88" t="s">
        <v>611</v>
      </c>
      <c r="B2" s="88"/>
      <c r="C2" s="88"/>
      <c r="D2" s="88"/>
      <c r="E2" s="88"/>
      <c r="F2" s="88"/>
      <c r="G2" s="88"/>
      <c r="H2" s="88"/>
      <c r="I2" s="88"/>
      <c r="J2" s="88"/>
      <c r="K2" s="88"/>
      <c r="L2" s="88"/>
      <c r="M2" s="88"/>
      <c r="N2" s="88"/>
    </row>
    <row r="3" spans="1:14" x14ac:dyDescent="0.3">
      <c r="A3" s="37"/>
      <c r="B3" s="37"/>
      <c r="C3" s="37"/>
      <c r="D3" s="37"/>
      <c r="E3" s="37"/>
    </row>
    <row r="4" spans="1:14" x14ac:dyDescent="0.3">
      <c r="A4" s="37"/>
      <c r="B4" s="37"/>
      <c r="C4" s="37"/>
      <c r="D4" s="37"/>
      <c r="E4" s="37"/>
    </row>
    <row r="5" spans="1:14" x14ac:dyDescent="0.3">
      <c r="A5" s="2" t="s">
        <v>582</v>
      </c>
      <c r="I5" s="2" t="s">
        <v>176</v>
      </c>
      <c r="J5" s="39"/>
      <c r="K5" s="39"/>
      <c r="L5" s="39"/>
      <c r="M5" s="39"/>
      <c r="N5" s="39"/>
    </row>
    <row r="6" spans="1:14" ht="30" customHeight="1" x14ac:dyDescent="0.3">
      <c r="A6" s="83" t="s">
        <v>177</v>
      </c>
      <c r="B6" s="83"/>
      <c r="C6" s="83"/>
      <c r="D6" s="83"/>
      <c r="E6" s="83"/>
      <c r="F6" s="83"/>
      <c r="I6" s="91" t="s">
        <v>178</v>
      </c>
      <c r="J6" s="91"/>
      <c r="K6" s="91"/>
      <c r="L6" s="91"/>
      <c r="M6" s="91"/>
      <c r="N6" s="91"/>
    </row>
    <row r="7" spans="1:14" ht="15.6" x14ac:dyDescent="0.3">
      <c r="A7" s="3"/>
      <c r="B7" s="4" t="s">
        <v>179</v>
      </c>
      <c r="C7" s="4"/>
      <c r="D7" s="4"/>
      <c r="E7" s="4"/>
      <c r="F7" s="5"/>
      <c r="I7" s="3"/>
      <c r="J7" s="4" t="s">
        <v>183</v>
      </c>
      <c r="K7" s="4"/>
      <c r="L7" s="4"/>
      <c r="M7" s="4"/>
      <c r="N7" s="5"/>
    </row>
    <row r="8" spans="1:14" ht="15.6" x14ac:dyDescent="0.3">
      <c r="A8" t="s">
        <v>14</v>
      </c>
      <c r="B8" s="5" t="s">
        <v>15</v>
      </c>
      <c r="C8" s="5" t="s">
        <v>16</v>
      </c>
      <c r="D8" s="5" t="s">
        <v>17</v>
      </c>
      <c r="E8" s="5" t="s">
        <v>18</v>
      </c>
      <c r="F8" s="5"/>
      <c r="I8" s="3"/>
      <c r="J8" s="5" t="s">
        <v>15</v>
      </c>
      <c r="K8" s="5" t="s">
        <v>16</v>
      </c>
      <c r="L8" s="5" t="s">
        <v>17</v>
      </c>
      <c r="M8" s="5" t="s">
        <v>18</v>
      </c>
      <c r="N8" s="5" t="s">
        <v>54</v>
      </c>
    </row>
    <row r="9" spans="1:14" x14ac:dyDescent="0.3">
      <c r="A9" s="8" t="s">
        <v>19</v>
      </c>
      <c r="B9" s="9">
        <v>0.40579999999999999</v>
      </c>
      <c r="C9" s="9">
        <v>0.2407</v>
      </c>
      <c r="D9" s="9">
        <v>1.6859999999999999</v>
      </c>
      <c r="E9" s="44">
        <v>9.9699999999999997E-2</v>
      </c>
      <c r="I9" s="8" t="s">
        <v>19</v>
      </c>
      <c r="J9">
        <v>-2.016</v>
      </c>
      <c r="K9">
        <v>0.23976</v>
      </c>
      <c r="L9">
        <v>-8.4079999999999995</v>
      </c>
      <c r="M9" s="19">
        <v>1.5199999999999999E-10</v>
      </c>
      <c r="N9" s="19"/>
    </row>
    <row r="10" spans="1:14" x14ac:dyDescent="0.3">
      <c r="A10" s="6" t="s">
        <v>21</v>
      </c>
      <c r="B10" s="5" t="s">
        <v>22</v>
      </c>
      <c r="C10" s="5" t="s">
        <v>23</v>
      </c>
      <c r="D10" s="5" t="s">
        <v>24</v>
      </c>
      <c r="E10" s="5" t="s">
        <v>18</v>
      </c>
      <c r="F10" s="5" t="s">
        <v>54</v>
      </c>
      <c r="I10" s="7" t="s">
        <v>25</v>
      </c>
      <c r="J10">
        <v>0.19187000000000001</v>
      </c>
      <c r="K10">
        <v>1.508E-2</v>
      </c>
      <c r="L10">
        <v>12.724</v>
      </c>
      <c r="M10" s="19">
        <v>5.3199999999999997E-16</v>
      </c>
      <c r="N10" s="14">
        <v>1.5652839999999999E-15</v>
      </c>
    </row>
    <row r="11" spans="1:14" x14ac:dyDescent="0.3">
      <c r="A11" t="s">
        <v>25</v>
      </c>
      <c r="B11">
        <v>3.7490000000000001</v>
      </c>
      <c r="C11">
        <v>3.9510000000000001</v>
      </c>
      <c r="D11">
        <v>119.8</v>
      </c>
      <c r="E11" s="11" t="s">
        <v>55</v>
      </c>
      <c r="F11" s="11" t="s">
        <v>55</v>
      </c>
      <c r="G11" s="7"/>
      <c r="I11" s="7"/>
      <c r="J11" s="19"/>
      <c r="K11" s="19"/>
      <c r="L11" s="10"/>
      <c r="M11" s="10"/>
    </row>
    <row r="12" spans="1:14" ht="15.6" x14ac:dyDescent="0.3">
      <c r="A12" s="13"/>
      <c r="B12" s="76" t="s">
        <v>185</v>
      </c>
      <c r="C12" s="76"/>
      <c r="D12" s="76"/>
      <c r="E12" s="76"/>
      <c r="I12" s="13"/>
      <c r="J12" s="46" t="s">
        <v>190</v>
      </c>
      <c r="K12" s="46"/>
      <c r="L12" s="46"/>
      <c r="M12" s="46"/>
    </row>
    <row r="13" spans="1:14" x14ac:dyDescent="0.3">
      <c r="I13" s="7" t="s">
        <v>11</v>
      </c>
      <c r="J13" s="15" t="s">
        <v>11</v>
      </c>
      <c r="K13" s="15"/>
      <c r="L13" s="15"/>
      <c r="M13" s="15"/>
    </row>
    <row r="14" spans="1:14" ht="15.6" x14ac:dyDescent="0.3">
      <c r="A14" s="3"/>
      <c r="B14" s="4" t="s">
        <v>517</v>
      </c>
      <c r="C14" s="4"/>
      <c r="D14" s="4"/>
      <c r="E14" s="4"/>
      <c r="F14" s="5"/>
      <c r="I14" s="4"/>
      <c r="J14" s="2" t="s">
        <v>181</v>
      </c>
      <c r="K14" s="4"/>
      <c r="L14" s="4"/>
      <c r="M14" s="4"/>
      <c r="N14" s="5"/>
    </row>
    <row r="15" spans="1:14" ht="15.6" x14ac:dyDescent="0.3">
      <c r="A15" t="s">
        <v>14</v>
      </c>
      <c r="B15" s="5" t="s">
        <v>15</v>
      </c>
      <c r="C15" s="5" t="s">
        <v>16</v>
      </c>
      <c r="D15" s="5" t="s">
        <v>17</v>
      </c>
      <c r="E15" s="5" t="s">
        <v>18</v>
      </c>
      <c r="F15" s="5"/>
      <c r="I15" s="17"/>
      <c r="J15" s="5" t="s">
        <v>15</v>
      </c>
      <c r="K15" s="5" t="s">
        <v>16</v>
      </c>
      <c r="L15" s="5" t="s">
        <v>17</v>
      </c>
      <c r="M15" s="5" t="s">
        <v>18</v>
      </c>
      <c r="N15" s="5" t="s">
        <v>54</v>
      </c>
    </row>
    <row r="16" spans="1:14" x14ac:dyDescent="0.3">
      <c r="A16" s="8" t="s">
        <v>19</v>
      </c>
      <c r="B16" s="9">
        <v>0.40949999999999998</v>
      </c>
      <c r="C16" s="9">
        <v>0.2387</v>
      </c>
      <c r="D16" s="9">
        <v>1.716</v>
      </c>
      <c r="E16" s="38">
        <v>9.3799999999999994E-2</v>
      </c>
      <c r="G16" s="7"/>
      <c r="I16" s="7" t="s">
        <v>19</v>
      </c>
      <c r="J16" s="12">
        <v>-1.3364799999999999</v>
      </c>
      <c r="K16" s="12">
        <v>0.26695999999999998</v>
      </c>
      <c r="L16" s="12">
        <v>-5.0060000000000002</v>
      </c>
      <c r="M16" s="19">
        <v>1.04E-5</v>
      </c>
    </row>
    <row r="17" spans="1:18" x14ac:dyDescent="0.3">
      <c r="A17" s="6" t="s">
        <v>21</v>
      </c>
      <c r="B17" s="5" t="s">
        <v>22</v>
      </c>
      <c r="C17" s="5" t="s">
        <v>23</v>
      </c>
      <c r="D17" s="5" t="s">
        <v>24</v>
      </c>
      <c r="E17" s="5" t="s">
        <v>18</v>
      </c>
      <c r="F17" s="5" t="s">
        <v>54</v>
      </c>
      <c r="I17" s="7" t="s">
        <v>25</v>
      </c>
      <c r="J17" s="11">
        <v>0.10711</v>
      </c>
      <c r="K17" s="11">
        <v>1.6789999999999999E-2</v>
      </c>
      <c r="L17" s="11">
        <v>6.3730000000000002</v>
      </c>
      <c r="M17" s="14">
        <v>1.15E-7</v>
      </c>
      <c r="N17" s="19">
        <v>1.732093E-7</v>
      </c>
    </row>
    <row r="18" spans="1:18" x14ac:dyDescent="0.3">
      <c r="A18" t="s">
        <v>25</v>
      </c>
      <c r="B18">
        <v>1.88</v>
      </c>
      <c r="C18">
        <v>2.331</v>
      </c>
      <c r="D18">
        <v>30.52</v>
      </c>
      <c r="E18" s="11" t="s">
        <v>55</v>
      </c>
      <c r="F18" s="11" t="s">
        <v>55</v>
      </c>
      <c r="I18" s="7"/>
      <c r="J18" s="19"/>
      <c r="K18" s="19"/>
      <c r="L18" s="18"/>
      <c r="M18" s="18"/>
    </row>
    <row r="19" spans="1:18" ht="15.6" x14ac:dyDescent="0.3">
      <c r="B19" s="76" t="s">
        <v>186</v>
      </c>
      <c r="C19" s="76"/>
      <c r="D19" s="76"/>
      <c r="E19" s="76"/>
      <c r="G19" s="7"/>
      <c r="I19" s="13"/>
      <c r="J19" s="46" t="s">
        <v>188</v>
      </c>
      <c r="K19" s="46"/>
      <c r="L19" s="46"/>
      <c r="M19" s="46"/>
    </row>
    <row r="20" spans="1:18" x14ac:dyDescent="0.3">
      <c r="I20" s="7"/>
    </row>
    <row r="21" spans="1:18" ht="15.6" x14ac:dyDescent="0.3">
      <c r="A21" s="3"/>
      <c r="B21" s="4" t="s">
        <v>182</v>
      </c>
      <c r="C21" s="4"/>
      <c r="D21" s="4"/>
      <c r="E21" s="4"/>
      <c r="F21" s="5"/>
      <c r="I21" s="4"/>
      <c r="J21" s="4" t="s">
        <v>184</v>
      </c>
      <c r="K21" s="4"/>
      <c r="L21" s="4"/>
      <c r="M21" s="4"/>
      <c r="N21" s="5"/>
    </row>
    <row r="22" spans="1:18" ht="15.6" x14ac:dyDescent="0.3">
      <c r="A22" t="s">
        <v>14</v>
      </c>
      <c r="B22" s="5" t="s">
        <v>15</v>
      </c>
      <c r="C22" s="5" t="s">
        <v>16</v>
      </c>
      <c r="D22" s="5" t="s">
        <v>17</v>
      </c>
      <c r="E22" s="5" t="s">
        <v>18</v>
      </c>
      <c r="F22" s="5"/>
      <c r="I22" s="17"/>
      <c r="J22" s="5" t="s">
        <v>15</v>
      </c>
      <c r="K22" s="5" t="s">
        <v>16</v>
      </c>
      <c r="L22" s="5" t="s">
        <v>17</v>
      </c>
      <c r="M22" s="5" t="s">
        <v>18</v>
      </c>
      <c r="N22" s="5" t="s">
        <v>54</v>
      </c>
    </row>
    <row r="23" spans="1:18" x14ac:dyDescent="0.3">
      <c r="A23" s="8" t="s">
        <v>19</v>
      </c>
      <c r="B23" s="9">
        <v>0.43219999999999997</v>
      </c>
      <c r="C23" s="9">
        <v>0.16589999999999999</v>
      </c>
      <c r="D23" s="9">
        <v>2.6059999999999999</v>
      </c>
      <c r="E23" s="44">
        <v>1.2800000000000001E-2</v>
      </c>
      <c r="F23" s="19"/>
      <c r="I23" s="7" t="s">
        <v>19</v>
      </c>
      <c r="J23" s="18">
        <v>0.35872300000000001</v>
      </c>
      <c r="K23" s="18">
        <v>0.12859200000000001</v>
      </c>
      <c r="L23" s="18">
        <v>2.79</v>
      </c>
      <c r="M23" s="44">
        <v>7.9000000000000008E-3</v>
      </c>
    </row>
    <row r="24" spans="1:18" x14ac:dyDescent="0.3">
      <c r="A24" s="6" t="s">
        <v>21</v>
      </c>
      <c r="B24" s="5" t="s">
        <v>22</v>
      </c>
      <c r="C24" s="5" t="s">
        <v>23</v>
      </c>
      <c r="D24" s="5" t="s">
        <v>24</v>
      </c>
      <c r="E24" s="5" t="s">
        <v>18</v>
      </c>
      <c r="F24" s="5" t="s">
        <v>54</v>
      </c>
      <c r="I24" s="7" t="s">
        <v>25</v>
      </c>
      <c r="J24" s="18">
        <v>3.4680000000000002E-3</v>
      </c>
      <c r="K24" s="18">
        <v>8.0879999999999997E-3</v>
      </c>
      <c r="L24">
        <v>0.42899999999999999</v>
      </c>
      <c r="M24" s="44">
        <v>0.67020000000000002</v>
      </c>
      <c r="N24" s="44">
        <v>0.67022610000000005</v>
      </c>
    </row>
    <row r="25" spans="1:18" x14ac:dyDescent="0.3">
      <c r="A25" t="s">
        <v>25</v>
      </c>
      <c r="B25">
        <v>2.9870000000000001</v>
      </c>
      <c r="C25">
        <v>3.3940000000000001</v>
      </c>
      <c r="D25">
        <v>8.7249999999999996</v>
      </c>
      <c r="E25" s="14">
        <v>1.2E-4</v>
      </c>
      <c r="F25" s="19">
        <v>1.4367469999999999E-4</v>
      </c>
      <c r="I25" s="7"/>
      <c r="J25" s="19"/>
      <c r="K25" s="19"/>
      <c r="L25" s="18"/>
      <c r="M25" s="18"/>
    </row>
    <row r="26" spans="1:18" ht="15.6" x14ac:dyDescent="0.3">
      <c r="A26" s="40"/>
      <c r="B26" s="82" t="s">
        <v>187</v>
      </c>
      <c r="C26" s="82"/>
      <c r="D26" s="82"/>
      <c r="E26" s="82"/>
      <c r="F26" s="40"/>
      <c r="G26" s="7"/>
      <c r="I26" s="17"/>
      <c r="J26" s="45" t="s">
        <v>189</v>
      </c>
      <c r="K26" s="45"/>
      <c r="L26" s="45"/>
      <c r="M26" s="45"/>
      <c r="N26" s="40"/>
    </row>
    <row r="27" spans="1:18" x14ac:dyDescent="0.3">
      <c r="I27" s="7" t="s">
        <v>39</v>
      </c>
    </row>
    <row r="28" spans="1:18" ht="15.6" x14ac:dyDescent="0.3">
      <c r="A28" s="13"/>
      <c r="B28" s="48"/>
      <c r="C28" s="48"/>
      <c r="D28" s="48"/>
      <c r="E28" s="48"/>
      <c r="F28" s="7"/>
    </row>
    <row r="29" spans="1:18" x14ac:dyDescent="0.3">
      <c r="B29" s="7"/>
      <c r="C29" s="7"/>
      <c r="D29" s="7"/>
      <c r="E29" s="7"/>
      <c r="F29" s="7"/>
      <c r="R29" s="7" t="s">
        <v>11</v>
      </c>
    </row>
    <row r="30" spans="1:18" x14ac:dyDescent="0.3">
      <c r="A30" s="7"/>
      <c r="B30" s="10"/>
      <c r="C30" s="10"/>
      <c r="D30" s="10"/>
      <c r="E30" s="38"/>
    </row>
    <row r="31" spans="1:18" x14ac:dyDescent="0.3">
      <c r="B31" s="7"/>
      <c r="C31" s="7"/>
      <c r="D31" s="7"/>
      <c r="E31" s="7"/>
      <c r="F31" s="7"/>
    </row>
    <row r="32" spans="1:18" x14ac:dyDescent="0.3">
      <c r="E32" s="14"/>
      <c r="F32" s="19"/>
    </row>
    <row r="33" spans="1:17" ht="15.6" x14ac:dyDescent="0.3">
      <c r="A33" s="13"/>
      <c r="B33" s="76"/>
      <c r="C33" s="76"/>
      <c r="D33" s="76"/>
      <c r="E33" s="76"/>
      <c r="G33" s="7"/>
    </row>
    <row r="37" spans="1:17" ht="15.6" x14ac:dyDescent="0.3">
      <c r="A37" s="13"/>
      <c r="B37" s="48"/>
      <c r="C37" s="48"/>
      <c r="D37" s="48"/>
      <c r="E37" s="48"/>
      <c r="F37" s="7"/>
    </row>
    <row r="38" spans="1:17" x14ac:dyDescent="0.3">
      <c r="B38" s="7"/>
      <c r="C38" s="7"/>
      <c r="D38" s="7"/>
      <c r="E38" s="7"/>
      <c r="F38" s="7"/>
    </row>
    <row r="39" spans="1:17" x14ac:dyDescent="0.3">
      <c r="A39" s="7"/>
      <c r="B39" s="10"/>
      <c r="C39" s="10"/>
      <c r="D39" s="10"/>
      <c r="E39" s="10"/>
    </row>
    <row r="40" spans="1:17" x14ac:dyDescent="0.3">
      <c r="A40" s="7"/>
      <c r="B40" s="19"/>
      <c r="C40" s="19"/>
      <c r="D40" s="10"/>
      <c r="E40" s="7"/>
    </row>
    <row r="41" spans="1:17" x14ac:dyDescent="0.3">
      <c r="B41" s="7"/>
      <c r="C41" s="7"/>
      <c r="D41" s="7"/>
      <c r="E41" s="7"/>
      <c r="F41" s="7"/>
      <c r="G41" s="7"/>
    </row>
    <row r="42" spans="1:17" ht="14.4" customHeight="1" x14ac:dyDescent="0.3">
      <c r="E42" s="14"/>
      <c r="F42" s="19"/>
      <c r="O42" s="39"/>
      <c r="P42" s="39"/>
      <c r="Q42" s="39"/>
    </row>
    <row r="43" spans="1:17" ht="15.6" customHeight="1" x14ac:dyDescent="0.3">
      <c r="A43" s="13"/>
    </row>
    <row r="45" spans="1:17" ht="15.6" x14ac:dyDescent="0.3">
      <c r="A45" s="13"/>
      <c r="B45" s="48"/>
      <c r="C45" s="48"/>
      <c r="D45" s="48"/>
      <c r="E45" s="48"/>
      <c r="F45" s="7"/>
    </row>
    <row r="46" spans="1:17" x14ac:dyDescent="0.3">
      <c r="B46" s="7"/>
      <c r="C46" s="7"/>
      <c r="D46" s="7"/>
      <c r="E46" s="7"/>
      <c r="F46" s="7"/>
    </row>
    <row r="47" spans="1:17" x14ac:dyDescent="0.3">
      <c r="A47" s="7"/>
      <c r="B47" s="10"/>
      <c r="C47" s="10"/>
      <c r="D47" s="10"/>
      <c r="E47" s="19"/>
      <c r="F47" s="19"/>
    </row>
    <row r="48" spans="1:17" x14ac:dyDescent="0.3">
      <c r="A48" s="7"/>
      <c r="B48" s="19"/>
      <c r="C48" s="19"/>
      <c r="D48" s="10"/>
      <c r="E48" s="7"/>
    </row>
    <row r="49" spans="1:7" x14ac:dyDescent="0.3">
      <c r="B49" s="7"/>
      <c r="C49" s="7"/>
      <c r="D49" s="7"/>
      <c r="E49" s="7"/>
      <c r="F49" s="7"/>
      <c r="G49" s="7"/>
    </row>
    <row r="50" spans="1:7" x14ac:dyDescent="0.3">
      <c r="E50" s="11"/>
      <c r="F50" s="11"/>
    </row>
    <row r="51" spans="1:7" ht="15.6" x14ac:dyDescent="0.3">
      <c r="A51" s="13"/>
    </row>
    <row r="52" spans="1:7" x14ac:dyDescent="0.3">
      <c r="A52" s="7"/>
      <c r="B52" s="7"/>
      <c r="C52" s="7"/>
      <c r="D52" s="7"/>
      <c r="E52" s="7"/>
    </row>
    <row r="53" spans="1:7" x14ac:dyDescent="0.3">
      <c r="A53" s="7"/>
      <c r="B53" s="7"/>
      <c r="C53" s="7"/>
      <c r="D53" s="7"/>
      <c r="E53" s="7"/>
    </row>
    <row r="55" spans="1:7" ht="14.4" customHeight="1" x14ac:dyDescent="0.3"/>
    <row r="57" spans="1:7" x14ac:dyDescent="0.3">
      <c r="G57" s="7"/>
    </row>
    <row r="65" spans="1:7" x14ac:dyDescent="0.3">
      <c r="G65" s="7"/>
    </row>
    <row r="73" spans="1:7" x14ac:dyDescent="0.3">
      <c r="G73" s="7"/>
    </row>
    <row r="75" spans="1:7" x14ac:dyDescent="0.3">
      <c r="A75" s="7"/>
    </row>
    <row r="76" spans="1:7" x14ac:dyDescent="0.3">
      <c r="A76" s="7"/>
      <c r="B76" s="7"/>
      <c r="C76" s="7"/>
      <c r="D76" s="7"/>
      <c r="E76" s="7"/>
    </row>
    <row r="77" spans="1:7" x14ac:dyDescent="0.3">
      <c r="A77" s="7"/>
      <c r="B77" s="7"/>
      <c r="C77" s="7"/>
      <c r="D77" s="7"/>
      <c r="E77" s="7"/>
    </row>
  </sheetData>
  <mergeCells count="7">
    <mergeCell ref="I6:N6"/>
    <mergeCell ref="B26:E26"/>
    <mergeCell ref="B33:E33"/>
    <mergeCell ref="B19:E19"/>
    <mergeCell ref="A2:N2"/>
    <mergeCell ref="A6:F6"/>
    <mergeCell ref="B12:E12"/>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E862C-A861-40F0-B208-F449F120B3CF}">
  <dimension ref="A1:K10"/>
  <sheetViews>
    <sheetView zoomScale="176" workbookViewId="0">
      <selection activeCell="I8" sqref="I8"/>
    </sheetView>
  </sheetViews>
  <sheetFormatPr defaultRowHeight="14.4" x14ac:dyDescent="0.3"/>
  <cols>
    <col min="1" max="1" width="10.5546875" customWidth="1"/>
  </cols>
  <sheetData>
    <row r="1" spans="1:11" x14ac:dyDescent="0.3">
      <c r="A1" s="36" t="s">
        <v>621</v>
      </c>
    </row>
    <row r="2" spans="1:11" ht="28.2" customHeight="1" x14ac:dyDescent="0.3">
      <c r="A2" s="88" t="s">
        <v>622</v>
      </c>
      <c r="B2" s="88"/>
      <c r="C2" s="88"/>
      <c r="D2" s="88"/>
      <c r="E2" s="88"/>
      <c r="F2" s="88"/>
      <c r="G2" s="88"/>
      <c r="H2" s="88"/>
      <c r="I2" s="88"/>
      <c r="J2" s="88"/>
      <c r="K2" s="88"/>
    </row>
    <row r="3" spans="1:11" x14ac:dyDescent="0.3">
      <c r="A3" s="21"/>
      <c r="B3" s="21"/>
      <c r="C3" s="21"/>
      <c r="D3" s="21"/>
      <c r="E3" s="21"/>
      <c r="F3" s="21"/>
      <c r="G3" s="21"/>
      <c r="H3" s="21"/>
      <c r="I3" s="21"/>
      <c r="J3" s="21"/>
      <c r="K3" s="21"/>
    </row>
    <row r="4" spans="1:11" x14ac:dyDescent="0.3">
      <c r="A4" s="2" t="s">
        <v>92</v>
      </c>
      <c r="B4" s="2" t="s">
        <v>93</v>
      </c>
      <c r="C4" s="2" t="s">
        <v>94</v>
      </c>
      <c r="D4" s="2" t="s">
        <v>95</v>
      </c>
      <c r="E4" s="43" t="s">
        <v>102</v>
      </c>
      <c r="F4" s="43" t="s">
        <v>103</v>
      </c>
    </row>
    <row r="5" spans="1:11" x14ac:dyDescent="0.3">
      <c r="A5" t="s">
        <v>179</v>
      </c>
      <c r="B5">
        <v>9.0065406185901704</v>
      </c>
      <c r="C5">
        <v>2.6437257333814199</v>
      </c>
      <c r="D5">
        <v>1.03196331947495</v>
      </c>
      <c r="E5" s="43">
        <v>1.4917733949223501E-3</v>
      </c>
      <c r="F5" s="43">
        <v>8.9506403695340797E-3</v>
      </c>
    </row>
    <row r="6" spans="1:11" x14ac:dyDescent="0.3">
      <c r="A6" t="s">
        <v>184</v>
      </c>
      <c r="B6">
        <v>0.21744130843186399</v>
      </c>
      <c r="C6">
        <v>2.6437257333814199</v>
      </c>
      <c r="D6">
        <v>0.15452618255325501</v>
      </c>
      <c r="E6" s="44">
        <v>0.13010118599755299</v>
      </c>
      <c r="F6" s="44">
        <v>0.39030355799265798</v>
      </c>
    </row>
    <row r="7" spans="1:11" x14ac:dyDescent="0.3">
      <c r="A7" t="s">
        <v>183</v>
      </c>
      <c r="B7">
        <v>3.3129278194599698</v>
      </c>
      <c r="C7">
        <v>2.6437257333814199</v>
      </c>
      <c r="D7">
        <v>0.39854441739445701</v>
      </c>
      <c r="E7" s="44">
        <v>0.67428722707066002</v>
      </c>
      <c r="F7" s="44">
        <v>0.67428722707066002</v>
      </c>
    </row>
    <row r="8" spans="1:11" x14ac:dyDescent="0.3">
      <c r="A8" t="s">
        <v>181</v>
      </c>
      <c r="B8">
        <v>1.97452364730287</v>
      </c>
      <c r="C8">
        <v>2.6437257333814199</v>
      </c>
      <c r="D8">
        <v>0.34381921912748398</v>
      </c>
      <c r="E8" s="44">
        <v>0.67253386670955195</v>
      </c>
      <c r="F8" s="44">
        <v>0.67428722707066002</v>
      </c>
    </row>
    <row r="9" spans="1:11" x14ac:dyDescent="0.3">
      <c r="A9" t="s">
        <v>182</v>
      </c>
      <c r="B9">
        <v>1.6343238322848901</v>
      </c>
      <c r="C9">
        <v>2.6437257333814199</v>
      </c>
      <c r="D9">
        <v>0.362497121293888</v>
      </c>
      <c r="E9" s="44">
        <v>0.53038596044674902</v>
      </c>
      <c r="F9" s="44">
        <v>0.67428722707066002</v>
      </c>
    </row>
    <row r="10" spans="1:11" x14ac:dyDescent="0.3">
      <c r="A10" t="s">
        <v>180</v>
      </c>
      <c r="B10">
        <v>3.5993953179690599</v>
      </c>
      <c r="C10">
        <v>2.6437257333814199</v>
      </c>
      <c r="D10">
        <v>0.58399441717051603</v>
      </c>
      <c r="E10" s="44">
        <v>0.56172519859638803</v>
      </c>
      <c r="F10" s="44">
        <v>0.67428722707066002</v>
      </c>
    </row>
  </sheetData>
  <mergeCells count="1">
    <mergeCell ref="A2:K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Legends</vt: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Niamh Cleiren</dc:creator>
  <cp:lastModifiedBy>Niamh Cleiren</cp:lastModifiedBy>
  <dcterms:created xsi:type="dcterms:W3CDTF">2015-06-05T18:17:20Z</dcterms:created>
  <dcterms:modified xsi:type="dcterms:W3CDTF">2026-10-01T07:51:01Z</dcterms:modified>
</cp:coreProperties>
</file>