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Scientific investigation\Paper\Ultra-depleted mantle\2026_8_23 Manuscript\"/>
    </mc:Choice>
  </mc:AlternateContent>
  <xr:revisionPtr revIDLastSave="0" documentId="13_ncr:1_{DD997BC6-73F5-4B1B-AFDA-DE9064C01E5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" l="1"/>
  <c r="C33" i="1"/>
  <c r="B35" i="1"/>
  <c r="B34" i="1"/>
  <c r="I74" i="1"/>
  <c r="C26" i="1"/>
  <c r="C25" i="1"/>
  <c r="C18" i="1"/>
  <c r="C17" i="1"/>
  <c r="W18" i="1"/>
  <c r="W17" i="1"/>
  <c r="W26" i="1"/>
  <c r="W25" i="1"/>
  <c r="B96" i="1"/>
  <c r="B95" i="1"/>
  <c r="B94" i="1"/>
  <c r="B93" i="1"/>
  <c r="B92" i="1"/>
  <c r="B91" i="1"/>
  <c r="B90" i="1"/>
  <c r="B89" i="1"/>
  <c r="B86" i="1"/>
  <c r="B85" i="1"/>
  <c r="B84" i="1"/>
  <c r="B83" i="1"/>
  <c r="B82" i="1"/>
  <c r="B81" i="1"/>
  <c r="B80" i="1"/>
  <c r="B79" i="1"/>
  <c r="B78" i="1"/>
  <c r="B77" i="1"/>
  <c r="B74" i="1"/>
  <c r="B73" i="1"/>
  <c r="B72" i="1"/>
  <c r="B71" i="1"/>
  <c r="B70" i="1"/>
  <c r="B69" i="1"/>
  <c r="B68" i="1"/>
  <c r="B67" i="1"/>
  <c r="B64" i="1"/>
  <c r="B63" i="1"/>
  <c r="B62" i="1"/>
  <c r="B61" i="1"/>
  <c r="B60" i="1"/>
  <c r="B59" i="1"/>
  <c r="B58" i="1"/>
  <c r="B57" i="1"/>
  <c r="B56" i="1"/>
  <c r="B55" i="1"/>
  <c r="B52" i="1"/>
  <c r="B51" i="1"/>
  <c r="B50" i="1"/>
  <c r="B49" i="1"/>
  <c r="B48" i="1"/>
  <c r="B47" i="1"/>
  <c r="B46" i="1"/>
  <c r="B45" i="1"/>
  <c r="B42" i="1"/>
  <c r="B41" i="1"/>
  <c r="B40" i="1"/>
  <c r="B39" i="1"/>
  <c r="B38" i="1"/>
  <c r="B37" i="1"/>
  <c r="B36" i="1"/>
  <c r="V26" i="1"/>
  <c r="U26" i="1"/>
  <c r="T26" i="1"/>
  <c r="S26" i="1"/>
  <c r="R26" i="1"/>
  <c r="Q26" i="1"/>
  <c r="P26" i="1"/>
  <c r="O26" i="1"/>
  <c r="N26" i="1"/>
  <c r="M26" i="1"/>
  <c r="L26" i="1"/>
  <c r="K26" i="1"/>
  <c r="K49" i="1" s="1"/>
  <c r="J26" i="1"/>
  <c r="I26" i="1"/>
  <c r="H26" i="1"/>
  <c r="G26" i="1"/>
  <c r="F26" i="1"/>
  <c r="E26" i="1"/>
  <c r="D26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F74" i="1" s="1"/>
  <c r="F96" i="1" s="1"/>
  <c r="E18" i="1"/>
  <c r="E74" i="1" s="1"/>
  <c r="E96" i="1" s="1"/>
  <c r="D18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I63" i="1" l="1"/>
  <c r="O33" i="1"/>
  <c r="F56" i="1"/>
  <c r="J61" i="1"/>
  <c r="W68" i="1"/>
  <c r="W90" i="1" s="1"/>
  <c r="W63" i="1"/>
  <c r="P38" i="1"/>
  <c r="I96" i="1"/>
  <c r="L60" i="1"/>
  <c r="L82" i="1" s="1"/>
  <c r="K71" i="1"/>
  <c r="K93" i="1" s="1"/>
  <c r="L61" i="1"/>
  <c r="L83" i="1" s="1"/>
  <c r="L63" i="1"/>
  <c r="L85" i="1" s="1"/>
  <c r="H74" i="1"/>
  <c r="H96" i="1" s="1"/>
  <c r="M56" i="1"/>
  <c r="M78" i="1" s="1"/>
  <c r="L49" i="1"/>
  <c r="N56" i="1"/>
  <c r="N78" i="1" s="1"/>
  <c r="M69" i="1"/>
  <c r="M91" i="1" s="1"/>
  <c r="L33" i="1"/>
  <c r="P61" i="1"/>
  <c r="P83" i="1" s="1"/>
  <c r="O71" i="1"/>
  <c r="O93" i="1" s="1"/>
  <c r="W45" i="1"/>
  <c r="M49" i="1"/>
  <c r="P68" i="1"/>
  <c r="P90" i="1" s="1"/>
  <c r="S58" i="1"/>
  <c r="S80" i="1" s="1"/>
  <c r="Q58" i="1"/>
  <c r="Q80" i="1" s="1"/>
  <c r="T61" i="1"/>
  <c r="T83" i="1" s="1"/>
  <c r="C55" i="1"/>
  <c r="V72" i="1"/>
  <c r="V94" i="1" s="1"/>
  <c r="U33" i="1"/>
  <c r="V33" i="1"/>
  <c r="K52" i="1"/>
  <c r="D68" i="1"/>
  <c r="D90" i="1" s="1"/>
  <c r="W33" i="1"/>
  <c r="F78" i="1"/>
  <c r="H52" i="1"/>
  <c r="F36" i="1"/>
  <c r="V63" i="1"/>
  <c r="V85" i="1" s="1"/>
  <c r="I48" i="1"/>
  <c r="W40" i="1"/>
  <c r="L55" i="1"/>
  <c r="L77" i="1" s="1"/>
  <c r="H41" i="1"/>
  <c r="H42" i="1"/>
  <c r="W56" i="1"/>
  <c r="W78" i="1" s="1"/>
  <c r="U45" i="1"/>
  <c r="D57" i="1"/>
  <c r="D79" i="1" s="1"/>
  <c r="V45" i="1"/>
  <c r="L58" i="1"/>
  <c r="L80" i="1" s="1"/>
  <c r="E72" i="1"/>
  <c r="E94" i="1" s="1"/>
  <c r="J46" i="1"/>
  <c r="C77" i="1"/>
  <c r="W85" i="1"/>
  <c r="I85" i="1"/>
  <c r="F48" i="1"/>
  <c r="G52" i="1"/>
  <c r="I52" i="1"/>
  <c r="I37" i="1"/>
  <c r="J64" i="1"/>
  <c r="J86" i="1" s="1"/>
  <c r="J52" i="1"/>
  <c r="W39" i="1"/>
  <c r="M68" i="1"/>
  <c r="M90" i="1" s="1"/>
  <c r="R68" i="1"/>
  <c r="R90" i="1" s="1"/>
  <c r="S70" i="1"/>
  <c r="S92" i="1" s="1"/>
  <c r="R58" i="1"/>
  <c r="R80" i="1" s="1"/>
  <c r="Q69" i="1"/>
  <c r="Q91" i="1" s="1"/>
  <c r="I73" i="1"/>
  <c r="I95" i="1" s="1"/>
  <c r="U63" i="1"/>
  <c r="U85" i="1" s="1"/>
  <c r="S33" i="1"/>
  <c r="V55" i="1"/>
  <c r="V77" i="1" s="1"/>
  <c r="U68" i="1"/>
  <c r="U90" i="1" s="1"/>
  <c r="T33" i="1"/>
  <c r="R47" i="1"/>
  <c r="V48" i="1"/>
  <c r="F61" i="1"/>
  <c r="F83" i="1" s="1"/>
  <c r="I61" i="1"/>
  <c r="I83" i="1" s="1"/>
  <c r="N61" i="1"/>
  <c r="N83" i="1" s="1"/>
  <c r="P50" i="1"/>
  <c r="O36" i="1"/>
  <c r="M50" i="1"/>
  <c r="H64" i="1"/>
  <c r="H86" i="1" s="1"/>
  <c r="E51" i="1"/>
  <c r="G37" i="1"/>
  <c r="J37" i="1"/>
  <c r="G51" i="1"/>
  <c r="W73" i="1"/>
  <c r="W95" i="1" s="1"/>
  <c r="K61" i="1"/>
  <c r="K83" i="1" s="1"/>
  <c r="I39" i="1"/>
  <c r="L37" i="1"/>
  <c r="T42" i="1"/>
  <c r="V47" i="1"/>
  <c r="H51" i="1"/>
  <c r="S55" i="1"/>
  <c r="S77" i="1" s="1"/>
  <c r="J59" i="1"/>
  <c r="J81" i="1" s="1"/>
  <c r="H62" i="1"/>
  <c r="H84" i="1" s="1"/>
  <c r="T68" i="1"/>
  <c r="T90" i="1" s="1"/>
  <c r="P36" i="1"/>
  <c r="T71" i="1"/>
  <c r="T93" i="1" s="1"/>
  <c r="Q36" i="1"/>
  <c r="P58" i="1"/>
  <c r="P80" i="1" s="1"/>
  <c r="E64" i="1"/>
  <c r="E86" i="1" s="1"/>
  <c r="G64" i="1"/>
  <c r="G86" i="1" s="1"/>
  <c r="V50" i="1"/>
  <c r="J42" i="1"/>
  <c r="G59" i="1"/>
  <c r="G81" i="1" s="1"/>
  <c r="T37" i="1"/>
  <c r="U42" i="1"/>
  <c r="I51" i="1"/>
  <c r="T55" i="1"/>
  <c r="T77" i="1" s="1"/>
  <c r="L59" i="1"/>
  <c r="L81" i="1" s="1"/>
  <c r="I62" i="1"/>
  <c r="I84" i="1" s="1"/>
  <c r="R71" i="1"/>
  <c r="R93" i="1" s="1"/>
  <c r="V64" i="1"/>
  <c r="V86" i="1" s="1"/>
  <c r="R36" i="1"/>
  <c r="C67" i="1"/>
  <c r="C89" i="1" s="1"/>
  <c r="H73" i="1"/>
  <c r="H95" i="1" s="1"/>
  <c r="W51" i="1"/>
  <c r="T58" i="1"/>
  <c r="T80" i="1" s="1"/>
  <c r="D52" i="1"/>
  <c r="V58" i="1"/>
  <c r="V80" i="1" s="1"/>
  <c r="H55" i="1"/>
  <c r="H77" i="1" s="1"/>
  <c r="F62" i="1"/>
  <c r="F84" i="1" s="1"/>
  <c r="K62" i="1"/>
  <c r="K84" i="1" s="1"/>
  <c r="V42" i="1"/>
  <c r="K51" i="1"/>
  <c r="U55" i="1"/>
  <c r="U77" i="1" s="1"/>
  <c r="L62" i="1"/>
  <c r="L84" i="1" s="1"/>
  <c r="H50" i="1"/>
  <c r="K47" i="1"/>
  <c r="W64" i="1"/>
  <c r="W86" i="1" s="1"/>
  <c r="D40" i="1"/>
  <c r="N47" i="1"/>
  <c r="S36" i="1"/>
  <c r="R50" i="1"/>
  <c r="H39" i="1"/>
  <c r="W42" i="1"/>
  <c r="M51" i="1"/>
  <c r="H60" i="1"/>
  <c r="H82" i="1" s="1"/>
  <c r="K69" i="1"/>
  <c r="K91" i="1" s="1"/>
  <c r="G74" i="1"/>
  <c r="G96" i="1" s="1"/>
  <c r="C47" i="1"/>
  <c r="N36" i="1"/>
  <c r="Q71" i="1"/>
  <c r="Q93" i="1" s="1"/>
  <c r="G40" i="1"/>
  <c r="U37" i="1"/>
  <c r="J40" i="1"/>
  <c r="U67" i="1"/>
  <c r="U89" i="1" s="1"/>
  <c r="O47" i="1"/>
  <c r="Q47" i="1"/>
  <c r="D62" i="1"/>
  <c r="D84" i="1" s="1"/>
  <c r="M73" i="1"/>
  <c r="M95" i="1" s="1"/>
  <c r="D59" i="1"/>
  <c r="D81" i="1" s="1"/>
  <c r="S68" i="1"/>
  <c r="S90" i="1" s="1"/>
  <c r="O59" i="1"/>
  <c r="O81" i="1" s="1"/>
  <c r="M37" i="1"/>
  <c r="Q34" i="1"/>
  <c r="J39" i="1"/>
  <c r="W55" i="1"/>
  <c r="W77" i="1" s="1"/>
  <c r="I60" i="1"/>
  <c r="I82" i="1" s="1"/>
  <c r="F63" i="1"/>
  <c r="F85" i="1" s="1"/>
  <c r="I70" i="1"/>
  <c r="I92" i="1" s="1"/>
  <c r="K74" i="1"/>
  <c r="K96" i="1" s="1"/>
  <c r="C51" i="1"/>
  <c r="L40" i="1"/>
  <c r="O50" i="1"/>
  <c r="P47" i="1"/>
  <c r="E42" i="1"/>
  <c r="F37" i="1"/>
  <c r="E62" i="1"/>
  <c r="E84" i="1" s="1"/>
  <c r="G39" i="1"/>
  <c r="S47" i="1"/>
  <c r="J83" i="1"/>
  <c r="U47" i="1"/>
  <c r="P60" i="1"/>
  <c r="P82" i="1" s="1"/>
  <c r="O72" i="1"/>
  <c r="O94" i="1" s="1"/>
  <c r="N60" i="1"/>
  <c r="N82" i="1" s="1"/>
  <c r="M52" i="1"/>
  <c r="V34" i="1"/>
  <c r="L39" i="1"/>
  <c r="C45" i="1"/>
  <c r="I49" i="1"/>
  <c r="E52" i="1"/>
  <c r="J60" i="1"/>
  <c r="J82" i="1" s="1"/>
  <c r="G63" i="1"/>
  <c r="G85" i="1" s="1"/>
  <c r="C52" i="1"/>
  <c r="O58" i="1"/>
  <c r="O80" i="1" s="1"/>
  <c r="V56" i="1"/>
  <c r="V78" i="1" s="1"/>
  <c r="U40" i="1"/>
  <c r="W61" i="1"/>
  <c r="W83" i="1" s="1"/>
  <c r="T36" i="1"/>
  <c r="K73" i="1"/>
  <c r="K95" i="1" s="1"/>
  <c r="E49" i="1"/>
  <c r="Q68" i="1"/>
  <c r="Q90" i="1" s="1"/>
  <c r="T73" i="1"/>
  <c r="T95" i="1" s="1"/>
  <c r="R55" i="1"/>
  <c r="R77" i="1" s="1"/>
  <c r="Q42" i="1"/>
  <c r="O37" i="1"/>
  <c r="N52" i="1"/>
  <c r="W34" i="1"/>
  <c r="T39" i="1"/>
  <c r="D45" i="1"/>
  <c r="D49" i="1"/>
  <c r="F52" i="1"/>
  <c r="E40" i="1"/>
  <c r="F40" i="1"/>
  <c r="V36" i="1"/>
  <c r="G42" i="1"/>
  <c r="R33" i="1"/>
  <c r="F51" i="1"/>
  <c r="G62" i="1"/>
  <c r="G84" i="1" s="1"/>
  <c r="R64" i="1"/>
  <c r="R86" i="1" s="1"/>
  <c r="Q35" i="1"/>
  <c r="G49" i="1"/>
  <c r="U56" i="1"/>
  <c r="U78" i="1" s="1"/>
  <c r="J63" i="1"/>
  <c r="J85" i="1" s="1"/>
  <c r="M71" i="1"/>
  <c r="M93" i="1" s="1"/>
  <c r="E38" i="1"/>
  <c r="N42" i="1"/>
  <c r="O52" i="1"/>
  <c r="R73" i="1"/>
  <c r="R95" i="1" s="1"/>
  <c r="R70" i="1"/>
  <c r="R92" i="1" s="1"/>
  <c r="F46" i="1"/>
  <c r="H72" i="1"/>
  <c r="H94" i="1" s="1"/>
  <c r="L67" i="1"/>
  <c r="L89" i="1" s="1"/>
  <c r="O67" i="1"/>
  <c r="O89" i="1" s="1"/>
  <c r="Q70" i="1"/>
  <c r="Q92" i="1" s="1"/>
  <c r="J72" i="1"/>
  <c r="J94" i="1" s="1"/>
  <c r="V62" i="1"/>
  <c r="V84" i="1" s="1"/>
  <c r="T40" i="1"/>
  <c r="S52" i="1"/>
  <c r="C34" i="1"/>
  <c r="D37" i="1"/>
  <c r="N38" i="1"/>
  <c r="J41" i="1"/>
  <c r="Q45" i="1"/>
  <c r="P45" i="1"/>
  <c r="N45" i="1"/>
  <c r="M45" i="1"/>
  <c r="K45" i="1"/>
  <c r="J45" i="1"/>
  <c r="I45" i="1"/>
  <c r="G45" i="1"/>
  <c r="P46" i="1"/>
  <c r="K48" i="1"/>
  <c r="J48" i="1"/>
  <c r="H48" i="1"/>
  <c r="G48" i="1"/>
  <c r="E48" i="1"/>
  <c r="D48" i="1"/>
  <c r="W48" i="1"/>
  <c r="C48" i="1"/>
  <c r="U48" i="1"/>
  <c r="R48" i="1"/>
  <c r="O49" i="1"/>
  <c r="U52" i="1"/>
  <c r="Q57" i="1"/>
  <c r="Q79" i="1" s="1"/>
  <c r="V60" i="1"/>
  <c r="V82" i="1" s="1"/>
  <c r="R67" i="1"/>
  <c r="R89" i="1" s="1"/>
  <c r="D69" i="1"/>
  <c r="D91" i="1" s="1"/>
  <c r="K72" i="1"/>
  <c r="K94" i="1" s="1"/>
  <c r="D74" i="1"/>
  <c r="D96" i="1" s="1"/>
  <c r="F70" i="1"/>
  <c r="F92" i="1" s="1"/>
  <c r="N68" i="1"/>
  <c r="N90" i="1" s="1"/>
  <c r="N67" i="1"/>
  <c r="N89" i="1" s="1"/>
  <c r="N74" i="1"/>
  <c r="N96" i="1" s="1"/>
  <c r="N72" i="1"/>
  <c r="N94" i="1" s="1"/>
  <c r="D41" i="1"/>
  <c r="L70" i="1"/>
  <c r="L92" i="1" s="1"/>
  <c r="P67" i="1"/>
  <c r="P89" i="1" s="1"/>
  <c r="P74" i="1"/>
  <c r="P96" i="1" s="1"/>
  <c r="P73" i="1"/>
  <c r="P95" i="1" s="1"/>
  <c r="P71" i="1"/>
  <c r="P93" i="1" s="1"/>
  <c r="Q67" i="1"/>
  <c r="Q89" i="1" s="1"/>
  <c r="F41" i="1"/>
  <c r="M60" i="1"/>
  <c r="M82" i="1" s="1"/>
  <c r="F67" i="1"/>
  <c r="F89" i="1" s="1"/>
  <c r="N73" i="1"/>
  <c r="N95" i="1" s="1"/>
  <c r="K38" i="1"/>
  <c r="O60" i="1"/>
  <c r="O82" i="1" s="1"/>
  <c r="M35" i="1"/>
  <c r="L35" i="1"/>
  <c r="J35" i="1"/>
  <c r="I35" i="1"/>
  <c r="G35" i="1"/>
  <c r="F35" i="1"/>
  <c r="E35" i="1"/>
  <c r="W35" i="1"/>
  <c r="C35" i="1"/>
  <c r="T63" i="1"/>
  <c r="T85" i="1" s="1"/>
  <c r="T62" i="1"/>
  <c r="T84" i="1" s="1"/>
  <c r="T60" i="1"/>
  <c r="T82" i="1" s="1"/>
  <c r="T57" i="1"/>
  <c r="T79" i="1" s="1"/>
  <c r="I41" i="1"/>
  <c r="C62" i="1"/>
  <c r="C84" i="1" s="1"/>
  <c r="C60" i="1"/>
  <c r="C82" i="1" s="1"/>
  <c r="C59" i="1"/>
  <c r="C81" i="1" s="1"/>
  <c r="C58" i="1"/>
  <c r="C80" i="1" s="1"/>
  <c r="C57" i="1"/>
  <c r="C79" i="1" s="1"/>
  <c r="D61" i="1"/>
  <c r="D83" i="1" s="1"/>
  <c r="D60" i="1"/>
  <c r="D82" i="1" s="1"/>
  <c r="D58" i="1"/>
  <c r="D80" i="1" s="1"/>
  <c r="D55" i="1"/>
  <c r="D77" i="1" s="1"/>
  <c r="S35" i="1"/>
  <c r="R49" i="1"/>
  <c r="C61" i="1"/>
  <c r="C83" i="1" s="1"/>
  <c r="S46" i="1"/>
  <c r="E73" i="1"/>
  <c r="E95" i="1" s="1"/>
  <c r="E71" i="1"/>
  <c r="E93" i="1" s="1"/>
  <c r="E70" i="1"/>
  <c r="E92" i="1" s="1"/>
  <c r="E69" i="1"/>
  <c r="E91" i="1" s="1"/>
  <c r="E68" i="1"/>
  <c r="E90" i="1" s="1"/>
  <c r="M34" i="1"/>
  <c r="U35" i="1"/>
  <c r="V38" i="1"/>
  <c r="H40" i="1"/>
  <c r="V41" i="1"/>
  <c r="F45" i="1"/>
  <c r="T46" i="1"/>
  <c r="M48" i="1"/>
  <c r="G50" i="1"/>
  <c r="F50" i="1"/>
  <c r="D50" i="1"/>
  <c r="W50" i="1"/>
  <c r="C50" i="1"/>
  <c r="U50" i="1"/>
  <c r="T50" i="1"/>
  <c r="S50" i="1"/>
  <c r="Q50" i="1"/>
  <c r="N50" i="1"/>
  <c r="J56" i="1"/>
  <c r="J78" i="1" s="1"/>
  <c r="V57" i="1"/>
  <c r="V79" i="1" s="1"/>
  <c r="N59" i="1"/>
  <c r="N81" i="1" s="1"/>
  <c r="G61" i="1"/>
  <c r="G83" i="1" s="1"/>
  <c r="N62" i="1"/>
  <c r="N84" i="1" s="1"/>
  <c r="V67" i="1"/>
  <c r="V89" i="1" s="1"/>
  <c r="O69" i="1"/>
  <c r="O91" i="1" s="1"/>
  <c r="D71" i="1"/>
  <c r="D93" i="1" s="1"/>
  <c r="P72" i="1"/>
  <c r="P94" i="1" s="1"/>
  <c r="L51" i="1"/>
  <c r="C41" i="1"/>
  <c r="O55" i="1"/>
  <c r="O77" i="1" s="1"/>
  <c r="P55" i="1"/>
  <c r="P77" i="1" s="1"/>
  <c r="P64" i="1"/>
  <c r="P86" i="1" s="1"/>
  <c r="P62" i="1"/>
  <c r="P84" i="1" s="1"/>
  <c r="P59" i="1"/>
  <c r="P81" i="1" s="1"/>
  <c r="K60" i="1"/>
  <c r="K82" i="1" s="1"/>
  <c r="I38" i="1"/>
  <c r="K35" i="1"/>
  <c r="O70" i="1"/>
  <c r="O92" i="1" s="1"/>
  <c r="P35" i="1"/>
  <c r="N49" i="1"/>
  <c r="W62" i="1"/>
  <c r="W84" i="1" s="1"/>
  <c r="W60" i="1"/>
  <c r="W82" i="1" s="1"/>
  <c r="W59" i="1"/>
  <c r="W81" i="1" s="1"/>
  <c r="W58" i="1"/>
  <c r="W80" i="1" s="1"/>
  <c r="W57" i="1"/>
  <c r="W79" i="1" s="1"/>
  <c r="L41" i="1"/>
  <c r="K59" i="1"/>
  <c r="K81" i="1" s="1"/>
  <c r="W74" i="1"/>
  <c r="W96" i="1" s="1"/>
  <c r="W72" i="1"/>
  <c r="W94" i="1" s="1"/>
  <c r="W71" i="1"/>
  <c r="W93" i="1" s="1"/>
  <c r="W70" i="1"/>
  <c r="W92" i="1" s="1"/>
  <c r="W69" i="1"/>
  <c r="W91" i="1" s="1"/>
  <c r="T67" i="1"/>
  <c r="T89" i="1" s="1"/>
  <c r="K37" i="1"/>
  <c r="F60" i="1"/>
  <c r="F82" i="1" s="1"/>
  <c r="F59" i="1"/>
  <c r="F81" i="1" s="1"/>
  <c r="F57" i="1"/>
  <c r="F79" i="1" s="1"/>
  <c r="F64" i="1"/>
  <c r="F86" i="1" s="1"/>
  <c r="G60" i="1"/>
  <c r="G82" i="1" s="1"/>
  <c r="G58" i="1"/>
  <c r="G80" i="1" s="1"/>
  <c r="G57" i="1"/>
  <c r="G79" i="1" s="1"/>
  <c r="G56" i="1"/>
  <c r="G78" i="1" s="1"/>
  <c r="G55" i="1"/>
  <c r="G77" i="1" s="1"/>
  <c r="F72" i="1"/>
  <c r="F94" i="1" s="1"/>
  <c r="F71" i="1"/>
  <c r="F93" i="1" s="1"/>
  <c r="F69" i="1"/>
  <c r="F91" i="1" s="1"/>
  <c r="E37" i="1"/>
  <c r="Q33" i="1"/>
  <c r="P33" i="1"/>
  <c r="N33" i="1"/>
  <c r="M33" i="1"/>
  <c r="K33" i="1"/>
  <c r="J33" i="1"/>
  <c r="I33" i="1"/>
  <c r="G33" i="1"/>
  <c r="P34" i="1"/>
  <c r="V35" i="1"/>
  <c r="E39" i="1"/>
  <c r="I40" i="1"/>
  <c r="W41" i="1"/>
  <c r="H45" i="1"/>
  <c r="U46" i="1"/>
  <c r="N48" i="1"/>
  <c r="E50" i="1"/>
  <c r="N51" i="1"/>
  <c r="H61" i="1"/>
  <c r="H83" i="1" s="1"/>
  <c r="R62" i="1"/>
  <c r="R84" i="1" s="1"/>
  <c r="W67" i="1"/>
  <c r="W89" i="1" s="1"/>
  <c r="P69" i="1"/>
  <c r="P91" i="1" s="1"/>
  <c r="G71" i="1"/>
  <c r="G93" i="1" s="1"/>
  <c r="R72" i="1"/>
  <c r="R94" i="1" s="1"/>
  <c r="M57" i="1"/>
  <c r="M79" i="1" s="1"/>
  <c r="M55" i="1"/>
  <c r="M77" i="1" s="1"/>
  <c r="M64" i="1"/>
  <c r="M86" i="1" s="1"/>
  <c r="M63" i="1"/>
  <c r="M85" i="1" s="1"/>
  <c r="M62" i="1"/>
  <c r="M84" i="1" s="1"/>
  <c r="G38" i="1"/>
  <c r="F38" i="1"/>
  <c r="D38" i="1"/>
  <c r="W38" i="1"/>
  <c r="C38" i="1"/>
  <c r="U38" i="1"/>
  <c r="T38" i="1"/>
  <c r="S38" i="1"/>
  <c r="Q38" i="1"/>
  <c r="M40" i="1"/>
  <c r="J73" i="1"/>
  <c r="J95" i="1" s="1"/>
  <c r="C46" i="1"/>
  <c r="J38" i="1"/>
  <c r="N70" i="1"/>
  <c r="N92" i="1" s="1"/>
  <c r="Q39" i="1"/>
  <c r="N35" i="1"/>
  <c r="G41" i="1"/>
  <c r="H67" i="1"/>
  <c r="H89" i="1" s="1"/>
  <c r="S74" i="1"/>
  <c r="S96" i="1" s="1"/>
  <c r="S73" i="1"/>
  <c r="S95" i="1" s="1"/>
  <c r="S72" i="1"/>
  <c r="S94" i="1" s="1"/>
  <c r="S71" i="1"/>
  <c r="S93" i="1" s="1"/>
  <c r="S49" i="1"/>
  <c r="I72" i="1"/>
  <c r="I94" i="1" s="1"/>
  <c r="D34" i="1"/>
  <c r="C64" i="1"/>
  <c r="C86" i="1" s="1"/>
  <c r="S67" i="1"/>
  <c r="S89" i="1" s="1"/>
  <c r="H69" i="1"/>
  <c r="H91" i="1" s="1"/>
  <c r="L72" i="1"/>
  <c r="L94" i="1" s="1"/>
  <c r="U49" i="1"/>
  <c r="U70" i="1"/>
  <c r="U92" i="1" s="1"/>
  <c r="P41" i="1"/>
  <c r="V70" i="1"/>
  <c r="V92" i="1" s="1"/>
  <c r="J34" i="1"/>
  <c r="S41" i="1"/>
  <c r="H59" i="1"/>
  <c r="H81" i="1" s="1"/>
  <c r="H58" i="1"/>
  <c r="H80" i="1" s="1"/>
  <c r="H56" i="1"/>
  <c r="H78" i="1" s="1"/>
  <c r="H63" i="1"/>
  <c r="H85" i="1" s="1"/>
  <c r="C39" i="1"/>
  <c r="O48" i="1"/>
  <c r="P51" i="1"/>
  <c r="P56" i="1"/>
  <c r="P78" i="1" s="1"/>
  <c r="U62" i="1"/>
  <c r="U84" i="1" s="1"/>
  <c r="J71" i="1"/>
  <c r="J93" i="1" s="1"/>
  <c r="K39" i="1"/>
  <c r="O46" i="1"/>
  <c r="N46" i="1"/>
  <c r="L46" i="1"/>
  <c r="K46" i="1"/>
  <c r="I46" i="1"/>
  <c r="H46" i="1"/>
  <c r="G46" i="1"/>
  <c r="E46" i="1"/>
  <c r="Q55" i="1"/>
  <c r="Q77" i="1" s="1"/>
  <c r="Q63" i="1"/>
  <c r="Q85" i="1" s="1"/>
  <c r="Q62" i="1"/>
  <c r="Q84" i="1" s="1"/>
  <c r="Q61" i="1"/>
  <c r="Q83" i="1" s="1"/>
  <c r="Q60" i="1"/>
  <c r="Q82" i="1" s="1"/>
  <c r="H35" i="1"/>
  <c r="M70" i="1"/>
  <c r="M92" i="1" s="1"/>
  <c r="K57" i="1"/>
  <c r="K79" i="1" s="1"/>
  <c r="L38" i="1"/>
  <c r="O34" i="1"/>
  <c r="N34" i="1"/>
  <c r="L34" i="1"/>
  <c r="K34" i="1"/>
  <c r="I34" i="1"/>
  <c r="H34" i="1"/>
  <c r="G34" i="1"/>
  <c r="E34" i="1"/>
  <c r="M46" i="1"/>
  <c r="R60" i="1"/>
  <c r="R82" i="1" s="1"/>
  <c r="V74" i="1"/>
  <c r="V96" i="1" s="1"/>
  <c r="V73" i="1"/>
  <c r="V95" i="1" s="1"/>
  <c r="V71" i="1"/>
  <c r="V93" i="1" s="1"/>
  <c r="V68" i="1"/>
  <c r="V90" i="1" s="1"/>
  <c r="R35" i="1"/>
  <c r="C74" i="1"/>
  <c r="C96" i="1" s="1"/>
  <c r="C72" i="1"/>
  <c r="C94" i="1" s="1"/>
  <c r="C71" i="1"/>
  <c r="C93" i="1" s="1"/>
  <c r="C70" i="1"/>
  <c r="C92" i="1" s="1"/>
  <c r="C69" i="1"/>
  <c r="C91" i="1" s="1"/>
  <c r="G72" i="1"/>
  <c r="G94" i="1" s="1"/>
  <c r="G70" i="1"/>
  <c r="G92" i="1" s="1"/>
  <c r="G69" i="1"/>
  <c r="G91" i="1" s="1"/>
  <c r="G68" i="1"/>
  <c r="G90" i="1" s="1"/>
  <c r="G67" i="1"/>
  <c r="G89" i="1" s="1"/>
  <c r="V46" i="1"/>
  <c r="Q59" i="1"/>
  <c r="Q81" i="1" s="1"/>
  <c r="I59" i="1"/>
  <c r="I81" i="1" s="1"/>
  <c r="I57" i="1"/>
  <c r="I79" i="1" s="1"/>
  <c r="I56" i="1"/>
  <c r="I78" i="1" s="1"/>
  <c r="I55" i="1"/>
  <c r="I77" i="1" s="1"/>
  <c r="I64" i="1"/>
  <c r="I86" i="1" s="1"/>
  <c r="H71" i="1"/>
  <c r="H93" i="1" s="1"/>
  <c r="H70" i="1"/>
  <c r="H92" i="1" s="1"/>
  <c r="H68" i="1"/>
  <c r="H90" i="1" s="1"/>
  <c r="F49" i="1"/>
  <c r="D33" i="1"/>
  <c r="R34" i="1"/>
  <c r="F39" i="1"/>
  <c r="K40" i="1"/>
  <c r="C42" i="1"/>
  <c r="O45" i="1"/>
  <c r="W46" i="1"/>
  <c r="P48" i="1"/>
  <c r="I50" i="1"/>
  <c r="T51" i="1"/>
  <c r="Q56" i="1"/>
  <c r="Q78" i="1" s="1"/>
  <c r="I58" i="1"/>
  <c r="I80" i="1" s="1"/>
  <c r="R59" i="1"/>
  <c r="R81" i="1" s="1"/>
  <c r="N64" i="1"/>
  <c r="N86" i="1" s="1"/>
  <c r="C68" i="1"/>
  <c r="C90" i="1" s="1"/>
  <c r="R69" i="1"/>
  <c r="R91" i="1" s="1"/>
  <c r="L74" i="1"/>
  <c r="L96" i="1" s="1"/>
  <c r="O56" i="1"/>
  <c r="O78" i="1" s="1"/>
  <c r="O64" i="1"/>
  <c r="O86" i="1" s="1"/>
  <c r="O63" i="1"/>
  <c r="O85" i="1" s="1"/>
  <c r="O62" i="1"/>
  <c r="O84" i="1" s="1"/>
  <c r="O61" i="1"/>
  <c r="O83" i="1" s="1"/>
  <c r="M39" i="1"/>
  <c r="O40" i="1"/>
  <c r="O39" i="1"/>
  <c r="H57" i="1"/>
  <c r="H79" i="1" s="1"/>
  <c r="S64" i="1"/>
  <c r="S86" i="1" s="1"/>
  <c r="S62" i="1"/>
  <c r="S84" i="1" s="1"/>
  <c r="S61" i="1"/>
  <c r="S83" i="1" s="1"/>
  <c r="S60" i="1"/>
  <c r="S82" i="1" s="1"/>
  <c r="S59" i="1"/>
  <c r="S81" i="1" s="1"/>
  <c r="S40" i="1"/>
  <c r="R52" i="1"/>
  <c r="C56" i="1"/>
  <c r="C78" i="1" s="1"/>
  <c r="T70" i="1"/>
  <c r="T92" i="1" s="1"/>
  <c r="F34" i="1"/>
  <c r="D56" i="1"/>
  <c r="D78" i="1" s="1"/>
  <c r="M72" i="1"/>
  <c r="M94" i="1" s="1"/>
  <c r="L48" i="1"/>
  <c r="U57" i="1"/>
  <c r="U79" i="1" s="1"/>
  <c r="K36" i="1"/>
  <c r="J36" i="1"/>
  <c r="H36" i="1"/>
  <c r="G36" i="1"/>
  <c r="E36" i="1"/>
  <c r="D36" i="1"/>
  <c r="W36" i="1"/>
  <c r="C36" i="1"/>
  <c r="U36" i="1"/>
  <c r="N37" i="1"/>
  <c r="L45" i="1"/>
  <c r="F58" i="1"/>
  <c r="F80" i="1" s="1"/>
  <c r="I71" i="1"/>
  <c r="I93" i="1" s="1"/>
  <c r="I69" i="1"/>
  <c r="I91" i="1" s="1"/>
  <c r="I68" i="1"/>
  <c r="I90" i="1" s="1"/>
  <c r="I67" i="1"/>
  <c r="I89" i="1" s="1"/>
  <c r="E33" i="1"/>
  <c r="S34" i="1"/>
  <c r="I36" i="1"/>
  <c r="P37" i="1"/>
  <c r="D42" i="1"/>
  <c r="R45" i="1"/>
  <c r="M47" i="1"/>
  <c r="L47" i="1"/>
  <c r="J47" i="1"/>
  <c r="I47" i="1"/>
  <c r="G47" i="1"/>
  <c r="F47" i="1"/>
  <c r="E47" i="1"/>
  <c r="W47" i="1"/>
  <c r="T47" i="1"/>
  <c r="Q48" i="1"/>
  <c r="J50" i="1"/>
  <c r="R56" i="1"/>
  <c r="R78" i="1" s="1"/>
  <c r="T59" i="1"/>
  <c r="T81" i="1" s="1"/>
  <c r="C63" i="1"/>
  <c r="C85" i="1" s="1"/>
  <c r="Q64" i="1"/>
  <c r="Q86" i="1" s="1"/>
  <c r="S69" i="1"/>
  <c r="S91" i="1" s="1"/>
  <c r="L71" i="1"/>
  <c r="L93" i="1" s="1"/>
  <c r="C73" i="1"/>
  <c r="C95" i="1" s="1"/>
  <c r="R74" i="1"/>
  <c r="R96" i="1" s="1"/>
  <c r="N39" i="1"/>
  <c r="J49" i="1"/>
  <c r="E67" i="1"/>
  <c r="E89" i="1" s="1"/>
  <c r="D46" i="1"/>
  <c r="Q51" i="1"/>
  <c r="O38" i="1"/>
  <c r="Q49" i="1"/>
  <c r="R46" i="1"/>
  <c r="S57" i="1"/>
  <c r="S79" i="1" s="1"/>
  <c r="E61" i="1"/>
  <c r="E83" i="1" s="1"/>
  <c r="E59" i="1"/>
  <c r="E81" i="1" s="1"/>
  <c r="E58" i="1"/>
  <c r="E80" i="1" s="1"/>
  <c r="E57" i="1"/>
  <c r="E79" i="1" s="1"/>
  <c r="E56" i="1"/>
  <c r="E78" i="1" s="1"/>
  <c r="R38" i="1"/>
  <c r="E45" i="1"/>
  <c r="T49" i="1"/>
  <c r="M59" i="1"/>
  <c r="M81" i="1" s="1"/>
  <c r="J70" i="1"/>
  <c r="J92" i="1" s="1"/>
  <c r="J69" i="1"/>
  <c r="J91" i="1" s="1"/>
  <c r="J67" i="1"/>
  <c r="J89" i="1" s="1"/>
  <c r="J74" i="1"/>
  <c r="J96" i="1" s="1"/>
  <c r="T34" i="1"/>
  <c r="Q37" i="1"/>
  <c r="N40" i="1"/>
  <c r="D47" i="1"/>
  <c r="S48" i="1"/>
  <c r="K50" i="1"/>
  <c r="W52" i="1"/>
  <c r="E55" i="1"/>
  <c r="E77" i="1" s="1"/>
  <c r="S56" i="1"/>
  <c r="S78" i="1" s="1"/>
  <c r="M58" i="1"/>
  <c r="M80" i="1" s="1"/>
  <c r="D63" i="1"/>
  <c r="D85" i="1" s="1"/>
  <c r="T64" i="1"/>
  <c r="T86" i="1" s="1"/>
  <c r="F68" i="1"/>
  <c r="F90" i="1" s="1"/>
  <c r="U69" i="1"/>
  <c r="U91" i="1" s="1"/>
  <c r="F73" i="1"/>
  <c r="F95" i="1" s="1"/>
  <c r="U74" i="1"/>
  <c r="U96" i="1" s="1"/>
  <c r="L69" i="1"/>
  <c r="L91" i="1" s="1"/>
  <c r="L68" i="1"/>
  <c r="L90" i="1" s="1"/>
  <c r="L73" i="1"/>
  <c r="L95" i="1" s="1"/>
  <c r="U41" i="1"/>
  <c r="T41" i="1"/>
  <c r="R41" i="1"/>
  <c r="Q41" i="1"/>
  <c r="O41" i="1"/>
  <c r="N41" i="1"/>
  <c r="M41" i="1"/>
  <c r="K41" i="1"/>
  <c r="O68" i="1"/>
  <c r="O90" i="1" s="1"/>
  <c r="O74" i="1"/>
  <c r="O96" i="1" s="1"/>
  <c r="O73" i="1"/>
  <c r="O95" i="1" s="1"/>
  <c r="D35" i="1"/>
  <c r="H38" i="1"/>
  <c r="E41" i="1"/>
  <c r="P40" i="1"/>
  <c r="P39" i="1"/>
  <c r="P63" i="1"/>
  <c r="P85" i="1" s="1"/>
  <c r="P49" i="1"/>
  <c r="L52" i="1"/>
  <c r="N57" i="1"/>
  <c r="N79" i="1" s="1"/>
  <c r="S63" i="1"/>
  <c r="S85" i="1" s="1"/>
  <c r="O35" i="1"/>
  <c r="O57" i="1"/>
  <c r="O79" i="1" s="1"/>
  <c r="P70" i="1"/>
  <c r="P92" i="1" s="1"/>
  <c r="M38" i="1"/>
  <c r="P57" i="1"/>
  <c r="P79" i="1" s="1"/>
  <c r="T52" i="1"/>
  <c r="T69" i="1"/>
  <c r="T91" i="1" s="1"/>
  <c r="Q46" i="1"/>
  <c r="R57" i="1"/>
  <c r="R79" i="1" s="1"/>
  <c r="J51" i="1"/>
  <c r="D64" i="1"/>
  <c r="D86" i="1" s="1"/>
  <c r="D73" i="1"/>
  <c r="D95" i="1" s="1"/>
  <c r="D72" i="1"/>
  <c r="D94" i="1" s="1"/>
  <c r="D70" i="1"/>
  <c r="D92" i="1" s="1"/>
  <c r="D67" i="1"/>
  <c r="D89" i="1" s="1"/>
  <c r="T35" i="1"/>
  <c r="N69" i="1"/>
  <c r="N91" i="1" s="1"/>
  <c r="S42" i="1"/>
  <c r="R42" i="1"/>
  <c r="P42" i="1"/>
  <c r="O42" i="1"/>
  <c r="M42" i="1"/>
  <c r="L42" i="1"/>
  <c r="K42" i="1"/>
  <c r="I42" i="1"/>
  <c r="J58" i="1"/>
  <c r="J80" i="1" s="1"/>
  <c r="J57" i="1"/>
  <c r="J79" i="1" s="1"/>
  <c r="J55" i="1"/>
  <c r="J77" i="1" s="1"/>
  <c r="J62" i="1"/>
  <c r="J84" i="1" s="1"/>
  <c r="K58" i="1"/>
  <c r="K80" i="1" s="1"/>
  <c r="K56" i="1"/>
  <c r="K78" i="1" s="1"/>
  <c r="K55" i="1"/>
  <c r="K77" i="1" s="1"/>
  <c r="K64" i="1"/>
  <c r="K86" i="1" s="1"/>
  <c r="K63" i="1"/>
  <c r="K85" i="1" s="1"/>
  <c r="F33" i="1"/>
  <c r="L36" i="1"/>
  <c r="S45" i="1"/>
  <c r="L57" i="1"/>
  <c r="L79" i="1" s="1"/>
  <c r="K70" i="1"/>
  <c r="K92" i="1" s="1"/>
  <c r="H33" i="1"/>
  <c r="U34" i="1"/>
  <c r="M36" i="1"/>
  <c r="R37" i="1"/>
  <c r="R40" i="1"/>
  <c r="F42" i="1"/>
  <c r="T45" i="1"/>
  <c r="H47" i="1"/>
  <c r="T48" i="1"/>
  <c r="L50" i="1"/>
  <c r="F55" i="1"/>
  <c r="F77" i="1" s="1"/>
  <c r="T56" i="1"/>
  <c r="T78" i="1" s="1"/>
  <c r="N58" i="1"/>
  <c r="N80" i="1" s="1"/>
  <c r="E60" i="1"/>
  <c r="E82" i="1" s="1"/>
  <c r="M61" i="1"/>
  <c r="M83" i="1" s="1"/>
  <c r="E63" i="1"/>
  <c r="E85" i="1" s="1"/>
  <c r="U64" i="1"/>
  <c r="U86" i="1" s="1"/>
  <c r="J68" i="1"/>
  <c r="J90" i="1" s="1"/>
  <c r="V69" i="1"/>
  <c r="V91" i="1" s="1"/>
  <c r="N71" i="1"/>
  <c r="N93" i="1" s="1"/>
  <c r="G73" i="1"/>
  <c r="G95" i="1" s="1"/>
  <c r="S37" i="1"/>
  <c r="O51" i="1"/>
  <c r="U58" i="1"/>
  <c r="U80" i="1" s="1"/>
  <c r="Q72" i="1"/>
  <c r="Q94" i="1" s="1"/>
  <c r="M74" i="1"/>
  <c r="M96" i="1" s="1"/>
  <c r="U59" i="1"/>
  <c r="U81" i="1" s="1"/>
  <c r="U71" i="1"/>
  <c r="U93" i="1" s="1"/>
  <c r="Q73" i="1"/>
  <c r="Q95" i="1" s="1"/>
  <c r="V37" i="1"/>
  <c r="R39" i="1"/>
  <c r="V49" i="1"/>
  <c r="R51" i="1"/>
  <c r="P52" i="1"/>
  <c r="V59" i="1"/>
  <c r="V81" i="1" s="1"/>
  <c r="R61" i="1"/>
  <c r="R83" i="1" s="1"/>
  <c r="N63" i="1"/>
  <c r="N85" i="1" s="1"/>
  <c r="L64" i="1"/>
  <c r="L86" i="1" s="1"/>
  <c r="T72" i="1"/>
  <c r="T94" i="1" s="1"/>
  <c r="C37" i="1"/>
  <c r="W37" i="1"/>
  <c r="S39" i="1"/>
  <c r="Q40" i="1"/>
  <c r="C49" i="1"/>
  <c r="W49" i="1"/>
  <c r="S51" i="1"/>
  <c r="Q52" i="1"/>
  <c r="U60" i="1"/>
  <c r="U82" i="1" s="1"/>
  <c r="K67" i="1"/>
  <c r="K89" i="1" s="1"/>
  <c r="U72" i="1"/>
  <c r="U94" i="1" s="1"/>
  <c r="Q74" i="1"/>
  <c r="Q96" i="1" s="1"/>
  <c r="U39" i="1"/>
  <c r="U51" i="1"/>
  <c r="U61" i="1"/>
  <c r="U83" i="1" s="1"/>
  <c r="M67" i="1"/>
  <c r="M89" i="1" s="1"/>
  <c r="K68" i="1"/>
  <c r="K90" i="1" s="1"/>
  <c r="U73" i="1"/>
  <c r="U95" i="1" s="1"/>
  <c r="V39" i="1"/>
  <c r="V51" i="1"/>
  <c r="N55" i="1"/>
  <c r="N77" i="1" s="1"/>
  <c r="L56" i="1"/>
  <c r="L78" i="1" s="1"/>
  <c r="V61" i="1"/>
  <c r="V83" i="1" s="1"/>
  <c r="R63" i="1"/>
  <c r="R85" i="1" s="1"/>
  <c r="T74" i="1"/>
  <c r="T96" i="1" s="1"/>
  <c r="H37" i="1"/>
  <c r="D39" i="1"/>
  <c r="V40" i="1"/>
  <c r="H49" i="1"/>
  <c r="D51" i="1"/>
  <c r="V52" i="1"/>
  <c r="C40" i="1"/>
</calcChain>
</file>

<file path=xl/sharedStrings.xml><?xml version="1.0" encoding="utf-8"?>
<sst xmlns="http://schemas.openxmlformats.org/spreadsheetml/2006/main" count="158" uniqueCount="63">
  <si>
    <t>Reference</t>
    <phoneticPr fontId="1" type="noConversion"/>
  </si>
  <si>
    <t>Ba</t>
    <phoneticPr fontId="1" type="noConversion"/>
  </si>
  <si>
    <t>Th</t>
    <phoneticPr fontId="1" type="noConversion"/>
  </si>
  <si>
    <t>U</t>
    <phoneticPr fontId="1" type="noConversion"/>
  </si>
  <si>
    <t>Nb</t>
    <phoneticPr fontId="1" type="noConversion"/>
  </si>
  <si>
    <t>La</t>
    <phoneticPr fontId="1" type="noConversion"/>
  </si>
  <si>
    <t>Ce</t>
    <phoneticPr fontId="1" type="noConversion"/>
  </si>
  <si>
    <t>Pb</t>
    <phoneticPr fontId="1" type="noConversion"/>
  </si>
  <si>
    <t>Sr</t>
    <phoneticPr fontId="1" type="noConversion"/>
  </si>
  <si>
    <t>Nd</t>
    <phoneticPr fontId="1" type="noConversion"/>
  </si>
  <si>
    <t>Sm</t>
    <phoneticPr fontId="1" type="noConversion"/>
  </si>
  <si>
    <t>Zr</t>
    <phoneticPr fontId="1" type="noConversion"/>
  </si>
  <si>
    <t>Hf</t>
    <phoneticPr fontId="1" type="noConversion"/>
  </si>
  <si>
    <t>Eu</t>
    <phoneticPr fontId="1" type="noConversion"/>
  </si>
  <si>
    <t>Gd</t>
    <phoneticPr fontId="1" type="noConversion"/>
  </si>
  <si>
    <t>Tb</t>
    <phoneticPr fontId="1" type="noConversion"/>
  </si>
  <si>
    <t>Dy</t>
    <phoneticPr fontId="1" type="noConversion"/>
  </si>
  <si>
    <t>Y</t>
    <phoneticPr fontId="1" type="noConversion"/>
  </si>
  <si>
    <t>Ho</t>
    <phoneticPr fontId="1" type="noConversion"/>
  </si>
  <si>
    <t>Er</t>
    <phoneticPr fontId="1" type="noConversion"/>
  </si>
  <si>
    <t>Yb</t>
    <phoneticPr fontId="1" type="noConversion"/>
  </si>
  <si>
    <t>Lu</t>
    <phoneticPr fontId="1" type="noConversion"/>
  </si>
  <si>
    <t>PM</t>
    <phoneticPr fontId="1" type="noConversion"/>
  </si>
  <si>
    <t>McDonough and Sun</t>
    <phoneticPr fontId="1" type="noConversion"/>
  </si>
  <si>
    <t>Dol/liq</t>
    <phoneticPr fontId="1" type="noConversion"/>
  </si>
  <si>
    <t>Gale et al., 2011</t>
    <phoneticPr fontId="1" type="noConversion"/>
  </si>
  <si>
    <t>Dopx/liq</t>
    <phoneticPr fontId="1" type="noConversion"/>
  </si>
  <si>
    <t>Dcpx/liq</t>
    <phoneticPr fontId="1" type="noConversion"/>
  </si>
  <si>
    <t>Gale et al., 2011</t>
  </si>
  <si>
    <t>Dgar/liq</t>
    <phoneticPr fontId="1" type="noConversion"/>
  </si>
  <si>
    <t>Dsp/liq</t>
    <phoneticPr fontId="1" type="noConversion"/>
  </si>
  <si>
    <t>Kelemen et al., 2003</t>
    <phoneticPr fontId="1" type="noConversion"/>
  </si>
  <si>
    <t>Ol</t>
    <phoneticPr fontId="1" type="noConversion"/>
  </si>
  <si>
    <t>Opx</t>
    <phoneticPr fontId="1" type="noConversion"/>
  </si>
  <si>
    <t>Cpx</t>
    <phoneticPr fontId="1" type="noConversion"/>
  </si>
  <si>
    <t>Pl</t>
    <phoneticPr fontId="1" type="noConversion"/>
  </si>
  <si>
    <t>Sp</t>
    <phoneticPr fontId="1" type="noConversion"/>
  </si>
  <si>
    <t>Grt</t>
    <phoneticPr fontId="1" type="noConversion"/>
  </si>
  <si>
    <t>Spinel Peridotite</t>
    <phoneticPr fontId="1" type="noConversion"/>
  </si>
  <si>
    <t>Garnet Peridotite</t>
    <phoneticPr fontId="1" type="noConversion"/>
  </si>
  <si>
    <t>Dsp</t>
    <phoneticPr fontId="1" type="noConversion"/>
  </si>
  <si>
    <t>DGrt</t>
    <phoneticPr fontId="1" type="noConversion"/>
  </si>
  <si>
    <t>Psp</t>
    <phoneticPr fontId="1" type="noConversion"/>
  </si>
  <si>
    <t>Pgrt</t>
    <phoneticPr fontId="1" type="noConversion"/>
  </si>
  <si>
    <t>ɸm</t>
    <phoneticPr fontId="1" type="noConversion"/>
  </si>
  <si>
    <t>Accumulated Melt of Spinel Peridotite</t>
    <phoneticPr fontId="1" type="noConversion"/>
  </si>
  <si>
    <t>Accumulated Melt of Garnet Peridotite</t>
    <phoneticPr fontId="1" type="noConversion"/>
  </si>
  <si>
    <t>Instanyaneous Melt of Spinel Peridotite</t>
    <phoneticPr fontId="1" type="noConversion"/>
  </si>
  <si>
    <t>Instanyaneous Melt of Garnet Peridotite</t>
    <phoneticPr fontId="1" type="noConversion"/>
  </si>
  <si>
    <t>Residue of Spinel peridotite</t>
    <phoneticPr fontId="1" type="noConversion"/>
  </si>
  <si>
    <t>Residue of Grt peridotite</t>
    <phoneticPr fontId="1" type="noConversion"/>
  </si>
  <si>
    <t>Nonmodal Dynamic Melting (Zou, 1998)</t>
    <phoneticPr fontId="1" type="noConversion"/>
  </si>
  <si>
    <t>F</t>
    <phoneticPr fontId="1" type="noConversion"/>
  </si>
  <si>
    <t>X</t>
    <phoneticPr fontId="1" type="noConversion"/>
  </si>
  <si>
    <t>Supplementary Table 3 Details for dynamic melting model</t>
    <phoneticPr fontId="1" type="noConversion"/>
  </si>
  <si>
    <t>Johnson, 1998</t>
    <phoneticPr fontId="1" type="noConversion"/>
  </si>
  <si>
    <t>Kinzler, 1997</t>
    <phoneticPr fontId="1" type="noConversion"/>
  </si>
  <si>
    <t>Walter, 1998</t>
    <phoneticPr fontId="1" type="noConversion"/>
  </si>
  <si>
    <r>
      <t>Gale, A., Escrig, S., Gier, E. J., Langmuir, C. H., &amp; Goldstein, S. L. (2011). Enriched basalts at segment centers: The Lucky Strike (37°17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N) and Menez Gwen (37°50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 xml:space="preserve">N) segments of the Mid-Atlantic Ridge. </t>
    </r>
    <r>
      <rPr>
        <i/>
        <sz val="11"/>
        <color theme="1"/>
        <rFont val="Times New Roman"/>
        <family val="1"/>
      </rPr>
      <t>Geochemistry, Geophysics, Geosystems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12</t>
    </r>
    <r>
      <rPr>
        <sz val="11"/>
        <color theme="1"/>
        <rFont val="Times New Roman"/>
        <family val="1"/>
      </rPr>
      <t xml:space="preserve">(6), n/a-n/a. https://doi.org/10.1029/2010gc003446 </t>
    </r>
  </si>
  <si>
    <r>
      <t xml:space="preserve">Johnson, K. (1998). Experimental determination of partition coefficients for rare earth and high-field-strength elements between clinopyroxene, garnet, and basaltic melt at high pressures. </t>
    </r>
    <r>
      <rPr>
        <i/>
        <sz val="11"/>
        <color theme="1"/>
        <rFont val="Times New Roman"/>
        <family val="1"/>
      </rPr>
      <t>Contributions to Mineralogy and Petrology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133</t>
    </r>
    <r>
      <rPr>
        <sz val="11"/>
        <color theme="1"/>
        <rFont val="Times New Roman"/>
        <family val="1"/>
      </rPr>
      <t xml:space="preserve">(1), 60-68. </t>
    </r>
  </si>
  <si>
    <r>
      <t>Kinzler, R. J. (1997). Melting of mantle peridotite at pressures approaching the spinel to garnet transition: Application to mid</t>
    </r>
    <r>
      <rPr>
        <sz val="11"/>
        <color theme="1"/>
        <rFont val="等线"/>
        <family val="3"/>
        <charset val="134"/>
      </rPr>
      <t>‐</t>
    </r>
    <r>
      <rPr>
        <sz val="11"/>
        <color theme="1"/>
        <rFont val="Times New Roman"/>
        <family val="1"/>
      </rPr>
      <t xml:space="preserve">ocean ridge basalt petrogenesis. </t>
    </r>
    <r>
      <rPr>
        <i/>
        <sz val="11"/>
        <color theme="1"/>
        <rFont val="Times New Roman"/>
        <family val="1"/>
      </rPr>
      <t>Journal of Geophysical Research: Solid Earth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102</t>
    </r>
    <r>
      <rPr>
        <sz val="11"/>
        <color theme="1"/>
        <rFont val="Times New Roman"/>
        <family val="1"/>
      </rPr>
      <t xml:space="preserve">(B1), 853-874. </t>
    </r>
  </si>
  <si>
    <r>
      <t xml:space="preserve">McDonough, W. F., &amp; Sun, S.-S. (1995). The composition of the Earth. </t>
    </r>
    <r>
      <rPr>
        <i/>
        <sz val="11"/>
        <color theme="1"/>
        <rFont val="Times New Roman"/>
        <family val="1"/>
      </rPr>
      <t>Chemical Geology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120</t>
    </r>
    <r>
      <rPr>
        <sz val="11"/>
        <color theme="1"/>
        <rFont val="Times New Roman"/>
        <family val="1"/>
      </rPr>
      <t xml:space="preserve">(3-4), 223-253. </t>
    </r>
  </si>
  <si>
    <r>
      <t xml:space="preserve">Walter, M. J. (1998). Melting of garnet peridotite and the origin of komatiite and depleted lithosphere. </t>
    </r>
    <r>
      <rPr>
        <i/>
        <sz val="11"/>
        <color theme="1"/>
        <rFont val="Times New Roman"/>
        <family val="1"/>
      </rPr>
      <t>Journal of Petrology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39</t>
    </r>
    <r>
      <rPr>
        <sz val="11"/>
        <color theme="1"/>
        <rFont val="Times New Roman"/>
        <family val="1"/>
      </rPr>
      <t xml:space="preserve">(1), 29-60.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</si>
</sst>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.000"/>
    <numFmt numFmtId="178" formatCode="0.0000_);[Red]\(0.0000\)"/>
    <numFmt numFmtId="179" formatCode="0.00000_);[Red]\(0.00000\)"/>
    <numFmt numFmtId="180" formatCode="0_);[Red]\(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等线"/>
      <family val="3"/>
      <charset val="134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76" fontId="2" fillId="0" borderId="0" xfId="0" applyNumberFormat="1" applyFont="1"/>
    <xf numFmtId="178" fontId="2" fillId="0" borderId="0" xfId="0" applyNumberFormat="1" applyFont="1"/>
    <xf numFmtId="179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 vertical="center" indent="4"/>
    </xf>
    <xf numFmtId="177" fontId="2" fillId="0" borderId="0" xfId="0" applyNumberFormat="1" applyFont="1"/>
    <xf numFmtId="0" fontId="6" fillId="0" borderId="0" xfId="0" applyFont="1"/>
    <xf numFmtId="18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3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D33" sqref="D33"/>
    </sheetView>
  </sheetViews>
  <sheetFormatPr defaultRowHeight="14.25" x14ac:dyDescent="0.2"/>
  <cols>
    <col min="1" max="1" width="16" customWidth="1"/>
    <col min="2" max="2" width="21.125" bestFit="1" customWidth="1"/>
    <col min="3" max="3" width="9.75" bestFit="1" customWidth="1"/>
    <col min="4" max="9" width="9.125" bestFit="1" customWidth="1"/>
    <col min="10" max="10" width="9.625" bestFit="1" customWidth="1"/>
    <col min="11" max="12" width="9.125" bestFit="1" customWidth="1"/>
    <col min="13" max="13" width="9.625" bestFit="1" customWidth="1"/>
    <col min="14" max="23" width="9.125" bestFit="1" customWidth="1"/>
  </cols>
  <sheetData>
    <row r="1" spans="1:23" ht="18.75" x14ac:dyDescent="0.3">
      <c r="A1" s="5" t="s">
        <v>54</v>
      </c>
    </row>
    <row r="2" spans="1:23" ht="15" x14ac:dyDescent="0.25">
      <c r="A2" s="1"/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</row>
    <row r="3" spans="1:23" ht="15" x14ac:dyDescent="0.25">
      <c r="A3" s="1" t="s">
        <v>22</v>
      </c>
      <c r="B3" s="1" t="s">
        <v>23</v>
      </c>
      <c r="C3" s="1">
        <v>6.6</v>
      </c>
      <c r="D3" s="1">
        <v>7.9500000000000001E-2</v>
      </c>
      <c r="E3" s="1">
        <v>2.0299999999999999E-2</v>
      </c>
      <c r="F3" s="1">
        <v>0.65800000000000003</v>
      </c>
      <c r="G3" s="1">
        <v>0.64800000000000002</v>
      </c>
      <c r="H3" s="1">
        <v>1.675</v>
      </c>
      <c r="I3" s="1">
        <v>0.15</v>
      </c>
      <c r="J3" s="1">
        <v>19.899999999999999</v>
      </c>
      <c r="K3" s="7">
        <v>1.25</v>
      </c>
      <c r="L3" s="7">
        <v>0.40600000000000003</v>
      </c>
      <c r="M3" s="1">
        <v>10.5</v>
      </c>
      <c r="N3" s="7">
        <v>0.28299999999999997</v>
      </c>
      <c r="O3" s="7">
        <v>0.154</v>
      </c>
      <c r="P3" s="7">
        <v>0.54400000000000004</v>
      </c>
      <c r="Q3" s="7">
        <v>9.9000000000000005E-2</v>
      </c>
      <c r="R3" s="7">
        <v>0.67400000000000004</v>
      </c>
      <c r="S3" s="1">
        <v>4.3</v>
      </c>
      <c r="T3" s="7">
        <v>0.14899999999999999</v>
      </c>
      <c r="U3" s="7">
        <v>0.438</v>
      </c>
      <c r="V3" s="7">
        <v>0.441</v>
      </c>
      <c r="W3" s="7">
        <v>6.7500000000000004E-2</v>
      </c>
    </row>
    <row r="4" spans="1:23" ht="15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" x14ac:dyDescent="0.25">
      <c r="A5" s="1"/>
      <c r="B5" s="1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13</v>
      </c>
      <c r="P5" s="2" t="s">
        <v>14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19</v>
      </c>
      <c r="V5" s="2" t="s">
        <v>20</v>
      </c>
      <c r="W5" s="2" t="s">
        <v>21</v>
      </c>
    </row>
    <row r="6" spans="1:23" ht="15" x14ac:dyDescent="0.25">
      <c r="A6" s="1" t="s">
        <v>24</v>
      </c>
      <c r="B6" s="1" t="s">
        <v>25</v>
      </c>
      <c r="C6" s="3">
        <v>4.3000000000000002E-5</v>
      </c>
      <c r="D6" s="3">
        <v>5.0000000000000002E-5</v>
      </c>
      <c r="E6" s="3">
        <v>5.0000000000000002E-5</v>
      </c>
      <c r="F6" s="3">
        <v>4.1E-5</v>
      </c>
      <c r="G6" s="3">
        <v>5.0000000000000002E-5</v>
      </c>
      <c r="H6" s="3">
        <v>6.0000000000000002E-5</v>
      </c>
      <c r="I6" s="3">
        <v>2.9999999999999997E-4</v>
      </c>
      <c r="J6" s="3">
        <v>8.0000000000000002E-3</v>
      </c>
      <c r="K6" s="3">
        <v>2.0000000000000001E-4</v>
      </c>
      <c r="L6" s="3">
        <v>5.9999999999999995E-4</v>
      </c>
      <c r="M6" s="3">
        <v>1.2999999999999999E-3</v>
      </c>
      <c r="N6" s="3">
        <v>5.0000000000000001E-3</v>
      </c>
      <c r="O6" s="3">
        <v>1.4999999999999999E-4</v>
      </c>
      <c r="P6" s="3">
        <v>9.8999999999999999E-4</v>
      </c>
      <c r="Q6" s="3">
        <v>2E-3</v>
      </c>
      <c r="R6" s="3">
        <v>4.0000000000000001E-3</v>
      </c>
      <c r="S6" s="3">
        <v>7.0000000000000001E-3</v>
      </c>
      <c r="T6" s="3">
        <v>6.0000000000000001E-3</v>
      </c>
      <c r="U6" s="3">
        <v>8.6999999999999994E-3</v>
      </c>
      <c r="V6" s="3">
        <v>1.7000000000000001E-2</v>
      </c>
      <c r="W6" s="3">
        <v>0.02</v>
      </c>
    </row>
    <row r="7" spans="1:23" ht="15" x14ac:dyDescent="0.25">
      <c r="A7" s="1" t="s">
        <v>26</v>
      </c>
      <c r="B7" s="1" t="s">
        <v>25</v>
      </c>
      <c r="C7" s="3">
        <v>4.0000000000000003E-5</v>
      </c>
      <c r="D7" s="3">
        <v>5.0000000000000002E-5</v>
      </c>
      <c r="E7" s="3">
        <v>5.0000000000000002E-5</v>
      </c>
      <c r="F7" s="3">
        <v>1E-4</v>
      </c>
      <c r="G7" s="3">
        <v>5.0000000000000002E-5</v>
      </c>
      <c r="H7" s="3">
        <v>3.0000000000000001E-3</v>
      </c>
      <c r="I7" s="3">
        <v>2.0999999999999999E-3</v>
      </c>
      <c r="J7" s="3">
        <v>8.9999999999999993E-3</v>
      </c>
      <c r="K7" s="3">
        <v>7.0000000000000001E-3</v>
      </c>
      <c r="L7" s="3">
        <v>0.01</v>
      </c>
      <c r="M7" s="3">
        <v>1.2999999999999999E-2</v>
      </c>
      <c r="N7" s="3">
        <v>1.2999999999999999E-2</v>
      </c>
      <c r="O7" s="3">
        <v>1.2999999999999999E-2</v>
      </c>
      <c r="P7" s="3">
        <v>1.6E-2</v>
      </c>
      <c r="Q7" s="3">
        <v>2.1000000000000001E-2</v>
      </c>
      <c r="R7" s="3">
        <v>2.5000000000000001E-2</v>
      </c>
      <c r="S7" s="3">
        <v>2.5000000000000001E-2</v>
      </c>
      <c r="T7" s="3">
        <v>2.9000000000000001E-2</v>
      </c>
      <c r="U7" s="3">
        <v>4.1000000000000002E-2</v>
      </c>
      <c r="V7" s="3">
        <v>4.7E-2</v>
      </c>
      <c r="W7" s="3">
        <v>5.1999999999999998E-2</v>
      </c>
    </row>
    <row r="8" spans="1:23" ht="15" x14ac:dyDescent="0.25">
      <c r="A8" s="1" t="s">
        <v>27</v>
      </c>
      <c r="B8" s="1" t="s">
        <v>28</v>
      </c>
      <c r="C8" s="3">
        <v>6.8000000000000005E-4</v>
      </c>
      <c r="D8" s="3">
        <v>3.0000000000000001E-3</v>
      </c>
      <c r="E8" s="3">
        <v>5.1999999999999998E-3</v>
      </c>
      <c r="F8" s="3">
        <v>7.0000000000000001E-3</v>
      </c>
      <c r="G8" s="3">
        <v>4.2000000000000003E-2</v>
      </c>
      <c r="H8" s="3">
        <v>0.09</v>
      </c>
      <c r="I8" s="3">
        <v>8.5999999999999993E-2</v>
      </c>
      <c r="J8" s="3">
        <v>9.6000000000000002E-2</v>
      </c>
      <c r="K8" s="3">
        <v>0.19</v>
      </c>
      <c r="L8" s="3">
        <v>0.28000000000000003</v>
      </c>
      <c r="M8" s="3">
        <v>0.128</v>
      </c>
      <c r="N8" s="3">
        <v>0.23</v>
      </c>
      <c r="O8" s="3">
        <v>0.35499999999999998</v>
      </c>
      <c r="P8" s="3">
        <v>0.37</v>
      </c>
      <c r="Q8" s="3">
        <v>0.38200000000000001</v>
      </c>
      <c r="R8" s="3">
        <v>0.40200000000000002</v>
      </c>
      <c r="S8" s="3">
        <v>0.42099999999999999</v>
      </c>
      <c r="T8" s="3">
        <v>0.41</v>
      </c>
      <c r="U8" s="3">
        <v>0.42199999999999999</v>
      </c>
      <c r="V8" s="3">
        <v>0.432</v>
      </c>
      <c r="W8" s="3">
        <v>0.439</v>
      </c>
    </row>
    <row r="9" spans="1:23" ht="15" x14ac:dyDescent="0.25">
      <c r="A9" s="1" t="s">
        <v>29</v>
      </c>
      <c r="B9" s="1" t="s">
        <v>28</v>
      </c>
      <c r="C9" s="3">
        <v>1.0000000000000001E-5</v>
      </c>
      <c r="D9" s="3">
        <v>1.5E-3</v>
      </c>
      <c r="E9" s="3">
        <v>2.7E-2</v>
      </c>
      <c r="F9" s="3">
        <v>4.1999999999999997E-3</v>
      </c>
      <c r="G9" s="3">
        <v>1E-3</v>
      </c>
      <c r="H9" s="3">
        <v>7.0000000000000001E-3</v>
      </c>
      <c r="I9" s="3">
        <v>2.9999999999999997E-4</v>
      </c>
      <c r="J9" s="3">
        <v>3.0000000000000001E-3</v>
      </c>
      <c r="K9" s="3">
        <v>0.06</v>
      </c>
      <c r="L9" s="3">
        <v>0.115</v>
      </c>
      <c r="M9" s="3">
        <v>0.27</v>
      </c>
      <c r="N9" s="3">
        <v>0.115</v>
      </c>
      <c r="O9" s="3">
        <v>0.5</v>
      </c>
      <c r="P9" s="3">
        <v>0.8</v>
      </c>
      <c r="Q9" s="3">
        <v>1</v>
      </c>
      <c r="R9" s="3">
        <v>1.4</v>
      </c>
      <c r="S9" s="3">
        <v>2.8</v>
      </c>
      <c r="T9" s="3">
        <v>2</v>
      </c>
      <c r="U9" s="3">
        <v>3.2</v>
      </c>
      <c r="V9" s="3">
        <v>4.18</v>
      </c>
      <c r="W9" s="3">
        <v>4.5</v>
      </c>
    </row>
    <row r="10" spans="1:23" ht="15" x14ac:dyDescent="0.25">
      <c r="A10" s="1" t="s">
        <v>30</v>
      </c>
      <c r="B10" s="1" t="s">
        <v>31</v>
      </c>
      <c r="C10" s="3">
        <v>0</v>
      </c>
      <c r="D10" s="3">
        <v>0</v>
      </c>
      <c r="E10" s="3">
        <v>0</v>
      </c>
      <c r="F10" s="3">
        <v>0.01</v>
      </c>
      <c r="G10" s="3">
        <v>5.9999999999999995E-4</v>
      </c>
      <c r="H10" s="3">
        <v>5.9999999999999995E-4</v>
      </c>
      <c r="I10" s="3">
        <v>0</v>
      </c>
      <c r="J10" s="3">
        <v>0</v>
      </c>
      <c r="K10" s="3">
        <v>5.9999999999999995E-4</v>
      </c>
      <c r="L10" s="3">
        <v>5.9999999999999995E-4</v>
      </c>
      <c r="M10" s="3">
        <v>7.0000000000000007E-2</v>
      </c>
      <c r="N10" s="3">
        <v>7.0000000000000007E-2</v>
      </c>
      <c r="O10" s="3">
        <v>5.9999999999999995E-4</v>
      </c>
      <c r="P10" s="3">
        <v>5.9999999999999995E-4</v>
      </c>
      <c r="Q10" s="3">
        <v>6.0000000000000001E-3</v>
      </c>
      <c r="R10" s="3">
        <v>1.5E-3</v>
      </c>
      <c r="S10" s="3">
        <v>4.4999999999999997E-3</v>
      </c>
      <c r="T10" s="3">
        <v>2.3E-3</v>
      </c>
      <c r="U10" s="3">
        <v>3.0000000000000001E-3</v>
      </c>
      <c r="V10" s="3">
        <v>4.4999999999999997E-3</v>
      </c>
      <c r="W10" s="3">
        <v>5.3E-3</v>
      </c>
    </row>
    <row r="11" spans="1:23" ht="15" x14ac:dyDescent="0.25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" x14ac:dyDescent="0.25">
      <c r="A12" s="1"/>
      <c r="B12" s="1"/>
      <c r="C12" s="2" t="s">
        <v>32</v>
      </c>
      <c r="D12" s="2" t="s">
        <v>33</v>
      </c>
      <c r="E12" s="2" t="s">
        <v>34</v>
      </c>
      <c r="F12" s="2" t="s">
        <v>35</v>
      </c>
      <c r="G12" s="2" t="s">
        <v>36</v>
      </c>
      <c r="H12" s="2" t="s">
        <v>37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" x14ac:dyDescent="0.25">
      <c r="A13" s="1" t="s">
        <v>38</v>
      </c>
      <c r="B13" s="1" t="s">
        <v>55</v>
      </c>
      <c r="C13" s="2">
        <v>0.53</v>
      </c>
      <c r="D13" s="2">
        <v>0.27</v>
      </c>
      <c r="E13" s="2">
        <v>0.17</v>
      </c>
      <c r="F13" s="2"/>
      <c r="G13" s="2">
        <v>0.03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" x14ac:dyDescent="0.25">
      <c r="A14" s="1" t="s">
        <v>39</v>
      </c>
      <c r="B14" s="1" t="s">
        <v>55</v>
      </c>
      <c r="C14" s="2">
        <v>0.6</v>
      </c>
      <c r="D14" s="2">
        <v>0.2</v>
      </c>
      <c r="E14" s="2">
        <v>0.1</v>
      </c>
      <c r="F14" s="2"/>
      <c r="G14" s="2"/>
      <c r="H14" s="2">
        <v>0.1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" x14ac:dyDescent="0.25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" x14ac:dyDescent="0.25">
      <c r="A16" s="1"/>
      <c r="B16" s="1"/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  <c r="H16" s="2" t="s">
        <v>6</v>
      </c>
      <c r="I16" s="2" t="s">
        <v>7</v>
      </c>
      <c r="J16" s="2" t="s">
        <v>8</v>
      </c>
      <c r="K16" s="2" t="s">
        <v>9</v>
      </c>
      <c r="L16" s="2" t="s">
        <v>10</v>
      </c>
      <c r="M16" s="2" t="s">
        <v>11</v>
      </c>
      <c r="N16" s="2" t="s">
        <v>12</v>
      </c>
      <c r="O16" s="2" t="s">
        <v>13</v>
      </c>
      <c r="P16" s="2" t="s">
        <v>14</v>
      </c>
      <c r="Q16" s="2" t="s">
        <v>15</v>
      </c>
      <c r="R16" s="2" t="s">
        <v>16</v>
      </c>
      <c r="S16" s="2" t="s">
        <v>17</v>
      </c>
      <c r="T16" s="2" t="s">
        <v>18</v>
      </c>
      <c r="U16" s="2" t="s">
        <v>19</v>
      </c>
      <c r="V16" s="2" t="s">
        <v>20</v>
      </c>
      <c r="W16" s="2" t="s">
        <v>21</v>
      </c>
    </row>
    <row r="17" spans="1:23" ht="15" x14ac:dyDescent="0.25">
      <c r="A17" s="1" t="s">
        <v>40</v>
      </c>
      <c r="B17" s="1"/>
      <c r="C17" s="2">
        <f>$C$13*C6+$D$13*C7+$E$13*C8+$G$13*C10</f>
        <v>1.4919000000000003E-4</v>
      </c>
      <c r="D17" s="2">
        <f t="shared" ref="D17:V17" si="0">$C$13*D6+$D$13*D7+$E$13*D8+$G$13*D10</f>
        <v>5.5000000000000003E-4</v>
      </c>
      <c r="E17" s="2">
        <f t="shared" si="0"/>
        <v>9.2400000000000002E-4</v>
      </c>
      <c r="F17" s="2">
        <f t="shared" si="0"/>
        <v>1.5387300000000001E-3</v>
      </c>
      <c r="G17" s="2">
        <f t="shared" si="0"/>
        <v>7.1980000000000013E-3</v>
      </c>
      <c r="H17" s="2">
        <f t="shared" si="0"/>
        <v>1.6159800000000002E-2</v>
      </c>
      <c r="I17" s="2">
        <f t="shared" si="0"/>
        <v>1.5345999999999999E-2</v>
      </c>
      <c r="J17" s="2">
        <f t="shared" si="0"/>
        <v>2.2990000000000003E-2</v>
      </c>
      <c r="K17" s="2">
        <f t="shared" si="0"/>
        <v>3.4313999999999997E-2</v>
      </c>
      <c r="L17" s="2">
        <f t="shared" si="0"/>
        <v>5.0636000000000007E-2</v>
      </c>
      <c r="M17" s="2">
        <f t="shared" si="0"/>
        <v>2.8059000000000004E-2</v>
      </c>
      <c r="N17" s="2">
        <f t="shared" si="0"/>
        <v>4.7359999999999999E-2</v>
      </c>
      <c r="O17" s="2">
        <f t="shared" si="0"/>
        <v>6.39575E-2</v>
      </c>
      <c r="P17" s="2">
        <f t="shared" si="0"/>
        <v>6.7762699999999995E-2</v>
      </c>
      <c r="Q17" s="2">
        <f t="shared" si="0"/>
        <v>7.1850000000000011E-2</v>
      </c>
      <c r="R17" s="2">
        <f t="shared" si="0"/>
        <v>7.7255000000000018E-2</v>
      </c>
      <c r="S17" s="2">
        <f t="shared" si="0"/>
        <v>8.2165000000000002E-2</v>
      </c>
      <c r="T17" s="2">
        <f t="shared" si="0"/>
        <v>8.0779000000000004E-2</v>
      </c>
      <c r="U17" s="2">
        <f t="shared" si="0"/>
        <v>8.7511000000000005E-2</v>
      </c>
      <c r="V17" s="2">
        <f t="shared" si="0"/>
        <v>9.5274999999999999E-2</v>
      </c>
      <c r="W17" s="2">
        <f>$C$13*W6+$D$13*W7+$E$13*W8+$G$13*W10</f>
        <v>9.9429000000000003E-2</v>
      </c>
    </row>
    <row r="18" spans="1:23" ht="15" x14ac:dyDescent="0.25">
      <c r="A18" s="1" t="s">
        <v>41</v>
      </c>
      <c r="B18" s="1"/>
      <c r="C18" s="2">
        <f>$C$14*C6+$D$14*C7+$E$14*C8+$H$14*C9</f>
        <v>1.0280000000000001E-4</v>
      </c>
      <c r="D18" s="2">
        <f t="shared" ref="D18:V18" si="1">$C$14*D6+$D$14*D7+$E$14*D8+$H$14*D9</f>
        <v>4.8999999999999998E-4</v>
      </c>
      <c r="E18" s="2">
        <f t="shared" si="1"/>
        <v>3.2599999999999999E-3</v>
      </c>
      <c r="F18" s="2">
        <f t="shared" si="1"/>
        <v>1.1646E-3</v>
      </c>
      <c r="G18" s="2">
        <f t="shared" si="1"/>
        <v>4.340000000000001E-3</v>
      </c>
      <c r="H18" s="2">
        <f t="shared" si="1"/>
        <v>1.0335999999999998E-2</v>
      </c>
      <c r="I18" s="2">
        <f t="shared" si="1"/>
        <v>9.2300000000000004E-3</v>
      </c>
      <c r="J18" s="2">
        <f t="shared" si="1"/>
        <v>1.6500000000000001E-2</v>
      </c>
      <c r="K18" s="2">
        <f t="shared" si="1"/>
        <v>2.6520000000000002E-2</v>
      </c>
      <c r="L18" s="2">
        <f t="shared" si="1"/>
        <v>4.1860000000000008E-2</v>
      </c>
      <c r="M18" s="2">
        <f t="shared" si="1"/>
        <v>4.3180000000000003E-2</v>
      </c>
      <c r="N18" s="2">
        <f t="shared" si="1"/>
        <v>4.0100000000000004E-2</v>
      </c>
      <c r="O18" s="2">
        <f t="shared" si="1"/>
        <v>8.8189999999999991E-2</v>
      </c>
      <c r="P18" s="2">
        <f t="shared" si="1"/>
        <v>0.12079400000000001</v>
      </c>
      <c r="Q18" s="2">
        <f t="shared" si="1"/>
        <v>0.14360000000000001</v>
      </c>
      <c r="R18" s="2">
        <f t="shared" si="1"/>
        <v>0.18759999999999999</v>
      </c>
      <c r="S18" s="2">
        <f t="shared" si="1"/>
        <v>0.33129999999999998</v>
      </c>
      <c r="T18" s="2">
        <f t="shared" si="1"/>
        <v>0.25040000000000001</v>
      </c>
      <c r="U18" s="2">
        <f t="shared" si="1"/>
        <v>0.37562000000000006</v>
      </c>
      <c r="V18" s="2">
        <f t="shared" si="1"/>
        <v>0.48080000000000001</v>
      </c>
      <c r="W18" s="2">
        <f>$C$14*W6+$D$14*W7+$E$14*W8+$H$14*W9</f>
        <v>0.51629999999999998</v>
      </c>
    </row>
    <row r="19" spans="1:23" ht="15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" x14ac:dyDescent="0.25">
      <c r="A20" s="1"/>
      <c r="B20" s="1"/>
      <c r="C20" s="2" t="s">
        <v>32</v>
      </c>
      <c r="D20" s="2" t="s">
        <v>33</v>
      </c>
      <c r="E20" s="2" t="s">
        <v>34</v>
      </c>
      <c r="F20" s="2" t="s">
        <v>36</v>
      </c>
      <c r="G20" s="2" t="s">
        <v>37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1" t="s">
        <v>38</v>
      </c>
      <c r="B21" s="2" t="s">
        <v>56</v>
      </c>
      <c r="C21" s="2">
        <v>-0.06</v>
      </c>
      <c r="D21" s="2">
        <v>0.28000000000000003</v>
      </c>
      <c r="E21" s="2">
        <v>0.67</v>
      </c>
      <c r="F21" s="2">
        <v>0.11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1" t="s">
        <v>39</v>
      </c>
      <c r="B22" s="2" t="s">
        <v>57</v>
      </c>
      <c r="C22" s="2">
        <v>8.3333333333333329E-2</v>
      </c>
      <c r="D22" s="2">
        <v>-0.19047619047619047</v>
      </c>
      <c r="E22" s="2">
        <v>0.80952380952380953</v>
      </c>
      <c r="F22" s="2"/>
      <c r="G22" s="2">
        <v>0.3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1"/>
      <c r="B24" s="1"/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  <c r="K24" s="2" t="s">
        <v>9</v>
      </c>
      <c r="L24" s="2" t="s">
        <v>10</v>
      </c>
      <c r="M24" s="2" t="s">
        <v>11</v>
      </c>
      <c r="N24" s="2" t="s">
        <v>12</v>
      </c>
      <c r="O24" s="2" t="s">
        <v>13</v>
      </c>
      <c r="P24" s="2" t="s">
        <v>14</v>
      </c>
      <c r="Q24" s="2" t="s">
        <v>15</v>
      </c>
      <c r="R24" s="2" t="s">
        <v>16</v>
      </c>
      <c r="S24" s="2" t="s">
        <v>17</v>
      </c>
      <c r="T24" s="2" t="s">
        <v>18</v>
      </c>
      <c r="U24" s="2" t="s">
        <v>19</v>
      </c>
      <c r="V24" s="2" t="s">
        <v>20</v>
      </c>
      <c r="W24" s="2" t="s">
        <v>21</v>
      </c>
    </row>
    <row r="25" spans="1:23" ht="15" x14ac:dyDescent="0.25">
      <c r="A25" s="1" t="s">
        <v>42</v>
      </c>
      <c r="B25" s="1"/>
      <c r="C25" s="2">
        <f>$C$21*C6+$D$21*C7+$E$21*C8+$F$21*C10+$G$21*C9</f>
        <v>4.6422000000000005E-4</v>
      </c>
      <c r="D25" s="2">
        <f t="shared" ref="D25:V25" si="2">$C$21*D6+$D$21*D7+$E$21*D8+$F$21*D10+$G$21*D9</f>
        <v>2.0210000000000002E-3</v>
      </c>
      <c r="E25" s="2">
        <f t="shared" si="2"/>
        <v>3.4950000000000003E-3</v>
      </c>
      <c r="F25" s="2">
        <f t="shared" si="2"/>
        <v>5.815540000000001E-3</v>
      </c>
      <c r="G25" s="2">
        <f t="shared" si="2"/>
        <v>2.8217000000000002E-2</v>
      </c>
      <c r="H25" s="2">
        <f t="shared" si="2"/>
        <v>6.1202399999999997E-2</v>
      </c>
      <c r="I25" s="2">
        <f t="shared" si="2"/>
        <v>5.8189999999999999E-2</v>
      </c>
      <c r="J25" s="2">
        <f t="shared" si="2"/>
        <v>6.6360000000000002E-2</v>
      </c>
      <c r="K25" s="2">
        <f t="shared" si="2"/>
        <v>0.12931400000000001</v>
      </c>
      <c r="L25" s="2">
        <f t="shared" si="2"/>
        <v>0.19043000000000002</v>
      </c>
      <c r="M25" s="2">
        <f t="shared" si="2"/>
        <v>9.7021999999999997E-2</v>
      </c>
      <c r="N25" s="2">
        <f t="shared" si="2"/>
        <v>0.16514000000000004</v>
      </c>
      <c r="O25" s="2">
        <f t="shared" si="2"/>
        <v>0.24154700000000001</v>
      </c>
      <c r="P25" s="2">
        <f t="shared" si="2"/>
        <v>0.25238660000000002</v>
      </c>
      <c r="Q25" s="2">
        <f t="shared" si="2"/>
        <v>0.26235999999999998</v>
      </c>
      <c r="R25" s="2">
        <f t="shared" si="2"/>
        <v>0.27626500000000004</v>
      </c>
      <c r="S25" s="2">
        <f t="shared" si="2"/>
        <v>0.28914499999999999</v>
      </c>
      <c r="T25" s="2">
        <f t="shared" si="2"/>
        <v>0.28271299999999999</v>
      </c>
      <c r="U25" s="2">
        <f t="shared" si="2"/>
        <v>0.29402800000000001</v>
      </c>
      <c r="V25" s="2">
        <f t="shared" si="2"/>
        <v>0.30207500000000004</v>
      </c>
      <c r="W25" s="4">
        <f>$C$21*W6+$D$21*W7+$E$21*W8+$F$21*W10+$G$21*W9</f>
        <v>0.30807299999999999</v>
      </c>
    </row>
    <row r="26" spans="1:23" ht="15" x14ac:dyDescent="0.25">
      <c r="A26" s="1" t="s">
        <v>43</v>
      </c>
      <c r="B26" s="1"/>
      <c r="C26" s="2">
        <f>$C$22*C6+$D$22*C7+$E$22*C8+$F$22*C10+$G$22*C9</f>
        <v>5.4944047619047626E-4</v>
      </c>
      <c r="D26" s="2">
        <f t="shared" ref="D26:V26" si="3">$C$22*D6+$D$22*D7+$E$22*D8+$F$22*D10+$G$22*D9</f>
        <v>2.8732142857142858E-3</v>
      </c>
      <c r="E26" s="2">
        <f t="shared" si="3"/>
        <v>1.2304166666666666E-2</v>
      </c>
      <c r="F26" s="2">
        <f t="shared" si="3"/>
        <v>6.9110357142857142E-3</v>
      </c>
      <c r="G26" s="2">
        <f t="shared" si="3"/>
        <v>3.4294642857142864E-2</v>
      </c>
      <c r="H26" s="2">
        <f t="shared" si="3"/>
        <v>7.4390714285714296E-2</v>
      </c>
      <c r="I26" s="2">
        <f t="shared" si="3"/>
        <v>6.9334047619047615E-2</v>
      </c>
      <c r="J26" s="2">
        <f t="shared" si="3"/>
        <v>7.7566666666666673E-2</v>
      </c>
      <c r="K26" s="2">
        <f t="shared" si="3"/>
        <v>0.17049285714285714</v>
      </c>
      <c r="L26" s="2">
        <f t="shared" si="3"/>
        <v>0.2593119047619048</v>
      </c>
      <c r="M26" s="2">
        <f t="shared" si="3"/>
        <v>0.18225119047619048</v>
      </c>
      <c r="N26" s="2">
        <f t="shared" si="3"/>
        <v>0.2186309523809524</v>
      </c>
      <c r="O26" s="2">
        <f t="shared" si="3"/>
        <v>0.43491726190476188</v>
      </c>
      <c r="P26" s="2">
        <f t="shared" si="3"/>
        <v>0.53655869047619054</v>
      </c>
      <c r="Q26" s="2">
        <f t="shared" si="3"/>
        <v>0.60540476190476189</v>
      </c>
      <c r="R26" s="2">
        <f t="shared" si="3"/>
        <v>0.74099999999999999</v>
      </c>
      <c r="S26" s="2">
        <f t="shared" si="3"/>
        <v>1.1766309523809524</v>
      </c>
      <c r="T26" s="2">
        <f t="shared" si="3"/>
        <v>0.92688095238095225</v>
      </c>
      <c r="U26" s="2">
        <f t="shared" si="3"/>
        <v>1.2945345238095238</v>
      </c>
      <c r="V26" s="2">
        <f t="shared" si="3"/>
        <v>1.5961785714285712</v>
      </c>
      <c r="W26" s="4">
        <f>$C$22*W6+$D$22*W7+$E$22*W8+$F$22*W10+$G$22*W9</f>
        <v>1.6971428571428571</v>
      </c>
    </row>
    <row r="27" spans="1:23" ht="15" x14ac:dyDescent="0.25">
      <c r="A27" s="8" t="s">
        <v>51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8"/>
      <c r="B28" s="1"/>
      <c r="C28" s="2"/>
      <c r="D28" s="2"/>
      <c r="E28" s="2"/>
      <c r="F28" s="2"/>
      <c r="G28" s="2" t="s">
        <v>44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8"/>
      <c r="B29" s="1"/>
      <c r="C29" s="2"/>
      <c r="D29" s="3"/>
      <c r="E29" s="2"/>
      <c r="F29" s="2"/>
      <c r="G29" s="2">
        <v>0.01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8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2" t="s">
        <v>52</v>
      </c>
      <c r="B31" s="2" t="s">
        <v>53</v>
      </c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2" t="s">
        <v>7</v>
      </c>
      <c r="J31" s="2" t="s">
        <v>8</v>
      </c>
      <c r="K31" s="2" t="s">
        <v>9</v>
      </c>
      <c r="L31" s="2" t="s">
        <v>10</v>
      </c>
      <c r="M31" s="2" t="s">
        <v>11</v>
      </c>
      <c r="N31" s="2" t="s">
        <v>12</v>
      </c>
      <c r="O31" s="2" t="s">
        <v>13</v>
      </c>
      <c r="P31" s="2" t="s">
        <v>14</v>
      </c>
      <c r="Q31" s="2" t="s">
        <v>15</v>
      </c>
      <c r="R31" s="2" t="s">
        <v>16</v>
      </c>
      <c r="S31" s="2" t="s">
        <v>17</v>
      </c>
      <c r="T31" s="2" t="s">
        <v>18</v>
      </c>
      <c r="U31" s="2" t="s">
        <v>19</v>
      </c>
      <c r="V31" s="2" t="s">
        <v>20</v>
      </c>
      <c r="W31" s="2" t="s">
        <v>21</v>
      </c>
    </row>
    <row r="32" spans="1:23" ht="15" x14ac:dyDescent="0.25">
      <c r="A32" s="1" t="s">
        <v>45</v>
      </c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2">
        <v>0.02</v>
      </c>
      <c r="B33" s="2">
        <f>(A33-$G$29)/(1-$G$29)</f>
        <v>1.0101010101010102E-2</v>
      </c>
      <c r="C33" s="2">
        <f>(C$3/$B$33)*(1-(1-($B$33*(C$25+$G$29*(1-C$25)))/(C$17+$G$29*(1-C$25)))^(1/($G$29+(1-$G$29)*C$25)))</f>
        <v>413.25090638469726</v>
      </c>
      <c r="D33" s="2">
        <f t="shared" ref="D33:W33" si="4">(D3/$B$33)*(1-(1-($B$33*(D25+$G$29*(1-D25)))/(D17+$G$29*(1-D25)))^(1/($G$29+(1-$G$29)*D25)))</f>
        <v>4.8715032021536775</v>
      </c>
      <c r="E33" s="2">
        <f t="shared" si="4"/>
        <v>1.2195120368543946</v>
      </c>
      <c r="F33" s="2">
        <f t="shared" si="4"/>
        <v>38.283598461774055</v>
      </c>
      <c r="G33" s="2">
        <f t="shared" si="4"/>
        <v>29.085207322897219</v>
      </c>
      <c r="H33" s="2">
        <f t="shared" si="4"/>
        <v>54.780233326264778</v>
      </c>
      <c r="I33" s="2">
        <f t="shared" si="4"/>
        <v>5.0303946524711529</v>
      </c>
      <c r="J33" s="2">
        <f t="shared" si="4"/>
        <v>534.10180825410964</v>
      </c>
      <c r="K33" s="2">
        <f t="shared" si="4"/>
        <v>26.276411920013263</v>
      </c>
      <c r="L33" s="2">
        <f t="shared" si="4"/>
        <v>6.4525390125825108</v>
      </c>
      <c r="M33" s="2">
        <f t="shared" si="4"/>
        <v>250.99572319908779</v>
      </c>
      <c r="N33" s="2">
        <f t="shared" si="4"/>
        <v>4.7140564838579166</v>
      </c>
      <c r="O33" s="2">
        <f t="shared" si="4"/>
        <v>2.0411481818297901</v>
      </c>
      <c r="P33" s="2">
        <f t="shared" si="4"/>
        <v>6.8787510853679548</v>
      </c>
      <c r="Q33" s="2">
        <f t="shared" si="4"/>
        <v>1.19254360962327</v>
      </c>
      <c r="R33" s="2">
        <f t="shared" si="4"/>
        <v>7.641277415507191</v>
      </c>
      <c r="S33" s="2">
        <f t="shared" si="4"/>
        <v>46.2782714343208</v>
      </c>
      <c r="T33" s="2">
        <f t="shared" si="4"/>
        <v>1.6261344615887503</v>
      </c>
      <c r="U33" s="2">
        <f t="shared" si="4"/>
        <v>4.4610273383052848</v>
      </c>
      <c r="V33" s="2">
        <f t="shared" si="4"/>
        <v>4.1674446483660912</v>
      </c>
      <c r="W33" s="2">
        <f t="shared" si="4"/>
        <v>0.61430087466692318</v>
      </c>
    </row>
    <row r="34" spans="1:23" ht="15" x14ac:dyDescent="0.25">
      <c r="A34" s="2">
        <v>0.04</v>
      </c>
      <c r="B34" s="2">
        <f>(A34-$G$29)/(1-$G$29)</f>
        <v>3.0303030303030304E-2</v>
      </c>
      <c r="C34" s="2">
        <f>(C$3/$B$34)*(1-(1-($B$34*(C$25+$G$29*(1-C$25)))/(C$17+$G$29*(1-C$25)))^(1/($G$29+(1-$G$29)*C$25)))</f>
        <v>207.32708826443397</v>
      </c>
      <c r="D34" s="2">
        <f t="shared" ref="D34:M42" si="5">(D$3/$B34)*(1-(1-($B34*(D$25+$G$29*(1-D$25)))/(D$17+$G$29*(1-D$25)))^(1/($G$29+(1-$G$29)*D$25)))</f>
        <v>2.4832317186751327</v>
      </c>
      <c r="E34" s="2">
        <f t="shared" si="5"/>
        <v>0.63061752481209499</v>
      </c>
      <c r="F34" s="2">
        <f t="shared" si="5"/>
        <v>20.248801543646447</v>
      </c>
      <c r="G34" s="2">
        <f t="shared" si="5"/>
        <v>18.038997852042076</v>
      </c>
      <c r="H34" s="2">
        <f t="shared" si="5"/>
        <v>39.259238257498033</v>
      </c>
      <c r="I34" s="2">
        <f t="shared" si="5"/>
        <v>3.5699417729800622</v>
      </c>
      <c r="J34" s="2">
        <f t="shared" si="5"/>
        <v>408.33521750771791</v>
      </c>
      <c r="K34" s="2">
        <f t="shared" si="5"/>
        <v>21.589001225038952</v>
      </c>
      <c r="L34" s="2">
        <f t="shared" si="5"/>
        <v>5.6241307520595285</v>
      </c>
      <c r="M34" s="2">
        <f t="shared" si="5"/>
        <v>199.08419882348085</v>
      </c>
      <c r="N34" s="2">
        <f t="shared" ref="N34:W42" si="6">(N$3/$B34)*(1-(1-($B34*(N$25+$G$29*(1-N$25)))/(N$17+$G$29*(1-N$25)))^(1/($G$29+(1-$G$29)*N$25)))</f>
        <v>4.0647416155494378</v>
      </c>
      <c r="O34" s="2">
        <f t="shared" si="6"/>
        <v>1.8338727126929448</v>
      </c>
      <c r="P34" s="2">
        <f t="shared" si="6"/>
        <v>6.2205839695561842</v>
      </c>
      <c r="Q34" s="2">
        <f t="shared" si="6"/>
        <v>1.0851276952250393</v>
      </c>
      <c r="R34" s="2">
        <f t="shared" si="6"/>
        <v>7.0044562944427202</v>
      </c>
      <c r="S34" s="2">
        <f t="shared" si="6"/>
        <v>42.676267073651317</v>
      </c>
      <c r="T34" s="2">
        <f t="shared" si="6"/>
        <v>1.4967535639493239</v>
      </c>
      <c r="U34" s="2">
        <f t="shared" si="6"/>
        <v>4.1347096097020266</v>
      </c>
      <c r="V34" s="2">
        <f t="shared" si="6"/>
        <v>3.8877991788459871</v>
      </c>
      <c r="W34" s="2">
        <f t="shared" si="6"/>
        <v>0.57493205325009156</v>
      </c>
    </row>
    <row r="35" spans="1:23" ht="15" x14ac:dyDescent="0.25">
      <c r="A35" s="2">
        <v>0.06</v>
      </c>
      <c r="B35" s="2">
        <f>(A35-$G$29)/(1-$G$29)</f>
        <v>5.0505050505050504E-2</v>
      </c>
      <c r="C35" s="2">
        <f t="shared" ref="C35:C42" si="7">(C$3/$B35)*(1-(1-($B35*(C$25+$G$29*(1-C$25)))/(C$17+$G$29*(1-C$25)))^(1/($G$29+(1-$G$29)*C$25)))</f>
        <v>129.89344925865049</v>
      </c>
      <c r="D35" s="2">
        <f t="shared" si="5"/>
        <v>1.5628376682469112</v>
      </c>
      <c r="E35" s="2">
        <f t="shared" si="5"/>
        <v>0.39859639157707372</v>
      </c>
      <c r="F35" s="2">
        <f t="shared" si="5"/>
        <v>12.891971048771298</v>
      </c>
      <c r="G35" s="2">
        <f t="shared" si="5"/>
        <v>12.290779870093397</v>
      </c>
      <c r="H35" s="2">
        <f t="shared" si="5"/>
        <v>29.220481616416595</v>
      </c>
      <c r="I35" s="2">
        <f t="shared" si="5"/>
        <v>2.6390918803974488</v>
      </c>
      <c r="J35" s="2">
        <f t="shared" si="5"/>
        <v>319.30564059789401</v>
      </c>
      <c r="K35" s="2">
        <f t="shared" si="5"/>
        <v>17.873984887788048</v>
      </c>
      <c r="L35" s="2">
        <f t="shared" si="5"/>
        <v>4.9077926531141927</v>
      </c>
      <c r="M35" s="2">
        <f t="shared" si="5"/>
        <v>160.13134283485843</v>
      </c>
      <c r="N35" s="2">
        <f t="shared" si="6"/>
        <v>3.5137459585663358</v>
      </c>
      <c r="O35" s="2">
        <f t="shared" si="6"/>
        <v>1.6464235239321143</v>
      </c>
      <c r="P35" s="2">
        <f t="shared" si="6"/>
        <v>5.620040427712734</v>
      </c>
      <c r="Q35" s="2">
        <f t="shared" si="6"/>
        <v>0.98631464466177876</v>
      </c>
      <c r="R35" s="2">
        <f t="shared" si="6"/>
        <v>6.4128576808859137</v>
      </c>
      <c r="S35" s="2">
        <f t="shared" si="6"/>
        <v>39.303174220552627</v>
      </c>
      <c r="T35" s="2">
        <f t="shared" si="6"/>
        <v>1.3759564115706311</v>
      </c>
      <c r="U35" s="2">
        <f t="shared" si="6"/>
        <v>3.8275108366287927</v>
      </c>
      <c r="V35" s="2">
        <f t="shared" si="6"/>
        <v>3.6227127151705756</v>
      </c>
      <c r="W35" s="2">
        <f t="shared" si="6"/>
        <v>0.53747478124213255</v>
      </c>
    </row>
    <row r="36" spans="1:23" ht="15" x14ac:dyDescent="0.25">
      <c r="A36" s="2">
        <v>0.08</v>
      </c>
      <c r="B36" s="2">
        <f t="shared" ref="B33:B42" si="8">(A36-$G$29)/(1-$G$29)</f>
        <v>7.0707070707070718E-2</v>
      </c>
      <c r="C36" s="2">
        <f t="shared" si="7"/>
        <v>93.275705937159316</v>
      </c>
      <c r="D36" s="2">
        <f t="shared" si="5"/>
        <v>1.123332878088388</v>
      </c>
      <c r="E36" s="2">
        <f t="shared" si="5"/>
        <v>0.286778593064278</v>
      </c>
      <c r="F36" s="2">
        <f t="shared" si="5"/>
        <v>9.2917057174885169</v>
      </c>
      <c r="G36" s="2">
        <f t="shared" si="5"/>
        <v>9.0678377110255965</v>
      </c>
      <c r="H36" s="2">
        <f t="shared" si="5"/>
        <v>22.599817114747243</v>
      </c>
      <c r="I36" s="2">
        <f t="shared" si="5"/>
        <v>2.0325301755408383</v>
      </c>
      <c r="J36" s="2">
        <f t="shared" si="5"/>
        <v>255.68552673489194</v>
      </c>
      <c r="K36" s="2">
        <f t="shared" si="5"/>
        <v>14.937574603619687</v>
      </c>
      <c r="L36" s="2">
        <f t="shared" si="5"/>
        <v>4.2913330038761757</v>
      </c>
      <c r="M36" s="2">
        <f t="shared" si="5"/>
        <v>130.84966950180288</v>
      </c>
      <c r="N36" s="2">
        <f t="shared" si="6"/>
        <v>3.0480580075918242</v>
      </c>
      <c r="O36" s="2">
        <f t="shared" si="6"/>
        <v>1.4776494059962775</v>
      </c>
      <c r="P36" s="2">
        <f t="shared" si="6"/>
        <v>5.0743288090737009</v>
      </c>
      <c r="Q36" s="2">
        <f t="shared" si="6"/>
        <v>0.89576048309742118</v>
      </c>
      <c r="R36" s="2">
        <f t="shared" si="6"/>
        <v>5.8651460830976649</v>
      </c>
      <c r="S36" s="2">
        <f t="shared" si="6"/>
        <v>36.154210839385229</v>
      </c>
      <c r="T36" s="2">
        <f t="shared" si="6"/>
        <v>1.2635304655534256</v>
      </c>
      <c r="U36" s="2">
        <f t="shared" si="6"/>
        <v>3.5391039509499023</v>
      </c>
      <c r="V36" s="2">
        <f t="shared" si="6"/>
        <v>3.3720122485271311</v>
      </c>
      <c r="W36" s="2">
        <f t="shared" si="6"/>
        <v>0.50191256057724953</v>
      </c>
    </row>
    <row r="37" spans="1:23" ht="15" x14ac:dyDescent="0.25">
      <c r="A37" s="2">
        <v>0.1</v>
      </c>
      <c r="B37" s="2">
        <f t="shared" si="8"/>
        <v>9.0909090909090925E-2</v>
      </c>
      <c r="C37" s="2">
        <f t="shared" si="7"/>
        <v>72.594051601132904</v>
      </c>
      <c r="D37" s="2">
        <f t="shared" si="5"/>
        <v>0.87440373285688666</v>
      </c>
      <c r="E37" s="2">
        <f t="shared" si="5"/>
        <v>0.22326817924581283</v>
      </c>
      <c r="F37" s="2">
        <f t="shared" si="5"/>
        <v>7.236463969582414</v>
      </c>
      <c r="G37" s="2">
        <f t="shared" si="5"/>
        <v>7.1105089964658825</v>
      </c>
      <c r="H37" s="2">
        <f t="shared" si="5"/>
        <v>18.118987737445856</v>
      </c>
      <c r="I37" s="2">
        <f t="shared" si="5"/>
        <v>1.6257346312389869</v>
      </c>
      <c r="J37" s="2">
        <f t="shared" si="5"/>
        <v>209.63358442885212</v>
      </c>
      <c r="K37" s="2">
        <f t="shared" si="5"/>
        <v>12.619491566605443</v>
      </c>
      <c r="L37" s="2">
        <f t="shared" si="5"/>
        <v>3.763334439863435</v>
      </c>
      <c r="M37" s="2">
        <f t="shared" si="5"/>
        <v>108.74194875642993</v>
      </c>
      <c r="N37" s="2">
        <f t="shared" si="6"/>
        <v>2.6559161512821512</v>
      </c>
      <c r="O37" s="2">
        <f t="shared" si="6"/>
        <v>1.3264002099225558</v>
      </c>
      <c r="P37" s="2">
        <f t="shared" si="6"/>
        <v>4.5806295386928744</v>
      </c>
      <c r="Q37" s="2">
        <f t="shared" si="6"/>
        <v>0.81311467635801793</v>
      </c>
      <c r="R37" s="2">
        <f t="shared" si="6"/>
        <v>5.3599452889657337</v>
      </c>
      <c r="S37" s="2">
        <f t="shared" si="6"/>
        <v>33.224403619289582</v>
      </c>
      <c r="T37" s="2">
        <f t="shared" si="6"/>
        <v>1.1592557776979009</v>
      </c>
      <c r="U37" s="2">
        <f t="shared" si="6"/>
        <v>3.2691483251302409</v>
      </c>
      <c r="V37" s="2">
        <f t="shared" si="6"/>
        <v>3.13551715217333</v>
      </c>
      <c r="W37" s="2">
        <f t="shared" si="6"/>
        <v>0.46822812564605476</v>
      </c>
    </row>
    <row r="38" spans="1:23" ht="15" x14ac:dyDescent="0.25">
      <c r="A38" s="2">
        <v>0.12</v>
      </c>
      <c r="B38" s="2">
        <f t="shared" si="8"/>
        <v>0.11111111111111112</v>
      </c>
      <c r="C38" s="2">
        <f t="shared" si="7"/>
        <v>59.399473011345471</v>
      </c>
      <c r="D38" s="2">
        <f t="shared" si="5"/>
        <v>0.71549099144739325</v>
      </c>
      <c r="E38" s="2">
        <f t="shared" si="5"/>
        <v>0.182696875271607</v>
      </c>
      <c r="F38" s="2">
        <f t="shared" si="5"/>
        <v>5.9218370872133947</v>
      </c>
      <c r="G38" s="2">
        <f t="shared" si="5"/>
        <v>5.8289456922788121</v>
      </c>
      <c r="H38" s="2">
        <f t="shared" si="5"/>
        <v>14.991444637097647</v>
      </c>
      <c r="I38" s="2">
        <f t="shared" si="5"/>
        <v>1.3435670542741895</v>
      </c>
      <c r="J38" s="2">
        <f t="shared" si="5"/>
        <v>175.75684333463656</v>
      </c>
      <c r="K38" s="2">
        <f t="shared" si="5"/>
        <v>10.788492285111039</v>
      </c>
      <c r="L38" s="2">
        <f t="shared" si="5"/>
        <v>3.3131519562704059</v>
      </c>
      <c r="M38" s="2">
        <f t="shared" si="5"/>
        <v>91.930447058319871</v>
      </c>
      <c r="N38" s="2">
        <f t="shared" si="6"/>
        <v>2.32675052824449</v>
      </c>
      <c r="O38" s="2">
        <f t="shared" si="6"/>
        <v>1.1915269258722205</v>
      </c>
      <c r="P38" s="2">
        <f t="shared" si="6"/>
        <v>4.1360927094105868</v>
      </c>
      <c r="Q38" s="2">
        <f t="shared" si="6"/>
        <v>0.73801950384707293</v>
      </c>
      <c r="R38" s="2">
        <f t="shared" si="6"/>
        <v>4.8958339793205372</v>
      </c>
      <c r="S38" s="2">
        <f t="shared" si="6"/>
        <v>30.508565420495501</v>
      </c>
      <c r="T38" s="2">
        <f t="shared" si="6"/>
        <v>1.0629041667484425</v>
      </c>
      <c r="U38" s="2">
        <f t="shared" si="6"/>
        <v>3.0172882031585782</v>
      </c>
      <c r="V38" s="2">
        <f t="shared" si="6"/>
        <v>2.9130383118746588</v>
      </c>
      <c r="W38" s="2">
        <f t="shared" si="6"/>
        <v>0.43640335475685965</v>
      </c>
    </row>
    <row r="39" spans="1:23" ht="15" x14ac:dyDescent="0.25">
      <c r="A39" s="2">
        <v>0.14000000000000001</v>
      </c>
      <c r="B39" s="2">
        <f t="shared" si="8"/>
        <v>0.13131313131313133</v>
      </c>
      <c r="C39" s="2">
        <f t="shared" si="7"/>
        <v>50.261492666552606</v>
      </c>
      <c r="D39" s="2">
        <f t="shared" si="5"/>
        <v>0.60542225416535533</v>
      </c>
      <c r="E39" s="2">
        <f t="shared" si="5"/>
        <v>0.15459200952176211</v>
      </c>
      <c r="F39" s="2">
        <f t="shared" si="5"/>
        <v>5.0109063817071018</v>
      </c>
      <c r="G39" s="2">
        <f t="shared" si="5"/>
        <v>4.9342682137377931</v>
      </c>
      <c r="H39" s="2">
        <f t="shared" si="5"/>
        <v>12.734253189402809</v>
      </c>
      <c r="I39" s="2">
        <f t="shared" si="5"/>
        <v>1.140700587319956</v>
      </c>
      <c r="J39" s="2">
        <f t="shared" si="5"/>
        <v>150.36448572364549</v>
      </c>
      <c r="K39" s="2">
        <f t="shared" si="5"/>
        <v>9.338262019966562</v>
      </c>
      <c r="L39" s="2">
        <f t="shared" si="5"/>
        <v>2.9309107715103448</v>
      </c>
      <c r="M39" s="2">
        <f t="shared" si="5"/>
        <v>79.017405350838729</v>
      </c>
      <c r="N39" s="2">
        <f t="shared" si="6"/>
        <v>2.0511239546697393</v>
      </c>
      <c r="O39" s="2">
        <f t="shared" si="6"/>
        <v>1.07188177494138</v>
      </c>
      <c r="P39" s="2">
        <f t="shared" si="6"/>
        <v>3.7378352343438341</v>
      </c>
      <c r="Q39" s="2">
        <f t="shared" si="6"/>
        <v>0.67010931116999872</v>
      </c>
      <c r="R39" s="2">
        <f t="shared" si="6"/>
        <v>4.4713404446856932</v>
      </c>
      <c r="S39" s="2">
        <f t="shared" si="6"/>
        <v>28.001267870052764</v>
      </c>
      <c r="T39" s="2">
        <f t="shared" si="6"/>
        <v>0.97423822474988542</v>
      </c>
      <c r="U39" s="2">
        <f t="shared" si="6"/>
        <v>2.7831508060243535</v>
      </c>
      <c r="V39" s="2">
        <f t="shared" si="6"/>
        <v>2.7043770826746387</v>
      </c>
      <c r="W39" s="2">
        <f t="shared" si="6"/>
        <v>0.406419163979721</v>
      </c>
    </row>
    <row r="40" spans="1:23" ht="15" x14ac:dyDescent="0.25">
      <c r="A40" s="2">
        <v>0.16</v>
      </c>
      <c r="B40" s="2">
        <f t="shared" si="8"/>
        <v>0.15151515151515152</v>
      </c>
      <c r="C40" s="2">
        <f t="shared" si="7"/>
        <v>43.559996144042479</v>
      </c>
      <c r="D40" s="2">
        <f t="shared" si="5"/>
        <v>0.52469992759796547</v>
      </c>
      <c r="E40" s="2">
        <f t="shared" si="5"/>
        <v>0.13397997272067219</v>
      </c>
      <c r="F40" s="2">
        <f t="shared" si="5"/>
        <v>4.3427983703966246</v>
      </c>
      <c r="G40" s="2">
        <f t="shared" si="5"/>
        <v>4.2767245098011726</v>
      </c>
      <c r="H40" s="2">
        <f t="shared" si="5"/>
        <v>11.049911920096736</v>
      </c>
      <c r="I40" s="2">
        <f t="shared" si="5"/>
        <v>0.98963151226782875</v>
      </c>
      <c r="J40" s="2">
        <f t="shared" si="5"/>
        <v>130.93783655672996</v>
      </c>
      <c r="K40" s="2">
        <f t="shared" si="5"/>
        <v>8.1836692444564303</v>
      </c>
      <c r="L40" s="2">
        <f t="shared" si="5"/>
        <v>2.6075040164429657</v>
      </c>
      <c r="M40" s="2">
        <f t="shared" si="5"/>
        <v>68.972338614417794</v>
      </c>
      <c r="N40" s="2">
        <f t="shared" si="6"/>
        <v>1.8206718373150936</v>
      </c>
      <c r="O40" s="2">
        <f t="shared" si="6"/>
        <v>0.96631831808496582</v>
      </c>
      <c r="P40" s="2">
        <f t="shared" si="6"/>
        <v>3.3829374262919281</v>
      </c>
      <c r="Q40" s="2">
        <f t="shared" si="6"/>
        <v>0.60900960484445166</v>
      </c>
      <c r="R40" s="2">
        <f t="shared" si="6"/>
        <v>4.084936113745079</v>
      </c>
      <c r="S40" s="2">
        <f t="shared" si="6"/>
        <v>25.696807475678511</v>
      </c>
      <c r="T40" s="2">
        <f t="shared" si="6"/>
        <v>0.89301009836650524</v>
      </c>
      <c r="U40" s="2">
        <f t="shared" si="6"/>
        <v>2.5663440074373649</v>
      </c>
      <c r="V40" s="2">
        <f t="shared" si="6"/>
        <v>2.5093240192276434</v>
      </c>
      <c r="W40" s="2">
        <f t="shared" si="6"/>
        <v>0.37825537808368864</v>
      </c>
    </row>
    <row r="41" spans="1:23" ht="15" x14ac:dyDescent="0.25">
      <c r="A41" s="2">
        <v>0.18</v>
      </c>
      <c r="B41" s="2">
        <f t="shared" si="8"/>
        <v>0.17171717171717171</v>
      </c>
      <c r="C41" s="2">
        <f t="shared" si="7"/>
        <v>38.435293805810872</v>
      </c>
      <c r="D41" s="2">
        <f t="shared" si="5"/>
        <v>0.46297058215421699</v>
      </c>
      <c r="E41" s="2">
        <f t="shared" si="5"/>
        <v>0.11821764469009259</v>
      </c>
      <c r="F41" s="2">
        <f t="shared" si="5"/>
        <v>3.8318822031234356</v>
      </c>
      <c r="G41" s="2">
        <f t="shared" si="5"/>
        <v>3.7736368333408148</v>
      </c>
      <c r="H41" s="2">
        <f t="shared" si="5"/>
        <v>9.7533373970447936</v>
      </c>
      <c r="I41" s="2">
        <f t="shared" si="5"/>
        <v>0.87345398863081858</v>
      </c>
      <c r="J41" s="2">
        <f t="shared" si="5"/>
        <v>115.75846501486365</v>
      </c>
      <c r="K41" s="2">
        <f t="shared" si="5"/>
        <v>7.2573741192376655</v>
      </c>
      <c r="L41" s="2">
        <f t="shared" si="5"/>
        <v>2.3345902161896284</v>
      </c>
      <c r="M41" s="2">
        <f t="shared" si="5"/>
        <v>61.042142388670548</v>
      </c>
      <c r="N41" s="2">
        <f t="shared" si="6"/>
        <v>1.6280409693331108</v>
      </c>
      <c r="O41" s="2">
        <f t="shared" si="6"/>
        <v>0.87369158769478328</v>
      </c>
      <c r="P41" s="2">
        <f t="shared" si="6"/>
        <v>3.0684388090331414</v>
      </c>
      <c r="Q41" s="2">
        <f t="shared" si="6"/>
        <v>0.55433593390208491</v>
      </c>
      <c r="R41" s="2">
        <f t="shared" si="6"/>
        <v>3.7350274620693669</v>
      </c>
      <c r="S41" s="2">
        <f t="shared" si="6"/>
        <v>23.589162827423966</v>
      </c>
      <c r="T41" s="2">
        <f t="shared" si="6"/>
        <v>0.81895996387272241</v>
      </c>
      <c r="U41" s="2">
        <f t="shared" si="6"/>
        <v>2.366453427325983</v>
      </c>
      <c r="V41" s="2">
        <f t="shared" si="6"/>
        <v>2.3276573041426207</v>
      </c>
      <c r="W41" s="2">
        <f t="shared" si="6"/>
        <v>0.35189057103567833</v>
      </c>
    </row>
    <row r="42" spans="1:23" ht="15" x14ac:dyDescent="0.25">
      <c r="A42" s="2">
        <v>0.2</v>
      </c>
      <c r="B42" s="2">
        <f t="shared" si="8"/>
        <v>0.19191919191919193</v>
      </c>
      <c r="C42" s="2">
        <f t="shared" si="7"/>
        <v>34.389473660157719</v>
      </c>
      <c r="D42" s="2">
        <f t="shared" si="5"/>
        <v>0.41423684162154212</v>
      </c>
      <c r="E42" s="2">
        <f t="shared" si="5"/>
        <v>0.10577368401696889</v>
      </c>
      <c r="F42" s="2">
        <f t="shared" si="5"/>
        <v>3.4285263029425144</v>
      </c>
      <c r="G42" s="2">
        <f t="shared" si="5"/>
        <v>3.3764198358377735</v>
      </c>
      <c r="H42" s="2">
        <f t="shared" si="5"/>
        <v>8.7274356936686761</v>
      </c>
      <c r="I42" s="2">
        <f t="shared" si="5"/>
        <v>0.78156561172994898</v>
      </c>
      <c r="J42" s="2">
        <f t="shared" si="5"/>
        <v>103.65039201180365</v>
      </c>
      <c r="K42" s="2">
        <f t="shared" si="5"/>
        <v>6.5067835040131277</v>
      </c>
      <c r="L42" s="2">
        <f t="shared" si="5"/>
        <v>2.1045905205044306</v>
      </c>
      <c r="M42" s="2">
        <f t="shared" si="5"/>
        <v>54.680380532638011</v>
      </c>
      <c r="N42" s="2">
        <f t="shared" si="6"/>
        <v>1.4668270852996976</v>
      </c>
      <c r="O42" s="2">
        <f t="shared" si="6"/>
        <v>0.79285825017599887</v>
      </c>
      <c r="P42" s="2">
        <f t="shared" si="6"/>
        <v>2.7913328632402856</v>
      </c>
      <c r="Q42" s="2">
        <f t="shared" si="6"/>
        <v>0.505692473860195</v>
      </c>
      <c r="R42" s="2">
        <f t="shared" si="6"/>
        <v>3.4199456350018305</v>
      </c>
      <c r="S42" s="2">
        <f t="shared" si="6"/>
        <v>21.671939107411657</v>
      </c>
      <c r="T42" s="2">
        <f t="shared" si="6"/>
        <v>0.75181407094180375</v>
      </c>
      <c r="U42" s="2">
        <f t="shared" si="6"/>
        <v>2.1830387116090271</v>
      </c>
      <c r="V42" s="2">
        <f t="shared" si="6"/>
        <v>2.1591407625344092</v>
      </c>
      <c r="W42" s="2">
        <f t="shared" si="6"/>
        <v>0.32730186499359565</v>
      </c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2">
        <v>0.02</v>
      </c>
      <c r="B45" s="2">
        <f t="shared" ref="B45:B52" si="9">(A45-$G$29)/(1-$G$29)</f>
        <v>1.0101010101010102E-2</v>
      </c>
      <c r="C45" s="2">
        <f t="shared" ref="C45:L52" si="10">(C$3/$B45)*(1-(1-($B45*(C$26+$G$29*(1-C$26)))/(C$18+$G$29*(1-C$26)))^(1/($G$29+(1-$G$29)*C$26)))</f>
        <v>414.3890465118854</v>
      </c>
      <c r="D45" s="2">
        <f t="shared" si="10"/>
        <v>4.8916974587015227</v>
      </c>
      <c r="E45" s="2">
        <f t="shared" si="10"/>
        <v>1.0843165633759755</v>
      </c>
      <c r="F45" s="2">
        <f t="shared" si="10"/>
        <v>39.114662651383149</v>
      </c>
      <c r="G45" s="2">
        <f t="shared" si="10"/>
        <v>33.339818205809529</v>
      </c>
      <c r="H45" s="2">
        <f t="shared" si="10"/>
        <v>67.927594494429371</v>
      </c>
      <c r="I45" s="2">
        <f t="shared" si="10"/>
        <v>6.341558914481678</v>
      </c>
      <c r="J45" s="2">
        <f t="shared" si="10"/>
        <v>648.85597103548491</v>
      </c>
      <c r="K45" s="2">
        <f t="shared" si="10"/>
        <v>31.883685859642735</v>
      </c>
      <c r="L45" s="2">
        <f t="shared" si="10"/>
        <v>7.6409082767261918</v>
      </c>
      <c r="M45" s="2">
        <f t="shared" ref="M45:W52" si="11">(M$3/$B45)*(1-(1-($B45*(M$26+$G$29*(1-M$26)))/(M$18+$G$29*(1-M$26)))^(1/($G$29+(1-$G$29)*M$26)))</f>
        <v>188.81925189866027</v>
      </c>
      <c r="N45" s="2">
        <f t="shared" si="11"/>
        <v>5.4430506896705859</v>
      </c>
      <c r="O45" s="2">
        <f t="shared" si="11"/>
        <v>1.5918788476978198</v>
      </c>
      <c r="P45" s="2">
        <f t="shared" si="11"/>
        <v>4.256830152239746</v>
      </c>
      <c r="Q45" s="2">
        <f t="shared" si="11"/>
        <v>0.6619597051891869</v>
      </c>
      <c r="R45" s="2">
        <f t="shared" si="11"/>
        <v>3.5194831767221886</v>
      </c>
      <c r="S45" s="2">
        <f t="shared" si="11"/>
        <v>13.084204302706672</v>
      </c>
      <c r="T45" s="2">
        <f t="shared" si="11"/>
        <v>0.59244155877691884</v>
      </c>
      <c r="U45" s="2">
        <f t="shared" si="11"/>
        <v>1.179999924410712</v>
      </c>
      <c r="V45" s="2">
        <f t="shared" si="11"/>
        <v>0.93465971199217779</v>
      </c>
      <c r="W45" s="2">
        <f t="shared" si="11"/>
        <v>0.13344896751372412</v>
      </c>
    </row>
    <row r="46" spans="1:23" ht="15" x14ac:dyDescent="0.25">
      <c r="A46" s="2">
        <v>0.04</v>
      </c>
      <c r="B46" s="2">
        <f t="shared" si="9"/>
        <v>3.0303030303030304E-2</v>
      </c>
      <c r="C46" s="9">
        <f t="shared" si="10"/>
        <v>207.48119535578704</v>
      </c>
      <c r="D46" s="2">
        <f t="shared" si="10"/>
        <v>2.4864544135477789</v>
      </c>
      <c r="E46" s="2">
        <f t="shared" si="10"/>
        <v>0.60713968490378523</v>
      </c>
      <c r="F46" s="2">
        <f t="shared" si="10"/>
        <v>20.3881710649216</v>
      </c>
      <c r="G46" s="2">
        <f t="shared" si="10"/>
        <v>19.185787343936923</v>
      </c>
      <c r="H46" s="2">
        <f t="shared" si="10"/>
        <v>44.726257517334496</v>
      </c>
      <c r="I46" s="2">
        <f t="shared" si="10"/>
        <v>4.0896626848815369</v>
      </c>
      <c r="J46" s="2">
        <f t="shared" si="10"/>
        <v>467.16555371049856</v>
      </c>
      <c r="K46" s="2">
        <f t="shared" si="10"/>
        <v>25.234397643867752</v>
      </c>
      <c r="L46" s="2">
        <f t="shared" si="10"/>
        <v>6.5546779544911802</v>
      </c>
      <c r="M46" s="2">
        <f t="shared" si="11"/>
        <v>161.19930769515022</v>
      </c>
      <c r="N46" s="2">
        <f t="shared" si="11"/>
        <v>4.6199298301335947</v>
      </c>
      <c r="O46" s="2">
        <f t="shared" si="11"/>
        <v>1.4947936920602134</v>
      </c>
      <c r="P46" s="2">
        <f t="shared" si="11"/>
        <v>4.0950997032031076</v>
      </c>
      <c r="Q46" s="2">
        <f t="shared" si="11"/>
        <v>0.64363935664092298</v>
      </c>
      <c r="R46" s="2">
        <f t="shared" si="11"/>
        <v>3.4694640257671656</v>
      </c>
      <c r="S46" s="2">
        <f t="shared" si="11"/>
        <v>13.1582650240458</v>
      </c>
      <c r="T46" s="2">
        <f t="shared" si="11"/>
        <v>0.59062988655758408</v>
      </c>
      <c r="U46" s="2">
        <f t="shared" si="11"/>
        <v>1.1898561435310444</v>
      </c>
      <c r="V46" s="2">
        <f t="shared" si="11"/>
        <v>0.94709209659997884</v>
      </c>
      <c r="W46" s="2">
        <f t="shared" si="11"/>
        <v>0.13538516870289111</v>
      </c>
    </row>
    <row r="47" spans="1:23" ht="15" x14ac:dyDescent="0.25">
      <c r="A47" s="2">
        <v>0.06</v>
      </c>
      <c r="B47" s="2">
        <f t="shared" si="9"/>
        <v>5.0505050505050504E-2</v>
      </c>
      <c r="C47" s="9">
        <f t="shared" si="10"/>
        <v>129.91341353088001</v>
      </c>
      <c r="D47" s="2">
        <f t="shared" si="10"/>
        <v>1.563322655700806</v>
      </c>
      <c r="E47" s="2">
        <f t="shared" si="10"/>
        <v>0.39471228870441771</v>
      </c>
      <c r="F47" s="2">
        <f t="shared" si="10"/>
        <v>12.914069639366669</v>
      </c>
      <c r="G47" s="2">
        <f t="shared" si="10"/>
        <v>12.57804938461952</v>
      </c>
      <c r="H47" s="2">
        <f t="shared" si="10"/>
        <v>31.346579242914611</v>
      </c>
      <c r="I47" s="2">
        <f t="shared" si="10"/>
        <v>2.8316170235994478</v>
      </c>
      <c r="J47" s="2">
        <f t="shared" si="10"/>
        <v>348.23329145458433</v>
      </c>
      <c r="K47" s="2">
        <f t="shared" si="10"/>
        <v>20.134123035384217</v>
      </c>
      <c r="L47" s="2">
        <f t="shared" si="10"/>
        <v>5.611623037186324</v>
      </c>
      <c r="M47" s="2">
        <f t="shared" si="11"/>
        <v>137.92218276979781</v>
      </c>
      <c r="N47" s="2">
        <f t="shared" si="11"/>
        <v>3.9230007069833812</v>
      </c>
      <c r="O47" s="2">
        <f t="shared" si="11"/>
        <v>1.3995415688777815</v>
      </c>
      <c r="P47" s="2">
        <f t="shared" si="11"/>
        <v>3.9317691422661403</v>
      </c>
      <c r="Q47" s="2">
        <f t="shared" si="11"/>
        <v>0.624908396686641</v>
      </c>
      <c r="R47" s="2">
        <f t="shared" si="11"/>
        <v>3.4174967331546044</v>
      </c>
      <c r="S47" s="2">
        <f t="shared" si="11"/>
        <v>13.236970140757274</v>
      </c>
      <c r="T47" s="2">
        <f t="shared" si="11"/>
        <v>0.58872411248340029</v>
      </c>
      <c r="U47" s="2">
        <f t="shared" si="11"/>
        <v>1.2003527461361927</v>
      </c>
      <c r="V47" s="2">
        <f t="shared" si="11"/>
        <v>0.96039802554621256</v>
      </c>
      <c r="W47" s="2">
        <f t="shared" si="11"/>
        <v>0.13745983487177879</v>
      </c>
    </row>
    <row r="48" spans="1:23" ht="15" x14ac:dyDescent="0.25">
      <c r="A48" s="2">
        <v>0.08</v>
      </c>
      <c r="B48" s="2">
        <f t="shared" si="9"/>
        <v>7.0707070707070718E-2</v>
      </c>
      <c r="C48" s="9">
        <f t="shared" si="10"/>
        <v>93.278175579526987</v>
      </c>
      <c r="D48" s="2">
        <f t="shared" si="10"/>
        <v>1.1234016518140062</v>
      </c>
      <c r="E48" s="2">
        <f t="shared" si="10"/>
        <v>0.28616933787122772</v>
      </c>
      <c r="F48" s="2">
        <f t="shared" si="10"/>
        <v>9.2950074297082228</v>
      </c>
      <c r="G48" s="2">
        <f t="shared" si="10"/>
        <v>9.134278920161595</v>
      </c>
      <c r="H48" s="2">
        <f t="shared" si="10"/>
        <v>23.3666244374587</v>
      </c>
      <c r="I48" s="2">
        <f t="shared" si="10"/>
        <v>2.0986714595072136</v>
      </c>
      <c r="J48" s="2">
        <f t="shared" si="10"/>
        <v>269.26362543211462</v>
      </c>
      <c r="K48" s="2">
        <f t="shared" si="10"/>
        <v>16.260980630198532</v>
      </c>
      <c r="L48" s="2">
        <f t="shared" si="10"/>
        <v>4.8015440146177486</v>
      </c>
      <c r="M48" s="2">
        <f t="shared" si="11"/>
        <v>118.41788365513663</v>
      </c>
      <c r="N48" s="2">
        <f t="shared" si="11"/>
        <v>3.3382496782584097</v>
      </c>
      <c r="O48" s="2">
        <f t="shared" si="11"/>
        <v>1.3062398538196542</v>
      </c>
      <c r="P48" s="2">
        <f t="shared" si="11"/>
        <v>3.7666894912024511</v>
      </c>
      <c r="Q48" s="2">
        <f t="shared" si="11"/>
        <v>0.605723675618004</v>
      </c>
      <c r="R48" s="2">
        <f t="shared" si="11"/>
        <v>3.3633450215289522</v>
      </c>
      <c r="S48" s="2">
        <f t="shared" si="11"/>
        <v>13.32098615279266</v>
      </c>
      <c r="T48" s="2">
        <f t="shared" si="11"/>
        <v>0.58671173738045579</v>
      </c>
      <c r="U48" s="2">
        <f t="shared" si="11"/>
        <v>1.2115819347884018</v>
      </c>
      <c r="V48" s="2">
        <f t="shared" si="11"/>
        <v>0.9747066819634812</v>
      </c>
      <c r="W48" s="2">
        <f t="shared" si="11"/>
        <v>0.13969356014711051</v>
      </c>
    </row>
    <row r="49" spans="1:23" ht="15" x14ac:dyDescent="0.25">
      <c r="A49" s="2">
        <v>0.1</v>
      </c>
      <c r="B49" s="2">
        <f t="shared" si="9"/>
        <v>9.0909090909090925E-2</v>
      </c>
      <c r="C49" s="9">
        <f t="shared" si="10"/>
        <v>72.594342707316201</v>
      </c>
      <c r="D49" s="2">
        <f t="shared" si="10"/>
        <v>0.87441290972887908</v>
      </c>
      <c r="E49" s="2">
        <f t="shared" si="10"/>
        <v>0.22317805372034302</v>
      </c>
      <c r="F49" s="2">
        <f t="shared" si="10"/>
        <v>7.2369270647181159</v>
      </c>
      <c r="G49" s="2">
        <f t="shared" si="10"/>
        <v>7.1245980072847672</v>
      </c>
      <c r="H49" s="2">
        <f t="shared" si="10"/>
        <v>18.37312932566029</v>
      </c>
      <c r="I49" s="2">
        <f t="shared" si="10"/>
        <v>1.646636988050963</v>
      </c>
      <c r="J49" s="2">
        <f t="shared" si="10"/>
        <v>215.68465342930486</v>
      </c>
      <c r="K49" s="2">
        <f t="shared" si="10"/>
        <v>13.342143370545751</v>
      </c>
      <c r="L49" s="2">
        <f t="shared" si="10"/>
        <v>4.1139438551251137</v>
      </c>
      <c r="M49" s="2">
        <f t="shared" si="11"/>
        <v>102.16444049450465</v>
      </c>
      <c r="N49" s="2">
        <f t="shared" si="11"/>
        <v>2.8522078028951912</v>
      </c>
      <c r="O49" s="2">
        <f t="shared" si="11"/>
        <v>1.2150274550439124</v>
      </c>
      <c r="P49" s="2">
        <f t="shared" si="11"/>
        <v>3.5996807832359625</v>
      </c>
      <c r="Q49" s="2">
        <f t="shared" si="11"/>
        <v>0.58603267941370585</v>
      </c>
      <c r="R49" s="2">
        <f t="shared" si="11"/>
        <v>3.3067182610158388</v>
      </c>
      <c r="S49" s="2">
        <f t="shared" si="11"/>
        <v>13.411143672362662</v>
      </c>
      <c r="T49" s="2">
        <f t="shared" si="11"/>
        <v>0.5845772964244671</v>
      </c>
      <c r="U49" s="2">
        <f t="shared" si="11"/>
        <v>1.2236583702523816</v>
      </c>
      <c r="V49" s="2">
        <f t="shared" si="11"/>
        <v>0.99017884546845236</v>
      </c>
      <c r="W49" s="2">
        <f t="shared" si="11"/>
        <v>0.1421119768646141</v>
      </c>
    </row>
    <row r="50" spans="1:23" ht="15" x14ac:dyDescent="0.25">
      <c r="A50" s="2">
        <v>0.12</v>
      </c>
      <c r="B50" s="2">
        <f t="shared" si="9"/>
        <v>0.11111111111111112</v>
      </c>
      <c r="C50" s="9">
        <f t="shared" si="10"/>
        <v>59.399505634688005</v>
      </c>
      <c r="D50" s="2">
        <f t="shared" si="10"/>
        <v>0.71549214153007212</v>
      </c>
      <c r="E50" s="2">
        <f t="shared" si="10"/>
        <v>0.18268437852133332</v>
      </c>
      <c r="F50" s="2">
        <f t="shared" si="10"/>
        <v>5.9218978145693235</v>
      </c>
      <c r="G50" s="2">
        <f t="shared" si="10"/>
        <v>5.8316643106062092</v>
      </c>
      <c r="H50" s="2">
        <f t="shared" si="10"/>
        <v>15.068099425010853</v>
      </c>
      <c r="I50" s="2">
        <f t="shared" si="10"/>
        <v>1.3495928212779089</v>
      </c>
      <c r="J50" s="2">
        <f t="shared" si="10"/>
        <v>178.30158475296813</v>
      </c>
      <c r="K50" s="2">
        <f t="shared" si="10"/>
        <v>11.150529415244632</v>
      </c>
      <c r="L50" s="2">
        <f t="shared" si="10"/>
        <v>3.5379748516814042</v>
      </c>
      <c r="M50" s="2">
        <f t="shared" si="11"/>
        <v>88.68698164755159</v>
      </c>
      <c r="N50" s="2">
        <f t="shared" si="11"/>
        <v>2.4519860218555105</v>
      </c>
      <c r="O50" s="2">
        <f t="shared" si="11"/>
        <v>1.1260723275263018</v>
      </c>
      <c r="P50" s="2">
        <f t="shared" si="11"/>
        <v>3.4305208484234568</v>
      </c>
      <c r="Q50" s="2">
        <f t="shared" si="11"/>
        <v>0.56577011663240584</v>
      </c>
      <c r="R50" s="2">
        <f t="shared" si="11"/>
        <v>3.2472513315661713</v>
      </c>
      <c r="S50" s="2">
        <f t="shared" si="11"/>
        <v>13.508498947323947</v>
      </c>
      <c r="T50" s="2">
        <f t="shared" si="11"/>
        <v>0.58230126296037621</v>
      </c>
      <c r="U50" s="2">
        <f t="shared" si="11"/>
        <v>1.2367274203058181</v>
      </c>
      <c r="V50" s="2">
        <f t="shared" si="11"/>
        <v>1.0070183781308852</v>
      </c>
      <c r="W50" s="2">
        <f t="shared" si="11"/>
        <v>0.144747580900324</v>
      </c>
    </row>
    <row r="51" spans="1:23" ht="15" x14ac:dyDescent="0.25">
      <c r="A51" s="2">
        <v>0.14000000000000001</v>
      </c>
      <c r="B51" s="2">
        <f t="shared" si="9"/>
        <v>0.13131313131313133</v>
      </c>
      <c r="C51" s="9">
        <f t="shared" si="10"/>
        <v>50.261496134062654</v>
      </c>
      <c r="D51" s="2">
        <f t="shared" si="10"/>
        <v>0.60542238922196545</v>
      </c>
      <c r="E51" s="2">
        <f t="shared" si="10"/>
        <v>0.15459039639749927</v>
      </c>
      <c r="F51" s="2">
        <f t="shared" si="10"/>
        <v>5.0109137937626951</v>
      </c>
      <c r="G51" s="2">
        <f t="shared" si="10"/>
        <v>4.9347416568092068</v>
      </c>
      <c r="H51" s="2">
        <f t="shared" si="10"/>
        <v>12.755084171366359</v>
      </c>
      <c r="I51" s="2">
        <f t="shared" si="10"/>
        <v>1.1422713569318601</v>
      </c>
      <c r="J51" s="2">
        <f t="shared" si="10"/>
        <v>151.36751123908221</v>
      </c>
      <c r="K51" s="2">
        <f t="shared" si="10"/>
        <v>9.5013088280092823</v>
      </c>
      <c r="L51" s="2">
        <f t="shared" si="10"/>
        <v>3.0623639511066227</v>
      </c>
      <c r="M51" s="2">
        <f t="shared" si="11"/>
        <v>77.556747923114088</v>
      </c>
      <c r="N51" s="2">
        <f t="shared" si="11"/>
        <v>2.1253177077750842</v>
      </c>
      <c r="O51" s="2">
        <f t="shared" si="11"/>
        <v>1.0395833717821139</v>
      </c>
      <c r="P51" s="2">
        <f t="shared" si="11"/>
        <v>3.2589276914711749</v>
      </c>
      <c r="Q51" s="2">
        <f t="shared" si="11"/>
        <v>0.5448525890013094</v>
      </c>
      <c r="R51" s="2">
        <f t="shared" si="11"/>
        <v>3.1844733269047736</v>
      </c>
      <c r="S51" s="2">
        <f t="shared" si="11"/>
        <v>13.614428460370034</v>
      </c>
      <c r="T51" s="2">
        <f t="shared" si="11"/>
        <v>0.57985836140725799</v>
      </c>
      <c r="U51" s="2">
        <f t="shared" si="11"/>
        <v>1.250977717164053</v>
      </c>
      <c r="V51" s="2">
        <f t="shared" si="11"/>
        <v>1.0254895794054444</v>
      </c>
      <c r="W51" s="2">
        <f t="shared" si="11"/>
        <v>0.14764248382394751</v>
      </c>
    </row>
    <row r="52" spans="1:23" ht="15" x14ac:dyDescent="0.25">
      <c r="A52" s="2">
        <v>0.16</v>
      </c>
      <c r="B52" s="2">
        <f t="shared" si="9"/>
        <v>0.15151515151515152</v>
      </c>
      <c r="C52" s="9">
        <f t="shared" si="10"/>
        <v>43.559996492696484</v>
      </c>
      <c r="D52" s="2">
        <f t="shared" si="10"/>
        <v>0.5246999424185681</v>
      </c>
      <c r="E52" s="2">
        <f t="shared" si="10"/>
        <v>0.13397978037041872</v>
      </c>
      <c r="F52" s="2">
        <f t="shared" si="10"/>
        <v>4.3427992083108036</v>
      </c>
      <c r="G52" s="2">
        <f t="shared" si="10"/>
        <v>4.2767982231488793</v>
      </c>
      <c r="H52" s="2">
        <f t="shared" si="10"/>
        <v>11.054956455058127</v>
      </c>
      <c r="I52" s="2">
        <f t="shared" si="10"/>
        <v>0.98999795582267014</v>
      </c>
      <c r="J52" s="2">
        <f t="shared" si="10"/>
        <v>131.30559364873042</v>
      </c>
      <c r="K52" s="2">
        <f t="shared" si="10"/>
        <v>8.2481822490230776</v>
      </c>
      <c r="L52" s="2">
        <f t="shared" si="10"/>
        <v>2.6752998715804366</v>
      </c>
      <c r="M52" s="2">
        <f t="shared" si="11"/>
        <v>68.390035931422275</v>
      </c>
      <c r="N52" s="2">
        <f t="shared" si="11"/>
        <v>1.8606116628328944</v>
      </c>
      <c r="O52" s="2">
        <f t="shared" si="11"/>
        <v>0.9558308177347552</v>
      </c>
      <c r="P52" s="2">
        <f t="shared" si="11"/>
        <v>3.084529895540999</v>
      </c>
      <c r="Q52" s="2">
        <f t="shared" si="11"/>
        <v>0.52316974708973629</v>
      </c>
      <c r="R52" s="2">
        <f t="shared" si="11"/>
        <v>3.1177561573525714</v>
      </c>
      <c r="S52" s="2">
        <f t="shared" si="11"/>
        <v>13.730781349884849</v>
      </c>
      <c r="T52" s="2">
        <f t="shared" si="11"/>
        <v>0.57721483928884643</v>
      </c>
      <c r="U52" s="2">
        <f t="shared" si="11"/>
        <v>1.2666611284287161</v>
      </c>
      <c r="V52" s="2">
        <f t="shared" si="11"/>
        <v>1.0459445016762028</v>
      </c>
      <c r="W52" s="2">
        <f t="shared" si="11"/>
        <v>0.15085273216051273</v>
      </c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 t="s">
        <v>47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2">
        <v>0.02</v>
      </c>
      <c r="B55" s="2">
        <f t="shared" ref="B55:B64" si="12">(A55-$G$29)/(1-$G$29)</f>
        <v>1.0101010101010102E-2</v>
      </c>
      <c r="C55" s="3">
        <f t="shared" ref="C55:L64" si="13">(C$3/(C$17+$G$29*(1-C$25)))*((1-($B55*(C$25+$G$29*(1-C$25))/(C$17+$G$29*(1-C$25))))^(1/($G$29+(1-$G$29)*C$25)-1))</f>
        <v>241.63499068205948</v>
      </c>
      <c r="D55" s="3">
        <f t="shared" si="13"/>
        <v>2.9103803156361008</v>
      </c>
      <c r="E55" s="3">
        <f t="shared" si="13"/>
        <v>0.74227005190202333</v>
      </c>
      <c r="F55" s="3">
        <f t="shared" si="13"/>
        <v>23.963181867424151</v>
      </c>
      <c r="G55" s="3">
        <f t="shared" si="13"/>
        <v>21.424879206029978</v>
      </c>
      <c r="H55" s="3">
        <f t="shared" si="13"/>
        <v>45.165128528327116</v>
      </c>
      <c r="I55" s="3">
        <f t="shared" si="13"/>
        <v>4.1188966666253561</v>
      </c>
      <c r="J55" s="3">
        <f t="shared" si="13"/>
        <v>459.57571754578129</v>
      </c>
      <c r="K55" s="3">
        <f t="shared" si="13"/>
        <v>23.652642742287334</v>
      </c>
      <c r="L55" s="3">
        <f t="shared" si="13"/>
        <v>6.0081884086688753</v>
      </c>
      <c r="M55" s="3">
        <f t="shared" ref="M55:W64" si="14">(M$3/(M$17+$G$29*(1-M$25)))*((1-($B55*(M$25+$G$29*(1-M$25))/(M$17+$G$29*(1-M$25))))^(1/($G$29+(1-$G$29)*M$25)-1))</f>
        <v>221.1335775751655</v>
      </c>
      <c r="N55" s="3">
        <f t="shared" si="14"/>
        <v>4.3624886835129475</v>
      </c>
      <c r="O55" s="3">
        <f t="shared" si="14"/>
        <v>1.9323618832862171</v>
      </c>
      <c r="P55" s="3">
        <f t="shared" si="14"/>
        <v>6.5347996381693587</v>
      </c>
      <c r="Q55" s="3">
        <f t="shared" si="14"/>
        <v>1.1366283725924744</v>
      </c>
      <c r="R55" s="3">
        <f t="shared" si="14"/>
        <v>7.3113433570949242</v>
      </c>
      <c r="S55" s="3">
        <f t="shared" si="14"/>
        <v>44.419266345284143</v>
      </c>
      <c r="T55" s="3">
        <f t="shared" si="14"/>
        <v>1.5592635083804576</v>
      </c>
      <c r="U55" s="3">
        <f t="shared" si="14"/>
        <v>4.2930357834473138</v>
      </c>
      <c r="V55" s="3">
        <f t="shared" si="14"/>
        <v>4.0239542042968326</v>
      </c>
      <c r="W55" s="3">
        <f t="shared" si="14"/>
        <v>0.59413591520373699</v>
      </c>
    </row>
    <row r="56" spans="1:23" ht="15" x14ac:dyDescent="0.25">
      <c r="A56" s="2">
        <v>0.03</v>
      </c>
      <c r="B56" s="2">
        <f t="shared" si="12"/>
        <v>2.02020202020202E-2</v>
      </c>
      <c r="C56" s="3">
        <f t="shared" si="13"/>
        <v>88.809071991501142</v>
      </c>
      <c r="D56" s="3">
        <f t="shared" si="13"/>
        <v>1.1094359306525636</v>
      </c>
      <c r="E56" s="3">
        <f t="shared" si="13"/>
        <v>0.29209808015124533</v>
      </c>
      <c r="F56" s="3">
        <f t="shared" si="13"/>
        <v>9.8961098904664553</v>
      </c>
      <c r="G56" s="3">
        <f t="shared" si="13"/>
        <v>11.820528338149735</v>
      </c>
      <c r="H56" s="3">
        <f t="shared" si="13"/>
        <v>30.777214013370855</v>
      </c>
      <c r="I56" s="3">
        <f t="shared" si="13"/>
        <v>2.769965644898412</v>
      </c>
      <c r="J56" s="3">
        <f t="shared" si="13"/>
        <v>340.64750065364478</v>
      </c>
      <c r="K56" s="3">
        <f t="shared" si="13"/>
        <v>19.119844109660697</v>
      </c>
      <c r="L56" s="3">
        <f t="shared" si="13"/>
        <v>5.1956658917797736</v>
      </c>
      <c r="M56" s="3">
        <f t="shared" si="14"/>
        <v>171.44424391389444</v>
      </c>
      <c r="N56" s="3">
        <f t="shared" si="14"/>
        <v>3.7275270120862074</v>
      </c>
      <c r="O56" s="3">
        <f t="shared" si="14"/>
        <v>1.7277327116732002</v>
      </c>
      <c r="P56" s="3">
        <f t="shared" si="14"/>
        <v>5.8842392519770454</v>
      </c>
      <c r="Q56" s="3">
        <f t="shared" si="14"/>
        <v>1.0303372017720394</v>
      </c>
      <c r="R56" s="3">
        <f t="shared" si="14"/>
        <v>6.6803650258856262</v>
      </c>
      <c r="S56" s="3">
        <f t="shared" si="14"/>
        <v>40.846551005043537</v>
      </c>
      <c r="T56" s="3">
        <f t="shared" si="14"/>
        <v>1.4309857061918794</v>
      </c>
      <c r="U56" s="3">
        <f t="shared" si="14"/>
        <v>3.9691540389133264</v>
      </c>
      <c r="V56" s="3">
        <f t="shared" si="14"/>
        <v>3.7461529509623994</v>
      </c>
      <c r="W56" s="3">
        <f t="shared" si="14"/>
        <v>0.55500835384922642</v>
      </c>
    </row>
    <row r="57" spans="1:23" ht="15" x14ac:dyDescent="0.25">
      <c r="A57" s="2">
        <v>0.06</v>
      </c>
      <c r="B57" s="2">
        <f t="shared" si="12"/>
        <v>5.0505050505050504E-2</v>
      </c>
      <c r="C57" s="3">
        <f t="shared" si="13"/>
        <v>4.130990249063796</v>
      </c>
      <c r="D57" s="3">
        <f t="shared" si="13"/>
        <v>5.7317858875358167E-2</v>
      </c>
      <c r="E57" s="3">
        <f t="shared" si="13"/>
        <v>1.6540795907920829E-2</v>
      </c>
      <c r="F57" s="3">
        <f t="shared" si="13"/>
        <v>0.64487732006438359</v>
      </c>
      <c r="G57" s="3">
        <f t="shared" si="13"/>
        <v>1.8169113343933556</v>
      </c>
      <c r="H57" s="3">
        <f t="shared" si="13"/>
        <v>9.0625335666761817</v>
      </c>
      <c r="I57" s="3">
        <f t="shared" si="13"/>
        <v>0.78280486888080159</v>
      </c>
      <c r="J57" s="3">
        <f t="shared" si="13"/>
        <v>132.38628308313287</v>
      </c>
      <c r="K57" s="3">
        <f t="shared" si="13"/>
        <v>9.6330772744090307</v>
      </c>
      <c r="L57" s="3">
        <f t="shared" si="13"/>
        <v>3.2467138654927936</v>
      </c>
      <c r="M57" s="3">
        <f t="shared" si="14"/>
        <v>76.027687622543084</v>
      </c>
      <c r="N57" s="3">
        <f t="shared" si="14"/>
        <v>2.2480477060842112</v>
      </c>
      <c r="O57" s="3">
        <f t="shared" si="14"/>
        <v>1.2016238463163025</v>
      </c>
      <c r="P57" s="3">
        <f t="shared" si="14"/>
        <v>4.1883902975834166</v>
      </c>
      <c r="Q57" s="3">
        <f t="shared" si="14"/>
        <v>0.74975027092591562</v>
      </c>
      <c r="R57" s="3">
        <f t="shared" si="14"/>
        <v>4.9892845213436674</v>
      </c>
      <c r="S57" s="3">
        <f t="shared" si="14"/>
        <v>31.152634583805867</v>
      </c>
      <c r="T57" s="3">
        <f t="shared" si="14"/>
        <v>1.0845175774525675</v>
      </c>
      <c r="U57" s="3">
        <f t="shared" si="14"/>
        <v>3.0831427472914137</v>
      </c>
      <c r="V57" s="3">
        <f t="shared" si="14"/>
        <v>2.9780526601118518</v>
      </c>
      <c r="W57" s="3">
        <f t="shared" si="14"/>
        <v>0.44620744275467489</v>
      </c>
    </row>
    <row r="58" spans="1:23" ht="15" x14ac:dyDescent="0.25">
      <c r="A58" s="2">
        <v>0.08</v>
      </c>
      <c r="B58" s="2">
        <f t="shared" si="12"/>
        <v>7.0707070707070718E-2</v>
      </c>
      <c r="C58" s="3">
        <f t="shared" si="13"/>
        <v>0.50484575136488885</v>
      </c>
      <c r="D58" s="3">
        <f t="shared" si="13"/>
        <v>7.4807247738148891E-3</v>
      </c>
      <c r="E58" s="3">
        <f t="shared" si="13"/>
        <v>2.2869064977047325E-3</v>
      </c>
      <c r="F58" s="3">
        <f t="shared" si="13"/>
        <v>9.7498193704144073E-2</v>
      </c>
      <c r="G58" s="3">
        <f t="shared" si="13"/>
        <v>0.48053707861376843</v>
      </c>
      <c r="H58" s="3">
        <f t="shared" si="13"/>
        <v>3.7473788606992828</v>
      </c>
      <c r="I58" s="3">
        <f t="shared" si="13"/>
        <v>0.31454315016182238</v>
      </c>
      <c r="J58" s="3">
        <f t="shared" si="13"/>
        <v>67.517485461848381</v>
      </c>
      <c r="K58" s="3">
        <f t="shared" si="13"/>
        <v>5.8267382451416516</v>
      </c>
      <c r="L58" s="3">
        <f t="shared" si="13"/>
        <v>2.2949657483822761</v>
      </c>
      <c r="M58" s="3">
        <f t="shared" si="14"/>
        <v>42.176276660823461</v>
      </c>
      <c r="N58" s="3">
        <f t="shared" si="14"/>
        <v>1.5533623554192897</v>
      </c>
      <c r="O58" s="3">
        <f t="shared" si="14"/>
        <v>0.91827920432039423</v>
      </c>
      <c r="P58" s="3">
        <f t="shared" si="14"/>
        <v>3.2570130484256903</v>
      </c>
      <c r="Q58" s="3">
        <f t="shared" si="14"/>
        <v>0.59286703347267622</v>
      </c>
      <c r="R58" s="3">
        <f t="shared" si="14"/>
        <v>4.0233647857683064</v>
      </c>
      <c r="S58" s="3">
        <f t="shared" si="14"/>
        <v>25.519322871069043</v>
      </c>
      <c r="T58" s="3">
        <f t="shared" si="14"/>
        <v>0.8844349558191259</v>
      </c>
      <c r="U58" s="3">
        <f t="shared" si="14"/>
        <v>2.5621724678040176</v>
      </c>
      <c r="V58" s="3">
        <f t="shared" si="14"/>
        <v>2.5195277439206736</v>
      </c>
      <c r="W58" s="3">
        <f t="shared" si="14"/>
        <v>0.38074122333363097</v>
      </c>
    </row>
    <row r="59" spans="1:23" ht="15" x14ac:dyDescent="0.25">
      <c r="A59" s="2">
        <v>0.1</v>
      </c>
      <c r="B59" s="2">
        <f t="shared" si="12"/>
        <v>9.0909090909090925E-2</v>
      </c>
      <c r="C59" s="3">
        <f t="shared" si="13"/>
        <v>5.8819069674006491E-2</v>
      </c>
      <c r="D59" s="3">
        <f t="shared" si="13"/>
        <v>9.271888413613865E-4</v>
      </c>
      <c r="E59" s="3">
        <f t="shared" si="13"/>
        <v>2.9929367789658306E-4</v>
      </c>
      <c r="F59" s="3">
        <f t="shared" si="13"/>
        <v>1.3897088610209435E-2</v>
      </c>
      <c r="G59" s="3">
        <f t="shared" si="13"/>
        <v>0.11807132566521029</v>
      </c>
      <c r="H59" s="3">
        <f t="shared" si="13"/>
        <v>1.4541878959492289</v>
      </c>
      <c r="I59" s="3">
        <f t="shared" si="13"/>
        <v>0.11848498152323005</v>
      </c>
      <c r="J59" s="3">
        <f t="shared" si="13"/>
        <v>33.106874642356814</v>
      </c>
      <c r="K59" s="3">
        <f t="shared" si="13"/>
        <v>3.3725519971580566</v>
      </c>
      <c r="L59" s="3">
        <f t="shared" si="13"/>
        <v>1.5701216700293943</v>
      </c>
      <c r="M59" s="3">
        <f t="shared" si="14"/>
        <v>22.383226696084758</v>
      </c>
      <c r="N59" s="3">
        <f t="shared" si="14"/>
        <v>1.0404680307527063</v>
      </c>
      <c r="O59" s="3">
        <f t="shared" si="14"/>
        <v>0.6834859403318736</v>
      </c>
      <c r="P59" s="3">
        <f t="shared" si="14"/>
        <v>2.4717477221840904</v>
      </c>
      <c r="Q59" s="3">
        <f t="shared" si="14"/>
        <v>0.45846861614876167</v>
      </c>
      <c r="R59" s="3">
        <f t="shared" si="14"/>
        <v>3.1800770707444035</v>
      </c>
      <c r="S59" s="3">
        <f t="shared" si="14"/>
        <v>20.525677709781998</v>
      </c>
      <c r="T59" s="3">
        <f t="shared" si="14"/>
        <v>0.70802103752062118</v>
      </c>
      <c r="U59" s="3">
        <f t="shared" si="14"/>
        <v>2.0953357807905983</v>
      </c>
      <c r="V59" s="3">
        <f t="shared" si="14"/>
        <v>2.1029710329260394</v>
      </c>
      <c r="W59" s="3">
        <f t="shared" si="14"/>
        <v>0.32084634721608318</v>
      </c>
    </row>
    <row r="60" spans="1:23" ht="15" x14ac:dyDescent="0.25">
      <c r="A60" s="2">
        <v>0.12</v>
      </c>
      <c r="B60" s="2">
        <f t="shared" si="12"/>
        <v>0.11111111111111112</v>
      </c>
      <c r="C60" s="3">
        <f t="shared" si="13"/>
        <v>6.5188005751266849E-3</v>
      </c>
      <c r="D60" s="3">
        <f t="shared" si="13"/>
        <v>1.0884190289860515E-4</v>
      </c>
      <c r="E60" s="3">
        <f t="shared" si="13"/>
        <v>3.6960925570038268E-5</v>
      </c>
      <c r="F60" s="3">
        <f t="shared" si="13"/>
        <v>1.8604191399354188E-3</v>
      </c>
      <c r="G60" s="3">
        <f t="shared" si="13"/>
        <v>2.6720066315670265E-2</v>
      </c>
      <c r="H60" s="3">
        <f t="shared" si="13"/>
        <v>0.5243853926285118</v>
      </c>
      <c r="I60" s="3">
        <f t="shared" si="13"/>
        <v>4.1431026231993871E-2</v>
      </c>
      <c r="J60" s="3">
        <f t="shared" si="13"/>
        <v>15.532140990495368</v>
      </c>
      <c r="K60" s="3">
        <f t="shared" si="13"/>
        <v>1.8522032899756267</v>
      </c>
      <c r="L60" s="3">
        <f t="shared" si="13"/>
        <v>1.0326863503730659</v>
      </c>
      <c r="M60" s="3">
        <f t="shared" si="14"/>
        <v>11.282476756601483</v>
      </c>
      <c r="N60" s="3">
        <f t="shared" si="14"/>
        <v>0.67172002140820208</v>
      </c>
      <c r="O60" s="3">
        <f t="shared" si="14"/>
        <v>0.49265276801976715</v>
      </c>
      <c r="P60" s="3">
        <f t="shared" si="14"/>
        <v>1.8210672889228643</v>
      </c>
      <c r="Q60" s="3">
        <f t="shared" si="14"/>
        <v>0.34509380112872901</v>
      </c>
      <c r="R60" s="3">
        <f t="shared" si="14"/>
        <v>2.4535444717942441</v>
      </c>
      <c r="S60" s="3">
        <f t="shared" si="14"/>
        <v>16.15003730124441</v>
      </c>
      <c r="T60" s="3">
        <f t="shared" si="14"/>
        <v>0.55432805991193568</v>
      </c>
      <c r="U60" s="3">
        <f t="shared" si="14"/>
        <v>1.6811451349175328</v>
      </c>
      <c r="V60" s="3">
        <f t="shared" si="14"/>
        <v>1.7275899052168924</v>
      </c>
      <c r="W60" s="3">
        <f t="shared" si="14"/>
        <v>0.26644667785578879</v>
      </c>
    </row>
    <row r="61" spans="1:23" ht="15" x14ac:dyDescent="0.25">
      <c r="A61" s="2">
        <v>0.14000000000000001</v>
      </c>
      <c r="B61" s="2">
        <f t="shared" si="12"/>
        <v>0.13131313131313133</v>
      </c>
      <c r="C61" s="3">
        <f t="shared" si="13"/>
        <v>6.8560442903547135E-4</v>
      </c>
      <c r="D61" s="3">
        <f t="shared" si="13"/>
        <v>1.2066088138040868E-5</v>
      </c>
      <c r="E61" s="3">
        <f t="shared" si="13"/>
        <v>4.292431416994616E-6</v>
      </c>
      <c r="F61" s="3">
        <f t="shared" si="13"/>
        <v>2.3294044560728705E-4</v>
      </c>
      <c r="G61" s="3">
        <f t="shared" si="13"/>
        <v>5.5126044328659505E-3</v>
      </c>
      <c r="H61" s="3">
        <f t="shared" si="13"/>
        <v>0.1735643827679548</v>
      </c>
      <c r="I61" s="3">
        <f t="shared" si="13"/>
        <v>1.3284050046505898E-2</v>
      </c>
      <c r="J61" s="3">
        <f t="shared" si="13"/>
        <v>6.9313540920590668</v>
      </c>
      <c r="K61" s="3">
        <f t="shared" si="13"/>
        <v>0.95447886460849651</v>
      </c>
      <c r="L61" s="3">
        <f t="shared" si="13"/>
        <v>0.64700558292369736</v>
      </c>
      <c r="M61" s="3">
        <f t="shared" si="14"/>
        <v>5.3524243914840675</v>
      </c>
      <c r="N61" s="3">
        <f t="shared" si="14"/>
        <v>0.41486862851734302</v>
      </c>
      <c r="O61" s="3">
        <f t="shared" si="14"/>
        <v>0.34119500963109445</v>
      </c>
      <c r="P61" s="3">
        <f t="shared" si="14"/>
        <v>1.2932646466728217</v>
      </c>
      <c r="Q61" s="3">
        <f t="shared" si="14"/>
        <v>0.2512379645767035</v>
      </c>
      <c r="R61" s="3">
        <f t="shared" si="14"/>
        <v>1.8376115541088616</v>
      </c>
      <c r="S61" s="3">
        <f t="shared" si="14"/>
        <v>12.369395106966801</v>
      </c>
      <c r="T61" s="3">
        <f t="shared" si="14"/>
        <v>0.42235712424127997</v>
      </c>
      <c r="U61" s="3">
        <f t="shared" si="14"/>
        <v>1.3180183227808995</v>
      </c>
      <c r="V61" s="3">
        <f t="shared" si="14"/>
        <v>1.3925388531357183</v>
      </c>
      <c r="W61" s="3">
        <f t="shared" si="14"/>
        <v>0.21746073537330693</v>
      </c>
    </row>
    <row r="62" spans="1:23" ht="15" x14ac:dyDescent="0.25">
      <c r="A62" s="2">
        <v>0.16</v>
      </c>
      <c r="B62" s="2">
        <f t="shared" si="12"/>
        <v>0.15151515151515152</v>
      </c>
      <c r="C62" s="3">
        <f t="shared" si="13"/>
        <v>6.8253755051000373E-5</v>
      </c>
      <c r="D62" s="3">
        <f t="shared" si="13"/>
        <v>1.2592572709239928E-6</v>
      </c>
      <c r="E62" s="3">
        <f t="shared" si="13"/>
        <v>4.6705035723116288E-7</v>
      </c>
      <c r="F62" s="3">
        <f t="shared" si="13"/>
        <v>2.7153535899897821E-5</v>
      </c>
      <c r="G62" s="3">
        <f t="shared" si="13"/>
        <v>1.0241562790613524E-3</v>
      </c>
      <c r="H62" s="3">
        <f t="shared" si="13"/>
        <v>5.1905970180558557E-2</v>
      </c>
      <c r="I62" s="3">
        <f t="shared" si="13"/>
        <v>3.8450241140729922E-3</v>
      </c>
      <c r="J62" s="3">
        <f t="shared" si="13"/>
        <v>2.9214714052611943</v>
      </c>
      <c r="K62" s="3">
        <f t="shared" si="13"/>
        <v>0.45457924152874207</v>
      </c>
      <c r="L62" s="3">
        <f t="shared" si="13"/>
        <v>0.38125140958261722</v>
      </c>
      <c r="M62" s="3">
        <f t="shared" si="14"/>
        <v>2.3617929909105038</v>
      </c>
      <c r="N62" s="3">
        <f t="shared" si="14"/>
        <v>0.24269328616588193</v>
      </c>
      <c r="O62" s="3">
        <f t="shared" si="14"/>
        <v>0.22453534945123574</v>
      </c>
      <c r="P62" s="3">
        <f t="shared" si="14"/>
        <v>0.87642872927606386</v>
      </c>
      <c r="Q62" s="3">
        <f t="shared" si="14"/>
        <v>0.17534671316340913</v>
      </c>
      <c r="R62" s="3">
        <f t="shared" si="14"/>
        <v>1.3257984735458166</v>
      </c>
      <c r="S62" s="3">
        <f t="shared" si="14"/>
        <v>9.1591578941957525</v>
      </c>
      <c r="T62" s="3">
        <f t="shared" si="14"/>
        <v>0.31104954926464023</v>
      </c>
      <c r="U62" s="3">
        <f t="shared" si="14"/>
        <v>1.0042619929684429</v>
      </c>
      <c r="V62" s="3">
        <f t="shared" si="14"/>
        <v>1.0969105366363723</v>
      </c>
      <c r="W62" s="3">
        <f t="shared" si="14"/>
        <v>0.173800788022066</v>
      </c>
    </row>
    <row r="63" spans="1:23" ht="15" x14ac:dyDescent="0.25">
      <c r="A63" s="2">
        <v>0.18</v>
      </c>
      <c r="B63" s="2">
        <f t="shared" si="12"/>
        <v>0.17171717171717171</v>
      </c>
      <c r="C63" s="3">
        <f t="shared" si="13"/>
        <v>6.4140736312433042E-6</v>
      </c>
      <c r="D63" s="3">
        <f t="shared" si="13"/>
        <v>1.2329902128695739E-7</v>
      </c>
      <c r="E63" s="3">
        <f t="shared" si="13"/>
        <v>4.7419522398740777E-8</v>
      </c>
      <c r="F63" s="3">
        <f t="shared" si="13"/>
        <v>2.9318494925233164E-6</v>
      </c>
      <c r="G63" s="3">
        <f t="shared" si="13"/>
        <v>1.6880696854043979E-4</v>
      </c>
      <c r="H63" s="3">
        <f t="shared" si="13"/>
        <v>1.374085200756537E-2</v>
      </c>
      <c r="I63" s="3">
        <f t="shared" si="13"/>
        <v>9.8455440585040179E-4</v>
      </c>
      <c r="J63" s="3">
        <f t="shared" si="13"/>
        <v>1.1529259477667353</v>
      </c>
      <c r="K63" s="3">
        <f t="shared" si="13"/>
        <v>0.19586862154116272</v>
      </c>
      <c r="L63" s="3">
        <f t="shared" si="13"/>
        <v>0.20740563000961007</v>
      </c>
      <c r="M63" s="3">
        <f t="shared" si="14"/>
        <v>0.95434257675169365</v>
      </c>
      <c r="N63" s="3">
        <f t="shared" si="14"/>
        <v>0.13262823545906532</v>
      </c>
      <c r="O63" s="3">
        <f t="shared" si="14"/>
        <v>0.13810478404624424</v>
      </c>
      <c r="P63" s="3">
        <f t="shared" si="14"/>
        <v>0.55841388399921676</v>
      </c>
      <c r="Q63" s="3">
        <f t="shared" si="14"/>
        <v>0.11580764476021659</v>
      </c>
      <c r="R63" s="3">
        <f t="shared" si="14"/>
        <v>0.91124074367335006</v>
      </c>
      <c r="S63" s="3">
        <f t="shared" si="14"/>
        <v>6.492824340158867</v>
      </c>
      <c r="T63" s="3">
        <f t="shared" si="14"/>
        <v>0.21927551373250653</v>
      </c>
      <c r="U63" s="3">
        <f t="shared" si="14"/>
        <v>0.73805002955607713</v>
      </c>
      <c r="V63" s="3">
        <f t="shared" si="14"/>
        <v>0.83972420581439788</v>
      </c>
      <c r="W63" s="3">
        <f t="shared" si="14"/>
        <v>0.13537167924165783</v>
      </c>
    </row>
    <row r="64" spans="1:23" ht="15" x14ac:dyDescent="0.25">
      <c r="A64" s="2">
        <v>0.2</v>
      </c>
      <c r="B64" s="2">
        <f t="shared" si="12"/>
        <v>0.19191919191919193</v>
      </c>
      <c r="C64" s="3">
        <f t="shared" si="13"/>
        <v>5.6729831940267787E-7</v>
      </c>
      <c r="D64" s="3">
        <f t="shared" si="13"/>
        <v>1.1284765600531925E-8</v>
      </c>
      <c r="E64" s="3">
        <f t="shared" si="13"/>
        <v>4.4724582277210796E-9</v>
      </c>
      <c r="F64" s="3">
        <f t="shared" si="13"/>
        <v>2.9156250970762355E-7</v>
      </c>
      <c r="G64" s="3">
        <f t="shared" si="13"/>
        <v>2.4236242194432125E-5</v>
      </c>
      <c r="H64" s="3">
        <f t="shared" si="13"/>
        <v>3.1328119285327135E-3</v>
      </c>
      <c r="I64" s="3">
        <f t="shared" si="13"/>
        <v>2.1710124905875724E-4</v>
      </c>
      <c r="J64" s="3">
        <f t="shared" si="13"/>
        <v>0.42140591398720995</v>
      </c>
      <c r="K64" s="3">
        <f t="shared" si="13"/>
        <v>7.3999958788586576E-2</v>
      </c>
      <c r="L64" s="3">
        <f t="shared" si="13"/>
        <v>0.1012412105147328</v>
      </c>
      <c r="M64" s="3">
        <f t="shared" si="14"/>
        <v>0.34570739561674574</v>
      </c>
      <c r="N64" s="3">
        <f t="shared" si="14"/>
        <v>6.6378612565388836E-2</v>
      </c>
      <c r="O64" s="3">
        <f t="shared" si="14"/>
        <v>7.7343858954983857E-2</v>
      </c>
      <c r="P64" s="3">
        <f t="shared" si="14"/>
        <v>0.32679930003799168</v>
      </c>
      <c r="Q64" s="3">
        <f t="shared" si="14"/>
        <v>7.0939315770802341E-2</v>
      </c>
      <c r="R64" s="3">
        <f t="shared" si="14"/>
        <v>0.58660738304344417</v>
      </c>
      <c r="S64" s="3">
        <f t="shared" si="14"/>
        <v>4.3415427833853704</v>
      </c>
      <c r="T64" s="3">
        <f t="shared" si="14"/>
        <v>0.1458186307303419</v>
      </c>
      <c r="U64" s="3">
        <f t="shared" si="14"/>
        <v>0.51739430435102185</v>
      </c>
      <c r="V64" s="3">
        <f t="shared" si="14"/>
        <v>0.61991030919852652</v>
      </c>
      <c r="W64" s="3">
        <f t="shared" si="14"/>
        <v>0.10206927373630485</v>
      </c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 t="s">
        <v>48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2">
        <v>0.02</v>
      </c>
      <c r="B67" s="2">
        <f t="shared" ref="B67:B74" si="15">(A67-$G$29)/(1-$G$29)</f>
        <v>1.0101010101010102E-2</v>
      </c>
      <c r="C67" s="3">
        <f t="shared" ref="C67:L74" si="16">(C$3/(C$18+$G$29*(1-C$26)))*((1-($B67*(C$26+$G$29*(1-C$26))/(C$18+$G$29*(1-C$26))))^(1/($G$29+(1-$G$29)*C$26)-1))</f>
        <v>241.64749491219408</v>
      </c>
      <c r="D67" s="3">
        <f t="shared" si="16"/>
        <v>2.9123399277941466</v>
      </c>
      <c r="E67" s="3">
        <f t="shared" si="16"/>
        <v>0.72387323435817319</v>
      </c>
      <c r="F67" s="3">
        <f t="shared" si="16"/>
        <v>24.063479505008107</v>
      </c>
      <c r="G67" s="3">
        <f t="shared" si="16"/>
        <v>22.964061909709592</v>
      </c>
      <c r="H67" s="3">
        <f t="shared" si="16"/>
        <v>52.74728856618799</v>
      </c>
      <c r="I67" s="3">
        <f t="shared" si="16"/>
        <v>4.8440059074214341</v>
      </c>
      <c r="J67" s="3">
        <f t="shared" si="16"/>
        <v>537.10897231717263</v>
      </c>
      <c r="K67" s="3">
        <f t="shared" si="16"/>
        <v>28.111691813591001</v>
      </c>
      <c r="L67" s="3">
        <f t="shared" si="16"/>
        <v>7.06033239567794</v>
      </c>
      <c r="M67" s="3">
        <f t="shared" ref="M67:W74" si="17">(M$3/(M$18+$G$29*(1-M$26)))*((1-($B67*(M$26+$G$29*(1-M$26))/(M$18+$G$29*(1-M$26))))^(1/($G$29+(1-$G$29)*M$26)-1))</f>
        <v>173.82248500464726</v>
      </c>
      <c r="N67" s="3">
        <f t="shared" si="17"/>
        <v>4.9975416792649971</v>
      </c>
      <c r="O67" s="3">
        <f t="shared" si="17"/>
        <v>1.5428954137541362</v>
      </c>
      <c r="P67" s="3">
        <f t="shared" si="17"/>
        <v>4.1763432062440673</v>
      </c>
      <c r="Q67" s="3">
        <f t="shared" si="17"/>
        <v>0.65289592058118628</v>
      </c>
      <c r="R67" s="3">
        <f t="shared" si="17"/>
        <v>3.4949266209245904</v>
      </c>
      <c r="S67" s="3">
        <f t="shared" si="17"/>
        <v>13.120168524620821</v>
      </c>
      <c r="T67" s="3">
        <f t="shared" si="17"/>
        <v>0.59155745736757448</v>
      </c>
      <c r="U67" s="3">
        <f t="shared" si="17"/>
        <v>1.1847810907211489</v>
      </c>
      <c r="V67" s="3">
        <f t="shared" si="17"/>
        <v>0.94067592864282135</v>
      </c>
      <c r="W67" s="3">
        <f t="shared" si="17"/>
        <v>0.13438538644666659</v>
      </c>
    </row>
    <row r="68" spans="1:23" ht="15" x14ac:dyDescent="0.25">
      <c r="A68" s="2">
        <v>0.04</v>
      </c>
      <c r="B68" s="2">
        <f t="shared" si="15"/>
        <v>3.0303030303030304E-2</v>
      </c>
      <c r="C68" s="3">
        <f t="shared" si="16"/>
        <v>31.979719688525634</v>
      </c>
      <c r="D68" s="3">
        <f t="shared" si="16"/>
        <v>0.41231926154740517</v>
      </c>
      <c r="E68" s="3">
        <f t="shared" si="16"/>
        <v>0.15257583497828353</v>
      </c>
      <c r="F68" s="3">
        <f t="shared" si="16"/>
        <v>3.7955736933544673</v>
      </c>
      <c r="G68" s="3">
        <f t="shared" si="16"/>
        <v>5.259497597528604</v>
      </c>
      <c r="H68" s="3">
        <f t="shared" si="16"/>
        <v>18.74025152914534</v>
      </c>
      <c r="I68" s="3">
        <f t="shared" si="16"/>
        <v>1.6139321980714796</v>
      </c>
      <c r="J68" s="3">
        <f t="shared" si="16"/>
        <v>248.69631535719341</v>
      </c>
      <c r="K68" s="3">
        <f t="shared" si="16"/>
        <v>16.509067827241541</v>
      </c>
      <c r="L68" s="3">
        <f t="shared" si="16"/>
        <v>5.0352299533743894</v>
      </c>
      <c r="M68" s="3">
        <f t="shared" si="17"/>
        <v>123.17507386193564</v>
      </c>
      <c r="N68" s="3">
        <f t="shared" si="17"/>
        <v>3.4834614955330174</v>
      </c>
      <c r="O68" s="3">
        <f t="shared" si="17"/>
        <v>1.3505136583581165</v>
      </c>
      <c r="P68" s="3">
        <f t="shared" si="17"/>
        <v>3.8513379477528535</v>
      </c>
      <c r="Q68" s="3">
        <f t="shared" si="17"/>
        <v>0.61586068469200927</v>
      </c>
      <c r="R68" s="3">
        <f t="shared" si="17"/>
        <v>3.3930276058316826</v>
      </c>
      <c r="S68" s="3">
        <f t="shared" si="17"/>
        <v>13.272689801069619</v>
      </c>
      <c r="T68" s="3">
        <f t="shared" si="17"/>
        <v>0.58784461813743827</v>
      </c>
      <c r="U68" s="3">
        <f t="shared" si="17"/>
        <v>1.2051000456629775</v>
      </c>
      <c r="V68" s="3">
        <f t="shared" si="17"/>
        <v>0.9663668272195417</v>
      </c>
      <c r="W68" s="3">
        <f t="shared" si="17"/>
        <v>0.13838869571825368</v>
      </c>
    </row>
    <row r="69" spans="1:23" ht="15" x14ac:dyDescent="0.25">
      <c r="A69" s="2">
        <v>0.06</v>
      </c>
      <c r="B69" s="2">
        <f t="shared" si="15"/>
        <v>5.0505050505050504E-2</v>
      </c>
      <c r="C69" s="3">
        <f t="shared" si="16"/>
        <v>4.0478166698300226</v>
      </c>
      <c r="D69" s="3">
        <f t="shared" si="16"/>
        <v>5.5470795046823389E-2</v>
      </c>
      <c r="E69" s="3">
        <f t="shared" si="16"/>
        <v>3.037738641735414E-2</v>
      </c>
      <c r="F69" s="3">
        <f t="shared" si="16"/>
        <v>0.56362363387701953</v>
      </c>
      <c r="G69" s="3">
        <f t="shared" si="16"/>
        <v>1.0821675630572576</v>
      </c>
      <c r="H69" s="3">
        <f t="shared" si="16"/>
        <v>5.9762090455252839</v>
      </c>
      <c r="I69" s="3">
        <f t="shared" si="16"/>
        <v>0.47985472107369259</v>
      </c>
      <c r="J69" s="3">
        <f t="shared" si="16"/>
        <v>108.35787920746021</v>
      </c>
      <c r="K69" s="3">
        <f t="shared" si="16"/>
        <v>9.0409804588824176</v>
      </c>
      <c r="L69" s="3">
        <f t="shared" si="16"/>
        <v>3.4245136220351373</v>
      </c>
      <c r="M69" s="3">
        <f t="shared" si="17"/>
        <v>84.67282026612861</v>
      </c>
      <c r="N69" s="3">
        <f t="shared" si="17"/>
        <v>2.3266287329940467</v>
      </c>
      <c r="O69" s="3">
        <f t="shared" si="17"/>
        <v>1.163796378288326</v>
      </c>
      <c r="P69" s="3">
        <f t="shared" si="17"/>
        <v>3.5213241606113463</v>
      </c>
      <c r="Q69" s="3">
        <f t="shared" si="17"/>
        <v>0.57753349754853733</v>
      </c>
      <c r="R69" s="3">
        <f t="shared" si="17"/>
        <v>3.284956404481743</v>
      </c>
      <c r="S69" s="3">
        <f t="shared" si="17"/>
        <v>13.440063780460912</v>
      </c>
      <c r="T69" s="3">
        <f t="shared" si="17"/>
        <v>0.58383217829941736</v>
      </c>
      <c r="U69" s="3">
        <f t="shared" si="17"/>
        <v>1.2274674447037883</v>
      </c>
      <c r="V69" s="3">
        <f t="shared" si="17"/>
        <v>0.99485662523793672</v>
      </c>
      <c r="W69" s="3">
        <f t="shared" si="17"/>
        <v>0.14283581724941344</v>
      </c>
    </row>
    <row r="70" spans="1:23" ht="15" x14ac:dyDescent="0.25">
      <c r="A70" s="2">
        <v>0.08</v>
      </c>
      <c r="B70" s="2">
        <f t="shared" si="15"/>
        <v>7.0707070707070718E-2</v>
      </c>
      <c r="C70" s="3">
        <f t="shared" si="16"/>
        <v>0.48904559124419777</v>
      </c>
      <c r="D70" s="3">
        <f t="shared" si="16"/>
        <v>7.0720676747436069E-3</v>
      </c>
      <c r="E70" s="3">
        <f t="shared" si="16"/>
        <v>5.6881918232179899E-3</v>
      </c>
      <c r="F70" s="3">
        <f t="shared" si="16"/>
        <v>7.8473517445791688E-2</v>
      </c>
      <c r="G70" s="3">
        <f t="shared" si="16"/>
        <v>0.19669612852373156</v>
      </c>
      <c r="H70" s="3">
        <f t="shared" si="16"/>
        <v>1.6680055980813007</v>
      </c>
      <c r="I70" s="3">
        <f t="shared" si="16"/>
        <v>0.12400302413289384</v>
      </c>
      <c r="J70" s="3">
        <f t="shared" si="16"/>
        <v>43.964445637208605</v>
      </c>
      <c r="K70" s="3">
        <f t="shared" si="16"/>
        <v>4.5204270662166</v>
      </c>
      <c r="L70" s="3">
        <f t="shared" si="16"/>
        <v>2.186823807706828</v>
      </c>
      <c r="M70" s="3">
        <f t="shared" si="17"/>
        <v>56.132468855103539</v>
      </c>
      <c r="N70" s="3">
        <f t="shared" si="17"/>
        <v>1.4720543216758284</v>
      </c>
      <c r="O70" s="3">
        <f t="shared" si="17"/>
        <v>0.98325172101632108</v>
      </c>
      <c r="P70" s="3">
        <f t="shared" si="17"/>
        <v>3.1856505609905081</v>
      </c>
      <c r="Q70" s="3">
        <f t="shared" si="17"/>
        <v>0.53772504674214083</v>
      </c>
      <c r="R70" s="3">
        <f t="shared" si="17"/>
        <v>3.1696711056995861</v>
      </c>
      <c r="S70" s="3">
        <f t="shared" si="17"/>
        <v>13.625248178515168</v>
      </c>
      <c r="T70" s="3">
        <f t="shared" si="17"/>
        <v>0.57946486048130363</v>
      </c>
      <c r="U70" s="3">
        <f t="shared" si="17"/>
        <v>1.2522920947241094</v>
      </c>
      <c r="V70" s="3">
        <f t="shared" si="17"/>
        <v>1.0267183730200939</v>
      </c>
      <c r="W70" s="3">
        <f t="shared" si="17"/>
        <v>0.14781811023431224</v>
      </c>
    </row>
    <row r="71" spans="1:23" ht="15" x14ac:dyDescent="0.25">
      <c r="A71" s="2">
        <v>0.1</v>
      </c>
      <c r="B71" s="2">
        <f t="shared" si="15"/>
        <v>9.0909090909090925E-2</v>
      </c>
      <c r="C71" s="3">
        <f t="shared" si="16"/>
        <v>5.6276677696943479E-2</v>
      </c>
      <c r="D71" s="3">
        <f t="shared" si="16"/>
        <v>8.5190968894595994E-4</v>
      </c>
      <c r="E71" s="3">
        <f t="shared" si="16"/>
        <v>9.96900586811003E-4</v>
      </c>
      <c r="F71" s="3">
        <f t="shared" si="16"/>
        <v>1.0198184391235446E-2</v>
      </c>
      <c r="G71" s="3">
        <f t="shared" si="16"/>
        <v>3.0922738768750627E-2</v>
      </c>
      <c r="H71" s="3">
        <f t="shared" si="16"/>
        <v>0.39335833382854501</v>
      </c>
      <c r="I71" s="3">
        <f t="shared" si="16"/>
        <v>2.6847705183710126E-2</v>
      </c>
      <c r="J71" s="3">
        <f t="shared" si="16"/>
        <v>16.39005609244262</v>
      </c>
      <c r="K71" s="3">
        <f t="shared" si="16"/>
        <v>1.9975556368430396</v>
      </c>
      <c r="L71" s="3">
        <f t="shared" si="16"/>
        <v>1.2791952048856003</v>
      </c>
      <c r="M71" s="3">
        <f t="shared" si="17"/>
        <v>35.608619740272395</v>
      </c>
      <c r="N71" s="3">
        <f t="shared" si="17"/>
        <v>0.86755500028925259</v>
      </c>
      <c r="O71" s="3">
        <f t="shared" si="17"/>
        <v>0.80951143491010624</v>
      </c>
      <c r="P71" s="3">
        <f t="shared" si="17"/>
        <v>2.8434871055702606</v>
      </c>
      <c r="Q71" s="3">
        <f t="shared" si="17"/>
        <v>0.49619193781634929</v>
      </c>
      <c r="R71" s="3">
        <f t="shared" si="17"/>
        <v>3.0458151568291889</v>
      </c>
      <c r="S71" s="3">
        <f t="shared" si="17"/>
        <v>13.832152650365456</v>
      </c>
      <c r="T71" s="3">
        <f t="shared" si="17"/>
        <v>0.57467021809680618</v>
      </c>
      <c r="U71" s="3">
        <f t="shared" si="17"/>
        <v>1.2801127700192683</v>
      </c>
      <c r="V71" s="3">
        <f t="shared" si="17"/>
        <v>1.0627077784603975</v>
      </c>
      <c r="W71" s="3">
        <f t="shared" si="17"/>
        <v>0.15345604908689495</v>
      </c>
    </row>
    <row r="72" spans="1:23" ht="15" x14ac:dyDescent="0.25">
      <c r="A72" s="2">
        <v>0.12</v>
      </c>
      <c r="B72" s="2">
        <f t="shared" si="15"/>
        <v>0.11111111111111112</v>
      </c>
      <c r="C72" s="3">
        <f t="shared" si="16"/>
        <v>6.1540421801641364E-3</v>
      </c>
      <c r="D72" s="3">
        <f t="shared" si="16"/>
        <v>9.6651909816551315E-5</v>
      </c>
      <c r="E72" s="3">
        <f t="shared" si="16"/>
        <v>1.62636488411581E-4</v>
      </c>
      <c r="F72" s="3">
        <f t="shared" si="16"/>
        <v>1.2308905174925402E-3</v>
      </c>
      <c r="G72" s="3">
        <f t="shared" si="16"/>
        <v>4.0926857525419129E-3</v>
      </c>
      <c r="H72" s="3">
        <f t="shared" si="16"/>
        <v>7.445429384215925E-2</v>
      </c>
      <c r="I72" s="3">
        <f t="shared" si="16"/>
        <v>4.6171026630684904E-3</v>
      </c>
      <c r="J72" s="3">
        <f t="shared" si="16"/>
        <v>5.5166605427550079</v>
      </c>
      <c r="K72" s="3">
        <f t="shared" si="16"/>
        <v>0.73929598346160308</v>
      </c>
      <c r="L72" s="3">
        <f t="shared" si="16"/>
        <v>0.65668487917043639</v>
      </c>
      <c r="M72" s="3">
        <f t="shared" si="17"/>
        <v>21.388004898310658</v>
      </c>
      <c r="N72" s="3">
        <f t="shared" si="17"/>
        <v>0.46398398759037573</v>
      </c>
      <c r="O72" s="3">
        <f t="shared" si="17"/>
        <v>0.6433863516812125</v>
      </c>
      <c r="P72" s="3">
        <f t="shared" si="17"/>
        <v>2.4937423547995952</v>
      </c>
      <c r="Q72" s="3">
        <f t="shared" si="17"/>
        <v>0.45261159846303517</v>
      </c>
      <c r="R72" s="3">
        <f t="shared" si="17"/>
        <v>2.911569504228638</v>
      </c>
      <c r="S72" s="3">
        <f t="shared" si="17"/>
        <v>14.066088839988318</v>
      </c>
      <c r="T72" s="3">
        <f t="shared" si="17"/>
        <v>0.56935061602590964</v>
      </c>
      <c r="U72" s="3">
        <f t="shared" si="17"/>
        <v>1.3116583043126644</v>
      </c>
      <c r="V72" s="3">
        <f t="shared" si="17"/>
        <v>1.1038466292690901</v>
      </c>
      <c r="W72" s="3">
        <f t="shared" si="17"/>
        <v>0.15991246926654321</v>
      </c>
    </row>
    <row r="73" spans="1:23" ht="15" x14ac:dyDescent="0.25">
      <c r="A73" s="2">
        <v>0.14000000000000001</v>
      </c>
      <c r="B73" s="2">
        <f t="shared" si="15"/>
        <v>0.13131313131313133</v>
      </c>
      <c r="C73" s="3">
        <f t="shared" si="16"/>
        <v>6.3793352156055628E-4</v>
      </c>
      <c r="D73" s="3">
        <f t="shared" si="16"/>
        <v>1.0291522579846597E-5</v>
      </c>
      <c r="E73" s="3">
        <f t="shared" si="16"/>
        <v>2.4547251712390732E-5</v>
      </c>
      <c r="F73" s="3">
        <f t="shared" si="16"/>
        <v>1.3721424239213802E-4</v>
      </c>
      <c r="G73" s="3">
        <f t="shared" si="16"/>
        <v>4.401885343028931E-4</v>
      </c>
      <c r="H73" s="3">
        <f t="shared" si="16"/>
        <v>1.0450224501707624E-2</v>
      </c>
      <c r="I73" s="3">
        <f t="shared" si="16"/>
        <v>5.811513628242159E-4</v>
      </c>
      <c r="J73" s="3">
        <f t="shared" si="16"/>
        <v>1.6372753262637729</v>
      </c>
      <c r="K73" s="3">
        <f t="shared" si="16"/>
        <v>0.20756866091851567</v>
      </c>
      <c r="L73" s="3">
        <f t="shared" si="16"/>
        <v>0.27180688403108649</v>
      </c>
      <c r="M73" s="3">
        <f t="shared" si="17"/>
        <v>11.983308535843619</v>
      </c>
      <c r="N73" s="3">
        <f t="shared" si="17"/>
        <v>0.21552213534326939</v>
      </c>
      <c r="O73" s="3">
        <f t="shared" si="17"/>
        <v>0.48596289110768104</v>
      </c>
      <c r="P73" s="3">
        <f t="shared" si="17"/>
        <v>2.1349216014464494</v>
      </c>
      <c r="Q73" s="3">
        <f t="shared" si="17"/>
        <v>0.40653958692376763</v>
      </c>
      <c r="R73" s="3">
        <f t="shared" si="17"/>
        <v>2.764402939732197</v>
      </c>
      <c r="S73" s="3">
        <f t="shared" si="17"/>
        <v>14.334518788271499</v>
      </c>
      <c r="T73" s="3">
        <f t="shared" si="17"/>
        <v>0.5633698664851714</v>
      </c>
      <c r="U73" s="3">
        <f t="shared" si="17"/>
        <v>1.3479463003347001</v>
      </c>
      <c r="V73" s="3">
        <f t="shared" si="17"/>
        <v>1.1515585305502611</v>
      </c>
      <c r="W73" s="3">
        <f t="shared" si="17"/>
        <v>0.16741406228498107</v>
      </c>
    </row>
    <row r="74" spans="1:23" ht="15" x14ac:dyDescent="0.25">
      <c r="A74" s="2">
        <v>0.16</v>
      </c>
      <c r="B74" s="2">
        <f t="shared" si="15"/>
        <v>0.15151515151515152</v>
      </c>
      <c r="C74" s="3">
        <f t="shared" si="16"/>
        <v>6.2520706252321942E-5</v>
      </c>
      <c r="D74" s="3">
        <f t="shared" si="16"/>
        <v>1.0245827203260904E-6</v>
      </c>
      <c r="E74" s="3">
        <f t="shared" si="16"/>
        <v>3.4039065456305936E-6</v>
      </c>
      <c r="F74" s="3">
        <f t="shared" si="16"/>
        <v>1.4039953466663657E-5</v>
      </c>
      <c r="G74" s="3">
        <f t="shared" si="16"/>
        <v>3.6689924675346248E-5</v>
      </c>
      <c r="H74" s="3">
        <f t="shared" si="16"/>
        <v>9.5365709078454623E-4</v>
      </c>
      <c r="I74" s="3">
        <f>(I$3/(I$18+$G$29*(1-I$26)))*((1-($B74*(I$26+$G$29*(1-I$26))/(I$18+$G$29*(1-I$26))))^(1/($G$29+(1-$G$29)*I$26)-1))</f>
        <v>4.6776179864894145E-5</v>
      </c>
      <c r="J74" s="3">
        <f t="shared" si="16"/>
        <v>0.41458630080823777</v>
      </c>
      <c r="K74" s="3">
        <f t="shared" si="16"/>
        <v>3.5648087409612721E-2</v>
      </c>
      <c r="L74" s="3">
        <f t="shared" si="16"/>
        <v>7.3578627872767338E-2</v>
      </c>
      <c r="M74" s="3">
        <f t="shared" si="17"/>
        <v>6.1264358547841589</v>
      </c>
      <c r="N74" s="3">
        <f t="shared" si="17"/>
        <v>8.0061034478500284E-2</v>
      </c>
      <c r="O74" s="3">
        <f t="shared" si="17"/>
        <v>0.33878911310088033</v>
      </c>
      <c r="P74" s="3">
        <f t="shared" si="17"/>
        <v>1.7648616639151002</v>
      </c>
      <c r="Q74" s="3">
        <f t="shared" si="17"/>
        <v>0.35733114023531398</v>
      </c>
      <c r="R74" s="3">
        <f t="shared" si="17"/>
        <v>2.6006204123163426</v>
      </c>
      <c r="S74" s="3">
        <f t="shared" si="17"/>
        <v>14.64837322971732</v>
      </c>
      <c r="T74" s="3">
        <f t="shared" si="17"/>
        <v>0.55652955210164901</v>
      </c>
      <c r="U74" s="3">
        <f t="shared" si="17"/>
        <v>1.3904542107345952</v>
      </c>
      <c r="V74" s="3">
        <f t="shared" si="17"/>
        <v>1.2079010572883695</v>
      </c>
      <c r="W74" s="3">
        <f t="shared" si="17"/>
        <v>0.17628800497756464</v>
      </c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 t="s">
        <v>49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2">
        <v>0.02</v>
      </c>
      <c r="B77" s="2">
        <f t="shared" ref="B77:B86" si="18">(A77-$G$29)/(1-$G$29)</f>
        <v>1.0101010101010102E-2</v>
      </c>
      <c r="C77" s="3">
        <f t="shared" ref="C77:W77" si="19">C55*(C$17-C$25*($B77+$G$29*(1-$B77)))/(1-$B77)+$G$29*C55</f>
        <v>2.4505009552581911</v>
      </c>
      <c r="D77" s="3">
        <f t="shared" si="19"/>
        <v>3.0602008141288994E-2</v>
      </c>
      <c r="E77" s="3">
        <f t="shared" si="19"/>
        <v>8.0631424810776037E-3</v>
      </c>
      <c r="F77" s="3">
        <f t="shared" si="19"/>
        <v>0.27406532181863213</v>
      </c>
      <c r="G77" s="3">
        <f t="shared" si="19"/>
        <v>0.35782441507247742</v>
      </c>
      <c r="H77" s="3">
        <f t="shared" si="19"/>
        <v>1.1331098640177066</v>
      </c>
      <c r="I77" s="3">
        <f t="shared" si="19"/>
        <v>0.10020005456662089</v>
      </c>
      <c r="J77" s="3">
        <f t="shared" si="19"/>
        <v>14.653042772917244</v>
      </c>
      <c r="K77" s="3">
        <f t="shared" si="19"/>
        <v>0.9946284497957828</v>
      </c>
      <c r="L77" s="3">
        <f t="shared" si="19"/>
        <v>0.34430062232058661</v>
      </c>
      <c r="M77" s="3">
        <f t="shared" si="19"/>
        <v>8.0459620081725713</v>
      </c>
      <c r="N77" s="3">
        <f t="shared" si="19"/>
        <v>0.23778513791981717</v>
      </c>
      <c r="O77" s="3">
        <f t="shared" si="19"/>
        <v>0.13474338589969601</v>
      </c>
      <c r="P77" s="3">
        <f t="shared" si="19"/>
        <v>0.4793596828023679</v>
      </c>
      <c r="Q77" s="3">
        <f t="shared" si="19"/>
        <v>8.7841391738538055E-2</v>
      </c>
      <c r="R77" s="3">
        <f t="shared" si="19"/>
        <v>0.60290533249482448</v>
      </c>
      <c r="S77" s="3">
        <f t="shared" si="19"/>
        <v>3.8716502914865214</v>
      </c>
      <c r="T77" s="3">
        <f t="shared" si="19"/>
        <v>0.13392719937154335</v>
      </c>
      <c r="U77" s="3">
        <f t="shared" si="19"/>
        <v>0.39694870062953785</v>
      </c>
      <c r="V77" s="3">
        <f t="shared" si="19"/>
        <v>0.40297505460850924</v>
      </c>
      <c r="W77" s="3">
        <f t="shared" si="19"/>
        <v>6.1920399238092616E-2</v>
      </c>
    </row>
    <row r="78" spans="1:23" ht="15" x14ac:dyDescent="0.25">
      <c r="A78" s="2">
        <v>0.04</v>
      </c>
      <c r="B78" s="2">
        <f t="shared" si="18"/>
        <v>3.0303030303030304E-2</v>
      </c>
      <c r="C78" s="3">
        <f t="shared" ref="C78:W78" si="20">C56*(C$17-C$25*($B78+$G$29*(1-$B78)))/(1-$B78)+$G$29*C56</f>
        <v>0.90005357833050326</v>
      </c>
      <c r="D78" s="3">
        <f t="shared" si="20"/>
        <v>1.1631127985288873E-2</v>
      </c>
      <c r="E78" s="3">
        <f t="shared" si="20"/>
        <v>3.1572023445437664E-3</v>
      </c>
      <c r="F78" s="3">
        <f t="shared" si="20"/>
        <v>0.11229040966790278</v>
      </c>
      <c r="G78" s="3">
        <f t="shared" si="20"/>
        <v>0.19218980771771194</v>
      </c>
      <c r="H78" s="3">
        <f t="shared" si="20"/>
        <v>0.74296794014520162</v>
      </c>
      <c r="I78" s="3">
        <f t="shared" si="20"/>
        <v>6.4887068474015402E-2</v>
      </c>
      <c r="J78" s="3">
        <f t="shared" si="20"/>
        <v>10.550223549400341</v>
      </c>
      <c r="K78" s="3">
        <f t="shared" si="20"/>
        <v>0.76579009946298227</v>
      </c>
      <c r="L78" s="3">
        <f t="shared" si="20"/>
        <v>0.282452699278884</v>
      </c>
      <c r="M78" s="3">
        <f t="shared" si="20"/>
        <v>5.9891794262564613</v>
      </c>
      <c r="N78" s="3">
        <f t="shared" si="20"/>
        <v>0.19393568219664589</v>
      </c>
      <c r="O78" s="3">
        <f t="shared" si="20"/>
        <v>0.1140171558530152</v>
      </c>
      <c r="P78" s="3">
        <f t="shared" si="20"/>
        <v>0.40877420031975115</v>
      </c>
      <c r="Q78" s="3">
        <f t="shared" si="20"/>
        <v>7.5495859147797592E-2</v>
      </c>
      <c r="R78" s="3">
        <f t="shared" si="20"/>
        <v>0.52289413227609061</v>
      </c>
      <c r="S78" s="3">
        <f t="shared" si="20"/>
        <v>3.3823160157568068</v>
      </c>
      <c r="T78" s="3">
        <f t="shared" si="20"/>
        <v>0.11682772294052916</v>
      </c>
      <c r="U78" s="3">
        <f t="shared" si="20"/>
        <v>0.34975019948049557</v>
      </c>
      <c r="V78" s="3">
        <f t="shared" si="20"/>
        <v>0.3588505469403524</v>
      </c>
      <c r="W78" s="3">
        <f t="shared" si="20"/>
        <v>5.5405454424271881E-2</v>
      </c>
    </row>
    <row r="79" spans="1:23" ht="15" x14ac:dyDescent="0.25">
      <c r="A79" s="2">
        <v>0.06</v>
      </c>
      <c r="B79" s="2">
        <f t="shared" si="18"/>
        <v>5.0505050505050504E-2</v>
      </c>
      <c r="C79" s="3">
        <f t="shared" ref="C79:W79" si="21">C57*(C$17-C$25*($B79+$G$29*(1-$B79)))/(1-$B79)+$G$29*C57</f>
        <v>4.1837805390931661E-2</v>
      </c>
      <c r="D79" s="3">
        <f t="shared" si="21"/>
        <v>5.9906019963238907E-4</v>
      </c>
      <c r="E79" s="3">
        <f t="shared" si="21"/>
        <v>1.7785151185778018E-4</v>
      </c>
      <c r="F79" s="3">
        <f t="shared" si="21"/>
        <v>7.2568591079097567E-3</v>
      </c>
      <c r="G79" s="3">
        <f t="shared" si="21"/>
        <v>2.8703198399287439E-2</v>
      </c>
      <c r="H79" s="3">
        <f t="shared" si="21"/>
        <v>0.20981480763741522</v>
      </c>
      <c r="I79" s="3">
        <f t="shared" si="21"/>
        <v>1.7601495723539938E-2</v>
      </c>
      <c r="J79" s="3">
        <f t="shared" si="21"/>
        <v>3.974168053303508</v>
      </c>
      <c r="K79" s="3">
        <f t="shared" si="21"/>
        <v>0.36574548469212509</v>
      </c>
      <c r="L79" s="3">
        <f t="shared" si="21"/>
        <v>0.16654294398328762</v>
      </c>
      <c r="M79" s="3">
        <f t="shared" si="21"/>
        <v>2.5408860194224241</v>
      </c>
      <c r="N79" s="3">
        <f t="shared" si="21"/>
        <v>0.1111518107145566</v>
      </c>
      <c r="O79" s="3">
        <f t="shared" si="21"/>
        <v>7.4615770003610929E-2</v>
      </c>
      <c r="P79" s="3">
        <f t="shared" si="21"/>
        <v>0.27399784958974827</v>
      </c>
      <c r="Q79" s="3">
        <f t="shared" si="21"/>
        <v>5.1802412517990497E-2</v>
      </c>
      <c r="R79" s="3">
        <f t="shared" si="21"/>
        <v>0.36874161271883449</v>
      </c>
      <c r="S79" s="3">
        <f t="shared" si="21"/>
        <v>2.4381290308216683</v>
      </c>
      <c r="T79" s="3">
        <f t="shared" si="21"/>
        <v>8.3736361086668543E-2</v>
      </c>
      <c r="U79" s="3">
        <f t="shared" si="21"/>
        <v>0.25770687039208556</v>
      </c>
      <c r="V79" s="3">
        <f t="shared" si="21"/>
        <v>0.27175996195901198</v>
      </c>
      <c r="W79" s="3">
        <f t="shared" si="21"/>
        <v>4.2501341423290824E-2</v>
      </c>
    </row>
    <row r="80" spans="1:23" ht="15" x14ac:dyDescent="0.25">
      <c r="A80" s="2">
        <v>0.08</v>
      </c>
      <c r="B80" s="2">
        <f t="shared" si="18"/>
        <v>7.0707070707070718E-2</v>
      </c>
      <c r="C80" s="3">
        <f t="shared" ref="C80:W80" si="22">C58*(C$17-C$25*($B80+$G$29*(1-$B80)))/(1-$B80)+$G$29*C58</f>
        <v>5.1093308683114284E-3</v>
      </c>
      <c r="D80" s="3">
        <f t="shared" si="22"/>
        <v>7.7933188926981631E-5</v>
      </c>
      <c r="E80" s="3">
        <f t="shared" si="22"/>
        <v>2.4454875544057892E-5</v>
      </c>
      <c r="F80" s="3">
        <f t="shared" si="22"/>
        <v>1.0876084519605596E-3</v>
      </c>
      <c r="G80" s="3">
        <f t="shared" si="22"/>
        <v>7.3601741610958421E-3</v>
      </c>
      <c r="H80" s="3">
        <f t="shared" si="22"/>
        <v>8.2894349964883374E-2</v>
      </c>
      <c r="I80" s="3">
        <f t="shared" si="22"/>
        <v>6.7640083827622561E-3</v>
      </c>
      <c r="J80" s="3">
        <f t="shared" si="22"/>
        <v>1.9597968788669116</v>
      </c>
      <c r="K80" s="3">
        <f t="shared" si="22"/>
        <v>0.20855410624632814</v>
      </c>
      <c r="L80" s="3">
        <f t="shared" si="22"/>
        <v>0.11037683666159524</v>
      </c>
      <c r="M80" s="3">
        <f t="shared" si="22"/>
        <v>1.3429599292106489</v>
      </c>
      <c r="N80" s="3">
        <f t="shared" si="22"/>
        <v>7.2615151596274213E-2</v>
      </c>
      <c r="O80" s="3">
        <f t="shared" si="22"/>
        <v>5.3287545195935371E-2</v>
      </c>
      <c r="P80" s="3">
        <f t="shared" si="22"/>
        <v>0.19930106887482707</v>
      </c>
      <c r="Q80" s="3">
        <f t="shared" si="22"/>
        <v>3.8376919764326639E-2</v>
      </c>
      <c r="R80" s="3">
        <f t="shared" si="22"/>
        <v>0.27902149367735152</v>
      </c>
      <c r="S80" s="3">
        <f t="shared" si="22"/>
        <v>1.8763100448293835</v>
      </c>
      <c r="T80" s="3">
        <f t="shared" si="22"/>
        <v>6.4198768925282812E-2</v>
      </c>
      <c r="U80" s="3">
        <f t="shared" si="22"/>
        <v>0.20204643851468129</v>
      </c>
      <c r="V80" s="3">
        <f t="shared" si="22"/>
        <v>0.21798819848163131</v>
      </c>
      <c r="W80" s="3">
        <f t="shared" si="22"/>
        <v>3.4446870390861431E-2</v>
      </c>
    </row>
    <row r="81" spans="1:23" ht="15" x14ac:dyDescent="0.25">
      <c r="A81" s="2">
        <v>0.1</v>
      </c>
      <c r="B81" s="2">
        <f t="shared" si="18"/>
        <v>9.0909090909090925E-2</v>
      </c>
      <c r="C81" s="3">
        <f t="shared" ref="C81:W81" si="23">C59*(C$17-C$25*($B81+$G$29*(1-$B81)))/(1-$B81)+$G$29*C59</f>
        <v>5.9483988670754897E-4</v>
      </c>
      <c r="D81" s="3">
        <f t="shared" si="23"/>
        <v>9.626714311314453E-6</v>
      </c>
      <c r="E81" s="3">
        <f t="shared" si="23"/>
        <v>3.1820754187125762E-6</v>
      </c>
      <c r="F81" s="3">
        <f t="shared" si="23"/>
        <v>1.5360304175841675E-4</v>
      </c>
      <c r="G81" s="3">
        <f t="shared" si="23"/>
        <v>1.7491003534116289E-3</v>
      </c>
      <c r="H81" s="3">
        <f t="shared" si="23"/>
        <v>3.0601226255413935E-2</v>
      </c>
      <c r="I81" s="3">
        <f t="shared" si="23"/>
        <v>2.4265368761012939E-3</v>
      </c>
      <c r="J81" s="3">
        <f t="shared" si="23"/>
        <v>0.92664155711478191</v>
      </c>
      <c r="K81" s="3">
        <f t="shared" si="23"/>
        <v>0.11305084333945561</v>
      </c>
      <c r="L81" s="3">
        <f t="shared" si="23"/>
        <v>7.0266556013656473E-2</v>
      </c>
      <c r="M81" s="3">
        <f t="shared" si="23"/>
        <v>0.67580512435700524</v>
      </c>
      <c r="N81" s="3">
        <f t="shared" si="23"/>
        <v>4.5708384871784837E-2</v>
      </c>
      <c r="O81" s="3">
        <f t="shared" si="23"/>
        <v>3.6759979007744387E-2</v>
      </c>
      <c r="P81" s="3">
        <f t="shared" si="23"/>
        <v>0.14033704613071254</v>
      </c>
      <c r="Q81" s="3">
        <f t="shared" si="23"/>
        <v>2.7588532364198195E-2</v>
      </c>
      <c r="R81" s="3">
        <f t="shared" si="23"/>
        <v>0.20540547110342655</v>
      </c>
      <c r="S81" s="3">
        <f t="shared" si="23"/>
        <v>1.4075596380710409</v>
      </c>
      <c r="T81" s="3">
        <f t="shared" si="23"/>
        <v>4.7974422230209882E-2</v>
      </c>
      <c r="U81" s="3">
        <f t="shared" si="23"/>
        <v>0.15488516748697584</v>
      </c>
      <c r="V81" s="3">
        <f t="shared" si="23"/>
        <v>0.17154828478266695</v>
      </c>
      <c r="W81" s="3">
        <f t="shared" si="23"/>
        <v>2.7427187435394514E-2</v>
      </c>
    </row>
    <row r="82" spans="1:23" ht="15" x14ac:dyDescent="0.25">
      <c r="A82" s="2">
        <v>0.12</v>
      </c>
      <c r="B82" s="2">
        <f t="shared" si="18"/>
        <v>0.11111111111111112</v>
      </c>
      <c r="C82" s="3">
        <f t="shared" ref="C82:W82" si="24">C60*(C$17-C$25*($B82+$G$29*(1-$B82)))/(1-$B82)+$G$29*C60</f>
        <v>6.5873581814892377E-5</v>
      </c>
      <c r="D82" s="3">
        <f t="shared" si="24"/>
        <v>1.1260690758272226E-6</v>
      </c>
      <c r="E82" s="3">
        <f t="shared" si="24"/>
        <v>3.9059104912335415E-7</v>
      </c>
      <c r="F82" s="3">
        <f t="shared" si="24"/>
        <v>2.0364098325563014E-5</v>
      </c>
      <c r="G82" s="3">
        <f t="shared" si="24"/>
        <v>3.817884651484704E-4</v>
      </c>
      <c r="H82" s="3">
        <f t="shared" si="24"/>
        <v>1.0444420362794145E-2</v>
      </c>
      <c r="I82" s="3">
        <f t="shared" si="24"/>
        <v>8.0411821572627619E-4</v>
      </c>
      <c r="J82" s="3">
        <f t="shared" si="24"/>
        <v>0.41789458317042655</v>
      </c>
      <c r="K82" s="3">
        <f t="shared" si="24"/>
        <v>5.7688464361120267E-2</v>
      </c>
      <c r="L82" s="3">
        <f t="shared" si="24"/>
        <v>4.2606005466199255E-2</v>
      </c>
      <c r="M82" s="3">
        <f t="shared" si="24"/>
        <v>0.32119411771001755</v>
      </c>
      <c r="N82" s="3">
        <f t="shared" si="24"/>
        <v>2.7531183969438704E-2</v>
      </c>
      <c r="O82" s="3">
        <f t="shared" si="24"/>
        <v>2.4309134265972417E-2</v>
      </c>
      <c r="P82" s="3">
        <f t="shared" si="24"/>
        <v>9.4988411323676664E-2</v>
      </c>
      <c r="Q82" s="3">
        <f t="shared" si="24"/>
        <v>1.9122562019115871E-2</v>
      </c>
      <c r="R82" s="3">
        <f t="shared" si="24"/>
        <v>0.14627075258493286</v>
      </c>
      <c r="S82" s="3">
        <f t="shared" si="24"/>
        <v>1.0239293224380619</v>
      </c>
      <c r="T82" s="3">
        <f t="shared" si="24"/>
        <v>3.4761979156444682E-2</v>
      </c>
      <c r="U82" s="3">
        <f t="shared" si="24"/>
        <v>0.11558897460517771</v>
      </c>
      <c r="V82" s="3">
        <f t="shared" si="24"/>
        <v>0.13199521101566775</v>
      </c>
      <c r="W82" s="3">
        <f t="shared" si="24"/>
        <v>2.1387080655392552E-2</v>
      </c>
    </row>
    <row r="83" spans="1:23" ht="15" x14ac:dyDescent="0.25">
      <c r="A83" s="2">
        <v>0.14000000000000001</v>
      </c>
      <c r="B83" s="2">
        <f t="shared" si="18"/>
        <v>0.13131313131313133</v>
      </c>
      <c r="C83" s="3">
        <f t="shared" ref="C83:W83" si="25">C61*(C$17-C$25*($B83+$G$29*(1-$B83)))/(1-$B83)+$G$29*C61</f>
        <v>6.9224978612812606E-6</v>
      </c>
      <c r="D83" s="3">
        <f t="shared" si="25"/>
        <v>1.2437035324455258E-7</v>
      </c>
      <c r="E83" s="3">
        <f t="shared" si="25"/>
        <v>4.5072291771804164E-8</v>
      </c>
      <c r="F83" s="3">
        <f t="shared" si="25"/>
        <v>2.5236954381132113E-6</v>
      </c>
      <c r="G83" s="3">
        <f t="shared" si="25"/>
        <v>7.5735132659103082E-5</v>
      </c>
      <c r="H83" s="3">
        <f t="shared" si="25"/>
        <v>3.2524248577150104E-3</v>
      </c>
      <c r="I83" s="3">
        <f t="shared" si="25"/>
        <v>2.4293447489036874E-4</v>
      </c>
      <c r="J83" s="3">
        <f t="shared" si="25"/>
        <v>0.1786242510768426</v>
      </c>
      <c r="K83" s="3">
        <f t="shared" si="25"/>
        <v>2.7355741167845109E-2</v>
      </c>
      <c r="L83" s="3">
        <f t="shared" si="25"/>
        <v>2.4327441515878095E-2</v>
      </c>
      <c r="M83" s="3">
        <f t="shared" si="25"/>
        <v>0.14271779580344571</v>
      </c>
      <c r="N83" s="3">
        <f t="shared" si="25"/>
        <v>1.5725448712713756E-2</v>
      </c>
      <c r="O83" s="3">
        <f t="shared" si="25"/>
        <v>1.5250429369326229E-2</v>
      </c>
      <c r="P83" s="3">
        <f t="shared" si="25"/>
        <v>6.1210952948025074E-2</v>
      </c>
      <c r="Q83" s="3">
        <f t="shared" si="25"/>
        <v>1.2669522730116475E-2</v>
      </c>
      <c r="R83" s="3">
        <f t="shared" si="25"/>
        <v>9.9983421152162688E-2</v>
      </c>
      <c r="S83" s="3">
        <f t="shared" si="25"/>
        <v>0.71725020568969722</v>
      </c>
      <c r="T83" s="3">
        <f t="shared" si="25"/>
        <v>2.4254686956412645E-2</v>
      </c>
      <c r="U83" s="3">
        <f t="shared" si="25"/>
        <v>8.3500459554458117E-2</v>
      </c>
      <c r="V83" s="3">
        <f t="shared" si="25"/>
        <v>9.8861603781740609E-2</v>
      </c>
      <c r="W83" s="3">
        <f t="shared" si="25"/>
        <v>1.6268033351902633E-2</v>
      </c>
    </row>
    <row r="84" spans="1:23" ht="15" x14ac:dyDescent="0.25">
      <c r="A84" s="2">
        <v>0.16</v>
      </c>
      <c r="B84" s="2">
        <f t="shared" si="18"/>
        <v>0.15151515151515152</v>
      </c>
      <c r="C84" s="3">
        <f t="shared" ref="C84:W84" si="26">C62*(C$17-C$25*($B84+$G$29*(1-$B84)))/(1-$B84)+$G$29*C62</f>
        <v>6.8856384127762953E-7</v>
      </c>
      <c r="D84" s="3">
        <f t="shared" si="26"/>
        <v>1.2928934717815394E-8</v>
      </c>
      <c r="E84" s="3">
        <f t="shared" si="26"/>
        <v>4.8713085373291872E-9</v>
      </c>
      <c r="F84" s="3">
        <f t="shared" si="26"/>
        <v>2.9100060278969042E-7</v>
      </c>
      <c r="G84" s="3">
        <f t="shared" si="26"/>
        <v>1.348039264760751E-5</v>
      </c>
      <c r="H84" s="3">
        <f t="shared" si="26"/>
        <v>9.0858569701151345E-4</v>
      </c>
      <c r="I84" s="3">
        <f t="shared" si="26"/>
        <v>6.5801380744860826E-5</v>
      </c>
      <c r="J84" s="3">
        <f t="shared" si="26"/>
        <v>7.1814900583932278E-2</v>
      </c>
      <c r="K84" s="3">
        <f t="shared" si="26"/>
        <v>1.1844777775637321E-2</v>
      </c>
      <c r="L84" s="3">
        <f t="shared" si="26"/>
        <v>1.2874282778041904E-2</v>
      </c>
      <c r="M84" s="3">
        <f t="shared" si="26"/>
        <v>5.8510961711107208E-2</v>
      </c>
      <c r="N84" s="3">
        <f t="shared" si="26"/>
        <v>8.4157433365903665E-3</v>
      </c>
      <c r="O84" s="3">
        <f t="shared" si="26"/>
        <v>8.9431574848275359E-3</v>
      </c>
      <c r="P84" s="3">
        <f t="shared" si="26"/>
        <v>3.7046888162155726E-2</v>
      </c>
      <c r="Q84" s="3">
        <f t="shared" si="26"/>
        <v>7.9268562777764714E-3</v>
      </c>
      <c r="R84" s="3">
        <f t="shared" si="26"/>
        <v>6.4904265402664432E-2</v>
      </c>
      <c r="S84" s="3">
        <f t="shared" si="26"/>
        <v>0.47914152220026551</v>
      </c>
      <c r="T84" s="3">
        <f t="shared" si="26"/>
        <v>1.6141053863124043E-2</v>
      </c>
      <c r="U84" s="3">
        <f t="shared" si="26"/>
        <v>5.7938570100470599E-2</v>
      </c>
      <c r="V84" s="3">
        <f t="shared" si="26"/>
        <v>7.1656425137920865E-2</v>
      </c>
      <c r="W84" s="3">
        <f t="shared" si="26"/>
        <v>1.200796819934131E-2</v>
      </c>
    </row>
    <row r="85" spans="1:23" ht="15" x14ac:dyDescent="0.25">
      <c r="A85" s="2">
        <v>0.18</v>
      </c>
      <c r="B85" s="2">
        <f t="shared" si="18"/>
        <v>0.17171717171717171</v>
      </c>
      <c r="C85" s="3">
        <f t="shared" ref="C85:W85" si="27">C63*(C$17-C$25*($B85+$G$29*(1-$B85)))/(1-$B85)+$G$29*C63</f>
        <v>6.4648966356173855E-8</v>
      </c>
      <c r="D85" s="3">
        <f t="shared" si="27"/>
        <v>1.2607111108044723E-9</v>
      </c>
      <c r="E85" s="3">
        <f t="shared" si="27"/>
        <v>4.910783666506209E-10</v>
      </c>
      <c r="F85" s="3">
        <f t="shared" si="27"/>
        <v>3.1059775657837093E-8</v>
      </c>
      <c r="G85" s="3">
        <f t="shared" si="27"/>
        <v>2.1199171482579209E-6</v>
      </c>
      <c r="H85" s="3">
        <f t="shared" si="27"/>
        <v>2.2273475900658424E-4</v>
      </c>
      <c r="I85" s="3">
        <f t="shared" si="27"/>
        <v>1.5636503366891538E-5</v>
      </c>
      <c r="J85" s="3">
        <f t="shared" si="27"/>
        <v>2.6903594479484934E-2</v>
      </c>
      <c r="K85" s="3">
        <f t="shared" si="27"/>
        <v>4.5687801580448842E-3</v>
      </c>
      <c r="L85" s="3">
        <f t="shared" si="27"/>
        <v>6.1703210338576332E-3</v>
      </c>
      <c r="M85" s="3">
        <f t="shared" si="27"/>
        <v>2.1750968202447908E-2</v>
      </c>
      <c r="N85" s="3">
        <f t="shared" si="27"/>
        <v>4.1500429431355172E-3</v>
      </c>
      <c r="O85" s="3">
        <f t="shared" si="27"/>
        <v>4.7956464535205559E-3</v>
      </c>
      <c r="P85" s="3">
        <f t="shared" si="27"/>
        <v>2.0640734712641457E-2</v>
      </c>
      <c r="Q85" s="3">
        <f t="shared" si="27"/>
        <v>4.6010868739580126E-3</v>
      </c>
      <c r="R85" s="3">
        <f t="shared" si="27"/>
        <v>3.9396745668545972E-2</v>
      </c>
      <c r="S85" s="3">
        <f t="shared" si="27"/>
        <v>0.30102721870478721</v>
      </c>
      <c r="T85" s="3">
        <f t="shared" si="27"/>
        <v>1.0105861148338051E-2</v>
      </c>
      <c r="U85" s="3">
        <f t="shared" si="27"/>
        <v>3.8198679700710836E-2</v>
      </c>
      <c r="V85" s="3">
        <f t="shared" si="27"/>
        <v>4.9863729628968873E-2</v>
      </c>
      <c r="W85" s="3">
        <f t="shared" si="27"/>
        <v>8.5409791755301032E-3</v>
      </c>
    </row>
    <row r="86" spans="1:23" ht="15" x14ac:dyDescent="0.25">
      <c r="A86" s="2">
        <v>0.2</v>
      </c>
      <c r="B86" s="2">
        <f t="shared" si="18"/>
        <v>0.19191919191919193</v>
      </c>
      <c r="C86" s="3">
        <f t="shared" ref="C86:W86" si="28">C64*(C$17-C$25*($B86+$G$29*(1-$B86)))/(1-$B86)+$G$29*C64</f>
        <v>5.7125398705192939E-9</v>
      </c>
      <c r="D86" s="3">
        <f t="shared" si="28"/>
        <v>1.1488373805070922E-10</v>
      </c>
      <c r="E86" s="3">
        <f t="shared" si="28"/>
        <v>4.5969882364991888E-11</v>
      </c>
      <c r="F86" s="3">
        <f t="shared" si="28"/>
        <v>3.0511527471902145E-9</v>
      </c>
      <c r="G86" s="3">
        <f t="shared" si="28"/>
        <v>2.889885288122082E-7</v>
      </c>
      <c r="H86" s="3">
        <f t="shared" si="28"/>
        <v>4.6522753689401477E-5</v>
      </c>
      <c r="I86" s="3">
        <f t="shared" si="28"/>
        <v>3.1672141370810385E-6</v>
      </c>
      <c r="J86" s="3">
        <f t="shared" si="28"/>
        <v>9.2818971966301365E-3</v>
      </c>
      <c r="K86" s="3">
        <f t="shared" si="28"/>
        <v>1.5139177968820673E-3</v>
      </c>
      <c r="L86" s="3">
        <f t="shared" si="28"/>
        <v>2.5847513801976999E-3</v>
      </c>
      <c r="M86" s="3">
        <f t="shared" si="28"/>
        <v>7.1596234984720088E-3</v>
      </c>
      <c r="N86" s="3">
        <f t="shared" si="28"/>
        <v>1.8410672413217391E-3</v>
      </c>
      <c r="O86" s="3">
        <f t="shared" si="28"/>
        <v>2.2711655832002736E-3</v>
      </c>
      <c r="P86" s="3">
        <f t="shared" si="28"/>
        <v>1.0258444980432154E-2</v>
      </c>
      <c r="Q86" s="3">
        <f t="shared" si="28"/>
        <v>2.4105374582037015E-3</v>
      </c>
      <c r="R86" s="3">
        <f t="shared" si="28"/>
        <v>2.183791168706525E-2</v>
      </c>
      <c r="S86" s="3">
        <f t="shared" si="28"/>
        <v>0.17416446198973087</v>
      </c>
      <c r="T86" s="3">
        <f t="shared" si="28"/>
        <v>5.831658151321582E-3</v>
      </c>
      <c r="U86" s="3">
        <f t="shared" si="28"/>
        <v>2.3553305992856023E-2</v>
      </c>
      <c r="V86" s="3">
        <f t="shared" si="28"/>
        <v>3.294156889807779E-2</v>
      </c>
      <c r="W86" s="3">
        <f t="shared" si="28"/>
        <v>5.7970570640210302E-3</v>
      </c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 t="s">
        <v>50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2">
        <v>0.02</v>
      </c>
      <c r="B89" s="2">
        <f t="shared" ref="B89:B96" si="29">(A89-$G$29)/(1-$G$29)</f>
        <v>1.0101010101010102E-2</v>
      </c>
      <c r="C89" s="3">
        <f t="shared" ref="C89:W89" si="30">C67*(C$18-C$26*($B89+$G$29*(1-$B89)))/(1-$B89)+$G$29*C67</f>
        <v>2.438887280490964</v>
      </c>
      <c r="D89" s="3">
        <f t="shared" si="30"/>
        <v>3.0395944298964053E-2</v>
      </c>
      <c r="E89" s="3">
        <f t="shared" si="30"/>
        <v>9.4426881288165732E-3</v>
      </c>
      <c r="F89" s="3">
        <f t="shared" si="30"/>
        <v>0.26558507498588624</v>
      </c>
      <c r="G89" s="3">
        <f t="shared" si="30"/>
        <v>0.31441001830806597</v>
      </c>
      <c r="H89" s="3">
        <f t="shared" si="30"/>
        <v>0.99895311740378201</v>
      </c>
      <c r="I89" s="3">
        <f t="shared" si="30"/>
        <v>8.682082740324816E-2</v>
      </c>
      <c r="J89" s="3">
        <f t="shared" si="30"/>
        <v>13.482081928209332</v>
      </c>
      <c r="K89" s="3">
        <f t="shared" si="30"/>
        <v>0.93741136877915565</v>
      </c>
      <c r="L89" s="3">
        <f t="shared" si="30"/>
        <v>0.33217440533952869</v>
      </c>
      <c r="M89" s="3">
        <f t="shared" si="30"/>
        <v>8.6804157969524454</v>
      </c>
      <c r="N89" s="3">
        <f t="shared" si="30"/>
        <v>0.23034642153397361</v>
      </c>
      <c r="O89" s="3">
        <f t="shared" si="30"/>
        <v>0.13932776686022635</v>
      </c>
      <c r="P89" s="3">
        <f t="shared" si="30"/>
        <v>0.50611397803836999</v>
      </c>
      <c r="Q89" s="3">
        <f t="shared" si="30"/>
        <v>9.3255513212355229E-2</v>
      </c>
      <c r="R89" s="3">
        <f t="shared" si="30"/>
        <v>0.64496445738038577</v>
      </c>
      <c r="S89" s="3">
        <f t="shared" si="30"/>
        <v>4.2103652622172785</v>
      </c>
      <c r="T89" s="3">
        <f t="shared" si="30"/>
        <v>0.14447508613492943</v>
      </c>
      <c r="U89" s="3">
        <f t="shared" si="30"/>
        <v>0.43042857219989078</v>
      </c>
      <c r="V89" s="3">
        <f t="shared" si="30"/>
        <v>0.43596265600007983</v>
      </c>
      <c r="W89" s="3">
        <f t="shared" si="30"/>
        <v>6.6827051351900785E-2</v>
      </c>
    </row>
    <row r="90" spans="1:23" ht="15" x14ac:dyDescent="0.25">
      <c r="A90" s="2">
        <v>0.04</v>
      </c>
      <c r="B90" s="2">
        <f t="shared" si="29"/>
        <v>3.0303030303030304E-2</v>
      </c>
      <c r="C90" s="3">
        <f t="shared" ref="C90:W90" si="31">C68*(C$18-C$26*($B90+$G$29*(1-$B90)))/(1-$B90)+$G$29*C68</f>
        <v>0.32246264513165451</v>
      </c>
      <c r="D90" s="3">
        <f t="shared" si="31"/>
        <v>4.2826745766319065E-3</v>
      </c>
      <c r="E90" s="3">
        <f t="shared" si="31"/>
        <v>1.9612598467567089E-3</v>
      </c>
      <c r="F90" s="3">
        <f t="shared" si="31"/>
        <v>4.1432154221200043E-2</v>
      </c>
      <c r="G90" s="3">
        <f t="shared" si="31"/>
        <v>6.8694145501971171E-2</v>
      </c>
      <c r="H90" s="3">
        <f t="shared" si="31"/>
        <v>0.32964820258329686</v>
      </c>
      <c r="I90" s="3">
        <f t="shared" si="31"/>
        <v>2.6885541097451955E-2</v>
      </c>
      <c r="J90" s="3">
        <f t="shared" si="31"/>
        <v>5.922951446546918</v>
      </c>
      <c r="K90" s="3">
        <f t="shared" si="31"/>
        <v>0.50048757362913276</v>
      </c>
      <c r="L90" s="3">
        <f t="shared" si="31"/>
        <v>0.21385381392215069</v>
      </c>
      <c r="M90" s="3">
        <f t="shared" si="31"/>
        <v>5.7906466345265564</v>
      </c>
      <c r="N90" s="3">
        <f t="shared" si="31"/>
        <v>0.14747094280832512</v>
      </c>
      <c r="O90" s="3">
        <f t="shared" si="31"/>
        <v>0.11210019712311836</v>
      </c>
      <c r="P90" s="3">
        <f t="shared" si="31"/>
        <v>0.43302813427490294</v>
      </c>
      <c r="Q90" s="3">
        <f t="shared" si="31"/>
        <v>8.1980020104971144E-2</v>
      </c>
      <c r="R90" s="3">
        <f t="shared" si="31"/>
        <v>0.58664174919477596</v>
      </c>
      <c r="S90" s="3">
        <f t="shared" si="31"/>
        <v>4.0231792179985675</v>
      </c>
      <c r="T90" s="3">
        <f t="shared" si="31"/>
        <v>0.13519906604507548</v>
      </c>
      <c r="U90" s="3">
        <f t="shared" si="31"/>
        <v>0.4145044955146549</v>
      </c>
      <c r="V90" s="3">
        <f t="shared" si="31"/>
        <v>0.42518462198125057</v>
      </c>
      <c r="W90" s="3">
        <f t="shared" si="31"/>
        <v>6.5378588478034655E-2</v>
      </c>
    </row>
    <row r="91" spans="1:23" ht="15" x14ac:dyDescent="0.25">
      <c r="A91" s="2">
        <v>0.06</v>
      </c>
      <c r="B91" s="2">
        <f t="shared" si="29"/>
        <v>5.0505050505050504E-2</v>
      </c>
      <c r="C91" s="3">
        <f t="shared" ref="C91:W91" si="32">C69*(C$18-C$26*($B91+$G$29*(1-$B91)))/(1-$B91)+$G$29*C69</f>
        <v>4.0775876017020346E-2</v>
      </c>
      <c r="D91" s="3">
        <f t="shared" si="32"/>
        <v>5.732629946379865E-4</v>
      </c>
      <c r="E91" s="3">
        <f t="shared" si="32"/>
        <v>3.8445272848841713E-4</v>
      </c>
      <c r="F91" s="3">
        <f t="shared" si="32"/>
        <v>6.0814021613473804E-3</v>
      </c>
      <c r="G91" s="3">
        <f t="shared" si="32"/>
        <v>1.3422905073429806E-2</v>
      </c>
      <c r="H91" s="3">
        <f t="shared" si="32"/>
        <v>9.672450835560592E-2</v>
      </c>
      <c r="I91" s="3">
        <f t="shared" si="32"/>
        <v>7.3607966170506252E-3</v>
      </c>
      <c r="J91" s="3">
        <f t="shared" si="32"/>
        <v>2.435463220500834</v>
      </c>
      <c r="K91" s="3">
        <f t="shared" si="32"/>
        <v>0.24552537045828643</v>
      </c>
      <c r="L91" s="3">
        <f t="shared" si="32"/>
        <v>0.12910515759647212</v>
      </c>
      <c r="M91" s="3">
        <f t="shared" si="32"/>
        <v>3.7222243207554349</v>
      </c>
      <c r="N91" s="3">
        <f t="shared" si="32"/>
        <v>8.9382941117905235E-2</v>
      </c>
      <c r="O91" s="3">
        <f t="shared" si="32"/>
        <v>8.7747788889479691E-2</v>
      </c>
      <c r="P91" s="3">
        <f t="shared" si="32"/>
        <v>0.36379951370924785</v>
      </c>
      <c r="Q91" s="3">
        <f t="shared" si="32"/>
        <v>7.1026149112412729E-2</v>
      </c>
      <c r="R91" s="3">
        <f t="shared" si="32"/>
        <v>0.52806932270454243</v>
      </c>
      <c r="S91" s="3">
        <f t="shared" si="32"/>
        <v>3.8246292478320592</v>
      </c>
      <c r="T91" s="3">
        <f t="shared" si="32"/>
        <v>0.12561041954875532</v>
      </c>
      <c r="U91" s="3">
        <f t="shared" si="32"/>
        <v>0.39744932201403238</v>
      </c>
      <c r="V91" s="3">
        <f t="shared" si="32"/>
        <v>0.41337244544966956</v>
      </c>
      <c r="W91" s="3">
        <f t="shared" si="32"/>
        <v>6.3778732187671328E-2</v>
      </c>
    </row>
    <row r="92" spans="1:23" ht="15" x14ac:dyDescent="0.25">
      <c r="A92" s="2">
        <v>0.08</v>
      </c>
      <c r="B92" s="2">
        <f t="shared" si="29"/>
        <v>7.0707070707070718E-2</v>
      </c>
      <c r="C92" s="3">
        <f t="shared" ref="C92:W92" si="33">C70*(C$18-C$26*($B92+$G$29*(1-$B92)))/(1-$B92)+$G$29*C70</f>
        <v>4.9214232968588963E-3</v>
      </c>
      <c r="D92" s="3">
        <f t="shared" si="33"/>
        <v>7.2700405456030951E-5</v>
      </c>
      <c r="E92" s="3">
        <f t="shared" si="33"/>
        <v>7.0811248928316894E-5</v>
      </c>
      <c r="F92" s="3">
        <f t="shared" si="33"/>
        <v>8.3639121785255926E-4</v>
      </c>
      <c r="G92" s="3">
        <f t="shared" si="33"/>
        <v>2.3048647703134296E-3</v>
      </c>
      <c r="H92" s="3">
        <f t="shared" si="33"/>
        <v>2.4550314541185468E-2</v>
      </c>
      <c r="I92" s="3">
        <f t="shared" si="33"/>
        <v>1.7315193853206503E-3</v>
      </c>
      <c r="J92" s="3">
        <f t="shared" si="33"/>
        <v>0.92668067364344653</v>
      </c>
      <c r="K92" s="3">
        <f t="shared" si="33"/>
        <v>0.10786016944141599</v>
      </c>
      <c r="L92" s="3">
        <f t="shared" si="33"/>
        <v>7.155643367038865E-2</v>
      </c>
      <c r="M92" s="3">
        <f t="shared" si="33"/>
        <v>2.2888566784135147</v>
      </c>
      <c r="N92" s="3">
        <f t="shared" si="33"/>
        <v>5.0535350567294857E-2</v>
      </c>
      <c r="O92" s="3">
        <f t="shared" si="33"/>
        <v>6.6329576339808904E-2</v>
      </c>
      <c r="P92" s="3">
        <f t="shared" si="33"/>
        <v>0.2987953647998135</v>
      </c>
      <c r="Q92" s="3">
        <f t="shared" si="33"/>
        <v>6.0444937724717068E-2</v>
      </c>
      <c r="R92" s="3">
        <f t="shared" si="33"/>
        <v>0.46937592227497105</v>
      </c>
      <c r="S92" s="3">
        <f t="shared" si="33"/>
        <v>3.6136206188092528</v>
      </c>
      <c r="T92" s="3">
        <f t="shared" si="33"/>
        <v>0.11569584606887835</v>
      </c>
      <c r="U92" s="3">
        <f t="shared" si="33"/>
        <v>0.37914050496175211</v>
      </c>
      <c r="V92" s="3">
        <f t="shared" si="33"/>
        <v>0.4003918828940829</v>
      </c>
      <c r="W92" s="3">
        <f t="shared" si="33"/>
        <v>6.2007011727937232E-2</v>
      </c>
    </row>
    <row r="93" spans="1:23" ht="15" x14ac:dyDescent="0.25">
      <c r="A93" s="2">
        <v>0.1</v>
      </c>
      <c r="B93" s="2">
        <f t="shared" si="29"/>
        <v>9.0909090909090925E-2</v>
      </c>
      <c r="C93" s="3">
        <f t="shared" ref="C93:W93" si="34">C71*(C$18-C$26*($B93+$G$29*(1-$B93)))/(1-$B93)+$G$29*C71</f>
        <v>5.6572926837826021E-4</v>
      </c>
      <c r="D93" s="3">
        <f t="shared" si="34"/>
        <v>8.7090271120754978E-6</v>
      </c>
      <c r="E93" s="3">
        <f t="shared" si="34"/>
        <v>1.2194627965690045E-5</v>
      </c>
      <c r="F93" s="3">
        <f t="shared" si="34"/>
        <v>1.0729352818823362E-4</v>
      </c>
      <c r="G93" s="3">
        <f t="shared" si="34"/>
        <v>3.4019927152322861E-4</v>
      </c>
      <c r="H93" s="3">
        <f t="shared" si="34"/>
        <v>5.1870674339706425E-3</v>
      </c>
      <c r="I93" s="3">
        <f t="shared" si="34"/>
        <v>3.3630119490366412E-4</v>
      </c>
      <c r="J93" s="3">
        <f t="shared" si="34"/>
        <v>0.32153465706950846</v>
      </c>
      <c r="K93" s="3">
        <f t="shared" si="34"/>
        <v>4.0785662945424711E-2</v>
      </c>
      <c r="L93" s="3">
        <f t="shared" si="34"/>
        <v>3.5205614487488553E-2</v>
      </c>
      <c r="M93" s="3">
        <f t="shared" si="34"/>
        <v>1.3335559505495338</v>
      </c>
      <c r="N93" s="3">
        <f t="shared" si="34"/>
        <v>2.6079219710480814E-2</v>
      </c>
      <c r="O93" s="3">
        <f t="shared" si="34"/>
        <v>4.7897254495608728E-2</v>
      </c>
      <c r="P93" s="3">
        <f t="shared" si="34"/>
        <v>0.23843192167640373</v>
      </c>
      <c r="Q93" s="3">
        <f t="shared" si="34"/>
        <v>5.0296732058629404E-2</v>
      </c>
      <c r="R93" s="3">
        <f t="shared" si="34"/>
        <v>0.41072817389841609</v>
      </c>
      <c r="S93" s="3">
        <f t="shared" si="34"/>
        <v>3.3888856327637327</v>
      </c>
      <c r="T93" s="3">
        <f t="shared" si="34"/>
        <v>0.10544227035755327</v>
      </c>
      <c r="U93" s="3">
        <f t="shared" si="34"/>
        <v>0.35943416297476183</v>
      </c>
      <c r="V93" s="3">
        <f t="shared" si="34"/>
        <v>0.38608211545315474</v>
      </c>
      <c r="W93" s="3">
        <f t="shared" si="34"/>
        <v>6.0038802313538579E-2</v>
      </c>
    </row>
    <row r="94" spans="1:23" ht="15" x14ac:dyDescent="0.25">
      <c r="A94" s="2">
        <v>0.12</v>
      </c>
      <c r="B94" s="2">
        <f t="shared" si="29"/>
        <v>0.11111111111111112</v>
      </c>
      <c r="C94" s="3">
        <f t="shared" ref="C94:W94" si="35">C72*(C$18-C$26*($B94+$G$29*(1-$B94)))/(1-$B94)+$G$29*C72</f>
        <v>6.1795663997871986E-5</v>
      </c>
      <c r="D94" s="3">
        <f t="shared" si="35"/>
        <v>9.8230874096831181E-7</v>
      </c>
      <c r="E94" s="3">
        <f t="shared" si="35"/>
        <v>1.9526848333331214E-6</v>
      </c>
      <c r="F94" s="3">
        <f t="shared" si="35"/>
        <v>1.2773178834567704E-5</v>
      </c>
      <c r="G94" s="3">
        <f t="shared" si="35"/>
        <v>4.1961174223862869E-5</v>
      </c>
      <c r="H94" s="3">
        <f t="shared" si="35"/>
        <v>8.6257187364306741E-4</v>
      </c>
      <c r="I94" s="3">
        <f t="shared" si="35"/>
        <v>5.0897340261387341E-5</v>
      </c>
      <c r="J94" s="3">
        <f t="shared" si="35"/>
        <v>9.9801905878980843E-2</v>
      </c>
      <c r="K94" s="3">
        <f t="shared" si="35"/>
        <v>1.2433823094420992E-2</v>
      </c>
      <c r="L94" s="3">
        <f t="shared" si="35"/>
        <v>1.4503143539824478E-2</v>
      </c>
      <c r="M94" s="3">
        <f t="shared" si="35"/>
        <v>0.72662729405605164</v>
      </c>
      <c r="N94" s="3">
        <f t="shared" si="35"/>
        <v>1.1876747268061144E-2</v>
      </c>
      <c r="O94" s="3">
        <f t="shared" si="35"/>
        <v>3.2490959059212253E-2</v>
      </c>
      <c r="P94" s="3">
        <f t="shared" si="35"/>
        <v>0.18318489394706791</v>
      </c>
      <c r="Q94" s="3">
        <f t="shared" si="35"/>
        <v>4.0653735420949272E-2</v>
      </c>
      <c r="R94" s="3">
        <f t="shared" si="35"/>
        <v>0.35234358355422857</v>
      </c>
      <c r="S94" s="3">
        <f t="shared" si="35"/>
        <v>3.1489376315845061</v>
      </c>
      <c r="T94" s="3">
        <f t="shared" si="35"/>
        <v>9.483734212995297E-2</v>
      </c>
      <c r="U94" s="3">
        <f t="shared" si="35"/>
        <v>0.33815907246177274</v>
      </c>
      <c r="V94" s="3">
        <f t="shared" si="35"/>
        <v>0.37024770273363944</v>
      </c>
      <c r="W94" s="3">
        <f t="shared" si="35"/>
        <v>5.7844052387459502E-2</v>
      </c>
    </row>
    <row r="95" spans="1:23" ht="15" x14ac:dyDescent="0.25">
      <c r="A95" s="2">
        <v>0.14000000000000001</v>
      </c>
      <c r="B95" s="2">
        <f t="shared" si="29"/>
        <v>0.13131313131313133</v>
      </c>
      <c r="C95" s="3">
        <f t="shared" ref="C95:W95" si="36">C73*(C$18-C$26*($B95+$G$29*(1-$B95)))/(1-$B95)+$G$29*C73</f>
        <v>6.3983393664803262E-6</v>
      </c>
      <c r="D95" s="3">
        <f t="shared" si="36"/>
        <v>1.0395481916511449E-7</v>
      </c>
      <c r="E95" s="3">
        <f t="shared" si="36"/>
        <v>2.8891665708257763E-7</v>
      </c>
      <c r="F95" s="3">
        <f t="shared" si="36"/>
        <v>1.4032684297460744E-6</v>
      </c>
      <c r="G95" s="3">
        <f t="shared" si="36"/>
        <v>4.1681567478745853E-6</v>
      </c>
      <c r="H95" s="3">
        <f t="shared" si="36"/>
        <v>1.03555491131493E-4</v>
      </c>
      <c r="I95" s="3">
        <f t="shared" si="36"/>
        <v>5.492556811844872E-6</v>
      </c>
      <c r="J95" s="3">
        <f t="shared" si="36"/>
        <v>2.7004115022453701E-2</v>
      </c>
      <c r="K95" s="3">
        <f t="shared" si="36"/>
        <v>2.709130649759616E-3</v>
      </c>
      <c r="L95" s="3">
        <f t="shared" si="36"/>
        <v>4.4566120420221188E-3</v>
      </c>
      <c r="M95" s="3">
        <f t="shared" si="36"/>
        <v>0.36351484883159008</v>
      </c>
      <c r="N95" s="3">
        <f t="shared" si="36"/>
        <v>4.5101139409755618E-3</v>
      </c>
      <c r="O95" s="3">
        <f t="shared" si="36"/>
        <v>2.0132746125959486E-2</v>
      </c>
      <c r="P95" s="3">
        <f t="shared" si="36"/>
        <v>0.13360395361482244</v>
      </c>
      <c r="Q95" s="3">
        <f t="shared" si="36"/>
        <v>3.1603678406778822E-2</v>
      </c>
      <c r="R95" s="3">
        <f t="shared" si="36"/>
        <v>0.29450984593299934</v>
      </c>
      <c r="S95" s="3">
        <f t="shared" si="36"/>
        <v>2.8920050001766215</v>
      </c>
      <c r="T95" s="3">
        <f t="shared" si="36"/>
        <v>8.3870247694251693E-2</v>
      </c>
      <c r="U95" s="3">
        <f t="shared" si="36"/>
        <v>0.31510801949845713</v>
      </c>
      <c r="V95" s="3">
        <f t="shared" si="36"/>
        <v>0.35264692404336295</v>
      </c>
      <c r="W95" s="3">
        <f t="shared" si="36"/>
        <v>5.5385438491728847E-2</v>
      </c>
    </row>
    <row r="96" spans="1:23" ht="15" x14ac:dyDescent="0.25">
      <c r="A96" s="2">
        <v>0.16</v>
      </c>
      <c r="B96" s="2">
        <f t="shared" si="29"/>
        <v>0.15151515151515152</v>
      </c>
      <c r="C96" s="3">
        <f t="shared" ref="C96:W96" si="37">C74*(C$18-C$26*($B96+$G$29*(1-$B96)))/(1-$B96)+$G$29*C74</f>
        <v>6.2630419884332519E-7</v>
      </c>
      <c r="D96" s="3">
        <f t="shared" si="37"/>
        <v>1.0282398533421115E-8</v>
      </c>
      <c r="E96" s="3">
        <f t="shared" si="37"/>
        <v>3.9219568082573865E-8</v>
      </c>
      <c r="F96" s="3">
        <f t="shared" si="37"/>
        <v>1.4137307077060828E-7</v>
      </c>
      <c r="G96" s="3">
        <f t="shared" si="37"/>
        <v>3.1729484297938083E-7</v>
      </c>
      <c r="H96" s="3">
        <f t="shared" si="37"/>
        <v>7.7758824771039693E-6</v>
      </c>
      <c r="I96" s="3">
        <f t="shared" si="37"/>
        <v>3.6503166604488633E-7</v>
      </c>
      <c r="J96" s="3">
        <f t="shared" si="37"/>
        <v>6.1439912981348811E-3</v>
      </c>
      <c r="K96" s="3">
        <f t="shared" si="37"/>
        <v>3.2459838873615036E-4</v>
      </c>
      <c r="L96" s="3">
        <f t="shared" si="37"/>
        <v>7.6788007492205421E-4</v>
      </c>
      <c r="M96" s="3">
        <f t="shared" si="37"/>
        <v>0.16249358367459396</v>
      </c>
      <c r="N96" s="3">
        <f t="shared" si="37"/>
        <v>1.2836316369830977E-3</v>
      </c>
      <c r="O96" s="3">
        <f t="shared" si="37"/>
        <v>1.0815925404507994E-2</v>
      </c>
      <c r="P96" s="3">
        <f t="shared" si="37"/>
        <v>9.0333947224821715E-2</v>
      </c>
      <c r="Q96" s="3">
        <f t="shared" si="37"/>
        <v>2.3255402305404228E-2</v>
      </c>
      <c r="R96" s="3">
        <f t="shared" si="37"/>
        <v>0.23761497190132658</v>
      </c>
      <c r="S96" s="3">
        <f t="shared" si="37"/>
        <v>2.6159319018062761</v>
      </c>
      <c r="T96" s="3">
        <f t="shared" si="37"/>
        <v>7.2533064412705989E-2</v>
      </c>
      <c r="U96" s="3">
        <f t="shared" si="37"/>
        <v>0.29002479849487212</v>
      </c>
      <c r="V96" s="3">
        <f t="shared" si="37"/>
        <v>0.3329741961292495</v>
      </c>
      <c r="W96" s="3">
        <f t="shared" si="37"/>
        <v>5.2615583542765583E-2</v>
      </c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8" t="s">
        <v>0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6" t="s">
        <v>58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">
      <c r="A100" s="6" t="s">
        <v>59</v>
      </c>
    </row>
    <row r="101" spans="1:23" ht="15" x14ac:dyDescent="0.2">
      <c r="A101" s="6" t="s">
        <v>60</v>
      </c>
    </row>
    <row r="102" spans="1:23" ht="15" x14ac:dyDescent="0.2">
      <c r="A102" s="6" t="s">
        <v>61</v>
      </c>
    </row>
    <row r="103" spans="1:23" ht="15" x14ac:dyDescent="0.2">
      <c r="A103" s="6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Feng Xu</cp:lastModifiedBy>
  <dcterms:created xsi:type="dcterms:W3CDTF">2015-06-05T18:17:20Z</dcterms:created>
  <dcterms:modified xsi:type="dcterms:W3CDTF">2026-08-25T01:17:59Z</dcterms:modified>
</cp:coreProperties>
</file>