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microglia paper\3_elife\source data\"/>
    </mc:Choice>
  </mc:AlternateContent>
  <xr:revisionPtr revIDLastSave="0" documentId="13_ncr:1_{B4374F6A-9045-4E05-A6DF-74BA134EA9AF}" xr6:coauthVersionLast="47" xr6:coauthVersionMax="47" xr10:uidLastSave="{00000000-0000-0000-0000-000000000000}"/>
  <bookViews>
    <workbookView xWindow="-110" yWindow="-110" windowWidth="19420" windowHeight="11620" tabRatio="766" xr2:uid="{00000000-000D-0000-FFFF-FFFF00000000}"/>
  </bookViews>
  <sheets>
    <sheet name="Figure 2 " sheetId="1" r:id="rId1"/>
    <sheet name="Figure 3 " sheetId="3" r:id="rId2"/>
    <sheet name="Figure 4 " sheetId="5" r:id="rId3"/>
    <sheet name="Figure 5 " sheetId="6" r:id="rId4"/>
    <sheet name="Figure 6B-D" sheetId="9" r:id="rId5"/>
    <sheet name="Figure 6F-H" sheetId="12" r:id="rId6"/>
    <sheet name="Supplementary figure 1" sheetId="15" r:id="rId7"/>
    <sheet name="Supplementary figure 2" sheetId="17" r:id="rId8"/>
    <sheet name="Supplementary figure 4" sheetId="18" r:id="rId9"/>
    <sheet name="Supplementary figure 5" sheetId="1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H3" i="5"/>
  <c r="H2" i="5"/>
  <c r="H8" i="5"/>
  <c r="B30" i="18"/>
  <c r="B29" i="18"/>
  <c r="B28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3" i="18"/>
  <c r="C39" i="18"/>
  <c r="D24" i="15" l="1"/>
  <c r="C24" i="15"/>
  <c r="B24" i="15"/>
  <c r="D23" i="15"/>
  <c r="C23" i="15"/>
  <c r="B23" i="15"/>
  <c r="D22" i="15"/>
  <c r="C22" i="15"/>
  <c r="B22" i="15"/>
  <c r="D21" i="15"/>
  <c r="C21" i="15"/>
  <c r="B21" i="15"/>
  <c r="H10" i="5" l="1"/>
  <c r="H9" i="5"/>
  <c r="H7" i="5"/>
  <c r="H6" i="5"/>
  <c r="H5" i="5"/>
  <c r="H4" i="5"/>
</calcChain>
</file>

<file path=xl/sharedStrings.xml><?xml version="1.0" encoding="utf-8"?>
<sst xmlns="http://schemas.openxmlformats.org/spreadsheetml/2006/main" count="229" uniqueCount="115">
  <si>
    <t>D&lt;60</t>
    <phoneticPr fontId="1" type="noConversion"/>
  </si>
  <si>
    <t>60&lt;D&lt;100</t>
    <phoneticPr fontId="1" type="noConversion"/>
  </si>
  <si>
    <t>100&lt;D&lt;150</t>
    <phoneticPr fontId="1" type="noConversion"/>
  </si>
  <si>
    <t>X</t>
    <phoneticPr fontId="1" type="noConversion"/>
  </si>
  <si>
    <t>Y</t>
    <phoneticPr fontId="1" type="noConversion"/>
  </si>
  <si>
    <t>Z</t>
    <phoneticPr fontId="1" type="noConversion"/>
  </si>
  <si>
    <t>before</t>
  </si>
  <si>
    <t>0min</t>
  </si>
  <si>
    <t>20min</t>
  </si>
  <si>
    <t>40-60min</t>
  </si>
  <si>
    <t>100-120min</t>
  </si>
  <si>
    <t>160-200min</t>
  </si>
  <si>
    <t>240-300min</t>
  </si>
  <si>
    <t>340-400min</t>
  </si>
  <si>
    <t>480-540min</t>
  </si>
  <si>
    <t>720-780min</t>
  </si>
  <si>
    <t>24h</t>
  </si>
  <si>
    <t>1</t>
  </si>
  <si>
    <t>1.1</t>
  </si>
  <si>
    <t>1.3</t>
  </si>
  <si>
    <t>1.5</t>
  </si>
  <si>
    <t>2.0</t>
  </si>
  <si>
    <t>2.1</t>
  </si>
  <si>
    <t>2.3</t>
  </si>
  <si>
    <t>2.5</t>
  </si>
  <si>
    <t>3</t>
  </si>
  <si>
    <t>3.5</t>
  </si>
  <si>
    <t>4</t>
  </si>
  <si>
    <t>4.5</t>
  </si>
  <si>
    <t>5</t>
  </si>
  <si>
    <t>SEM</t>
    <phoneticPr fontId="1" type="noConversion"/>
  </si>
  <si>
    <t>vessel-1</t>
    <phoneticPr fontId="1" type="noConversion"/>
  </si>
  <si>
    <t>vessel-2</t>
    <phoneticPr fontId="2" type="noConversion"/>
  </si>
  <si>
    <t>Figure 2C</t>
    <phoneticPr fontId="1" type="noConversion"/>
  </si>
  <si>
    <t>Figure 2D</t>
    <phoneticPr fontId="1" type="noConversion"/>
  </si>
  <si>
    <t>Scatter plot</t>
    <phoneticPr fontId="1" type="noConversion"/>
  </si>
  <si>
    <t>Time (Day)</t>
    <phoneticPr fontId="1" type="noConversion"/>
  </si>
  <si>
    <t>mouse 1</t>
    <phoneticPr fontId="1" type="noConversion"/>
  </si>
  <si>
    <t>mouse 2</t>
  </si>
  <si>
    <t>mouse 3</t>
  </si>
  <si>
    <t>mouse 4</t>
  </si>
  <si>
    <t>Fitting curve</t>
    <phoneticPr fontId="1" type="noConversion"/>
  </si>
  <si>
    <t>#1</t>
    <phoneticPr fontId="1" type="noConversion"/>
  </si>
  <si>
    <t>#2</t>
  </si>
  <si>
    <t>#3</t>
  </si>
  <si>
    <t>#4</t>
  </si>
  <si>
    <t>#5</t>
  </si>
  <si>
    <t>-20 (min)</t>
    <phoneticPr fontId="1" type="noConversion"/>
  </si>
  <si>
    <t>0 (min)</t>
    <phoneticPr fontId="1" type="noConversion"/>
  </si>
  <si>
    <t>100 (min)</t>
    <phoneticPr fontId="1" type="noConversion"/>
  </si>
  <si>
    <t>130 (min)</t>
    <phoneticPr fontId="1" type="noConversion"/>
  </si>
  <si>
    <t>250 (min)</t>
    <phoneticPr fontId="1" type="noConversion"/>
  </si>
  <si>
    <t>350 (min)</t>
    <phoneticPr fontId="1" type="noConversion"/>
  </si>
  <si>
    <t>Figure 3B</t>
    <phoneticPr fontId="1" type="noConversion"/>
  </si>
  <si>
    <t>Figure 3C</t>
    <phoneticPr fontId="1" type="noConversion"/>
  </si>
  <si>
    <t>0 min</t>
    <phoneticPr fontId="1" type="noConversion"/>
  </si>
  <si>
    <t>20 min</t>
    <phoneticPr fontId="1" type="noConversion"/>
  </si>
  <si>
    <t>40-60 min</t>
    <phoneticPr fontId="1" type="noConversion"/>
  </si>
  <si>
    <t>100-120 min</t>
    <phoneticPr fontId="1" type="noConversion"/>
  </si>
  <si>
    <t>160-200 min</t>
    <phoneticPr fontId="1" type="noConversion"/>
  </si>
  <si>
    <t>240-300 min</t>
    <phoneticPr fontId="1" type="noConversion"/>
  </si>
  <si>
    <t>340-400 min</t>
    <phoneticPr fontId="1" type="noConversion"/>
  </si>
  <si>
    <t>480-540 min</t>
    <phoneticPr fontId="1" type="noConversion"/>
  </si>
  <si>
    <t>720-780 min</t>
    <phoneticPr fontId="1" type="noConversion"/>
  </si>
  <si>
    <t>24 h</t>
    <phoneticPr fontId="1" type="noConversion"/>
  </si>
  <si>
    <t>Figure 4D</t>
    <phoneticPr fontId="1" type="noConversion"/>
  </si>
  <si>
    <t>Average</t>
    <phoneticPr fontId="1" type="noConversion"/>
  </si>
  <si>
    <t>Figure 5B</t>
    <phoneticPr fontId="1" type="noConversion"/>
  </si>
  <si>
    <t>Figure 5C</t>
    <phoneticPr fontId="1" type="noConversion"/>
  </si>
  <si>
    <t>Figure 5E</t>
    <phoneticPr fontId="1" type="noConversion"/>
  </si>
  <si>
    <t>day 5-6</t>
    <phoneticPr fontId="1" type="noConversion"/>
  </si>
  <si>
    <t>day 7-8</t>
    <phoneticPr fontId="1" type="noConversion"/>
  </si>
  <si>
    <t>day 9-11</t>
    <phoneticPr fontId="1" type="noConversion"/>
  </si>
  <si>
    <t>day 12-14</t>
    <phoneticPr fontId="1" type="noConversion"/>
  </si>
  <si>
    <t>day 15-17</t>
    <phoneticPr fontId="1" type="noConversion"/>
  </si>
  <si>
    <t>day 18-21</t>
    <phoneticPr fontId="1" type="noConversion"/>
  </si>
  <si>
    <t>day 24-27</t>
    <phoneticPr fontId="1" type="noConversion"/>
  </si>
  <si>
    <t>day 28-31</t>
    <phoneticPr fontId="1" type="noConversion"/>
  </si>
  <si>
    <t>Figure 6B</t>
    <phoneticPr fontId="1" type="noConversion"/>
  </si>
  <si>
    <t>Figure 6C</t>
    <phoneticPr fontId="1" type="noConversion"/>
  </si>
  <si>
    <t>Figure 6D</t>
    <phoneticPr fontId="1" type="noConversion"/>
  </si>
  <si>
    <t>Figure 6F</t>
    <phoneticPr fontId="1" type="noConversion"/>
  </si>
  <si>
    <t>day 32-35</t>
    <phoneticPr fontId="1" type="noConversion"/>
  </si>
  <si>
    <t>day 36-39</t>
    <phoneticPr fontId="1" type="noConversion"/>
  </si>
  <si>
    <t>day 40-43</t>
    <phoneticPr fontId="1" type="noConversion"/>
  </si>
  <si>
    <t>day 44-47</t>
    <phoneticPr fontId="1" type="noConversion"/>
  </si>
  <si>
    <t>day 48-51</t>
    <phoneticPr fontId="1" type="noConversion"/>
  </si>
  <si>
    <t>day 52-55</t>
    <phoneticPr fontId="1" type="noConversion"/>
  </si>
  <si>
    <t>day 57-60</t>
    <phoneticPr fontId="1" type="noConversion"/>
  </si>
  <si>
    <t>day 64-67</t>
    <phoneticPr fontId="1" type="noConversion"/>
  </si>
  <si>
    <t>Figure 6G</t>
    <phoneticPr fontId="1" type="noConversion"/>
  </si>
  <si>
    <t>Figure 6H</t>
    <phoneticPr fontId="1" type="noConversion"/>
  </si>
  <si>
    <t>Supplementary figure 1B</t>
    <phoneticPr fontId="1" type="noConversion"/>
  </si>
  <si>
    <t xml:space="preserve"> day 7-8</t>
    <phoneticPr fontId="1" type="noConversion"/>
  </si>
  <si>
    <t xml:space="preserve"> day 9-10  </t>
    <phoneticPr fontId="1" type="noConversion"/>
  </si>
  <si>
    <t xml:space="preserve"> day 11-12 </t>
    <phoneticPr fontId="1" type="noConversion"/>
  </si>
  <si>
    <t xml:space="preserve"> day 14-16 </t>
    <phoneticPr fontId="1" type="noConversion"/>
  </si>
  <si>
    <t xml:space="preserve"> day 19-21 </t>
    <phoneticPr fontId="1" type="noConversion"/>
  </si>
  <si>
    <t xml:space="preserve"> day 23-25 </t>
    <phoneticPr fontId="1" type="noConversion"/>
  </si>
  <si>
    <t xml:space="preserve"> day 33-36  </t>
    <phoneticPr fontId="1" type="noConversion"/>
  </si>
  <si>
    <t xml:space="preserve"> day 7-8  </t>
    <phoneticPr fontId="1" type="noConversion"/>
  </si>
  <si>
    <t xml:space="preserve"> day 11-12  </t>
    <phoneticPr fontId="1" type="noConversion"/>
  </si>
  <si>
    <t xml:space="preserve"> day 14-16  </t>
    <phoneticPr fontId="1" type="noConversion"/>
  </si>
  <si>
    <t xml:space="preserve"> day 19-21  </t>
    <phoneticPr fontId="1" type="noConversion"/>
  </si>
  <si>
    <t xml:space="preserve"> day 23-25  </t>
    <phoneticPr fontId="1" type="noConversion"/>
  </si>
  <si>
    <t xml:space="preserve"> day 33-36 </t>
    <phoneticPr fontId="1" type="noConversion"/>
  </si>
  <si>
    <t>Supplementary figure 1C</t>
    <phoneticPr fontId="1" type="noConversion"/>
  </si>
  <si>
    <t>Supplementary figure 2B</t>
    <phoneticPr fontId="1" type="noConversion"/>
  </si>
  <si>
    <t>Diameter (μm)</t>
    <phoneticPr fontId="1" type="noConversion"/>
  </si>
  <si>
    <t>Supplementary figure 2C</t>
    <phoneticPr fontId="1" type="noConversion"/>
  </si>
  <si>
    <t>Velocity (mm/s)</t>
    <phoneticPr fontId="1" type="noConversion"/>
  </si>
  <si>
    <t>Time (min)</t>
    <phoneticPr fontId="1" type="noConversion"/>
  </si>
  <si>
    <t>Supplementary figure 5B</t>
    <phoneticPr fontId="1" type="noConversion"/>
  </si>
  <si>
    <t>Supplementary figure 4C</t>
    <phoneticPr fontId="1" type="noConversion"/>
  </si>
  <si>
    <t>Supplementary figure 5C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</si>
</sst>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41"/>
  <sheetViews>
    <sheetView tabSelected="1" zoomScale="55" zoomScaleNormal="55" workbookViewId="0">
      <selection activeCell="J7" sqref="J7"/>
    </sheetView>
  </sheetViews>
  <sheetFormatPr defaultRowHeight="15.5" x14ac:dyDescent="0.35"/>
  <cols>
    <col min="1" max="1" width="11.08203125" style="2" customWidth="1"/>
    <col min="2" max="2" width="12" style="2" customWidth="1"/>
    <col min="3" max="3" width="11.83203125" style="2" customWidth="1"/>
    <col min="4" max="4" width="12.5" style="2" customWidth="1"/>
    <col min="5" max="5" width="8.6640625" style="2"/>
    <col min="6" max="6" width="11.33203125" style="2" customWidth="1"/>
    <col min="7" max="7" width="11.4140625" style="2" customWidth="1"/>
    <col min="8" max="16" width="8.6640625" style="2"/>
    <col min="17" max="17" width="15.25" style="2" customWidth="1"/>
    <col min="18" max="18" width="14.83203125" style="2" customWidth="1"/>
    <col min="19" max="16384" width="8.6640625" style="2"/>
  </cols>
  <sheetData>
    <row r="1" spans="1:21" x14ac:dyDescent="0.35">
      <c r="A1" s="1" t="s">
        <v>33</v>
      </c>
    </row>
    <row r="2" spans="1:21" x14ac:dyDescent="0.35">
      <c r="B2" s="1" t="s">
        <v>0</v>
      </c>
      <c r="C2" s="1" t="s">
        <v>1</v>
      </c>
      <c r="D2" s="1" t="s">
        <v>2</v>
      </c>
    </row>
    <row r="3" spans="1:21" x14ac:dyDescent="0.35">
      <c r="B3" s="9">
        <v>494.08690000000001</v>
      </c>
      <c r="C3" s="9">
        <v>127.81</v>
      </c>
      <c r="D3" s="9">
        <v>33.020000000000003</v>
      </c>
    </row>
    <row r="4" spans="1:21" x14ac:dyDescent="0.35">
      <c r="B4" s="9">
        <v>299.11743000000001</v>
      </c>
      <c r="C4" s="9">
        <v>191.04660000000001</v>
      </c>
      <c r="D4" s="9">
        <v>20.457319999999999</v>
      </c>
    </row>
    <row r="5" spans="1:21" x14ac:dyDescent="0.35">
      <c r="B5" s="9">
        <v>569.61869999999999</v>
      </c>
      <c r="C5" s="9">
        <v>124.29649999999999</v>
      </c>
      <c r="D5" s="9">
        <v>22.049939999999999</v>
      </c>
    </row>
    <row r="6" spans="1:21" x14ac:dyDescent="0.35">
      <c r="B6" s="9">
        <v>300.75659999999999</v>
      </c>
      <c r="C6" s="9">
        <v>84.990430000000003</v>
      </c>
      <c r="D6" s="9">
        <v>28.280390000000001</v>
      </c>
    </row>
    <row r="9" spans="1:21" x14ac:dyDescent="0.35">
      <c r="A9" s="1" t="s">
        <v>34</v>
      </c>
    </row>
    <row r="10" spans="1:21" x14ac:dyDescent="0.35">
      <c r="B10" s="1" t="s">
        <v>35</v>
      </c>
      <c r="C10" s="1" t="s">
        <v>36</v>
      </c>
      <c r="D10" s="6" t="s">
        <v>3</v>
      </c>
      <c r="E10" s="7"/>
      <c r="F10" s="7"/>
      <c r="G10" s="8"/>
      <c r="H10" s="6" t="s">
        <v>4</v>
      </c>
      <c r="I10" s="7"/>
      <c r="J10" s="7"/>
      <c r="K10" s="8"/>
      <c r="L10" s="6" t="s">
        <v>5</v>
      </c>
      <c r="M10" s="7"/>
      <c r="N10" s="7"/>
      <c r="O10" s="8"/>
      <c r="P10" s="1"/>
      <c r="Q10" s="1" t="s">
        <v>41</v>
      </c>
      <c r="R10" s="1" t="s">
        <v>36</v>
      </c>
      <c r="S10" s="1" t="s">
        <v>3</v>
      </c>
      <c r="T10" s="1" t="s">
        <v>4</v>
      </c>
      <c r="U10" s="1" t="s">
        <v>5</v>
      </c>
    </row>
    <row r="11" spans="1:21" x14ac:dyDescent="0.35">
      <c r="D11" s="4" t="s">
        <v>37</v>
      </c>
      <c r="E11" s="5" t="s">
        <v>38</v>
      </c>
      <c r="F11" s="5" t="s">
        <v>39</v>
      </c>
      <c r="G11" s="5" t="s">
        <v>40</v>
      </c>
      <c r="H11" s="4" t="s">
        <v>37</v>
      </c>
      <c r="I11" s="5" t="s">
        <v>38</v>
      </c>
      <c r="J11" s="5" t="s">
        <v>39</v>
      </c>
      <c r="K11" s="5" t="s">
        <v>40</v>
      </c>
      <c r="L11" s="4" t="s">
        <v>37</v>
      </c>
      <c r="M11" s="5" t="s">
        <v>38</v>
      </c>
      <c r="N11" s="5" t="s">
        <v>39</v>
      </c>
      <c r="O11" s="16" t="s">
        <v>40</v>
      </c>
      <c r="R11" s="2">
        <v>0</v>
      </c>
      <c r="S11" s="15">
        <v>25.5</v>
      </c>
      <c r="T11" s="15">
        <v>7.4590992723234297</v>
      </c>
      <c r="U11" s="15">
        <v>1.56433887516783</v>
      </c>
    </row>
    <row r="12" spans="1:21" x14ac:dyDescent="0.35">
      <c r="C12" s="3">
        <v>-0.01</v>
      </c>
      <c r="D12" s="10">
        <v>-2.08894</v>
      </c>
      <c r="E12" s="11">
        <v>-34.541068000000003</v>
      </c>
      <c r="F12" s="11">
        <v>14.88754</v>
      </c>
      <c r="G12" s="12">
        <v>2.2825129999999998</v>
      </c>
      <c r="H12" s="10">
        <v>4.2699999999999996</v>
      </c>
      <c r="I12" s="11">
        <v>-22.332599999999999</v>
      </c>
      <c r="J12" s="11">
        <v>21.725210000000001</v>
      </c>
      <c r="K12" s="12">
        <v>19.882110000000001</v>
      </c>
      <c r="L12" s="10">
        <v>8.17</v>
      </c>
      <c r="M12" s="11">
        <v>-12.363899999999999</v>
      </c>
      <c r="N12" s="11">
        <v>11.633839999999999</v>
      </c>
      <c r="O12" s="12">
        <v>24.208749999999998</v>
      </c>
      <c r="R12" s="2">
        <v>0.1</v>
      </c>
      <c r="S12" s="15">
        <v>73.083059998785302</v>
      </c>
      <c r="T12" s="15">
        <v>18.423244002395599</v>
      </c>
      <c r="U12" s="15">
        <v>2.7598858928350798</v>
      </c>
    </row>
    <row r="13" spans="1:21" x14ac:dyDescent="0.35">
      <c r="C13" s="3">
        <v>0</v>
      </c>
      <c r="D13" s="10">
        <v>-15.4232</v>
      </c>
      <c r="E13" s="11">
        <v>-21.397978999999999</v>
      </c>
      <c r="F13" s="11">
        <v>22.198730000000001</v>
      </c>
      <c r="G13" s="12">
        <v>-0.16342000000000001</v>
      </c>
      <c r="H13" s="10">
        <v>15.4</v>
      </c>
      <c r="I13" s="11">
        <v>-7.3839300000000003</v>
      </c>
      <c r="J13" s="11">
        <v>32.202399999999997</v>
      </c>
      <c r="K13" s="12">
        <v>-3.4759799999999998</v>
      </c>
      <c r="L13" s="10">
        <v>10.71</v>
      </c>
      <c r="M13" s="11">
        <v>-14.446099999999999</v>
      </c>
      <c r="N13" s="11">
        <v>19.76501</v>
      </c>
      <c r="O13" s="12">
        <v>12.588430000000001</v>
      </c>
      <c r="R13" s="2">
        <v>0.2</v>
      </c>
      <c r="S13" s="15">
        <v>172.70959649403801</v>
      </c>
      <c r="T13" s="15">
        <v>41.440169671328697</v>
      </c>
      <c r="U13" s="15">
        <v>4.9242906226176402</v>
      </c>
    </row>
    <row r="14" spans="1:21" x14ac:dyDescent="0.35">
      <c r="C14" s="3">
        <v>0.01</v>
      </c>
      <c r="D14" s="10">
        <v>13.582330000000001</v>
      </c>
      <c r="E14" s="11">
        <v>6.18439E-2</v>
      </c>
      <c r="F14" s="11">
        <v>61.638570000000001</v>
      </c>
      <c r="G14" s="12">
        <v>43.576680000000003</v>
      </c>
      <c r="H14" s="10">
        <v>35.64</v>
      </c>
      <c r="I14" s="11">
        <v>12.07915</v>
      </c>
      <c r="J14" s="11">
        <v>20.403690000000001</v>
      </c>
      <c r="K14" s="12">
        <v>-1.19248</v>
      </c>
      <c r="L14" s="10">
        <v>5.84</v>
      </c>
      <c r="M14" s="11">
        <v>-3.7837000000000001</v>
      </c>
      <c r="N14" s="11">
        <v>14.113200000000001</v>
      </c>
      <c r="O14" s="12">
        <v>13.283810000000001</v>
      </c>
      <c r="R14" s="2">
        <v>0.3</v>
      </c>
      <c r="S14" s="15">
        <v>275.24073255957398</v>
      </c>
      <c r="T14" s="15">
        <v>69.453369641963903</v>
      </c>
      <c r="U14" s="15">
        <v>8.2317873240419406</v>
      </c>
    </row>
    <row r="15" spans="1:21" x14ac:dyDescent="0.35">
      <c r="C15" s="3">
        <v>0.02</v>
      </c>
      <c r="D15" s="10"/>
      <c r="E15" s="11"/>
      <c r="F15" s="11">
        <v>88.009630000000001</v>
      </c>
      <c r="G15" s="12"/>
      <c r="H15" s="10"/>
      <c r="I15" s="11"/>
      <c r="J15" s="11">
        <v>33.018790000000003</v>
      </c>
      <c r="K15" s="12"/>
      <c r="L15" s="10"/>
      <c r="M15" s="11"/>
      <c r="N15" s="11">
        <v>14.893330000000001</v>
      </c>
      <c r="O15" s="12"/>
      <c r="R15" s="2">
        <v>0.4</v>
      </c>
      <c r="S15" s="15">
        <v>346.86684968319798</v>
      </c>
      <c r="T15" s="15">
        <v>91.765750222890702</v>
      </c>
      <c r="U15" s="15">
        <v>12.1521074214469</v>
      </c>
    </row>
    <row r="16" spans="1:21" x14ac:dyDescent="0.35">
      <c r="C16" s="3">
        <v>0.03</v>
      </c>
      <c r="D16" s="10">
        <v>22.276979999999998</v>
      </c>
      <c r="E16" s="11"/>
      <c r="F16" s="11">
        <v>106.20480000000001</v>
      </c>
      <c r="G16" s="12">
        <v>54.658929999999998</v>
      </c>
      <c r="H16" s="10">
        <v>49.85</v>
      </c>
      <c r="I16" s="11"/>
      <c r="J16" s="11">
        <v>38.162179999999999</v>
      </c>
      <c r="K16" s="12">
        <v>-6.5687300000000004</v>
      </c>
      <c r="L16" s="10">
        <v>5.0999999999999996</v>
      </c>
      <c r="M16" s="11"/>
      <c r="N16" s="11">
        <v>15.85974</v>
      </c>
      <c r="O16" s="12">
        <v>5.5695860000000001</v>
      </c>
      <c r="R16" s="2">
        <v>0.5</v>
      </c>
      <c r="S16" s="15">
        <v>411.66551011619902</v>
      </c>
      <c r="T16" s="15">
        <v>110.609239519421</v>
      </c>
      <c r="U16" s="15">
        <v>15.4551142507673</v>
      </c>
    </row>
    <row r="17" spans="3:21" x14ac:dyDescent="0.35">
      <c r="C17" s="3">
        <v>0.04</v>
      </c>
      <c r="D17" s="10">
        <v>37.836030000000001</v>
      </c>
      <c r="E17" s="11">
        <v>28.534238999999999</v>
      </c>
      <c r="F17" s="11"/>
      <c r="G17" s="12"/>
      <c r="H17" s="10">
        <v>66.64</v>
      </c>
      <c r="I17" s="11">
        <v>44.565170000000002</v>
      </c>
      <c r="J17" s="11"/>
      <c r="K17" s="12"/>
      <c r="L17" s="10">
        <v>5.82</v>
      </c>
      <c r="M17" s="11">
        <v>14.23837</v>
      </c>
      <c r="N17" s="11"/>
      <c r="O17" s="12"/>
      <c r="R17" s="2">
        <v>0.6</v>
      </c>
      <c r="S17" s="15">
        <v>472.78395867111902</v>
      </c>
      <c r="T17" s="15">
        <v>128.69946045475899</v>
      </c>
      <c r="U17" s="15">
        <v>18.907405195138399</v>
      </c>
    </row>
    <row r="18" spans="3:21" x14ac:dyDescent="0.35">
      <c r="C18" s="3">
        <v>0.05</v>
      </c>
      <c r="D18" s="10"/>
      <c r="E18" s="11"/>
      <c r="F18" s="11"/>
      <c r="G18" s="12">
        <v>62.145659999999999</v>
      </c>
      <c r="H18" s="10"/>
      <c r="I18" s="11"/>
      <c r="J18" s="11"/>
      <c r="K18" s="12">
        <v>-5.5379500000000004</v>
      </c>
      <c r="L18" s="10"/>
      <c r="M18" s="11"/>
      <c r="N18" s="11"/>
      <c r="O18" s="12">
        <v>13.191280000000001</v>
      </c>
      <c r="R18" s="2">
        <v>0.7</v>
      </c>
      <c r="S18" s="15">
        <v>525.93399458378599</v>
      </c>
      <c r="T18" s="15">
        <v>145.082429773271</v>
      </c>
      <c r="U18" s="15">
        <v>22.358292695872201</v>
      </c>
    </row>
    <row r="19" spans="3:21" x14ac:dyDescent="0.35">
      <c r="C19" s="3">
        <v>0.06</v>
      </c>
      <c r="D19" s="10"/>
      <c r="E19" s="11"/>
      <c r="F19" s="11">
        <v>134.01769999999999</v>
      </c>
      <c r="G19" s="12"/>
      <c r="H19" s="10"/>
      <c r="I19" s="11"/>
      <c r="J19" s="11">
        <v>43.424799999999998</v>
      </c>
      <c r="K19" s="12"/>
      <c r="L19" s="10"/>
      <c r="M19" s="11"/>
      <c r="N19" s="11">
        <v>13.081049999999999</v>
      </c>
      <c r="O19" s="12"/>
      <c r="R19" s="2">
        <v>0.8</v>
      </c>
      <c r="S19" s="15">
        <v>565.84096575224601</v>
      </c>
      <c r="T19" s="15">
        <v>158.54520162939701</v>
      </c>
      <c r="U19" s="15">
        <v>25.657087729794</v>
      </c>
    </row>
    <row r="20" spans="3:21" x14ac:dyDescent="0.35">
      <c r="C20" s="3">
        <v>7.0000000000000007E-2</v>
      </c>
      <c r="D20" s="10">
        <v>89.070160000000001</v>
      </c>
      <c r="E20" s="11"/>
      <c r="F20" s="11"/>
      <c r="G20" s="12">
        <v>79.101529999999997</v>
      </c>
      <c r="H20" s="10">
        <v>65.680000000000007</v>
      </c>
      <c r="I20" s="11"/>
      <c r="J20" s="11"/>
      <c r="K20" s="12">
        <v>-5.1735199999999999</v>
      </c>
      <c r="L20" s="10">
        <v>0.49</v>
      </c>
      <c r="M20" s="11"/>
      <c r="N20" s="11"/>
      <c r="O20" s="12">
        <v>10.468500000000001</v>
      </c>
      <c r="R20" s="2">
        <v>0.9</v>
      </c>
      <c r="S20" s="15">
        <v>590.31331346086699</v>
      </c>
      <c r="T20" s="15">
        <v>168.15801744001601</v>
      </c>
      <c r="U20" s="15">
        <v>28.6555669791497</v>
      </c>
    </row>
    <row r="21" spans="3:21" x14ac:dyDescent="0.35">
      <c r="C21" s="3">
        <v>0.08</v>
      </c>
      <c r="D21" s="10"/>
      <c r="E21" s="11"/>
      <c r="F21" s="11">
        <v>181.49809999999999</v>
      </c>
      <c r="G21" s="12"/>
      <c r="H21" s="10"/>
      <c r="I21" s="11"/>
      <c r="J21" s="11">
        <v>37.757770000000001</v>
      </c>
      <c r="K21" s="12"/>
      <c r="L21" s="10"/>
      <c r="M21" s="11"/>
      <c r="N21" s="11">
        <v>13.74559</v>
      </c>
      <c r="O21" s="12"/>
      <c r="R21" s="2">
        <v>1</v>
      </c>
      <c r="S21" s="15">
        <v>602.53604758339895</v>
      </c>
      <c r="T21" s="15">
        <v>174.02056637636099</v>
      </c>
      <c r="U21" s="15">
        <v>31.223585271037301</v>
      </c>
    </row>
    <row r="22" spans="3:21" x14ac:dyDescent="0.35">
      <c r="C22" s="3">
        <v>0.09</v>
      </c>
      <c r="D22" s="10">
        <v>163.11930000000001</v>
      </c>
      <c r="E22" s="11">
        <v>125.3536</v>
      </c>
      <c r="F22" s="11"/>
      <c r="G22" s="12">
        <v>85.927340000000001</v>
      </c>
      <c r="H22" s="10">
        <v>72.88</v>
      </c>
      <c r="I22" s="11">
        <v>53.435130000000001</v>
      </c>
      <c r="J22" s="11"/>
      <c r="K22" s="12">
        <v>-4.7735200000000004</v>
      </c>
      <c r="L22" s="10">
        <v>2.5499999999999998</v>
      </c>
      <c r="M22" s="11">
        <v>0.23640800000000001</v>
      </c>
      <c r="N22" s="11"/>
      <c r="O22" s="12">
        <v>8.9578629999999997</v>
      </c>
      <c r="R22" s="2">
        <v>1.1000000000000001</v>
      </c>
      <c r="S22" s="15">
        <v>601.70383690264896</v>
      </c>
      <c r="T22" s="15">
        <v>177.15239000240999</v>
      </c>
      <c r="U22" s="15">
        <v>33.278766132761703</v>
      </c>
    </row>
    <row r="23" spans="3:21" x14ac:dyDescent="0.35">
      <c r="C23" s="3">
        <v>0.11</v>
      </c>
      <c r="D23" s="10"/>
      <c r="E23" s="11"/>
      <c r="F23" s="11">
        <v>269.78789999999998</v>
      </c>
      <c r="G23" s="12"/>
      <c r="H23" s="10"/>
      <c r="I23" s="11"/>
      <c r="J23" s="11">
        <v>41.34693</v>
      </c>
      <c r="K23" s="12"/>
      <c r="L23" s="10"/>
      <c r="M23" s="11"/>
      <c r="N23" s="11">
        <v>14.256410000000001</v>
      </c>
      <c r="O23" s="12"/>
      <c r="R23" s="2">
        <v>1.2</v>
      </c>
      <c r="S23" s="15">
        <v>592.35606519532803</v>
      </c>
      <c r="T23" s="15">
        <v>177.902497089294</v>
      </c>
      <c r="U23" s="15">
        <v>34.811695811879702</v>
      </c>
    </row>
    <row r="24" spans="3:21" x14ac:dyDescent="0.35">
      <c r="C24" s="3">
        <v>0.13</v>
      </c>
      <c r="D24" s="10">
        <v>193.4205</v>
      </c>
      <c r="E24" s="11"/>
      <c r="F24" s="11"/>
      <c r="G24" s="12">
        <v>73.827969999999993</v>
      </c>
      <c r="H24" s="10">
        <v>58.91</v>
      </c>
      <c r="I24" s="11"/>
      <c r="J24" s="11"/>
      <c r="K24" s="12">
        <v>-12.021000000000001</v>
      </c>
      <c r="L24" s="10">
        <v>-8.26</v>
      </c>
      <c r="M24" s="11"/>
      <c r="N24" s="11"/>
      <c r="O24" s="12">
        <v>4.6146079999999996</v>
      </c>
      <c r="R24" s="2">
        <v>1.3</v>
      </c>
      <c r="S24" s="15">
        <v>577.05948474323702</v>
      </c>
      <c r="T24" s="15">
        <v>177.023037732473</v>
      </c>
      <c r="U24" s="15">
        <v>35.8831079823198</v>
      </c>
    </row>
    <row r="25" spans="3:21" x14ac:dyDescent="0.35">
      <c r="C25" s="3">
        <v>0.15</v>
      </c>
      <c r="D25" s="10"/>
      <c r="E25" s="11">
        <v>239.84182000000001</v>
      </c>
      <c r="F25" s="11">
        <v>354.55340000000001</v>
      </c>
      <c r="G25" s="12"/>
      <c r="H25" s="10"/>
      <c r="I25" s="11">
        <v>79.251639999999995</v>
      </c>
      <c r="J25" s="11">
        <v>38.93027</v>
      </c>
      <c r="K25" s="12"/>
      <c r="L25" s="10"/>
      <c r="M25" s="11">
        <v>-9.3009000000000004</v>
      </c>
      <c r="N25" s="11">
        <v>5.7765649999999997</v>
      </c>
      <c r="O25" s="12"/>
      <c r="R25" s="2">
        <v>1.4</v>
      </c>
      <c r="S25" s="15">
        <v>557.21641186568695</v>
      </c>
      <c r="T25" s="15">
        <v>175.00063734619701</v>
      </c>
      <c r="U25" s="15">
        <v>36.593019420868401</v>
      </c>
    </row>
    <row r="26" spans="3:21" x14ac:dyDescent="0.35">
      <c r="C26" s="3">
        <v>0.17</v>
      </c>
      <c r="D26" s="10">
        <v>209.02250000000001</v>
      </c>
      <c r="E26" s="11"/>
      <c r="F26" s="11"/>
      <c r="G26" s="12"/>
      <c r="H26" s="10">
        <v>69.260000000000005</v>
      </c>
      <c r="I26" s="11"/>
      <c r="J26" s="11"/>
      <c r="K26" s="12"/>
      <c r="L26" s="10">
        <v>-3.27</v>
      </c>
      <c r="M26" s="11"/>
      <c r="N26" s="11"/>
      <c r="O26" s="12"/>
      <c r="R26" s="2">
        <v>1.5</v>
      </c>
      <c r="S26" s="15">
        <v>533.65532026107098</v>
      </c>
      <c r="T26" s="15">
        <v>172.09875768995099</v>
      </c>
      <c r="U26" s="15">
        <v>37.045124128330201</v>
      </c>
    </row>
    <row r="27" spans="3:21" x14ac:dyDescent="0.35">
      <c r="C27" s="3">
        <v>0.18</v>
      </c>
      <c r="D27" s="10"/>
      <c r="E27" s="11">
        <v>219.78441000000001</v>
      </c>
      <c r="F27" s="11"/>
      <c r="G27" s="12"/>
      <c r="H27" s="10"/>
      <c r="I27" s="11">
        <v>44.587429999999998</v>
      </c>
      <c r="J27" s="11"/>
      <c r="K27" s="12"/>
      <c r="L27" s="10"/>
      <c r="M27" s="11">
        <v>-21.549800000000001</v>
      </c>
      <c r="N27" s="11"/>
      <c r="O27" s="12"/>
      <c r="R27" s="2">
        <v>1.6</v>
      </c>
      <c r="S27" s="15">
        <v>506.92679790636902</v>
      </c>
      <c r="T27" s="15">
        <v>168.46386778869501</v>
      </c>
      <c r="U27" s="15">
        <v>37.3253105623727</v>
      </c>
    </row>
    <row r="28" spans="3:21" x14ac:dyDescent="0.35">
      <c r="C28" s="3">
        <v>0.2</v>
      </c>
      <c r="D28" s="10"/>
      <c r="E28" s="11"/>
      <c r="F28" s="11">
        <v>358.46710000000002</v>
      </c>
      <c r="G28" s="12"/>
      <c r="H28" s="10"/>
      <c r="I28" s="11"/>
      <c r="J28" s="11">
        <v>43.25752</v>
      </c>
      <c r="K28" s="12"/>
      <c r="L28" s="10"/>
      <c r="M28" s="11"/>
      <c r="N28" s="11">
        <v>7.2799690000000004</v>
      </c>
      <c r="O28" s="12"/>
      <c r="R28" s="2">
        <v>1.7</v>
      </c>
      <c r="S28" s="15">
        <v>477.43717363239801</v>
      </c>
      <c r="T28" s="15">
        <v>164.18468917678999</v>
      </c>
      <c r="U28" s="15">
        <v>37.495903056091599</v>
      </c>
    </row>
    <row r="29" spans="3:21" x14ac:dyDescent="0.35">
      <c r="C29" s="3">
        <v>0.22</v>
      </c>
      <c r="D29" s="10"/>
      <c r="E29" s="11"/>
      <c r="F29" s="11"/>
      <c r="G29" s="12">
        <v>111.4171</v>
      </c>
      <c r="H29" s="10"/>
      <c r="I29" s="11"/>
      <c r="J29" s="11"/>
      <c r="K29" s="12">
        <v>-2.4808500000000002</v>
      </c>
      <c r="L29" s="10"/>
      <c r="M29" s="11"/>
      <c r="N29" s="11"/>
      <c r="O29" s="12">
        <v>1.7770889999999999</v>
      </c>
      <c r="R29" s="2">
        <v>1.8</v>
      </c>
      <c r="S29" s="15">
        <v>445.50864958813099</v>
      </c>
      <c r="T29" s="15">
        <v>159.32150268040701</v>
      </c>
      <c r="U29" s="15">
        <v>37.5986202514027</v>
      </c>
    </row>
    <row r="30" spans="3:21" x14ac:dyDescent="0.35">
      <c r="C30" s="3">
        <v>0.24</v>
      </c>
      <c r="D30" s="10">
        <v>245.80199999999999</v>
      </c>
      <c r="E30" s="11">
        <v>337.46341999999999</v>
      </c>
      <c r="F30" s="11"/>
      <c r="G30" s="12"/>
      <c r="H30" s="10">
        <v>137.88</v>
      </c>
      <c r="I30" s="11">
        <v>70.613829999999993</v>
      </c>
      <c r="J30" s="11"/>
      <c r="K30" s="12"/>
      <c r="L30" s="10">
        <v>19.489999999999998</v>
      </c>
      <c r="M30" s="11">
        <v>-9.4996799999999997</v>
      </c>
      <c r="N30" s="11"/>
      <c r="O30" s="12"/>
      <c r="R30" s="2">
        <v>1.9</v>
      </c>
      <c r="S30" s="15">
        <v>411.55647004641901</v>
      </c>
      <c r="T30" s="15">
        <v>153.92000506593399</v>
      </c>
      <c r="U30" s="15">
        <v>37.6533816396704</v>
      </c>
    </row>
    <row r="31" spans="3:21" x14ac:dyDescent="0.35">
      <c r="C31" s="3">
        <v>0.27</v>
      </c>
      <c r="D31" s="10"/>
      <c r="E31" s="11"/>
      <c r="F31" s="11">
        <v>279.74270000000001</v>
      </c>
      <c r="G31" s="12"/>
      <c r="H31" s="10"/>
      <c r="I31" s="11"/>
      <c r="J31" s="11">
        <v>35.48498</v>
      </c>
      <c r="K31" s="12"/>
      <c r="L31" s="10"/>
      <c r="M31" s="11"/>
      <c r="N31" s="11">
        <v>2.3714520000000001</v>
      </c>
      <c r="O31" s="12"/>
      <c r="R31" s="2">
        <v>2</v>
      </c>
      <c r="S31" s="15">
        <v>381.839304741452</v>
      </c>
      <c r="T31" s="15">
        <v>148.017797621912</v>
      </c>
      <c r="U31" s="15">
        <v>37.6137326949722</v>
      </c>
    </row>
    <row r="32" spans="3:21" x14ac:dyDescent="0.35">
      <c r="C32" s="3">
        <v>0.33</v>
      </c>
      <c r="D32" s="10">
        <v>334.65300000000002</v>
      </c>
      <c r="E32" s="11">
        <v>504.22627999999997</v>
      </c>
      <c r="F32" s="11"/>
      <c r="G32" s="12"/>
      <c r="H32" s="10">
        <v>119.27</v>
      </c>
      <c r="I32" s="11">
        <v>166.33920000000001</v>
      </c>
      <c r="J32" s="11"/>
      <c r="K32" s="12"/>
      <c r="L32" s="10">
        <v>13.13</v>
      </c>
      <c r="M32" s="11">
        <v>11.437110000000001</v>
      </c>
      <c r="N32" s="11"/>
      <c r="O32" s="12"/>
      <c r="R32" s="2">
        <v>2.1</v>
      </c>
      <c r="S32" s="15">
        <v>355.674765630575</v>
      </c>
      <c r="T32" s="15">
        <v>142.431937168263</v>
      </c>
      <c r="U32" s="15">
        <v>37.492582872404697</v>
      </c>
    </row>
    <row r="33" spans="3:21" x14ac:dyDescent="0.35">
      <c r="C33" s="3">
        <v>0.34</v>
      </c>
      <c r="D33" s="10"/>
      <c r="E33" s="11"/>
      <c r="F33" s="11"/>
      <c r="G33" s="12">
        <v>184.88470000000001</v>
      </c>
      <c r="H33" s="10"/>
      <c r="I33" s="11"/>
      <c r="J33" s="11"/>
      <c r="K33" s="12">
        <v>13.895659999999999</v>
      </c>
      <c r="L33" s="10"/>
      <c r="M33" s="11"/>
      <c r="N33" s="11"/>
      <c r="O33" s="12">
        <v>6.7235009999999997</v>
      </c>
      <c r="R33" s="2">
        <v>2.2000000000000002</v>
      </c>
      <c r="S33" s="15">
        <v>332.51364646021301</v>
      </c>
      <c r="T33" s="15">
        <v>137.21926536484801</v>
      </c>
      <c r="U33" s="15">
        <v>37.298667203208701</v>
      </c>
    </row>
    <row r="34" spans="3:21" x14ac:dyDescent="0.35">
      <c r="C34" s="3">
        <v>0.35</v>
      </c>
      <c r="D34" s="10"/>
      <c r="E34" s="11"/>
      <c r="F34" s="11">
        <v>333.72829999999999</v>
      </c>
      <c r="G34" s="12"/>
      <c r="H34" s="10"/>
      <c r="I34" s="11"/>
      <c r="J34" s="11">
        <v>71.908510000000007</v>
      </c>
      <c r="K34" s="12"/>
      <c r="L34" s="10"/>
      <c r="M34" s="11"/>
      <c r="N34" s="11">
        <v>13.14143</v>
      </c>
      <c r="O34" s="12"/>
      <c r="R34" s="2">
        <v>2.2999999999999998</v>
      </c>
      <c r="S34" s="15">
        <v>311.90969113491099</v>
      </c>
      <c r="T34" s="15">
        <v>132.347165424336</v>
      </c>
      <c r="U34" s="15">
        <v>37.038138172538801</v>
      </c>
    </row>
    <row r="35" spans="3:21" x14ac:dyDescent="0.35">
      <c r="C35" s="3">
        <v>0.5</v>
      </c>
      <c r="D35" s="10">
        <v>333.00819999999999</v>
      </c>
      <c r="E35" s="11"/>
      <c r="F35" s="11"/>
      <c r="G35" s="12"/>
      <c r="H35" s="10">
        <v>126.3</v>
      </c>
      <c r="I35" s="11"/>
      <c r="J35" s="11"/>
      <c r="K35" s="12"/>
      <c r="L35" s="10">
        <v>-0.7</v>
      </c>
      <c r="M35" s="11"/>
      <c r="N35" s="11"/>
      <c r="O35" s="12"/>
      <c r="R35" s="2">
        <v>2.4</v>
      </c>
      <c r="S35" s="15">
        <v>293.49712393686002</v>
      </c>
      <c r="T35" s="15">
        <v>127.78651763580901</v>
      </c>
      <c r="U35" s="15">
        <v>36.715549815327101</v>
      </c>
    </row>
    <row r="36" spans="3:21" x14ac:dyDescent="0.35">
      <c r="C36" s="3">
        <v>0.53</v>
      </c>
      <c r="D36" s="10"/>
      <c r="E36" s="11"/>
      <c r="F36" s="11">
        <v>441.47070000000002</v>
      </c>
      <c r="G36" s="12"/>
      <c r="H36" s="10"/>
      <c r="I36" s="11"/>
      <c r="J36" s="11">
        <v>113.90949999999999</v>
      </c>
      <c r="K36" s="12"/>
      <c r="L36" s="10"/>
      <c r="M36" s="11"/>
      <c r="N36" s="11">
        <v>35.687820000000002</v>
      </c>
      <c r="O36" s="12"/>
      <c r="R36" s="2">
        <v>2.5</v>
      </c>
      <c r="S36" s="15">
        <v>276.973732864635</v>
      </c>
      <c r="T36" s="15">
        <v>123.511257700005</v>
      </c>
      <c r="U36" s="15">
        <v>36.334457073198799</v>
      </c>
    </row>
    <row r="37" spans="3:21" x14ac:dyDescent="0.35">
      <c r="C37" s="3">
        <v>0.54</v>
      </c>
      <c r="D37" s="10"/>
      <c r="E37" s="11">
        <v>451.19544000000002</v>
      </c>
      <c r="F37" s="11"/>
      <c r="G37" s="12"/>
      <c r="H37" s="10"/>
      <c r="I37" s="11">
        <v>211.67009999999999</v>
      </c>
      <c r="J37" s="11"/>
      <c r="K37" s="12"/>
      <c r="L37" s="10"/>
      <c r="M37" s="11">
        <v>15.55372</v>
      </c>
      <c r="N37" s="11"/>
      <c r="O37" s="12"/>
      <c r="R37" s="2">
        <v>2.6</v>
      </c>
      <c r="S37" s="15">
        <v>262.087983351692</v>
      </c>
      <c r="T37" s="15">
        <v>119.497998959651</v>
      </c>
      <c r="U37" s="15">
        <v>35.897778288263801</v>
      </c>
    </row>
    <row r="38" spans="3:21" x14ac:dyDescent="0.35">
      <c r="C38" s="3">
        <v>0.55000000000000004</v>
      </c>
      <c r="D38" s="10"/>
      <c r="E38" s="11"/>
      <c r="F38" s="11"/>
      <c r="G38" s="12">
        <v>339.22739999999999</v>
      </c>
      <c r="H38" s="10"/>
      <c r="I38" s="11"/>
      <c r="J38" s="11"/>
      <c r="K38" s="12">
        <v>77.304079999999999</v>
      </c>
      <c r="L38" s="10"/>
      <c r="M38" s="11"/>
      <c r="N38" s="11"/>
      <c r="O38" s="12">
        <v>28.110600000000002</v>
      </c>
      <c r="R38" s="2">
        <v>2.7</v>
      </c>
      <c r="S38" s="15">
        <v>248.62909585307301</v>
      </c>
      <c r="T38" s="15">
        <v>115.725708150323</v>
      </c>
      <c r="U38" s="15">
        <v>35.4080141152713</v>
      </c>
    </row>
    <row r="39" spans="3:21" x14ac:dyDescent="0.35">
      <c r="C39" s="3">
        <v>1</v>
      </c>
      <c r="D39" s="10">
        <v>494.08690000000001</v>
      </c>
      <c r="E39" s="11">
        <v>299.11743000000001</v>
      </c>
      <c r="F39" s="11">
        <v>569.61869999999999</v>
      </c>
      <c r="G39" s="12">
        <v>300.75659999999999</v>
      </c>
      <c r="H39" s="10">
        <v>127.81</v>
      </c>
      <c r="I39" s="11">
        <v>191.04660000000001</v>
      </c>
      <c r="J39" s="11">
        <v>124.29649999999999</v>
      </c>
      <c r="K39" s="12">
        <v>84.990430000000003</v>
      </c>
      <c r="L39" s="10">
        <v>33.020000000000003</v>
      </c>
      <c r="M39" s="11">
        <v>20.457319999999999</v>
      </c>
      <c r="N39" s="11">
        <v>22.049939999999999</v>
      </c>
      <c r="O39" s="12">
        <v>28.280390000000001</v>
      </c>
      <c r="R39" s="2">
        <v>2.8</v>
      </c>
      <c r="S39" s="15">
        <v>236.419329451767</v>
      </c>
      <c r="T39" s="15">
        <v>112.175426158728</v>
      </c>
      <c r="U39" s="15">
        <v>34.874046409658902</v>
      </c>
    </row>
    <row r="40" spans="3:21" x14ac:dyDescent="0.35">
      <c r="C40" s="3">
        <v>1.1000000000000001</v>
      </c>
      <c r="D40" s="10">
        <v>445.82260000000002</v>
      </c>
      <c r="E40" s="11">
        <v>339.43146000000002</v>
      </c>
      <c r="F40" s="11">
        <v>662.78689999999995</v>
      </c>
      <c r="G40" s="12"/>
      <c r="H40" s="10">
        <v>126.88</v>
      </c>
      <c r="I40" s="11">
        <v>156.3588</v>
      </c>
      <c r="J40" s="11">
        <v>91.127160000000003</v>
      </c>
      <c r="K40" s="12"/>
      <c r="L40" s="10">
        <v>25.27</v>
      </c>
      <c r="M40" s="11">
        <v>37.507379999999998</v>
      </c>
      <c r="N40" s="11">
        <v>19.07152</v>
      </c>
      <c r="O40" s="12"/>
      <c r="R40" s="2">
        <v>2.9</v>
      </c>
      <c r="S40" s="15">
        <v>225.307925767109</v>
      </c>
      <c r="T40" s="15">
        <v>108.83002677217399</v>
      </c>
      <c r="U40" s="15">
        <v>34.360787205346703</v>
      </c>
    </row>
    <row r="41" spans="3:21" x14ac:dyDescent="0.35">
      <c r="C41" s="3">
        <v>1.3</v>
      </c>
      <c r="D41" s="10">
        <v>444.26780000000002</v>
      </c>
      <c r="E41" s="11">
        <v>302.61678000000001</v>
      </c>
      <c r="F41" s="11">
        <v>900.80849999999998</v>
      </c>
      <c r="G41" s="12"/>
      <c r="H41" s="10">
        <v>159.47</v>
      </c>
      <c r="I41" s="11">
        <v>159.5633</v>
      </c>
      <c r="J41" s="11">
        <v>112.65430000000001</v>
      </c>
      <c r="K41" s="12"/>
      <c r="L41" s="10">
        <v>36.9</v>
      </c>
      <c r="M41" s="11">
        <v>16.241779999999999</v>
      </c>
      <c r="N41" s="11">
        <v>29.98434</v>
      </c>
      <c r="O41" s="12"/>
      <c r="R41" s="2">
        <v>3</v>
      </c>
      <c r="S41" s="15">
        <v>215.16631535648801</v>
      </c>
      <c r="T41" s="15">
        <v>105.674007612433</v>
      </c>
      <c r="U41" s="15">
        <v>33.867178218975198</v>
      </c>
    </row>
    <row r="42" spans="3:21" x14ac:dyDescent="0.35">
      <c r="C42" s="3">
        <v>1.5</v>
      </c>
      <c r="D42" s="10">
        <v>432.97710000000001</v>
      </c>
      <c r="E42" s="11">
        <v>344.49464999999998</v>
      </c>
      <c r="F42" s="11">
        <v>1047.222</v>
      </c>
      <c r="G42" s="12"/>
      <c r="H42" s="10">
        <v>193.08</v>
      </c>
      <c r="I42" s="11">
        <v>174.95050000000001</v>
      </c>
      <c r="J42" s="11">
        <v>103.81780000000001</v>
      </c>
      <c r="K42" s="12"/>
      <c r="L42" s="10">
        <v>45.68</v>
      </c>
      <c r="M42" s="11">
        <v>18.245509999999999</v>
      </c>
      <c r="N42" s="11">
        <v>36.841529999999999</v>
      </c>
      <c r="O42" s="12"/>
      <c r="R42" s="2">
        <v>3.1</v>
      </c>
      <c r="S42" s="15">
        <v>205.88429331526399</v>
      </c>
      <c r="T42" s="15">
        <v>102.69330842892801</v>
      </c>
      <c r="U42" s="15">
        <v>33.392227985787301</v>
      </c>
    </row>
    <row r="43" spans="3:21" x14ac:dyDescent="0.35">
      <c r="C43" s="3">
        <v>2</v>
      </c>
      <c r="D43" s="10">
        <v>276.8485</v>
      </c>
      <c r="E43" s="11">
        <v>192.72051999999999</v>
      </c>
      <c r="F43" s="11">
        <v>847.24929999999995</v>
      </c>
      <c r="G43" s="12"/>
      <c r="H43" s="10">
        <v>182.22</v>
      </c>
      <c r="I43" s="11">
        <v>140.143</v>
      </c>
      <c r="J43" s="11">
        <v>124.17959999999999</v>
      </c>
      <c r="K43" s="12"/>
      <c r="L43" s="10">
        <v>31.64</v>
      </c>
      <c r="M43" s="11">
        <v>19.282540000000001</v>
      </c>
      <c r="N43" s="11">
        <v>40.557740000000003</v>
      </c>
      <c r="O43" s="12"/>
      <c r="R43" s="2">
        <v>3.2</v>
      </c>
      <c r="S43" s="15">
        <v>197.36694554726901</v>
      </c>
      <c r="T43" s="15">
        <v>99.875152726543405</v>
      </c>
      <c r="U43" s="15">
        <v>32.935006855181499</v>
      </c>
    </row>
    <row r="44" spans="3:21" x14ac:dyDescent="0.35">
      <c r="C44" s="3">
        <v>2.1</v>
      </c>
      <c r="D44" s="10">
        <v>332.18549999999999</v>
      </c>
      <c r="E44" s="11">
        <v>178.31285</v>
      </c>
      <c r="F44" s="11">
        <v>800.45420000000001</v>
      </c>
      <c r="G44" s="12"/>
      <c r="H44" s="10">
        <v>199.21</v>
      </c>
      <c r="I44" s="11">
        <v>135.49799999999999</v>
      </c>
      <c r="J44" s="11">
        <v>131.93360000000001</v>
      </c>
      <c r="K44" s="12"/>
      <c r="L44" s="10">
        <v>35.74</v>
      </c>
      <c r="M44" s="11">
        <v>27.63306</v>
      </c>
      <c r="N44" s="11">
        <v>37.245570000000001</v>
      </c>
      <c r="O44" s="12"/>
      <c r="R44" s="2">
        <v>3.3</v>
      </c>
      <c r="S44" s="15">
        <v>189.53216128266101</v>
      </c>
      <c r="T44" s="15">
        <v>97.207909358608006</v>
      </c>
      <c r="U44" s="15">
        <v>32.494642418573903</v>
      </c>
    </row>
    <row r="45" spans="3:21" x14ac:dyDescent="0.35">
      <c r="C45" s="3">
        <v>2.2999999999999998</v>
      </c>
      <c r="D45" s="10">
        <v>299.75060000000002</v>
      </c>
      <c r="E45" s="11">
        <v>125.11476999999999</v>
      </c>
      <c r="F45" s="11">
        <v>712.90250000000003</v>
      </c>
      <c r="G45" s="12"/>
      <c r="H45" s="10">
        <v>161.93</v>
      </c>
      <c r="I45" s="11">
        <v>116.6925</v>
      </c>
      <c r="J45" s="11">
        <v>153.34280000000001</v>
      </c>
      <c r="K45" s="12"/>
      <c r="L45" s="10">
        <v>29.41</v>
      </c>
      <c r="M45" s="11">
        <v>21.989350000000002</v>
      </c>
      <c r="N45" s="11">
        <v>48.211480000000002</v>
      </c>
      <c r="O45" s="12"/>
      <c r="R45" s="2">
        <v>3.4</v>
      </c>
      <c r="S45" s="15">
        <v>182.30860699213301</v>
      </c>
      <c r="T45" s="15">
        <v>94.680971254230002</v>
      </c>
      <c r="U45" s="15">
        <v>32.070315327365599</v>
      </c>
    </row>
    <row r="46" spans="3:21" x14ac:dyDescent="0.35">
      <c r="C46" s="3">
        <v>2.5</v>
      </c>
      <c r="D46" s="10">
        <v>262.64960000000002</v>
      </c>
      <c r="E46" s="11">
        <v>84.954884000000007</v>
      </c>
      <c r="F46" s="11">
        <v>517.59580000000005</v>
      </c>
      <c r="G46" s="12"/>
      <c r="H46" s="10">
        <v>126.23</v>
      </c>
      <c r="I46" s="11">
        <v>105.2</v>
      </c>
      <c r="J46" s="11">
        <v>131.8442</v>
      </c>
      <c r="K46" s="12"/>
      <c r="L46" s="10">
        <v>28.98</v>
      </c>
      <c r="M46" s="11">
        <v>25.1754</v>
      </c>
      <c r="N46" s="11">
        <v>42.819929999999999</v>
      </c>
      <c r="O46" s="12"/>
      <c r="R46" s="2">
        <v>3.5</v>
      </c>
      <c r="S46" s="15">
        <v>175.634066080086</v>
      </c>
      <c r="T46" s="15">
        <v>92.284648893629793</v>
      </c>
      <c r="U46" s="15">
        <v>31.6612554634048</v>
      </c>
    </row>
    <row r="47" spans="3:21" x14ac:dyDescent="0.35">
      <c r="C47" s="3">
        <v>3</v>
      </c>
      <c r="D47" s="10">
        <v>187.1592</v>
      </c>
      <c r="E47" s="11">
        <v>68.464883</v>
      </c>
      <c r="F47" s="11">
        <v>608.91359999999997</v>
      </c>
      <c r="G47" s="12"/>
      <c r="H47" s="10">
        <v>138.16</v>
      </c>
      <c r="I47" s="11">
        <v>86.080250000000007</v>
      </c>
      <c r="J47" s="11">
        <v>191.73089999999999</v>
      </c>
      <c r="K47" s="12"/>
      <c r="L47" s="10">
        <v>32.520000000000003</v>
      </c>
      <c r="M47" s="11">
        <v>28.878969999999999</v>
      </c>
      <c r="N47" s="11">
        <v>51.857840000000003</v>
      </c>
      <c r="O47" s="12"/>
      <c r="R47" s="2">
        <v>3.6</v>
      </c>
      <c r="S47" s="15">
        <v>169.454070537945</v>
      </c>
      <c r="T47" s="15">
        <v>90.010076513237294</v>
      </c>
      <c r="U47" s="15">
        <v>31.266738428357101</v>
      </c>
    </row>
    <row r="48" spans="3:21" x14ac:dyDescent="0.35">
      <c r="C48" s="3">
        <v>3.5</v>
      </c>
      <c r="D48" s="10">
        <v>157.2253</v>
      </c>
      <c r="E48" s="11">
        <v>55.567858999999999</v>
      </c>
      <c r="F48" s="11">
        <v>578.56870000000004</v>
      </c>
      <c r="G48" s="12"/>
      <c r="H48" s="10">
        <v>115.88</v>
      </c>
      <c r="I48" s="11">
        <v>67.495990000000006</v>
      </c>
      <c r="J48" s="11">
        <v>141.4828</v>
      </c>
      <c r="K48" s="12"/>
      <c r="L48" s="10">
        <v>43.42</v>
      </c>
      <c r="M48" s="11">
        <v>18.55162</v>
      </c>
      <c r="N48" s="11">
        <v>47.924100000000003</v>
      </c>
      <c r="O48" s="12"/>
      <c r="R48" s="2">
        <v>3.7</v>
      </c>
      <c r="S48" s="15">
        <v>163.72076713637301</v>
      </c>
      <c r="T48" s="15">
        <v>87.849129328319904</v>
      </c>
      <c r="U48" s="15">
        <v>30.886082321967798</v>
      </c>
    </row>
    <row r="49" spans="3:21" x14ac:dyDescent="0.35">
      <c r="C49" s="3">
        <v>4</v>
      </c>
      <c r="D49" s="10">
        <v>190.4683</v>
      </c>
      <c r="E49" s="11">
        <v>54.605584999999998</v>
      </c>
      <c r="F49" s="11">
        <v>341.21379999999999</v>
      </c>
      <c r="G49" s="12"/>
      <c r="H49" s="10">
        <v>109.8</v>
      </c>
      <c r="I49" s="11">
        <v>62.640430000000002</v>
      </c>
      <c r="J49" s="11">
        <v>131.35329999999999</v>
      </c>
      <c r="K49" s="12"/>
      <c r="L49" s="10">
        <v>41.7</v>
      </c>
      <c r="M49" s="11">
        <v>16.818719999999999</v>
      </c>
      <c r="N49" s="11">
        <v>36.46772</v>
      </c>
      <c r="O49" s="12"/>
      <c r="R49" s="2">
        <v>3.8</v>
      </c>
      <c r="S49" s="15">
        <v>158.39197317199</v>
      </c>
      <c r="T49" s="15">
        <v>85.7943503161233</v>
      </c>
      <c r="U49" s="15">
        <v>30.5186447823374</v>
      </c>
    </row>
    <row r="50" spans="3:21" x14ac:dyDescent="0.35">
      <c r="C50" s="3">
        <v>4.5</v>
      </c>
      <c r="D50" s="10">
        <v>155.24870000000001</v>
      </c>
      <c r="E50" s="11">
        <v>27.008727</v>
      </c>
      <c r="F50" s="11">
        <v>355.10140000000001</v>
      </c>
      <c r="G50" s="12"/>
      <c r="H50" s="10">
        <v>100.28</v>
      </c>
      <c r="I50" s="11">
        <v>32.03192</v>
      </c>
      <c r="J50" s="11">
        <v>150.405</v>
      </c>
      <c r="K50" s="12"/>
      <c r="L50" s="10">
        <v>32.25</v>
      </c>
      <c r="M50" s="11">
        <v>7.6459869999999999</v>
      </c>
      <c r="N50" s="11">
        <v>47.268900000000002</v>
      </c>
      <c r="O50" s="12"/>
      <c r="R50" s="2">
        <v>3.9</v>
      </c>
      <c r="S50" s="15">
        <v>153.430386290424</v>
      </c>
      <c r="T50" s="15">
        <v>83.838885316085197</v>
      </c>
      <c r="U50" s="15">
        <v>30.163820264117099</v>
      </c>
    </row>
    <row r="51" spans="3:21" x14ac:dyDescent="0.35">
      <c r="C51" s="3">
        <v>5</v>
      </c>
      <c r="D51" s="10">
        <v>166.41139999999999</v>
      </c>
      <c r="E51" s="11">
        <v>35.945461000000002</v>
      </c>
      <c r="F51" s="11">
        <v>248.9144</v>
      </c>
      <c r="G51" s="12">
        <v>88.102860000000007</v>
      </c>
      <c r="H51" s="10">
        <v>84.89</v>
      </c>
      <c r="I51" s="11">
        <v>28.996739999999999</v>
      </c>
      <c r="J51" s="11">
        <v>126.9297</v>
      </c>
      <c r="K51" s="12">
        <v>59.943959999999997</v>
      </c>
      <c r="L51" s="10">
        <v>30.86</v>
      </c>
      <c r="M51" s="11">
        <v>4.8549249999999997</v>
      </c>
      <c r="N51" s="11">
        <v>36.315130000000003</v>
      </c>
      <c r="O51" s="12">
        <v>30.263780000000001</v>
      </c>
      <c r="R51" s="2">
        <v>4</v>
      </c>
      <c r="S51" s="15">
        <v>148.80292022716</v>
      </c>
      <c r="T51" s="15">
        <v>81.976425382978803</v>
      </c>
      <c r="U51" s="15">
        <v>29.8210375329991</v>
      </c>
    </row>
    <row r="52" spans="3:21" x14ac:dyDescent="0.35">
      <c r="C52" s="3">
        <v>5.5</v>
      </c>
      <c r="D52" s="10">
        <v>126.2394</v>
      </c>
      <c r="E52" s="11">
        <v>40.856693999999997</v>
      </c>
      <c r="F52" s="11">
        <v>236.87379999999999</v>
      </c>
      <c r="G52" s="12"/>
      <c r="H52" s="10">
        <v>73.28</v>
      </c>
      <c r="I52" s="11">
        <v>31.26765</v>
      </c>
      <c r="J52" s="11">
        <v>120.02670000000001</v>
      </c>
      <c r="K52" s="12"/>
      <c r="L52" s="10">
        <v>21.06</v>
      </c>
      <c r="M52" s="11">
        <v>5.4918570000000004</v>
      </c>
      <c r="N52" s="11">
        <v>47.841880000000003</v>
      </c>
      <c r="O52" s="12"/>
      <c r="R52" s="2">
        <v>4.0999999999999996</v>
      </c>
      <c r="S52" s="15">
        <v>144.48014398281799</v>
      </c>
      <c r="T52" s="15">
        <v>80.201155479826795</v>
      </c>
      <c r="U52" s="15">
        <v>29.489757357060899</v>
      </c>
    </row>
    <row r="53" spans="3:21" x14ac:dyDescent="0.35">
      <c r="C53" s="3">
        <v>6</v>
      </c>
      <c r="D53" s="10">
        <v>144.55090000000001</v>
      </c>
      <c r="E53" s="11">
        <v>37.762509999999999</v>
      </c>
      <c r="F53" s="11">
        <v>250.19900000000001</v>
      </c>
      <c r="G53" s="12"/>
      <c r="H53" s="10">
        <v>74.59</v>
      </c>
      <c r="I53" s="11">
        <v>31.779399999999999</v>
      </c>
      <c r="J53" s="11">
        <v>126.982</v>
      </c>
      <c r="K53" s="12"/>
      <c r="L53" s="10">
        <v>29.55</v>
      </c>
      <c r="M53" s="11">
        <v>0.15268399999999999</v>
      </c>
      <c r="N53" s="11">
        <v>43.77684</v>
      </c>
      <c r="O53" s="12"/>
      <c r="R53" s="2">
        <v>4.2</v>
      </c>
      <c r="S53" s="15">
        <v>140.43580637851301</v>
      </c>
      <c r="T53" s="15">
        <v>78.507708724943399</v>
      </c>
      <c r="U53" s="15">
        <v>29.1694703774711</v>
      </c>
    </row>
    <row r="54" spans="3:21" x14ac:dyDescent="0.35">
      <c r="C54" s="3">
        <v>6.5</v>
      </c>
      <c r="D54" s="10">
        <v>154.12979999999999</v>
      </c>
      <c r="E54" s="11">
        <v>41.325454999999998</v>
      </c>
      <c r="F54" s="11">
        <v>195.62370000000001</v>
      </c>
      <c r="G54" s="12"/>
      <c r="H54" s="10">
        <v>63.2</v>
      </c>
      <c r="I54" s="11">
        <v>38.724269999999997</v>
      </c>
      <c r="J54" s="11">
        <v>98.537540000000007</v>
      </c>
      <c r="K54" s="12"/>
      <c r="L54" s="10">
        <v>19.12</v>
      </c>
      <c r="M54" s="11">
        <v>10.03839</v>
      </c>
      <c r="N54" s="11">
        <v>38.047559999999997</v>
      </c>
      <c r="O54" s="12"/>
      <c r="R54" s="2">
        <v>4.3</v>
      </c>
      <c r="S54" s="15">
        <v>136.64643141513801</v>
      </c>
      <c r="T54" s="15">
        <v>76.891125515470407</v>
      </c>
      <c r="U54" s="15">
        <v>28.859695142794099</v>
      </c>
    </row>
    <row r="55" spans="3:21" x14ac:dyDescent="0.35">
      <c r="C55" s="3">
        <v>7</v>
      </c>
      <c r="D55" s="10">
        <v>159.69759999999999</v>
      </c>
      <c r="E55" s="11">
        <v>30.257477999999999</v>
      </c>
      <c r="F55" s="11">
        <v>210.67339999999999</v>
      </c>
      <c r="G55" s="12">
        <v>123.37949999999999</v>
      </c>
      <c r="H55" s="10">
        <v>62.94</v>
      </c>
      <c r="I55" s="11">
        <v>24.550409999999999</v>
      </c>
      <c r="J55" s="11">
        <v>99.498339999999999</v>
      </c>
      <c r="K55" s="12">
        <v>46.570509999999999</v>
      </c>
      <c r="L55" s="10">
        <v>25.38</v>
      </c>
      <c r="M55" s="11">
        <v>-3.1133099999999998</v>
      </c>
      <c r="N55" s="11">
        <v>32.477710000000002</v>
      </c>
      <c r="O55" s="12">
        <v>27.676680000000001</v>
      </c>
      <c r="R55" s="2">
        <v>4.4000000000000004</v>
      </c>
      <c r="S55" s="15">
        <v>133.09097260793601</v>
      </c>
      <c r="T55" s="15">
        <v>75.346816941510497</v>
      </c>
      <c r="U55" s="15">
        <v>28.5599762926735</v>
      </c>
    </row>
    <row r="56" spans="3:21" x14ac:dyDescent="0.35">
      <c r="C56" s="3">
        <v>8</v>
      </c>
      <c r="D56" s="10">
        <v>120.95399999999999</v>
      </c>
      <c r="E56" s="11">
        <v>22.489042000000001</v>
      </c>
      <c r="F56" s="11">
        <v>193.3946</v>
      </c>
      <c r="G56" s="12"/>
      <c r="H56" s="10">
        <v>55.39</v>
      </c>
      <c r="I56" s="11">
        <v>16.10228</v>
      </c>
      <c r="J56" s="11">
        <v>92.983429999999998</v>
      </c>
      <c r="K56" s="12"/>
      <c r="L56" s="10">
        <v>15.93</v>
      </c>
      <c r="M56" s="11">
        <v>4.0281919999999998</v>
      </c>
      <c r="N56" s="11">
        <v>29.077999999999999</v>
      </c>
      <c r="O56" s="12"/>
      <c r="R56" s="2">
        <v>4.5</v>
      </c>
      <c r="S56" s="15">
        <v>129.75051665041099</v>
      </c>
      <c r="T56" s="15">
        <v>73.870531983082699</v>
      </c>
      <c r="U56" s="15">
        <v>28.269882878050399</v>
      </c>
    </row>
    <row r="57" spans="3:21" x14ac:dyDescent="0.35">
      <c r="C57" s="3">
        <v>9</v>
      </c>
      <c r="D57" s="10">
        <v>109.2551</v>
      </c>
      <c r="E57" s="11">
        <v>8.6900931000000003</v>
      </c>
      <c r="F57" s="11">
        <v>172.5924</v>
      </c>
      <c r="G57" s="12">
        <v>64.157939999999996</v>
      </c>
      <c r="H57" s="10">
        <v>45.13</v>
      </c>
      <c r="I57" s="11">
        <v>5.4580950000000001</v>
      </c>
      <c r="J57" s="11">
        <v>80.628309999999999</v>
      </c>
      <c r="K57" s="12">
        <v>19.490359999999999</v>
      </c>
      <c r="L57" s="10">
        <v>15.63</v>
      </c>
      <c r="M57" s="11">
        <v>-2.9054700000000002</v>
      </c>
      <c r="N57" s="11">
        <v>27.02618</v>
      </c>
      <c r="O57" s="12">
        <v>14.737539999999999</v>
      </c>
      <c r="R57" s="2">
        <v>4.5999999999999996</v>
      </c>
      <c r="S57" s="15">
        <v>126.608028504827</v>
      </c>
      <c r="T57" s="15">
        <v>72.458328048831405</v>
      </c>
      <c r="U57" s="15">
        <v>27.9890068063042</v>
      </c>
    </row>
    <row r="58" spans="3:21" x14ac:dyDescent="0.35">
      <c r="C58" s="3">
        <v>10</v>
      </c>
      <c r="D58" s="10">
        <v>148.9152</v>
      </c>
      <c r="E58" s="11">
        <v>3.7234549000000001</v>
      </c>
      <c r="F58" s="11">
        <v>179.39250000000001</v>
      </c>
      <c r="G58" s="12">
        <v>84.772980000000004</v>
      </c>
      <c r="H58" s="10">
        <v>44.52</v>
      </c>
      <c r="I58" s="11">
        <v>7.0450200000000001</v>
      </c>
      <c r="J58" s="11">
        <v>67.967259999999996</v>
      </c>
      <c r="K58" s="12">
        <v>28.479209999999998</v>
      </c>
      <c r="L58" s="10">
        <v>19.7</v>
      </c>
      <c r="M58" s="11">
        <v>-4.7493400000000001</v>
      </c>
      <c r="N58" s="11">
        <v>22.750640000000001</v>
      </c>
      <c r="O58" s="12">
        <v>28.750810000000001</v>
      </c>
      <c r="R58" s="2">
        <v>4.7</v>
      </c>
      <c r="S58" s="15">
        <v>123.64813141591</v>
      </c>
      <c r="T58" s="15">
        <v>71.106544472515594</v>
      </c>
      <c r="U58" s="15">
        <v>27.7169614008012</v>
      </c>
    </row>
    <row r="59" spans="3:21" x14ac:dyDescent="0.35">
      <c r="C59" s="3">
        <v>11</v>
      </c>
      <c r="D59" s="10">
        <v>131.33160000000001</v>
      </c>
      <c r="E59" s="11">
        <v>-1.3869803000000001</v>
      </c>
      <c r="F59" s="11">
        <v>164.904</v>
      </c>
      <c r="G59" s="12"/>
      <c r="H59" s="10">
        <v>39.35</v>
      </c>
      <c r="I59" s="11">
        <v>5.3259540000000003</v>
      </c>
      <c r="J59" s="11">
        <v>69.667850000000001</v>
      </c>
      <c r="K59" s="12"/>
      <c r="L59" s="10">
        <v>14.82</v>
      </c>
      <c r="M59" s="11">
        <v>-2.5710099999999998</v>
      </c>
      <c r="N59" s="11">
        <v>21.508649999999999</v>
      </c>
      <c r="O59" s="12"/>
      <c r="R59" s="2">
        <v>4.8</v>
      </c>
      <c r="S59" s="15">
        <v>120.856916473143</v>
      </c>
      <c r="T59" s="15">
        <v>69.811778632295201</v>
      </c>
      <c r="U59" s="15">
        <v>27.453380065325401</v>
      </c>
    </row>
    <row r="60" spans="3:21" x14ac:dyDescent="0.35">
      <c r="C60" s="3">
        <v>12</v>
      </c>
      <c r="D60" s="10">
        <v>137.6763</v>
      </c>
      <c r="E60" s="11">
        <v>15.999805</v>
      </c>
      <c r="F60" s="11">
        <v>154.01410000000001</v>
      </c>
      <c r="G60" s="12">
        <v>71.706680000000006</v>
      </c>
      <c r="H60" s="10">
        <v>39.99</v>
      </c>
      <c r="I60" s="11">
        <v>-0.99824999999999997</v>
      </c>
      <c r="J60" s="11">
        <v>63.607750000000003</v>
      </c>
      <c r="K60" s="12">
        <v>23.00291</v>
      </c>
      <c r="L60" s="10">
        <v>25.29</v>
      </c>
      <c r="M60" s="11">
        <v>-0.69733999999999996</v>
      </c>
      <c r="N60" s="11">
        <v>28.182739999999999</v>
      </c>
      <c r="O60" s="12">
        <v>26.41433</v>
      </c>
      <c r="R60" s="2">
        <v>4.9000000000000004</v>
      </c>
      <c r="S60" s="15">
        <v>118.22177726187201</v>
      </c>
      <c r="T60" s="15">
        <v>68.570864399967405</v>
      </c>
      <c r="U60" s="15">
        <v>27.1979150447461</v>
      </c>
    </row>
    <row r="61" spans="3:21" x14ac:dyDescent="0.35">
      <c r="C61" s="3">
        <v>13</v>
      </c>
      <c r="D61" s="10"/>
      <c r="E61" s="13"/>
      <c r="F61" s="11">
        <v>170.95189999999999</v>
      </c>
      <c r="G61" s="12"/>
      <c r="H61" s="10"/>
      <c r="I61" s="11"/>
      <c r="J61" s="11">
        <v>78.661649999999995</v>
      </c>
      <c r="K61" s="12"/>
      <c r="L61" s="10"/>
      <c r="M61" s="11"/>
      <c r="N61" s="11">
        <v>28.152840000000001</v>
      </c>
      <c r="O61" s="12"/>
      <c r="R61" s="2">
        <v>5</v>
      </c>
      <c r="S61" s="15">
        <v>115.73126588813</v>
      </c>
      <c r="T61" s="15">
        <v>67.380852663624793</v>
      </c>
      <c r="U61" s="15">
        <v>26.9502362740749</v>
      </c>
    </row>
    <row r="62" spans="3:21" x14ac:dyDescent="0.35">
      <c r="C62" s="3">
        <v>14</v>
      </c>
      <c r="D62" s="10">
        <v>111.8309</v>
      </c>
      <c r="E62" s="13"/>
      <c r="F62" s="11"/>
      <c r="G62" s="12"/>
      <c r="H62" s="10">
        <v>52.02</v>
      </c>
      <c r="I62" s="11"/>
      <c r="J62" s="11"/>
      <c r="K62" s="12"/>
      <c r="L62" s="10">
        <v>24.76</v>
      </c>
      <c r="M62" s="11"/>
      <c r="N62" s="11"/>
      <c r="O62" s="12"/>
      <c r="R62" s="2">
        <v>5.0999999999999996</v>
      </c>
      <c r="S62" s="15">
        <v>113.374967270854</v>
      </c>
      <c r="T62" s="15">
        <v>66.238993698587095</v>
      </c>
      <c r="U62" s="15">
        <v>26.710030308772801</v>
      </c>
    </row>
    <row r="63" spans="3:21" x14ac:dyDescent="0.35">
      <c r="C63" s="3">
        <v>15</v>
      </c>
      <c r="D63" s="10"/>
      <c r="E63" s="13"/>
      <c r="F63" s="11">
        <v>117.5874</v>
      </c>
      <c r="G63" s="12"/>
      <c r="H63" s="10"/>
      <c r="I63" s="11"/>
      <c r="J63" s="11">
        <v>61.806950000000001</v>
      </c>
      <c r="K63" s="12"/>
      <c r="L63" s="10"/>
      <c r="M63" s="11"/>
      <c r="N63" s="11">
        <v>27.36656</v>
      </c>
      <c r="O63" s="12"/>
      <c r="R63" s="2">
        <v>5.2</v>
      </c>
      <c r="S63" s="15">
        <v>111.14338909492599</v>
      </c>
      <c r="T63" s="15">
        <v>65.142721188621806</v>
      </c>
      <c r="U63" s="15">
        <v>26.476999329816401</v>
      </c>
    </row>
    <row r="64" spans="3:21" x14ac:dyDescent="0.35">
      <c r="C64" s="3">
        <v>16</v>
      </c>
      <c r="D64" s="10">
        <v>91.284589999999994</v>
      </c>
      <c r="E64" s="13"/>
      <c r="F64" s="11"/>
      <c r="G64" s="12"/>
      <c r="H64" s="10">
        <v>46.02</v>
      </c>
      <c r="I64" s="11"/>
      <c r="J64" s="11"/>
      <c r="K64" s="12"/>
      <c r="L64" s="10">
        <v>19.25</v>
      </c>
      <c r="M64" s="11"/>
      <c r="N64" s="11"/>
      <c r="O64" s="12"/>
      <c r="R64" s="2">
        <v>5.3</v>
      </c>
      <c r="S64" s="15">
        <v>109.02786523028399</v>
      </c>
      <c r="T64" s="15">
        <v>64.089637723039502</v>
      </c>
      <c r="U64" s="15">
        <v>26.2508602176054</v>
      </c>
    </row>
    <row r="65" spans="3:21" x14ac:dyDescent="0.35">
      <c r="C65" s="3">
        <v>17</v>
      </c>
      <c r="D65" s="10">
        <v>124.61620000000001</v>
      </c>
      <c r="E65" s="13"/>
      <c r="F65" s="11">
        <v>110.8993</v>
      </c>
      <c r="G65" s="12">
        <v>29.5624</v>
      </c>
      <c r="H65" s="10">
        <v>55.95</v>
      </c>
      <c r="I65" s="11"/>
      <c r="J65" s="11">
        <v>49.016190000000002</v>
      </c>
      <c r="K65" s="12">
        <v>-0.15914</v>
      </c>
      <c r="L65" s="10">
        <v>26.35</v>
      </c>
      <c r="M65" s="11"/>
      <c r="N65" s="11">
        <v>16.453220000000002</v>
      </c>
      <c r="O65" s="12">
        <v>20.169640000000001</v>
      </c>
      <c r="R65" s="2">
        <v>5.4</v>
      </c>
      <c r="S65" s="15">
        <v>107.020470763002</v>
      </c>
      <c r="T65" s="15">
        <v>63.077501615738797</v>
      </c>
      <c r="U65" s="15">
        <v>26.031343689318302</v>
      </c>
    </row>
    <row r="66" spans="3:21" x14ac:dyDescent="0.35">
      <c r="C66" s="3">
        <v>19</v>
      </c>
      <c r="D66" s="10">
        <v>134.6036</v>
      </c>
      <c r="E66" s="13"/>
      <c r="F66" s="11"/>
      <c r="G66" s="12"/>
      <c r="H66" s="10">
        <v>48.39</v>
      </c>
      <c r="I66" s="11"/>
      <c r="J66" s="11"/>
      <c r="K66" s="12"/>
      <c r="L66" s="10">
        <v>28.3</v>
      </c>
      <c r="M66" s="11"/>
      <c r="N66" s="11"/>
      <c r="O66" s="12"/>
      <c r="R66" s="2">
        <v>5.5</v>
      </c>
      <c r="S66" s="15">
        <v>105.113947067037</v>
      </c>
      <c r="T66" s="15">
        <v>62.104214910118003</v>
      </c>
      <c r="U66" s="15">
        <v>25.818193494793999</v>
      </c>
    </row>
    <row r="67" spans="3:21" x14ac:dyDescent="0.35">
      <c r="C67" s="3">
        <v>20</v>
      </c>
      <c r="D67" s="10"/>
      <c r="E67" s="13"/>
      <c r="F67" s="11">
        <v>134.7878</v>
      </c>
      <c r="G67" s="12"/>
      <c r="H67" s="10"/>
      <c r="I67" s="11"/>
      <c r="J67" s="11">
        <v>46.770009999999999</v>
      </c>
      <c r="K67" s="12"/>
      <c r="L67" s="10"/>
      <c r="M67" s="11"/>
      <c r="N67" s="11">
        <v>24.28613</v>
      </c>
      <c r="O67" s="12"/>
      <c r="R67" s="2">
        <v>5.6</v>
      </c>
      <c r="S67" s="15">
        <v>103.30163558097399</v>
      </c>
      <c r="T67" s="15">
        <v>61.1678124493504</v>
      </c>
      <c r="U67" s="15">
        <v>25.611165666441199</v>
      </c>
    </row>
    <row r="68" spans="3:21" x14ac:dyDescent="0.35">
      <c r="C68" s="3">
        <v>21</v>
      </c>
      <c r="D68" s="10"/>
      <c r="E68" s="13"/>
      <c r="F68" s="11"/>
      <c r="G68" s="12">
        <v>30.290140000000001</v>
      </c>
      <c r="H68" s="10"/>
      <c r="I68" s="11"/>
      <c r="J68" s="11"/>
      <c r="K68" s="12">
        <v>3.315356</v>
      </c>
      <c r="L68" s="10"/>
      <c r="M68" s="11"/>
      <c r="N68" s="11"/>
      <c r="O68" s="12">
        <v>28.885200000000001</v>
      </c>
      <c r="R68" s="2">
        <v>5.7</v>
      </c>
      <c r="S68" s="15">
        <v>101.577419150995</v>
      </c>
      <c r="T68" s="15">
        <v>60.266451905132698</v>
      </c>
      <c r="U68" s="15">
        <v>25.410027819065299</v>
      </c>
    </row>
    <row r="69" spans="3:21" x14ac:dyDescent="0.35">
      <c r="C69" s="3">
        <v>24</v>
      </c>
      <c r="D69" s="10">
        <v>100.9442</v>
      </c>
      <c r="E69" s="13"/>
      <c r="F69" s="11"/>
      <c r="G69" s="12"/>
      <c r="H69" s="10">
        <v>27.82</v>
      </c>
      <c r="I69" s="11"/>
      <c r="J69" s="11"/>
      <c r="K69" s="12"/>
      <c r="L69" s="10">
        <v>12.64</v>
      </c>
      <c r="M69" s="11"/>
      <c r="N69" s="11"/>
      <c r="O69" s="12"/>
      <c r="R69" s="2">
        <v>5.8</v>
      </c>
      <c r="S69" s="15">
        <v>99.935669966461802</v>
      </c>
      <c r="T69" s="15">
        <v>59.398404669944</v>
      </c>
      <c r="U69" s="15">
        <v>25.214558495848799</v>
      </c>
    </row>
    <row r="70" spans="3:21" x14ac:dyDescent="0.35">
      <c r="C70" s="3">
        <v>25</v>
      </c>
      <c r="D70" s="10"/>
      <c r="E70" s="13"/>
      <c r="F70" s="11">
        <v>113.5235</v>
      </c>
      <c r="G70" s="12">
        <v>33.965020000000003</v>
      </c>
      <c r="H70" s="10"/>
      <c r="I70" s="11"/>
      <c r="J70" s="11">
        <v>40.584339999999997</v>
      </c>
      <c r="K70" s="12">
        <v>-3.4069500000000001</v>
      </c>
      <c r="L70" s="10"/>
      <c r="M70" s="11"/>
      <c r="N70" s="11">
        <v>22.512</v>
      </c>
      <c r="O70" s="12">
        <v>21.210540000000002</v>
      </c>
      <c r="R70" s="2">
        <v>5.9</v>
      </c>
      <c r="S70" s="15">
        <v>98.371203253437599</v>
      </c>
      <c r="T70" s="15">
        <v>58.562047528318303</v>
      </c>
      <c r="U70" s="15">
        <v>25.024546557039901</v>
      </c>
    </row>
    <row r="71" spans="3:21" x14ac:dyDescent="0.35">
      <c r="C71" s="3">
        <v>28</v>
      </c>
      <c r="D71" s="10">
        <v>64.105450000000005</v>
      </c>
      <c r="E71" s="13"/>
      <c r="F71" s="11"/>
      <c r="G71" s="12"/>
      <c r="H71" s="10">
        <v>32.049999999999997</v>
      </c>
      <c r="I71" s="11"/>
      <c r="J71" s="11"/>
      <c r="K71" s="12"/>
      <c r="L71" s="10">
        <v>21.87</v>
      </c>
      <c r="M71" s="11"/>
      <c r="N71" s="11"/>
      <c r="O71" s="12"/>
      <c r="R71" s="2">
        <v>6</v>
      </c>
      <c r="S71" s="15">
        <v>96.879236008639893</v>
      </c>
      <c r="T71" s="15">
        <v>57.7558550318304</v>
      </c>
      <c r="U71" s="15">
        <v>24.839790608188199</v>
      </c>
    </row>
    <row r="72" spans="3:21" x14ac:dyDescent="0.35">
      <c r="C72" s="3">
        <v>29</v>
      </c>
      <c r="D72" s="10"/>
      <c r="E72" s="13"/>
      <c r="F72" s="11">
        <v>124.8356</v>
      </c>
      <c r="G72" s="12">
        <v>44.445419999999999</v>
      </c>
      <c r="H72" s="10"/>
      <c r="I72" s="11"/>
      <c r="J72" s="11">
        <v>49.953859999999999</v>
      </c>
      <c r="K72" s="12">
        <v>2.9059249999999999</v>
      </c>
      <c r="L72" s="10"/>
      <c r="M72" s="11"/>
      <c r="N72" s="11">
        <v>12.39401</v>
      </c>
      <c r="O72" s="12">
        <v>9.5084309999999999</v>
      </c>
      <c r="R72" s="2">
        <v>6.1</v>
      </c>
      <c r="S72" s="15">
        <v>95.455350155528507</v>
      </c>
      <c r="T72" s="15">
        <v>56.978392510593203</v>
      </c>
      <c r="U72" s="15">
        <v>24.660098465030799</v>
      </c>
    </row>
    <row r="73" spans="3:21" x14ac:dyDescent="0.35">
      <c r="C73" s="3">
        <v>32</v>
      </c>
      <c r="D73" s="10">
        <v>55.487160000000003</v>
      </c>
      <c r="E73" s="13"/>
      <c r="F73" s="11"/>
      <c r="G73" s="12"/>
      <c r="H73" s="10">
        <v>29.29</v>
      </c>
      <c r="I73" s="11"/>
      <c r="J73" s="11"/>
      <c r="K73" s="12"/>
      <c r="L73" s="10">
        <v>24.18</v>
      </c>
      <c r="M73" s="11"/>
      <c r="N73" s="11"/>
      <c r="O73" s="12"/>
      <c r="R73" s="2">
        <v>6.2</v>
      </c>
      <c r="S73" s="15">
        <v>94.095459588371099</v>
      </c>
      <c r="T73" s="15">
        <v>56.2283096612055</v>
      </c>
      <c r="U73" s="15">
        <v>24.485286652365101</v>
      </c>
    </row>
    <row r="74" spans="3:21" x14ac:dyDescent="0.35">
      <c r="C74" s="3">
        <v>33</v>
      </c>
      <c r="D74" s="10"/>
      <c r="E74" s="13"/>
      <c r="F74" s="11">
        <v>75.523110000000003</v>
      </c>
      <c r="G74" s="12">
        <v>18.558240000000001</v>
      </c>
      <c r="H74" s="10"/>
      <c r="I74" s="11"/>
      <c r="J74" s="11">
        <v>38.688189999999999</v>
      </c>
      <c r="K74" s="12">
        <v>7.5548450000000003</v>
      </c>
      <c r="L74" s="10"/>
      <c r="M74" s="11"/>
      <c r="N74" s="11">
        <v>12.61458</v>
      </c>
      <c r="O74" s="12">
        <v>17.567810000000001</v>
      </c>
      <c r="R74" s="2">
        <v>6.3</v>
      </c>
      <c r="S74" s="15">
        <v>92.795780641732605</v>
      </c>
      <c r="T74" s="15">
        <v>55.504334657395098</v>
      </c>
      <c r="U74" s="15">
        <v>24.315179934462702</v>
      </c>
    </row>
    <row r="75" spans="3:21" x14ac:dyDescent="0.35">
      <c r="C75" s="3">
        <v>36</v>
      </c>
      <c r="D75" s="10">
        <v>59.17998</v>
      </c>
      <c r="E75" s="13"/>
      <c r="F75" s="11"/>
      <c r="G75" s="12"/>
      <c r="H75" s="10">
        <v>32.35</v>
      </c>
      <c r="I75" s="11"/>
      <c r="J75" s="11"/>
      <c r="K75" s="12"/>
      <c r="L75" s="10">
        <v>26.84</v>
      </c>
      <c r="M75" s="11"/>
      <c r="N75" s="11"/>
      <c r="O75" s="12"/>
      <c r="R75" s="2">
        <v>6.4</v>
      </c>
      <c r="S75" s="15">
        <v>91.552805583917703</v>
      </c>
      <c r="T75" s="15">
        <v>54.805268735182302</v>
      </c>
      <c r="U75" s="15">
        <v>24.149610874776101</v>
      </c>
    </row>
    <row r="76" spans="3:21" x14ac:dyDescent="0.35">
      <c r="C76" s="3">
        <v>37</v>
      </c>
      <c r="D76" s="10"/>
      <c r="E76" s="13"/>
      <c r="F76" s="11">
        <v>66.966070000000002</v>
      </c>
      <c r="G76" s="12">
        <v>31.525790000000001</v>
      </c>
      <c r="H76" s="10"/>
      <c r="I76" s="11"/>
      <c r="J76" s="11">
        <v>25.327110000000001</v>
      </c>
      <c r="K76" s="12">
        <v>18.52028</v>
      </c>
      <c r="L76" s="10"/>
      <c r="M76" s="11"/>
      <c r="N76" s="11">
        <v>18.463699999999999</v>
      </c>
      <c r="O76" s="12">
        <v>22.64528</v>
      </c>
      <c r="R76" s="2">
        <v>6.5</v>
      </c>
      <c r="S76" s="15">
        <v>90.363278785129197</v>
      </c>
      <c r="T76" s="15">
        <v>54.129981209330197</v>
      </c>
      <c r="U76" s="15">
        <v>23.988419422864499</v>
      </c>
    </row>
    <row r="77" spans="3:21" x14ac:dyDescent="0.35">
      <c r="C77" s="3">
        <v>40</v>
      </c>
      <c r="D77" s="10">
        <v>54.954599999999999</v>
      </c>
      <c r="E77" s="13"/>
      <c r="F77" s="11"/>
      <c r="G77" s="12"/>
      <c r="H77" s="10">
        <v>34.130000000000003</v>
      </c>
      <c r="I77" s="11"/>
      <c r="J77" s="11"/>
      <c r="K77" s="12"/>
      <c r="L77" s="10">
        <v>23.05</v>
      </c>
      <c r="M77" s="11"/>
      <c r="N77" s="11"/>
      <c r="O77" s="12"/>
      <c r="R77" s="2">
        <v>6.6</v>
      </c>
      <c r="S77" s="15">
        <v>89.224175255892902</v>
      </c>
      <c r="T77" s="15">
        <v>53.477404882233301</v>
      </c>
      <c r="U77" s="15">
        <v>23.831452526634401</v>
      </c>
    </row>
    <row r="78" spans="3:21" x14ac:dyDescent="0.35">
      <c r="C78" s="3">
        <v>41</v>
      </c>
      <c r="D78" s="10"/>
      <c r="E78" s="13"/>
      <c r="F78" s="11">
        <v>107.69329999999999</v>
      </c>
      <c r="G78" s="12">
        <v>18.730419999999999</v>
      </c>
      <c r="H78" s="10"/>
      <c r="I78" s="11"/>
      <c r="J78" s="11">
        <v>36.568060000000003</v>
      </c>
      <c r="K78" s="12">
        <v>6.3613020000000002</v>
      </c>
      <c r="L78" s="10"/>
      <c r="M78" s="11"/>
      <c r="N78" s="11">
        <v>21.26463</v>
      </c>
      <c r="O78" s="12">
        <v>21.211449999999999</v>
      </c>
      <c r="R78" s="2">
        <v>6.7</v>
      </c>
      <c r="S78" s="15">
        <v>88.132681289780194</v>
      </c>
      <c r="T78" s="15">
        <v>52.846531810292603</v>
      </c>
      <c r="U78" s="15">
        <v>23.678563768134399</v>
      </c>
    </row>
    <row r="79" spans="3:21" x14ac:dyDescent="0.35">
      <c r="C79" s="3">
        <v>44</v>
      </c>
      <c r="D79" s="10">
        <v>80.434780000000003</v>
      </c>
      <c r="E79" s="13"/>
      <c r="F79" s="11"/>
      <c r="G79" s="12"/>
      <c r="H79" s="10">
        <v>30.73</v>
      </c>
      <c r="I79" s="11"/>
      <c r="J79" s="11"/>
      <c r="K79" s="12"/>
      <c r="L79" s="10">
        <v>18.260000000000002</v>
      </c>
      <c r="M79" s="11"/>
      <c r="N79" s="11"/>
      <c r="O79" s="12"/>
      <c r="R79" s="2">
        <v>6.8</v>
      </c>
      <c r="S79" s="15">
        <v>87.086176977613107</v>
      </c>
      <c r="T79" s="15">
        <v>52.236409396290298</v>
      </c>
      <c r="U79" s="15">
        <v>23.529613021283399</v>
      </c>
    </row>
    <row r="80" spans="3:21" x14ac:dyDescent="0.35">
      <c r="C80" s="3">
        <v>45</v>
      </c>
      <c r="D80" s="10"/>
      <c r="E80" s="13"/>
      <c r="F80" s="11">
        <v>74.044499999999999</v>
      </c>
      <c r="G80" s="12">
        <v>21.949770000000001</v>
      </c>
      <c r="H80" s="10"/>
      <c r="I80" s="11"/>
      <c r="J80" s="11">
        <v>17.041090000000001</v>
      </c>
      <c r="K80" s="12">
        <v>2.9295279999999999</v>
      </c>
      <c r="L80" s="10"/>
      <c r="M80" s="11"/>
      <c r="N80" s="11">
        <v>12.00848</v>
      </c>
      <c r="O80" s="12">
        <v>12.53581</v>
      </c>
      <c r="R80" s="2">
        <v>6.9</v>
      </c>
      <c r="S80" s="15">
        <v>86.082220388946695</v>
      </c>
      <c r="T80" s="15">
        <v>51.646136779366003</v>
      </c>
      <c r="U80" s="15">
        <v>23.384466130034902</v>
      </c>
    </row>
    <row r="81" spans="3:21" x14ac:dyDescent="0.35">
      <c r="C81" s="3">
        <v>48</v>
      </c>
      <c r="D81" s="10">
        <v>89.557169999999999</v>
      </c>
      <c r="E81" s="13"/>
      <c r="F81" s="11"/>
      <c r="G81" s="12"/>
      <c r="H81" s="10">
        <v>46.03</v>
      </c>
      <c r="I81" s="11"/>
      <c r="J81" s="11"/>
      <c r="K81" s="12"/>
      <c r="L81" s="10">
        <v>25.4</v>
      </c>
      <c r="M81" s="11"/>
      <c r="N81" s="11"/>
      <c r="O81" s="12"/>
      <c r="R81" s="2">
        <v>7</v>
      </c>
      <c r="S81" s="15">
        <v>85.118533241386302</v>
      </c>
      <c r="T81" s="15">
        <v>51.074861496952202</v>
      </c>
      <c r="U81" s="15">
        <v>23.2429946055926</v>
      </c>
    </row>
    <row r="82" spans="3:21" x14ac:dyDescent="0.35">
      <c r="C82" s="3">
        <v>49</v>
      </c>
      <c r="D82" s="10"/>
      <c r="E82" s="13"/>
      <c r="F82" s="11">
        <v>73.140309999999999</v>
      </c>
      <c r="G82" s="12">
        <v>47.586370000000002</v>
      </c>
      <c r="H82" s="10"/>
      <c r="I82" s="11"/>
      <c r="J82" s="11">
        <v>32.675449999999998</v>
      </c>
      <c r="K82" s="12">
        <v>18.78105</v>
      </c>
      <c r="L82" s="10"/>
      <c r="M82" s="11"/>
      <c r="N82" s="11">
        <v>25.030480000000001</v>
      </c>
      <c r="O82" s="12">
        <v>21.396170000000001</v>
      </c>
      <c r="R82" s="2">
        <v>7.1</v>
      </c>
      <c r="S82" s="15">
        <v>84.192987899752794</v>
      </c>
      <c r="T82" s="15">
        <v>50.5217763954861</v>
      </c>
      <c r="U82" s="15">
        <v>23.105075341401498</v>
      </c>
    </row>
    <row r="83" spans="3:21" x14ac:dyDescent="0.35">
      <c r="C83" s="3">
        <v>52</v>
      </c>
      <c r="D83" s="10">
        <v>53.648850000000003</v>
      </c>
      <c r="E83" s="13"/>
      <c r="F83" s="11"/>
      <c r="G83" s="12"/>
      <c r="H83" s="10">
        <v>41.4</v>
      </c>
      <c r="I83" s="11"/>
      <c r="J83" s="11"/>
      <c r="K83" s="12"/>
      <c r="L83" s="10">
        <v>15.83</v>
      </c>
      <c r="M83" s="11"/>
      <c r="N83" s="11"/>
      <c r="O83" s="12"/>
      <c r="R83" s="2">
        <v>7.2</v>
      </c>
      <c r="S83" s="15">
        <v>83.303595565759295</v>
      </c>
      <c r="T83" s="15">
        <v>49.986116768917299</v>
      </c>
      <c r="U83" s="15">
        <v>22.970590344727299</v>
      </c>
    </row>
    <row r="84" spans="3:21" x14ac:dyDescent="0.35">
      <c r="C84" s="3">
        <v>53</v>
      </c>
      <c r="D84" s="10"/>
      <c r="E84" s="13"/>
      <c r="F84" s="11">
        <v>57.355699999999999</v>
      </c>
      <c r="G84" s="12">
        <v>17.426850000000002</v>
      </c>
      <c r="H84" s="10"/>
      <c r="I84" s="11"/>
      <c r="J84" s="11">
        <v>30.22418</v>
      </c>
      <c r="K84" s="12">
        <v>9.0329770000000007</v>
      </c>
      <c r="L84" s="10"/>
      <c r="M84" s="11"/>
      <c r="N84" s="11">
        <v>15.544370000000001</v>
      </c>
      <c r="O84" s="12">
        <v>15.68854</v>
      </c>
      <c r="R84" s="2">
        <v>7.3</v>
      </c>
      <c r="S84" s="15">
        <v>82.448495535087105</v>
      </c>
      <c r="T84" s="15">
        <v>49.467157706002197</v>
      </c>
      <c r="U84" s="15">
        <v>22.8394264837336</v>
      </c>
    </row>
    <row r="85" spans="3:21" x14ac:dyDescent="0.35">
      <c r="C85" s="3">
        <v>56</v>
      </c>
      <c r="D85" s="10">
        <v>65.241609999999994</v>
      </c>
      <c r="E85" s="13"/>
      <c r="F85" s="11"/>
      <c r="G85" s="12"/>
      <c r="H85" s="10">
        <v>33.89</v>
      </c>
      <c r="I85" s="11"/>
      <c r="J85" s="11"/>
      <c r="K85" s="12"/>
      <c r="L85" s="10">
        <v>20.27</v>
      </c>
      <c r="M85" s="11"/>
      <c r="N85" s="11"/>
      <c r="O85" s="12"/>
      <c r="R85" s="2">
        <v>7.4</v>
      </c>
      <c r="S85" s="15">
        <v>81.625945412906603</v>
      </c>
      <c r="T85" s="15">
        <v>48.964211629141502</v>
      </c>
      <c r="U85" s="15">
        <v>22.711475249038902</v>
      </c>
    </row>
    <row r="86" spans="3:21" x14ac:dyDescent="0.35">
      <c r="C86" s="3">
        <v>57</v>
      </c>
      <c r="D86" s="10"/>
      <c r="E86" s="13"/>
      <c r="F86" s="11">
        <v>43.409689999999998</v>
      </c>
      <c r="G86" s="12">
        <v>0.62479899999999999</v>
      </c>
      <c r="H86" s="10"/>
      <c r="I86" s="11"/>
      <c r="J86" s="11">
        <v>20.15221</v>
      </c>
      <c r="K86" s="12">
        <v>3.091669</v>
      </c>
      <c r="L86" s="10"/>
      <c r="M86" s="11"/>
      <c r="N86" s="11">
        <v>17.14695</v>
      </c>
      <c r="O86" s="12">
        <v>7.6711410000000004</v>
      </c>
      <c r="R86" s="2">
        <v>7.5</v>
      </c>
      <c r="S86" s="15">
        <v>80.834312191250604</v>
      </c>
      <c r="T86" s="15">
        <v>48.476626009106603</v>
      </c>
      <c r="U86" s="15">
        <v>22.586632528814899</v>
      </c>
    </row>
    <row r="87" spans="3:21" x14ac:dyDescent="0.35">
      <c r="C87" s="3">
        <v>59</v>
      </c>
      <c r="D87" s="10"/>
      <c r="E87" s="13"/>
      <c r="F87" s="11"/>
      <c r="G87" s="12">
        <v>9.64832</v>
      </c>
      <c r="H87" s="10"/>
      <c r="I87" s="11"/>
      <c r="J87" s="11"/>
      <c r="K87" s="12">
        <v>14.56166</v>
      </c>
      <c r="L87" s="10"/>
      <c r="M87" s="11"/>
      <c r="N87" s="11"/>
      <c r="O87" s="12">
        <v>19.9102</v>
      </c>
      <c r="R87" s="2">
        <v>7.6</v>
      </c>
      <c r="S87" s="15">
        <v>80.072064102477199</v>
      </c>
      <c r="T87" s="15">
        <v>48.003781241424903</v>
      </c>
      <c r="U87" s="15">
        <v>22.464798396553402</v>
      </c>
    </row>
    <row r="88" spans="3:21" x14ac:dyDescent="0.35">
      <c r="C88" s="3">
        <v>60</v>
      </c>
      <c r="D88" s="10">
        <v>57.749989999999997</v>
      </c>
      <c r="E88" s="13"/>
      <c r="F88" s="11"/>
      <c r="G88" s="12"/>
      <c r="H88" s="10">
        <v>29.47</v>
      </c>
      <c r="I88" s="11"/>
      <c r="J88" s="11"/>
      <c r="K88" s="12"/>
      <c r="L88" s="10">
        <v>16.510000000000002</v>
      </c>
      <c r="M88" s="11"/>
      <c r="N88" s="11"/>
      <c r="O88" s="12"/>
      <c r="R88" s="2">
        <v>7.7</v>
      </c>
      <c r="S88" s="15">
        <v>79.337763172547994</v>
      </c>
      <c r="T88" s="15">
        <v>47.545088671476201</v>
      </c>
      <c r="U88" s="15">
        <v>22.345876910692901</v>
      </c>
    </row>
    <row r="89" spans="3:21" x14ac:dyDescent="0.35">
      <c r="C89" s="3">
        <v>61</v>
      </c>
      <c r="D89" s="10"/>
      <c r="E89" s="13"/>
      <c r="F89" s="11">
        <v>51.716529999999999</v>
      </c>
      <c r="G89" s="12"/>
      <c r="H89" s="10"/>
      <c r="I89" s="11"/>
      <c r="J89" s="11">
        <v>25.076149999999998</v>
      </c>
      <c r="K89" s="12"/>
      <c r="L89" s="10"/>
      <c r="M89" s="11"/>
      <c r="N89" s="11">
        <v>12.92328</v>
      </c>
      <c r="O89" s="12"/>
      <c r="R89" s="2">
        <v>7.8</v>
      </c>
      <c r="S89" s="15">
        <v>78.630058406188795</v>
      </c>
      <c r="T89" s="15">
        <v>47.0999887565102</v>
      </c>
      <c r="U89" s="15">
        <v>22.229775925352602</v>
      </c>
    </row>
    <row r="90" spans="3:21" x14ac:dyDescent="0.35">
      <c r="C90" s="3">
        <v>64</v>
      </c>
      <c r="D90" s="10">
        <v>78.16292</v>
      </c>
      <c r="E90" s="13"/>
      <c r="F90" s="11"/>
      <c r="G90" s="12"/>
      <c r="H90" s="10">
        <v>45.13</v>
      </c>
      <c r="I90" s="11"/>
      <c r="J90" s="11"/>
      <c r="K90" s="12"/>
      <c r="L90" s="10">
        <v>18.2</v>
      </c>
      <c r="M90" s="11"/>
      <c r="N90" s="11"/>
      <c r="O90" s="12"/>
      <c r="R90" s="2">
        <v>7.9</v>
      </c>
      <c r="S90" s="15">
        <v>77.947679543333606</v>
      </c>
      <c r="T90" s="15">
        <v>46.667949353835603</v>
      </c>
      <c r="U90" s="15">
        <v>22.1164069114757</v>
      </c>
    </row>
    <row r="91" spans="3:21" x14ac:dyDescent="0.35">
      <c r="C91" s="3">
        <v>65</v>
      </c>
      <c r="D91" s="10"/>
      <c r="E91" s="13"/>
      <c r="F91" s="11">
        <v>32.76061</v>
      </c>
      <c r="G91" s="12"/>
      <c r="H91" s="10"/>
      <c r="I91" s="11"/>
      <c r="J91" s="11">
        <v>15.732390000000001</v>
      </c>
      <c r="K91" s="12"/>
      <c r="L91" s="10"/>
      <c r="M91" s="11"/>
      <c r="N91" s="11">
        <v>12.252940000000001</v>
      </c>
      <c r="O91" s="12"/>
      <c r="R91" s="2">
        <v>8</v>
      </c>
      <c r="S91" s="15">
        <v>77.289431332720696</v>
      </c>
      <c r="T91" s="15">
        <v>46.2484641253725</v>
      </c>
      <c r="U91" s="15">
        <v>22.005684787732498</v>
      </c>
    </row>
    <row r="92" spans="3:21" x14ac:dyDescent="0.35">
      <c r="C92" s="3">
        <v>66</v>
      </c>
      <c r="D92" s="10">
        <v>65.673400000000001</v>
      </c>
      <c r="E92" s="13"/>
      <c r="F92" s="11"/>
      <c r="G92" s="12">
        <v>10.17703</v>
      </c>
      <c r="H92" s="10">
        <v>31.84</v>
      </c>
      <c r="I92" s="11"/>
      <c r="J92" s="11"/>
      <c r="K92" s="12">
        <v>-1.04051</v>
      </c>
      <c r="L92" s="10">
        <v>15.4</v>
      </c>
      <c r="M92" s="11"/>
      <c r="N92" s="11"/>
      <c r="O92" s="12">
        <v>17.383410000000001</v>
      </c>
      <c r="R92" s="2">
        <v>8.1</v>
      </c>
      <c r="S92" s="15">
        <v>76.654188274217205</v>
      </c>
      <c r="T92" s="15">
        <v>45.841051049609199</v>
      </c>
      <c r="U92" s="15">
        <v>21.897527760579202</v>
      </c>
    </row>
    <row r="93" spans="3:21" x14ac:dyDescent="0.35">
      <c r="C93" s="3">
        <v>69</v>
      </c>
      <c r="D93" s="10"/>
      <c r="E93" s="13"/>
      <c r="F93" s="11">
        <v>25.419070000000001</v>
      </c>
      <c r="G93" s="12"/>
      <c r="H93" s="10"/>
      <c r="I93" s="11"/>
      <c r="J93" s="11">
        <v>10.75324</v>
      </c>
      <c r="K93" s="12"/>
      <c r="L93" s="10"/>
      <c r="M93" s="11"/>
      <c r="N93" s="11">
        <v>5.2652609999999997</v>
      </c>
      <c r="O93" s="12"/>
      <c r="R93" s="2">
        <v>8.1999999999999993</v>
      </c>
      <c r="S93" s="15">
        <v>76.040889786493395</v>
      </c>
      <c r="T93" s="15">
        <v>45.445251032775602</v>
      </c>
      <c r="U93" s="15">
        <v>21.791857172909701</v>
      </c>
    </row>
    <row r="94" spans="3:21" x14ac:dyDescent="0.35">
      <c r="C94" s="3">
        <v>73</v>
      </c>
      <c r="D94" s="10">
        <v>73.518320000000003</v>
      </c>
      <c r="E94" s="13"/>
      <c r="F94" s="11">
        <v>28.001069999999999</v>
      </c>
      <c r="G94" s="12"/>
      <c r="H94" s="10">
        <v>16.600000000000001</v>
      </c>
      <c r="I94" s="11"/>
      <c r="J94" s="11">
        <v>15.70471</v>
      </c>
      <c r="K94" s="12"/>
      <c r="L94" s="10">
        <v>15.11</v>
      </c>
      <c r="M94" s="11"/>
      <c r="N94" s="11">
        <v>14.576280000000001</v>
      </c>
      <c r="O94" s="12"/>
      <c r="R94" s="2">
        <v>8.3000000000000007</v>
      </c>
      <c r="S94" s="15">
        <v>75.448535761136995</v>
      </c>
      <c r="T94" s="15">
        <v>45.060626611737703</v>
      </c>
      <c r="U94" s="15">
        <v>21.688597360777301</v>
      </c>
    </row>
    <row r="95" spans="3:21" x14ac:dyDescent="0.35">
      <c r="C95" s="3"/>
      <c r="R95" s="2">
        <v>8.4</v>
      </c>
      <c r="S95" s="15">
        <v>74.876182468261206</v>
      </c>
      <c r="T95" s="15">
        <v>44.686760741752899</v>
      </c>
      <c r="U95" s="15">
        <v>21.587675517696699</v>
      </c>
    </row>
    <row r="96" spans="3:21" x14ac:dyDescent="0.35">
      <c r="C96" s="3"/>
      <c r="R96" s="2">
        <v>8.5</v>
      </c>
      <c r="S96" s="15">
        <v>74.322938782175598</v>
      </c>
      <c r="T96" s="15">
        <v>44.323255662796001</v>
      </c>
      <c r="U96" s="15">
        <v>21.489021566073401</v>
      </c>
    </row>
    <row r="97" spans="3:21" x14ac:dyDescent="0.35">
      <c r="C97" s="3"/>
      <c r="R97" s="2">
        <v>8.6</v>
      </c>
      <c r="S97" s="15">
        <v>73.787962698821204</v>
      </c>
      <c r="T97" s="15">
        <v>43.969731838686101</v>
      </c>
      <c r="U97" s="15">
        <v>21.392568035333099</v>
      </c>
    </row>
    <row r="98" spans="3:21" x14ac:dyDescent="0.35">
      <c r="C98" s="3"/>
      <c r="R98" s="2">
        <v>8.6999999999999993</v>
      </c>
      <c r="S98" s="15">
        <v>73.2704581194551</v>
      </c>
      <c r="T98" s="15">
        <v>43.625826963716797</v>
      </c>
      <c r="U98" s="15">
        <v>21.298249946357199</v>
      </c>
    </row>
    <row r="99" spans="3:21" x14ac:dyDescent="0.35">
      <c r="C99" s="3"/>
      <c r="R99" s="2">
        <v>8.8000000000000007</v>
      </c>
      <c r="S99" s="15">
        <v>72.769671877556902</v>
      </c>
      <c r="T99" s="15">
        <v>43.291195031923102</v>
      </c>
      <c r="U99" s="15">
        <v>21.2060047018525</v>
      </c>
    </row>
    <row r="100" spans="3:21" x14ac:dyDescent="0.35">
      <c r="C100" s="3"/>
      <c r="R100" s="2">
        <v>8.9</v>
      </c>
      <c r="S100" s="15">
        <v>72.284890988144298</v>
      </c>
      <c r="T100" s="15">
        <v>42.965505464510002</v>
      </c>
      <c r="U100" s="15">
        <v>21.115771982310299</v>
      </c>
    </row>
    <row r="101" spans="3:21" x14ac:dyDescent="0.35">
      <c r="C101" s="3"/>
      <c r="R101" s="2">
        <v>9</v>
      </c>
      <c r="S101" s="15">
        <v>71.815440100673001</v>
      </c>
      <c r="T101" s="15">
        <v>42.648442291321501</v>
      </c>
      <c r="U101" s="15">
        <v>21.027493647230401</v>
      </c>
    </row>
    <row r="102" spans="3:21" x14ac:dyDescent="0.35">
      <c r="C102" s="3"/>
      <c r="R102" s="2">
        <v>9.1</v>
      </c>
      <c r="S102" s="15">
        <v>71.3606791384681</v>
      </c>
      <c r="T102" s="15">
        <v>42.339703382559001</v>
      </c>
      <c r="U102" s="15">
        <v>20.9411136413093</v>
      </c>
    </row>
    <row r="103" spans="3:21" x14ac:dyDescent="0.35">
      <c r="C103" s="3"/>
      <c r="R103" s="2">
        <v>9.1999999999999993</v>
      </c>
      <c r="S103" s="15">
        <v>70.920001109225296</v>
      </c>
      <c r="T103" s="15">
        <v>42.038999727251401</v>
      </c>
      <c r="U103" s="15">
        <v>20.856577905306999</v>
      </c>
    </row>
    <row r="104" spans="3:21" x14ac:dyDescent="0.35">
      <c r="C104" s="3"/>
      <c r="R104" s="2">
        <v>9.3000000000000007</v>
      </c>
      <c r="S104" s="15">
        <v>70.4928300725512</v>
      </c>
      <c r="T104" s="15">
        <v>41.746054755252402</v>
      </c>
      <c r="U104" s="15">
        <v>20.773834291330001</v>
      </c>
    </row>
    <row r="105" spans="3:21" x14ac:dyDescent="0.35">
      <c r="C105" s="3"/>
      <c r="R105" s="2">
        <v>9.4</v>
      </c>
      <c r="S105" s="15">
        <v>70.078619251791594</v>
      </c>
      <c r="T105" s="15">
        <v>41.460603699787598</v>
      </c>
      <c r="U105" s="15">
        <v>20.692832482280402</v>
      </c>
    </row>
    <row r="106" spans="3:21" x14ac:dyDescent="0.35">
      <c r="C106" s="3"/>
      <c r="R106" s="2">
        <v>9.5</v>
      </c>
      <c r="S106" s="15">
        <v>69.676849278550193</v>
      </c>
      <c r="T106" s="15">
        <v>41.1823929978029</v>
      </c>
      <c r="U106" s="15">
        <v>20.613523915239099</v>
      </c>
    </row>
    <row r="107" spans="3:21" x14ac:dyDescent="0.35">
      <c r="C107" s="3"/>
      <c r="R107" s="2">
        <v>9.6</v>
      </c>
      <c r="S107" s="15">
        <v>69.287026559342394</v>
      </c>
      <c r="T107" s="15">
        <v>40.9111797255729</v>
      </c>
      <c r="U107" s="15">
        <v>20.535861708565299</v>
      </c>
    </row>
    <row r="108" spans="3:21" x14ac:dyDescent="0.35">
      <c r="C108" s="3"/>
      <c r="R108" s="2">
        <v>9.6999999999999993</v>
      </c>
      <c r="S108" s="15">
        <v>68.908681754760394</v>
      </c>
      <c r="T108" s="15">
        <v>40.6467310672165</v>
      </c>
      <c r="U108" s="15">
        <v>20.459800592507001</v>
      </c>
    </row>
    <row r="109" spans="3:21" x14ac:dyDescent="0.35">
      <c r="C109" s="3"/>
      <c r="R109" s="2">
        <v>9.8000000000000007</v>
      </c>
      <c r="S109" s="15">
        <v>68.541368362374101</v>
      </c>
      <c r="T109" s="15">
        <v>40.388823813946601</v>
      </c>
      <c r="U109" s="15">
        <v>20.3852968431313</v>
      </c>
    </row>
    <row r="110" spans="3:21" x14ac:dyDescent="0.35">
      <c r="C110" s="3"/>
      <c r="R110" s="2">
        <v>9.9</v>
      </c>
      <c r="S110" s="15">
        <v>68.184661395354894</v>
      </c>
      <c r="T110" s="15">
        <v>40.137243892036999</v>
      </c>
      <c r="U110" s="15">
        <v>20.312308219392701</v>
      </c>
    </row>
    <row r="111" spans="3:21" x14ac:dyDescent="0.35">
      <c r="C111" s="3"/>
      <c r="R111" s="2">
        <v>10</v>
      </c>
      <c r="S111" s="15">
        <v>67.838156149498403</v>
      </c>
      <c r="T111" s="15">
        <v>39.891785917639297</v>
      </c>
      <c r="U111" s="15">
        <v>20.2407939031722</v>
      </c>
    </row>
    <row r="112" spans="3:21" x14ac:dyDescent="0.35">
      <c r="C112" s="3"/>
      <c r="R112" s="2">
        <v>10.1</v>
      </c>
      <c r="S112" s="15">
        <v>67.501467051947301</v>
      </c>
      <c r="T112" s="15">
        <v>39.652252776717503</v>
      </c>
      <c r="U112" s="15">
        <v>20.170714442126702</v>
      </c>
    </row>
    <row r="113" spans="3:21" x14ac:dyDescent="0.35">
      <c r="C113" s="3"/>
      <c r="R113" s="2">
        <v>10.199999999999999</v>
      </c>
      <c r="S113" s="15">
        <v>67.174226585482998</v>
      </c>
      <c r="T113" s="15">
        <v>39.418455228493201</v>
      </c>
      <c r="U113" s="15">
        <v>20.102031695198399</v>
      </c>
    </row>
    <row r="114" spans="3:21" x14ac:dyDescent="0.35">
      <c r="C114" s="3"/>
      <c r="R114" s="2">
        <v>10.3</v>
      </c>
      <c r="S114" s="15">
        <v>66.856084282766204</v>
      </c>
      <c r="T114" s="15">
        <v>39.190211530908897</v>
      </c>
      <c r="U114" s="15">
        <v>20.034708780646</v>
      </c>
    </row>
    <row r="115" spans="3:21" x14ac:dyDescent="0.35">
      <c r="C115" s="3"/>
      <c r="R115" s="2">
        <v>10.4</v>
      </c>
      <c r="S115" s="15">
        <v>66.546705785372197</v>
      </c>
      <c r="T115" s="15">
        <v>38.967347086722299</v>
      </c>
      <c r="U115" s="15">
        <v>19.9687100264624</v>
      </c>
    </row>
    <row r="116" spans="3:21" x14ac:dyDescent="0.35">
      <c r="C116" s="3"/>
      <c r="R116" s="2">
        <v>10.5</v>
      </c>
      <c r="S116" s="15">
        <v>66.245771962893102</v>
      </c>
      <c r="T116" s="15">
        <v>38.749694108942798</v>
      </c>
      <c r="U116" s="15">
        <v>19.904000923056699</v>
      </c>
    </row>
    <row r="117" spans="3:21" x14ac:dyDescent="0.35">
      <c r="C117" s="3"/>
      <c r="R117" s="2">
        <v>10.6</v>
      </c>
      <c r="S117" s="15">
        <v>65.952978087760798</v>
      </c>
      <c r="T117" s="15">
        <v>38.5370913044109</v>
      </c>
      <c r="U117" s="15">
        <v>19.840548078081198</v>
      </c>
    </row>
    <row r="118" spans="3:21" x14ac:dyDescent="0.35">
      <c r="C118" s="3"/>
      <c r="R118" s="2">
        <v>10.7</v>
      </c>
      <c r="S118" s="15">
        <v>65.668033061796805</v>
      </c>
      <c r="T118" s="15">
        <v>38.329383574404197</v>
      </c>
      <c r="U118" s="15">
        <v>19.7783191732943</v>
      </c>
    </row>
    <row r="119" spans="3:21" x14ac:dyDescent="0.35">
      <c r="C119" s="3"/>
      <c r="R119" s="2">
        <v>10.8</v>
      </c>
      <c r="S119" s="15">
        <v>65.390658690814405</v>
      </c>
      <c r="T119" s="15">
        <v>38.1264217312307</v>
      </c>
      <c r="U119" s="15">
        <v>19.7172829233551</v>
      </c>
    </row>
    <row r="120" spans="3:21" x14ac:dyDescent="0.35">
      <c r="C120" s="3"/>
      <c r="R120" s="2">
        <v>10.9</v>
      </c>
      <c r="S120" s="15">
        <v>65.120589003890103</v>
      </c>
      <c r="T120" s="15">
        <v>37.9280622298404</v>
      </c>
      <c r="U120" s="15">
        <v>19.657409036449899</v>
      </c>
    </row>
    <row r="121" spans="3:21" x14ac:dyDescent="0.35">
      <c r="C121" s="3"/>
      <c r="R121" s="2">
        <v>11</v>
      </c>
      <c r="S121" s="15">
        <v>64.857569614185607</v>
      </c>
      <c r="T121" s="15">
        <v>37.734166913552599</v>
      </c>
      <c r="U121" s="15">
        <v>19.5986681766597</v>
      </c>
    </row>
    <row r="122" spans="3:21" x14ac:dyDescent="0.35">
      <c r="C122" s="3"/>
      <c r="R122" s="2">
        <v>11.1</v>
      </c>
      <c r="S122" s="15">
        <v>64.601357118446003</v>
      </c>
      <c r="T122" s="15">
        <v>37.544602773055999</v>
      </c>
      <c r="U122" s="15">
        <v>19.541031927981201</v>
      </c>
    </row>
    <row r="123" spans="3:21" x14ac:dyDescent="0.35">
      <c r="C123" s="3"/>
      <c r="R123" s="2">
        <v>11.2</v>
      </c>
      <c r="S123" s="15">
        <v>64.351718532521801</v>
      </c>
      <c r="T123" s="15">
        <v>37.359241717895998</v>
      </c>
      <c r="U123" s="15">
        <v>19.484472759916901</v>
      </c>
    </row>
    <row r="124" spans="3:21" x14ac:dyDescent="0.35">
      <c r="C124" s="3"/>
      <c r="R124" s="2">
        <v>11.3</v>
      </c>
      <c r="S124" s="15">
        <v>64.108430760463605</v>
      </c>
      <c r="T124" s="15">
        <v>37.177960359714397</v>
      </c>
      <c r="U124" s="15">
        <v>19.428963994559702</v>
      </c>
    </row>
    <row r="125" spans="3:21" x14ac:dyDescent="0.35">
      <c r="C125" s="3"/>
      <c r="R125" s="2">
        <v>11.4</v>
      </c>
      <c r="S125" s="15">
        <v>63.871280094927002</v>
      </c>
      <c r="T125" s="15">
        <v>37.000639806555299</v>
      </c>
      <c r="U125" s="15">
        <v>19.374479775094901</v>
      </c>
    </row>
    <row r="126" spans="3:21" x14ac:dyDescent="0.35">
      <c r="C126" s="3"/>
      <c r="R126" s="2">
        <v>11.5</v>
      </c>
      <c r="S126" s="15">
        <v>63.640061746793101</v>
      </c>
      <c r="T126" s="15">
        <v>36.827165467597297</v>
      </c>
      <c r="U126" s="15">
        <v>19.320995035652501</v>
      </c>
    </row>
    <row r="127" spans="3:21" x14ac:dyDescent="0.35">
      <c r="C127" s="3"/>
      <c r="R127" s="2">
        <v>11.6</v>
      </c>
      <c r="S127" s="15">
        <v>63.414579402067801</v>
      </c>
      <c r="T127" s="15">
        <v>36.6574268677101</v>
      </c>
      <c r="U127" s="15">
        <v>19.2684854724437</v>
      </c>
    </row>
    <row r="128" spans="3:21" x14ac:dyDescent="0.35">
      <c r="C128" s="3"/>
      <c r="R128" s="2">
        <v>11.7</v>
      </c>
      <c r="S128" s="15">
        <v>63.194644804265899</v>
      </c>
      <c r="T128" s="15">
        <v>36.491317471276602</v>
      </c>
      <c r="U128" s="15">
        <v>19.216927516118499</v>
      </c>
    </row>
    <row r="129" spans="3:21" x14ac:dyDescent="0.35">
      <c r="C129" s="3"/>
      <c r="R129" s="2">
        <v>11.8</v>
      </c>
      <c r="S129" s="15">
        <v>62.980077360617798</v>
      </c>
      <c r="T129" s="15">
        <v>36.328734514753499</v>
      </c>
      <c r="U129" s="15">
        <v>19.166298305286499</v>
      </c>
    </row>
    <row r="130" spans="3:21" x14ac:dyDescent="0.35">
      <c r="C130" s="3"/>
      <c r="R130" s="2">
        <v>11.9</v>
      </c>
      <c r="S130" s="15">
        <v>62.770703770557503</v>
      </c>
      <c r="T130" s="15">
        <v>36.169578847478498</v>
      </c>
      <c r="U130" s="15">
        <v>19.116575661145198</v>
      </c>
    </row>
    <row r="131" spans="3:21" x14ac:dyDescent="0.35">
      <c r="C131" s="3"/>
      <c r="R131" s="2">
        <v>12</v>
      </c>
      <c r="S131" s="15">
        <v>62.566357675062697</v>
      </c>
      <c r="T131" s="15">
        <v>36.0137547802643</v>
      </c>
      <c r="U131" s="15">
        <v>19.067738063162999</v>
      </c>
    </row>
    <row r="132" spans="3:21" x14ac:dyDescent="0.35">
      <c r="C132" s="3"/>
      <c r="R132" s="2">
        <v>12.1</v>
      </c>
      <c r="S132" s="15">
        <v>62.366879325518298</v>
      </c>
      <c r="T132" s="15">
        <v>35.861169941345302</v>
      </c>
      <c r="U132" s="15">
        <v>19.019764625767198</v>
      </c>
    </row>
    <row r="133" spans="3:21" x14ac:dyDescent="0.35">
      <c r="C133" s="3"/>
      <c r="R133" s="2">
        <v>12.2</v>
      </c>
      <c r="S133" s="15">
        <v>62.172115270871203</v>
      </c>
      <c r="T133" s="15">
        <v>35.711735139272598</v>
      </c>
      <c r="U133" s="15">
        <v>18.972635075989398</v>
      </c>
    </row>
    <row r="134" spans="3:21" x14ac:dyDescent="0.35">
      <c r="C134" s="3"/>
      <c r="R134" s="2">
        <v>12.3</v>
      </c>
      <c r="S134" s="15">
        <v>61.981918061930898</v>
      </c>
      <c r="T134" s="15">
        <v>35.565364232376602</v>
      </c>
      <c r="U134" s="15">
        <v>18.926329732024399</v>
      </c>
    </row>
    <row r="135" spans="3:21" x14ac:dyDescent="0.35">
      <c r="C135" s="3"/>
      <c r="R135" s="2">
        <v>12.4</v>
      </c>
      <c r="S135" s="15">
        <v>61.796145971747897</v>
      </c>
      <c r="T135" s="15">
        <v>35.421974004439797</v>
      </c>
      <c r="U135" s="15">
        <v>18.880829482659699</v>
      </c>
    </row>
    <row r="136" spans="3:21" x14ac:dyDescent="0.35">
      <c r="C136" s="3"/>
      <c r="R136" s="2">
        <v>12.5</v>
      </c>
      <c r="S136" s="15">
        <v>61.6146627310805</v>
      </c>
      <c r="T136" s="15">
        <v>35.281484046245097</v>
      </c>
      <c r="U136" s="15">
        <v>18.8361157675347</v>
      </c>
    </row>
    <row r="137" spans="3:21" x14ac:dyDescent="0.35">
      <c r="C137" s="3"/>
      <c r="R137" s="2">
        <v>12.6</v>
      </c>
      <c r="S137" s="15">
        <v>61.437337278024202</v>
      </c>
      <c r="T137" s="15">
        <v>35.143816642682303</v>
      </c>
      <c r="U137" s="15">
        <v>18.792170558193401</v>
      </c>
    </row>
    <row r="138" spans="3:21" x14ac:dyDescent="0.35">
      <c r="C138" s="3"/>
      <c r="R138" s="2">
        <v>12.7</v>
      </c>
      <c r="S138" s="15">
        <v>61.264043520944703</v>
      </c>
      <c r="T138" s="15">
        <v>35.008896665119899</v>
      </c>
      <c r="U138" s="15">
        <v>18.748976339892401</v>
      </c>
    </row>
    <row r="139" spans="3:21" x14ac:dyDescent="0.35">
      <c r="C139" s="3"/>
      <c r="R139" s="2">
        <v>12.8</v>
      </c>
      <c r="S139" s="15">
        <v>61.094660113912802</v>
      </c>
      <c r="T139" s="15">
        <v>34.876651468759398</v>
      </c>
      <c r="U139" s="15">
        <v>18.706516094131501</v>
      </c>
    </row>
    <row r="140" spans="3:21" x14ac:dyDescent="0.35">
      <c r="C140" s="3"/>
      <c r="R140" s="2">
        <v>12.9</v>
      </c>
      <c r="S140" s="15">
        <v>60.929070243890799</v>
      </c>
      <c r="T140" s="15">
        <v>34.7470107947142</v>
      </c>
      <c r="U140" s="15">
        <v>18.664773281872701</v>
      </c>
    </row>
    <row r="141" spans="3:21" x14ac:dyDescent="0.35">
      <c r="C141" s="3"/>
      <c r="R141" s="2">
        <v>13</v>
      </c>
      <c r="S141" s="15">
        <v>60.767161428975697</v>
      </c>
      <c r="T141" s="15">
        <v>34.619906676562202</v>
      </c>
      <c r="U141" s="15">
        <v>18.623731827419</v>
      </c>
    </row>
    <row r="142" spans="3:21" x14ac:dyDescent="0.35">
      <c r="C142" s="3"/>
      <c r="R142" s="2">
        <v>13.1</v>
      </c>
      <c r="S142" s="15">
        <v>60.608825327044499</v>
      </c>
      <c r="T142" s="15">
        <v>34.495273351143602</v>
      </c>
      <c r="U142" s="15">
        <v>18.583376102920798</v>
      </c>
    </row>
    <row r="143" spans="3:21" x14ac:dyDescent="0.35">
      <c r="C143" s="3"/>
      <c r="R143" s="2">
        <v>13.2</v>
      </c>
      <c r="S143" s="15">
        <v>60.453957554194901</v>
      </c>
      <c r="T143" s="15">
        <v>34.3730471733817</v>
      </c>
      <c r="U143" s="15">
        <v>18.5436909134846</v>
      </c>
    </row>
    <row r="144" spans="3:21" x14ac:dyDescent="0.35">
      <c r="C144" s="3"/>
      <c r="R144" s="2">
        <v>13.3</v>
      </c>
      <c r="S144" s="15">
        <v>60.302457512411003</v>
      </c>
      <c r="T144" s="15">
        <v>34.253166534922798</v>
      </c>
      <c r="U144" s="15">
        <v>18.504661482855301</v>
      </c>
    </row>
    <row r="145" spans="3:21" x14ac:dyDescent="0.35">
      <c r="C145" s="3"/>
      <c r="R145" s="2">
        <v>13.4</v>
      </c>
      <c r="S145" s="15">
        <v>60.1542282259228</v>
      </c>
      <c r="T145" s="15">
        <v>34.135571786400199</v>
      </c>
      <c r="U145" s="15">
        <v>18.466273439649399</v>
      </c>
    </row>
    <row r="146" spans="3:21" x14ac:dyDescent="0.35">
      <c r="C146" s="3"/>
      <c r="R146" s="2">
        <v>13.5</v>
      </c>
      <c r="S146" s="15">
        <v>60.009176185761902</v>
      </c>
      <c r="T146" s="15">
        <v>34.020205163137803</v>
      </c>
      <c r="U146" s="15">
        <v>18.428512804111701</v>
      </c>
    </row>
    <row r="147" spans="3:21" x14ac:dyDescent="0.35">
      <c r="C147" s="3"/>
      <c r="R147" s="2">
        <v>13.6</v>
      </c>
      <c r="S147" s="15">
        <v>59.867211202045603</v>
      </c>
      <c r="T147" s="15">
        <v>33.907010714121803</v>
      </c>
      <c r="U147" s="15">
        <v>18.391365975376701</v>
      </c>
    </row>
    <row r="148" spans="3:21" x14ac:dyDescent="0.35">
      <c r="C148" s="3"/>
      <c r="R148" s="2">
        <v>13.7</v>
      </c>
      <c r="S148" s="15">
        <v>59.728246263556301</v>
      </c>
      <c r="T148" s="15">
        <v>33.795934234077002</v>
      </c>
      <c r="U148" s="15">
        <v>18.354819719209299</v>
      </c>
    </row>
    <row r="149" spans="3:21" x14ac:dyDescent="0.35">
      <c r="C149" s="3"/>
      <c r="R149" s="2">
        <v>13.8</v>
      </c>
      <c r="S149" s="15">
        <v>59.592197404204001</v>
      </c>
      <c r="T149" s="15">
        <v>33.6869231984926</v>
      </c>
      <c r="U149" s="15">
        <v>18.3188611562069</v>
      </c>
    </row>
    <row r="150" spans="3:21" x14ac:dyDescent="0.35">
      <c r="C150" s="3"/>
      <c r="R150" s="2">
        <v>13.9</v>
      </c>
      <c r="S150" s="15">
        <v>59.458983575991297</v>
      </c>
      <c r="T150" s="15">
        <v>33.5799267014526</v>
      </c>
      <c r="U150" s="15">
        <v>18.283477750441399</v>
      </c>
    </row>
    <row r="151" spans="3:21" x14ac:dyDescent="0.35">
      <c r="C151" s="3"/>
      <c r="R151" s="2">
        <v>14</v>
      </c>
      <c r="S151" s="15">
        <v>59.328526528119802</v>
      </c>
      <c r="T151" s="15">
        <v>33.474895396134201</v>
      </c>
      <c r="U151" s="15">
        <v>18.248657298524002</v>
      </c>
    </row>
    <row r="152" spans="3:21" x14ac:dyDescent="0.35">
      <c r="C152" s="3"/>
      <c r="R152" s="2">
        <v>14.1</v>
      </c>
      <c r="S152" s="15">
        <v>59.200750691901902</v>
      </c>
      <c r="T152" s="15">
        <v>33.371781437841697</v>
      </c>
      <c r="U152" s="15">
        <v>18.214387919073602</v>
      </c>
    </row>
    <row r="153" spans="3:21" x14ac:dyDescent="0.35">
      <c r="C153" s="3"/>
      <c r="R153" s="2">
        <v>14.2</v>
      </c>
      <c r="S153" s="15">
        <v>59.0755830711607</v>
      </c>
      <c r="T153" s="15">
        <v>33.270538429456103</v>
      </c>
      <c r="U153" s="15">
        <v>18.1806580425718</v>
      </c>
    </row>
    <row r="154" spans="3:21" x14ac:dyDescent="0.35">
      <c r="C154" s="3"/>
      <c r="R154" s="2">
        <v>14.3</v>
      </c>
      <c r="S154" s="15">
        <v>58.952953137821702</v>
      </c>
      <c r="T154" s="15">
        <v>33.171121369181598</v>
      </c>
      <c r="U154" s="15">
        <v>18.1474564015904</v>
      </c>
    </row>
    <row r="155" spans="3:21" x14ac:dyDescent="0.35">
      <c r="C155" s="3"/>
      <c r="R155" s="2">
        <v>14.4</v>
      </c>
      <c r="S155" s="15">
        <v>58.832792732415697</v>
      </c>
      <c r="T155" s="15">
        <v>33.073486600479903</v>
      </c>
      <c r="U155" s="15">
        <v>18.114772021373099</v>
      </c>
    </row>
    <row r="156" spans="3:21" x14ac:dyDescent="0.35">
      <c r="C156" s="3"/>
      <c r="R156" s="2">
        <v>14.5</v>
      </c>
      <c r="S156" s="15">
        <v>58.715035969231998</v>
      </c>
      <c r="T156" s="15">
        <v>32.977591764089397</v>
      </c>
      <c r="U156" s="15">
        <v>18.082594210758099</v>
      </c>
    </row>
    <row r="157" spans="3:21" x14ac:dyDescent="0.35">
      <c r="C157" s="3"/>
      <c r="R157" s="2">
        <v>14.6</v>
      </c>
      <c r="S157" s="15">
        <v>58.5996191458743</v>
      </c>
      <c r="T157" s="15">
        <v>32.883395752028498</v>
      </c>
      <c r="U157" s="15">
        <v>18.0509125534285</v>
      </c>
    </row>
    <row r="158" spans="3:21" x14ac:dyDescent="0.35">
      <c r="C158" s="3"/>
      <c r="R158" s="2">
        <v>14.7</v>
      </c>
      <c r="S158" s="15">
        <v>58.486480656987403</v>
      </c>
      <c r="T158" s="15">
        <v>32.790858663490901</v>
      </c>
      <c r="U158" s="15">
        <v>18.019716899475299</v>
      </c>
    </row>
    <row r="159" spans="3:21" x14ac:dyDescent="0.35">
      <c r="C159" s="3"/>
      <c r="R159" s="2">
        <v>14.8</v>
      </c>
      <c r="S159" s="15">
        <v>58.375560911935899</v>
      </c>
      <c r="T159" s="15">
        <v>32.699941762545599</v>
      </c>
      <c r="U159" s="15">
        <v>17.988997357260899</v>
      </c>
    </row>
    <row r="160" spans="3:21" x14ac:dyDescent="0.35">
      <c r="C160" s="3"/>
      <c r="R160" s="2">
        <v>14.9</v>
      </c>
      <c r="S160" s="15">
        <v>58.266802256230299</v>
      </c>
      <c r="T160" s="15">
        <v>32.610607437554798</v>
      </c>
      <c r="U160" s="15">
        <v>17.958744285571999</v>
      </c>
    </row>
    <row r="161" spans="3:21" x14ac:dyDescent="0.35">
      <c r="C161" s="3"/>
      <c r="R161" s="2">
        <v>15</v>
      </c>
      <c r="S161" s="15">
        <v>58.160148896505397</v>
      </c>
      <c r="T161" s="15">
        <v>32.522819162233198</v>
      </c>
      <c r="U161" s="15">
        <v>17.928948286048101</v>
      </c>
    </row>
    <row r="162" spans="3:21" x14ac:dyDescent="0.35">
      <c r="C162" s="3"/>
      <c r="R162" s="2">
        <v>15.1</v>
      </c>
      <c r="S162" s="15">
        <v>58.055546828869602</v>
      </c>
      <c r="T162" s="15">
        <v>32.436541458271797</v>
      </c>
      <c r="U162" s="15">
        <v>17.899600195877099</v>
      </c>
    </row>
    <row r="163" spans="3:21" x14ac:dyDescent="0.35">
      <c r="C163" s="3"/>
      <c r="R163" s="2">
        <v>15.2</v>
      </c>
      <c r="S163" s="15">
        <v>57.952943770452698</v>
      </c>
      <c r="T163" s="15">
        <v>32.351739859455201</v>
      </c>
      <c r="U163" s="15">
        <v>17.870691080744798</v>
      </c>
    </row>
    <row r="164" spans="3:21" x14ac:dyDescent="0.35">
      <c r="C164" s="3"/>
      <c r="R164" s="2">
        <v>15.3</v>
      </c>
      <c r="S164" s="15">
        <v>57.852289093989903</v>
      </c>
      <c r="T164" s="15">
        <v>32.268380877204301</v>
      </c>
      <c r="U164" s="15">
        <v>17.842212228030199</v>
      </c>
    </row>
    <row r="165" spans="3:21" x14ac:dyDescent="0.35">
      <c r="C165" s="3"/>
      <c r="R165" s="2">
        <v>15.4</v>
      </c>
      <c r="S165" s="15">
        <v>57.753533765289603</v>
      </c>
      <c r="T165" s="15">
        <v>32.186431967479997</v>
      </c>
      <c r="U165" s="15">
        <v>17.814155140235801</v>
      </c>
    </row>
    <row r="166" spans="3:21" x14ac:dyDescent="0.35">
      <c r="C166" s="3"/>
      <c r="R166" s="2">
        <v>15.5</v>
      </c>
      <c r="S166" s="15">
        <v>57.656630283439199</v>
      </c>
      <c r="T166" s="15">
        <v>32.1058614989878</v>
      </c>
      <c r="U166" s="15">
        <v>17.786511528643601</v>
      </c>
    </row>
    <row r="167" spans="3:21" x14ac:dyDescent="0.35">
      <c r="C167" s="3"/>
      <c r="R167" s="2">
        <v>15.6</v>
      </c>
      <c r="S167" s="15">
        <v>57.561532623614902</v>
      </c>
      <c r="T167" s="15">
        <v>32.026638722623403</v>
      </c>
      <c r="U167" s="15">
        <v>17.7592733071893</v>
      </c>
    </row>
    <row r="168" spans="3:21" x14ac:dyDescent="0.35">
      <c r="C168" s="3"/>
      <c r="R168" s="2">
        <v>15.7</v>
      </c>
      <c r="S168" s="15">
        <v>57.468196182364203</v>
      </c>
      <c r="T168" s="15">
        <v>31.948733742105599</v>
      </c>
      <c r="U168" s="15">
        <v>17.732432586544199</v>
      </c>
    </row>
    <row r="169" spans="3:21" x14ac:dyDescent="0.35">
      <c r="C169" s="3"/>
      <c r="R169" s="2">
        <v>15.8</v>
      </c>
      <c r="S169" s="15">
        <v>57.376577725241802</v>
      </c>
      <c r="T169" s="15">
        <v>31.872117485744301</v>
      </c>
      <c r="U169" s="15">
        <v>17.705981668398302</v>
      </c>
    </row>
    <row r="170" spans="3:21" x14ac:dyDescent="0.35">
      <c r="C170" s="3"/>
      <c r="R170" s="2">
        <v>15.9</v>
      </c>
      <c r="S170" s="15">
        <v>57.286635336682302</v>
      </c>
      <c r="T170" s="15">
        <v>31.796761679291698</v>
      </c>
      <c r="U170" s="15">
        <v>17.679913039936402</v>
      </c>
    </row>
    <row r="171" spans="3:21" x14ac:dyDescent="0.35">
      <c r="C171" s="3"/>
      <c r="R171" s="2">
        <v>16</v>
      </c>
      <c r="S171" s="15">
        <v>57.198328372002202</v>
      </c>
      <c r="T171" s="15">
        <v>31.722638819832198</v>
      </c>
      <c r="U171" s="15">
        <v>17.654219368499099</v>
      </c>
    </row>
    <row r="172" spans="3:21" x14ac:dyDescent="0.35">
      <c r="C172" s="3"/>
      <c r="R172" s="2">
        <v>16.100000000000001</v>
      </c>
      <c r="S172" s="15">
        <v>57.111617411427801</v>
      </c>
      <c r="T172" s="15">
        <v>31.6497221506636</v>
      </c>
      <c r="U172" s="15">
        <v>17.628893496423</v>
      </c>
    </row>
    <row r="173" spans="3:21" x14ac:dyDescent="0.35">
      <c r="C173" s="3"/>
      <c r="R173" s="2">
        <v>16.2</v>
      </c>
      <c r="S173" s="15">
        <v>57.026464216051799</v>
      </c>
      <c r="T173" s="15">
        <v>31.577985637128101</v>
      </c>
      <c r="U173" s="15">
        <v>17.603928436052001</v>
      </c>
    </row>
    <row r="174" spans="3:21" x14ac:dyDescent="0.35">
      <c r="C174" s="3"/>
      <c r="R174" s="2">
        <v>16.3</v>
      </c>
      <c r="S174" s="15">
        <v>56.942831685627702</v>
      </c>
      <c r="T174" s="15">
        <v>31.5074039433518</v>
      </c>
      <c r="U174" s="15">
        <v>17.5793173649141</v>
      </c>
    </row>
    <row r="175" spans="3:21" x14ac:dyDescent="0.35">
      <c r="C175" s="3"/>
      <c r="R175" s="2">
        <v>16.399999999999999</v>
      </c>
      <c r="S175" s="15">
        <v>56.860683818113401</v>
      </c>
      <c r="T175" s="15">
        <v>31.437952409853501</v>
      </c>
      <c r="U175" s="15">
        <v>17.555053621056601</v>
      </c>
    </row>
    <row r="176" spans="3:21" x14ac:dyDescent="0.35">
      <c r="C176" s="3"/>
      <c r="R176" s="2">
        <v>16.5</v>
      </c>
      <c r="S176" s="15">
        <v>56.779985670882397</v>
      </c>
      <c r="T176" s="15">
        <v>31.369607031986899</v>
      </c>
      <c r="U176" s="15">
        <v>17.531130698535101</v>
      </c>
    </row>
    <row r="177" spans="3:21" x14ac:dyDescent="0.35">
      <c r="C177" s="3"/>
      <c r="R177" s="2">
        <v>16.600000000000001</v>
      </c>
      <c r="S177" s="15">
        <v>56.700703323524102</v>
      </c>
      <c r="T177" s="15">
        <v>31.302344439179802</v>
      </c>
      <c r="U177" s="15">
        <v>17.507542243048899</v>
      </c>
    </row>
    <row r="178" spans="3:21" x14ac:dyDescent="0.35">
      <c r="C178" s="3"/>
      <c r="R178" s="2">
        <v>16.7</v>
      </c>
      <c r="S178" s="15">
        <v>56.6228038421606</v>
      </c>
      <c r="T178" s="15">
        <v>31.236141874937701</v>
      </c>
      <c r="U178" s="15">
        <v>17.4842820477187</v>
      </c>
    </row>
    <row r="179" spans="3:21" x14ac:dyDescent="0.35">
      <c r="C179" s="3"/>
      <c r="R179" s="2">
        <v>16.8</v>
      </c>
      <c r="S179" s="15">
        <v>56.546255245207199</v>
      </c>
      <c r="T179" s="15">
        <v>31.170977177579001</v>
      </c>
      <c r="U179" s="15">
        <v>17.461344049000999</v>
      </c>
    </row>
    <row r="180" spans="3:21" x14ac:dyDescent="0.35">
      <c r="C180" s="3"/>
      <c r="R180" s="2">
        <v>16.899999999999999</v>
      </c>
      <c r="S180" s="15">
        <v>56.4710264705122</v>
      </c>
      <c r="T180" s="15">
        <v>31.106828761671999</v>
      </c>
      <c r="U180" s="15">
        <v>17.438722322733099</v>
      </c>
    </row>
    <row r="181" spans="3:21" x14ac:dyDescent="0.35">
      <c r="C181" s="3"/>
      <c r="R181" s="2">
        <v>17</v>
      </c>
      <c r="S181" s="15">
        <v>56.397087343812998</v>
      </c>
      <c r="T181" s="15">
        <v>31.0436756001444</v>
      </c>
      <c r="U181" s="15">
        <v>17.416411080306201</v>
      </c>
    </row>
    <row r="182" spans="3:21" x14ac:dyDescent="0.35">
      <c r="C182" s="3"/>
      <c r="R182" s="2">
        <v>17.100000000000001</v>
      </c>
      <c r="S182" s="15">
        <v>56.324408548446399</v>
      </c>
      <c r="T182" s="15">
        <v>30.981497207037702</v>
      </c>
      <c r="U182" s="15">
        <v>17.3944046649593</v>
      </c>
    </row>
    <row r="183" spans="3:21" x14ac:dyDescent="0.35">
      <c r="C183" s="3"/>
      <c r="R183" s="2">
        <v>17.2</v>
      </c>
      <c r="S183" s="15">
        <v>56.252961596259503</v>
      </c>
      <c r="T183" s="15">
        <v>30.9202736208793</v>
      </c>
      <c r="U183" s="15">
        <v>17.3726975481915</v>
      </c>
    </row>
    <row r="184" spans="3:21" x14ac:dyDescent="0.35">
      <c r="C184" s="3"/>
      <c r="R184" s="2">
        <v>17.3</v>
      </c>
      <c r="S184" s="15">
        <v>56.182718799663803</v>
      </c>
      <c r="T184" s="15">
        <v>30.859985388648902</v>
      </c>
      <c r="U184" s="15">
        <v>17.3512843262878</v>
      </c>
    </row>
    <row r="185" spans="3:21" x14ac:dyDescent="0.35">
      <c r="C185" s="3"/>
      <c r="R185" s="2">
        <v>17.399999999999999</v>
      </c>
      <c r="S185" s="15">
        <v>56.1136532447847</v>
      </c>
      <c r="T185" s="15">
        <v>30.800613550312601</v>
      </c>
      <c r="U185" s="15">
        <v>17.3301597169534</v>
      </c>
    </row>
    <row r="186" spans="3:21" x14ac:dyDescent="0.35">
      <c r="C186" s="3"/>
      <c r="R186" s="2">
        <v>17.5</v>
      </c>
      <c r="S186" s="15">
        <v>56.045738765654903</v>
      </c>
      <c r="T186" s="15">
        <v>30.7421396239044</v>
      </c>
      <c r="U186" s="15">
        <v>17.3093185560544</v>
      </c>
    </row>
    <row r="187" spans="3:21" x14ac:dyDescent="0.35">
      <c r="C187" s="3"/>
      <c r="R187" s="2">
        <v>17.600000000000001</v>
      </c>
      <c r="S187" s="15">
        <v>55.978949919407199</v>
      </c>
      <c r="T187" s="15">
        <v>30.6845455911314</v>
      </c>
      <c r="U187" s="15">
        <v>17.2887557944596</v>
      </c>
    </row>
    <row r="188" spans="3:21" x14ac:dyDescent="0.35">
      <c r="C188" s="3"/>
      <c r="R188" s="2">
        <v>17.7</v>
      </c>
      <c r="S188" s="15">
        <v>55.913261962421998</v>
      </c>
      <c r="T188" s="15">
        <v>30.627813883481402</v>
      </c>
      <c r="U188" s="15">
        <v>17.268466494980402</v>
      </c>
    </row>
    <row r="189" spans="3:21" x14ac:dyDescent="0.35">
      <c r="C189" s="3"/>
      <c r="R189" s="2">
        <v>17.8</v>
      </c>
      <c r="S189" s="15">
        <v>55.848650827387601</v>
      </c>
      <c r="T189" s="15">
        <v>30.571927368815299</v>
      </c>
      <c r="U189" s="15">
        <v>17.248445829405401</v>
      </c>
    </row>
    <row r="190" spans="3:21" x14ac:dyDescent="0.35">
      <c r="C190" s="3"/>
      <c r="R190" s="2">
        <v>17.899999999999999</v>
      </c>
      <c r="S190" s="15">
        <v>55.785093101234999</v>
      </c>
      <c r="T190" s="15">
        <v>30.516869338422399</v>
      </c>
      <c r="U190" s="15">
        <v>17.2286890756262</v>
      </c>
    </row>
    <row r="191" spans="3:21" x14ac:dyDescent="0.35">
      <c r="C191" s="3"/>
      <c r="R191" s="2">
        <v>18</v>
      </c>
      <c r="S191" s="15">
        <v>55.7225660039065</v>
      </c>
      <c r="T191" s="15">
        <v>30.462623494521999</v>
      </c>
      <c r="U191" s="15">
        <v>17.209191614851399</v>
      </c>
    </row>
    <row r="192" spans="3:21" x14ac:dyDescent="0.35">
      <c r="C192" s="3"/>
      <c r="R192" s="2">
        <v>18.100000000000001</v>
      </c>
      <c r="S192" s="15">
        <v>55.661047367925498</v>
      </c>
      <c r="T192" s="15">
        <v>30.409173938193199</v>
      </c>
      <c r="U192" s="15">
        <v>17.189948928905199</v>
      </c>
    </row>
    <row r="193" spans="3:21" x14ac:dyDescent="0.35">
      <c r="C193" s="3"/>
      <c r="R193" s="2">
        <v>18.2</v>
      </c>
      <c r="S193" s="15">
        <v>55.600515618730903</v>
      </c>
      <c r="T193" s="15">
        <v>30.356505157716501</v>
      </c>
      <c r="U193" s="15">
        <v>17.170956597608601</v>
      </c>
    </row>
    <row r="194" spans="3:21" x14ac:dyDescent="0.35">
      <c r="C194" s="3"/>
      <c r="R194" s="2">
        <v>18.3</v>
      </c>
      <c r="S194" s="15">
        <v>55.540949755743803</v>
      </c>
      <c r="T194" s="15">
        <v>30.3046020173113</v>
      </c>
      <c r="U194" s="15">
        <v>17.1522102962393</v>
      </c>
    </row>
    <row r="195" spans="3:21" x14ac:dyDescent="0.35">
      <c r="C195" s="3"/>
      <c r="R195" s="2">
        <v>18.399999999999999</v>
      </c>
      <c r="S195" s="15">
        <v>55.482329334137397</v>
      </c>
      <c r="T195" s="15">
        <v>30.253449746253199</v>
      </c>
      <c r="U195" s="15">
        <v>17.133705793068401</v>
      </c>
    </row>
    <row r="196" spans="3:21" x14ac:dyDescent="0.35">
      <c r="C196" s="3"/>
      <c r="R196" s="2">
        <v>18.5</v>
      </c>
      <c r="S196" s="15">
        <v>55.4246344472771</v>
      </c>
      <c r="T196" s="15">
        <v>30.203033928357701</v>
      </c>
      <c r="U196" s="15">
        <v>17.115438946970901</v>
      </c>
    </row>
    <row r="197" spans="3:21" x14ac:dyDescent="0.35">
      <c r="C197" s="3"/>
      <c r="R197" s="2">
        <v>18.600000000000001</v>
      </c>
      <c r="S197" s="15">
        <v>55.367845709806197</v>
      </c>
      <c r="T197" s="15">
        <v>30.1533404918153</v>
      </c>
      <c r="U197" s="15">
        <v>17.097405705107398</v>
      </c>
    </row>
    <row r="198" spans="3:21" x14ac:dyDescent="0.35">
      <c r="C198" s="3"/>
      <c r="R198" s="2">
        <v>18.7</v>
      </c>
      <c r="S198" s="15">
        <v>55.311944241347803</v>
      </c>
      <c r="T198" s="15">
        <v>30.104355699365598</v>
      </c>
      <c r="U198" s="15">
        <v>17.079602100674698</v>
      </c>
    </row>
    <row r="199" spans="3:21" x14ac:dyDescent="0.35">
      <c r="C199" s="3"/>
      <c r="R199" s="2">
        <v>18.8</v>
      </c>
      <c r="S199" s="15">
        <v>55.2569116507986</v>
      </c>
      <c r="T199" s="15">
        <v>30.056066138796201</v>
      </c>
      <c r="U199" s="15">
        <v>17.0620242507234</v>
      </c>
    </row>
    <row r="200" spans="3:21" x14ac:dyDescent="0.35">
      <c r="C200" s="3"/>
      <c r="R200" s="2">
        <v>18.899999999999999</v>
      </c>
      <c r="S200" s="15">
        <v>55.202730021189403</v>
      </c>
      <c r="T200" s="15">
        <v>30.0084587137558</v>
      </c>
      <c r="U200" s="15">
        <v>17.044668354039199</v>
      </c>
    </row>
    <row r="201" spans="3:21" x14ac:dyDescent="0.35">
      <c r="C201" s="3"/>
      <c r="R201" s="2">
        <v>19</v>
      </c>
      <c r="S201" s="15">
        <v>55.149381895089803</v>
      </c>
      <c r="T201" s="15">
        <v>29.961520634868101</v>
      </c>
      <c r="U201" s="15">
        <v>17.027530689087001</v>
      </c>
    </row>
    <row r="202" spans="3:21" x14ac:dyDescent="0.35">
      <c r="C202" s="3"/>
      <c r="R202" s="2">
        <v>19.100000000000001</v>
      </c>
      <c r="S202" s="15">
        <v>55.096850260534403</v>
      </c>
      <c r="T202" s="15">
        <v>29.915239411136302</v>
      </c>
      <c r="U202" s="15">
        <v>17.0106076120145</v>
      </c>
    </row>
    <row r="203" spans="3:21" x14ac:dyDescent="0.35">
      <c r="C203" s="3"/>
      <c r="R203" s="2">
        <v>19.2</v>
      </c>
      <c r="S203" s="15">
        <v>55.045118537449298</v>
      </c>
      <c r="T203" s="15">
        <v>29.8696028416277</v>
      </c>
      <c r="U203" s="15">
        <v>16.993895554714499</v>
      </c>
    </row>
    <row r="204" spans="3:21" x14ac:dyDescent="0.35">
      <c r="C204" s="3"/>
      <c r="R204" s="2">
        <v>19.3</v>
      </c>
      <c r="S204" s="15">
        <v>54.994170564558701</v>
      </c>
      <c r="T204" s="15">
        <v>29.824599007426301</v>
      </c>
      <c r="U204" s="15">
        <v>16.9773910229428</v>
      </c>
    </row>
    <row r="205" spans="3:21" x14ac:dyDescent="0.35">
      <c r="C205" s="3"/>
      <c r="R205" s="2">
        <v>19.399999999999999</v>
      </c>
      <c r="S205" s="15">
        <v>54.943990586752498</v>
      </c>
      <c r="T205" s="15">
        <v>29.780216263845901</v>
      </c>
      <c r="U205" s="15">
        <v>16.961090594491001</v>
      </c>
    </row>
    <row r="206" spans="3:21" x14ac:dyDescent="0.35">
      <c r="C206" s="3"/>
      <c r="R206" s="2">
        <v>19.5</v>
      </c>
      <c r="S206" s="15">
        <v>54.894563242896297</v>
      </c>
      <c r="T206" s="15">
        <v>29.7364432328921</v>
      </c>
      <c r="U206" s="15">
        <v>16.944990917411602</v>
      </c>
    </row>
    <row r="207" spans="3:21" x14ac:dyDescent="0.35">
      <c r="C207" s="3"/>
      <c r="R207" s="2">
        <v>19.600000000000001</v>
      </c>
      <c r="S207" s="15">
        <v>54.845873554066202</v>
      </c>
      <c r="T207" s="15">
        <v>29.693268795965199</v>
      </c>
      <c r="U207" s="15">
        <v>16.929088708293499</v>
      </c>
    </row>
    <row r="208" spans="3:21" x14ac:dyDescent="0.35">
      <c r="C208" s="3"/>
      <c r="R208" s="2">
        <v>19.7</v>
      </c>
      <c r="S208" s="15">
        <v>54.797906912191102</v>
      </c>
      <c r="T208" s="15">
        <v>29.6506820867953</v>
      </c>
      <c r="U208" s="15">
        <v>16.913380750587201</v>
      </c>
    </row>
    <row r="209" spans="3:21" x14ac:dyDescent="0.35">
      <c r="C209" s="3"/>
      <c r="R209" s="2">
        <v>19.8</v>
      </c>
      <c r="S209" s="15">
        <v>54.750649069087501</v>
      </c>
      <c r="T209" s="15">
        <v>29.6086724846006</v>
      </c>
      <c r="U209" s="15">
        <v>16.8978638929776</v>
      </c>
    </row>
    <row r="210" spans="3:21" x14ac:dyDescent="0.35">
      <c r="C210" s="3"/>
      <c r="R210" s="2">
        <v>19.899999999999999</v>
      </c>
      <c r="S210" s="15">
        <v>54.704086125870603</v>
      </c>
      <c r="T210" s="15">
        <v>29.567229607460799</v>
      </c>
      <c r="U210" s="15">
        <v>16.882535047802602</v>
      </c>
    </row>
    <row r="211" spans="3:21" x14ac:dyDescent="0.35">
      <c r="C211" s="3"/>
      <c r="R211" s="2">
        <v>20</v>
      </c>
      <c r="S211" s="15">
        <v>54.658204522726699</v>
      </c>
      <c r="T211" s="15">
        <v>29.526343305899701</v>
      </c>
      <c r="U211" s="15">
        <v>16.867391189515999</v>
      </c>
    </row>
    <row r="212" spans="3:21" x14ac:dyDescent="0.35">
      <c r="C212" s="3"/>
      <c r="R212" s="2">
        <v>20.100000000000001</v>
      </c>
      <c r="S212" s="15">
        <v>54.612991029033701</v>
      </c>
      <c r="T212" s="15">
        <v>29.486003656666</v>
      </c>
      <c r="U212" s="15">
        <v>16.852429353194101</v>
      </c>
    </row>
    <row r="213" spans="3:21" x14ac:dyDescent="0.35">
      <c r="C213" s="3"/>
      <c r="R213" s="2">
        <v>20.2</v>
      </c>
      <c r="S213" s="15">
        <v>54.568432733816202</v>
      </c>
      <c r="T213" s="15">
        <v>29.446200956709301</v>
      </c>
      <c r="U213" s="15">
        <v>16.837646633083601</v>
      </c>
    </row>
    <row r="214" spans="3:21" x14ac:dyDescent="0.35">
      <c r="C214" s="3"/>
      <c r="R214" s="2">
        <v>20.3</v>
      </c>
      <c r="S214" s="15">
        <v>54.524517036521203</v>
      </c>
      <c r="T214" s="15">
        <v>29.406925717341199</v>
      </c>
      <c r="U214" s="15">
        <v>16.823040181190201</v>
      </c>
    </row>
    <row r="215" spans="3:21" x14ac:dyDescent="0.35">
      <c r="C215" s="3"/>
      <c r="R215" s="2">
        <v>20.399999999999999</v>
      </c>
      <c r="S215" s="15">
        <v>54.4812316381038</v>
      </c>
      <c r="T215" s="15">
        <v>29.368168658577201</v>
      </c>
      <c r="U215" s="15">
        <v>16.808607205905901</v>
      </c>
    </row>
    <row r="216" spans="3:21" x14ac:dyDescent="0.35">
      <c r="C216" s="3"/>
      <c r="R216" s="2">
        <v>20.5</v>
      </c>
      <c r="S216" s="15">
        <v>54.438564532409004</v>
      </c>
      <c r="T216" s="15">
        <v>29.329920703650799</v>
      </c>
      <c r="U216" s="15">
        <v>16.794344970674999</v>
      </c>
    </row>
    <row r="217" spans="3:21" x14ac:dyDescent="0.35">
      <c r="C217" s="3"/>
      <c r="R217" s="2">
        <v>20.6</v>
      </c>
      <c r="S217" s="15">
        <v>54.396503997841101</v>
      </c>
      <c r="T217" s="15">
        <v>29.292172973696601</v>
      </c>
      <c r="U217" s="15">
        <v>16.780250792695799</v>
      </c>
    </row>
    <row r="218" spans="3:21" x14ac:dyDescent="0.35">
      <c r="C218" s="3"/>
      <c r="R218" s="2">
        <v>20.7</v>
      </c>
      <c r="S218" s="15">
        <v>54.355038589306801</v>
      </c>
      <c r="T218" s="15">
        <v>29.2549167825943</v>
      </c>
      <c r="U218" s="15">
        <v>16.766322041658501</v>
      </c>
    </row>
    <row r="219" spans="3:21" x14ac:dyDescent="0.35">
      <c r="C219" s="3"/>
      <c r="R219" s="2">
        <v>20.8</v>
      </c>
      <c r="S219" s="15">
        <v>54.314157130424199</v>
      </c>
      <c r="T219" s="15">
        <v>29.2181436319682</v>
      </c>
      <c r="U219" s="15">
        <v>16.752556138517601</v>
      </c>
    </row>
    <row r="220" spans="3:21" x14ac:dyDescent="0.35">
      <c r="C220" s="3"/>
      <c r="R220" s="2">
        <v>20.9</v>
      </c>
      <c r="S220" s="15">
        <v>54.273848705986403</v>
      </c>
      <c r="T220" s="15">
        <v>29.181845206338799</v>
      </c>
      <c r="U220" s="15">
        <v>16.7389505542973</v>
      </c>
    </row>
    <row r="221" spans="3:21" x14ac:dyDescent="0.35">
      <c r="C221" s="3"/>
      <c r="R221" s="2">
        <v>21</v>
      </c>
      <c r="S221" s="15">
        <v>54.2341026546706</v>
      </c>
      <c r="T221" s="15">
        <v>29.146013368418298</v>
      </c>
      <c r="U221" s="15">
        <v>16.725502808929601</v>
      </c>
    </row>
    <row r="222" spans="3:21" x14ac:dyDescent="0.35">
      <c r="C222" s="3"/>
      <c r="R222" s="2">
        <v>21.1</v>
      </c>
      <c r="S222" s="15">
        <v>54.194908561983702</v>
      </c>
      <c r="T222" s="15">
        <v>29.110640154548101</v>
      </c>
      <c r="U222" s="15">
        <v>16.7122104701231</v>
      </c>
    </row>
    <row r="223" spans="3:21" x14ac:dyDescent="0.35">
      <c r="C223" s="3"/>
      <c r="R223" s="2">
        <v>21.2</v>
      </c>
      <c r="S223" s="15">
        <v>54.156256253435103</v>
      </c>
      <c r="T223" s="15">
        <v>29.075717770271101</v>
      </c>
      <c r="U223" s="15">
        <v>16.6990711522635</v>
      </c>
    </row>
    <row r="224" spans="3:21" x14ac:dyDescent="0.35">
      <c r="C224" s="3"/>
      <c r="R224" s="2">
        <v>21.3</v>
      </c>
      <c r="S224" s="15">
        <v>54.118135787929901</v>
      </c>
      <c r="T224" s="15">
        <v>29.041238586035401</v>
      </c>
      <c r="U224" s="15">
        <v>16.686082515341901</v>
      </c>
    </row>
    <row r="225" spans="3:21" x14ac:dyDescent="0.35">
      <c r="C225" s="3"/>
      <c r="R225" s="2">
        <v>21.4</v>
      </c>
      <c r="S225" s="15">
        <v>54.080537451371697</v>
      </c>
      <c r="T225" s="15">
        <v>29.0071951330251</v>
      </c>
      <c r="U225" s="15">
        <v>16.673242263912801</v>
      </c>
    </row>
    <row r="226" spans="3:21" x14ac:dyDescent="0.35">
      <c r="C226" s="3"/>
      <c r="R226" s="2">
        <v>21.5</v>
      </c>
      <c r="S226" s="15">
        <v>54.043451750471</v>
      </c>
      <c r="T226" s="15">
        <v>28.973580099113001</v>
      </c>
      <c r="U226" s="15">
        <v>16.660548146079599</v>
      </c>
    </row>
    <row r="227" spans="3:21" x14ac:dyDescent="0.35">
      <c r="C227" s="3"/>
      <c r="R227" s="2">
        <v>21.6</v>
      </c>
      <c r="S227" s="15">
        <v>54.006869406748002</v>
      </c>
      <c r="T227" s="15">
        <v>28.940386324932302</v>
      </c>
      <c r="U227" s="15">
        <v>16.647997952506699</v>
      </c>
    </row>
    <row r="228" spans="3:21" x14ac:dyDescent="0.35">
      <c r="C228" s="3"/>
      <c r="R228" s="2">
        <v>21.7</v>
      </c>
      <c r="S228" s="15">
        <v>53.970781350725701</v>
      </c>
      <c r="T228" s="15">
        <v>28.907606800062201</v>
      </c>
      <c r="U228" s="15">
        <v>16.6355895154576</v>
      </c>
    </row>
    <row r="229" spans="3:21" x14ac:dyDescent="0.35">
      <c r="C229" s="3"/>
      <c r="R229" s="2">
        <v>21.8</v>
      </c>
      <c r="S229" s="15">
        <v>53.935178716305103</v>
      </c>
      <c r="T229" s="15">
        <v>28.875234659324601</v>
      </c>
      <c r="U229" s="15">
        <v>16.623320707858699</v>
      </c>
    </row>
    <row r="230" spans="3:21" x14ac:dyDescent="0.35">
      <c r="C230" s="3"/>
      <c r="R230" s="2">
        <v>21.9</v>
      </c>
      <c r="S230" s="15">
        <v>53.900052835315797</v>
      </c>
      <c r="T230" s="15">
        <v>28.843263179187598</v>
      </c>
      <c r="U230" s="15">
        <v>16.611189442387101</v>
      </c>
    </row>
    <row r="231" spans="3:21" x14ac:dyDescent="0.35">
      <c r="C231" s="3"/>
      <c r="R231" s="2">
        <v>22</v>
      </c>
      <c r="S231" s="15">
        <v>53.865395232237098</v>
      </c>
      <c r="T231" s="15">
        <v>28.811685774272298</v>
      </c>
      <c r="U231" s="15">
        <v>16.599193670582601</v>
      </c>
    </row>
    <row r="232" spans="3:21" x14ac:dyDescent="0.35">
      <c r="C232" s="3"/>
      <c r="R232" s="2">
        <v>22.1</v>
      </c>
      <c r="S232" s="15">
        <v>53.8311976190815</v>
      </c>
      <c r="T232" s="15">
        <v>28.780495993960201</v>
      </c>
      <c r="U232" s="15">
        <v>16.587331381982299</v>
      </c>
    </row>
    <row r="233" spans="3:21" x14ac:dyDescent="0.35">
      <c r="C233" s="3"/>
      <c r="R233" s="2">
        <v>22.2</v>
      </c>
      <c r="S233" s="15">
        <v>53.797451890437202</v>
      </c>
      <c r="T233" s="15">
        <v>28.749687519096899</v>
      </c>
      <c r="U233" s="15">
        <v>16.575600603278101</v>
      </c>
    </row>
    <row r="234" spans="3:21" x14ac:dyDescent="0.35">
      <c r="C234" s="3"/>
      <c r="R234" s="2">
        <v>22.3</v>
      </c>
      <c r="S234" s="15">
        <v>53.764150118662002</v>
      </c>
      <c r="T234" s="15">
        <v>28.719254158789699</v>
      </c>
      <c r="U234" s="15">
        <v>16.563999397495699</v>
      </c>
    </row>
    <row r="235" spans="3:21" x14ac:dyDescent="0.35">
      <c r="C235" s="3"/>
      <c r="R235" s="2">
        <v>22.4</v>
      </c>
      <c r="S235" s="15">
        <v>53.731284549224704</v>
      </c>
      <c r="T235" s="15">
        <v>28.689189847296099</v>
      </c>
      <c r="U235" s="15">
        <v>16.5525258631946</v>
      </c>
    </row>
    <row r="236" spans="3:21" x14ac:dyDescent="0.35">
      <c r="C236" s="3"/>
      <c r="R236" s="2">
        <v>22.5</v>
      </c>
      <c r="S236" s="15">
        <v>53.698847596188003</v>
      </c>
      <c r="T236" s="15">
        <v>28.659488640999498</v>
      </c>
      <c r="U236" s="15">
        <v>16.541178133688302</v>
      </c>
    </row>
    <row r="237" spans="3:21" x14ac:dyDescent="0.35">
      <c r="C237" s="3"/>
      <c r="R237" s="2">
        <v>22.6</v>
      </c>
      <c r="S237" s="15">
        <v>53.666831837828397</v>
      </c>
      <c r="T237" s="15">
        <v>28.630144715469999</v>
      </c>
      <c r="U237" s="15">
        <v>16.529954376285598</v>
      </c>
    </row>
    <row r="238" spans="3:21" x14ac:dyDescent="0.35">
      <c r="C238" s="3"/>
      <c r="R238" s="2">
        <v>22.7</v>
      </c>
      <c r="S238" s="15">
        <v>53.635230012388497</v>
      </c>
      <c r="T238" s="15">
        <v>28.6011523626082</v>
      </c>
      <c r="U238" s="15">
        <v>16.5188527915493</v>
      </c>
    </row>
    <row r="239" spans="3:21" x14ac:dyDescent="0.35">
      <c r="C239" s="3"/>
      <c r="R239" s="2">
        <v>22.8</v>
      </c>
      <c r="S239" s="15">
        <v>53.604035013956903</v>
      </c>
      <c r="T239" s="15">
        <v>28.572505987867</v>
      </c>
      <c r="U239" s="15">
        <v>16.507871612575499</v>
      </c>
    </row>
    <row r="240" spans="3:21" x14ac:dyDescent="0.35">
      <c r="C240" s="3"/>
      <c r="R240" s="2">
        <v>22.9</v>
      </c>
      <c r="S240" s="15">
        <v>53.573239888470802</v>
      </c>
      <c r="T240" s="15">
        <v>28.544200107551799</v>
      </c>
      <c r="U240" s="15">
        <v>16.497009104289798</v>
      </c>
    </row>
    <row r="241" spans="3:21" x14ac:dyDescent="0.35">
      <c r="C241" s="3"/>
      <c r="R241" s="2">
        <v>23</v>
      </c>
      <c r="S241" s="15">
        <v>53.542837829839002</v>
      </c>
      <c r="T241" s="15">
        <v>28.516229346195001</v>
      </c>
      <c r="U241" s="15">
        <v>16.4862635627617</v>
      </c>
    </row>
    <row r="242" spans="3:21" x14ac:dyDescent="0.35">
      <c r="C242" s="3"/>
      <c r="R242" s="2">
        <v>23.1</v>
      </c>
      <c r="S242" s="15">
        <v>53.512822176178602</v>
      </c>
      <c r="T242" s="15">
        <v>28.4885884340022</v>
      </c>
      <c r="U242" s="15">
        <v>16.475633314536399</v>
      </c>
    </row>
    <row r="243" spans="3:21" x14ac:dyDescent="0.35">
      <c r="C243" s="3"/>
      <c r="R243" s="2">
        <v>23.2</v>
      </c>
      <c r="S243" s="15">
        <v>53.483186406163398</v>
      </c>
      <c r="T243" s="15">
        <v>28.461272204369401</v>
      </c>
      <c r="U243" s="15">
        <v>16.465116715982401</v>
      </c>
    </row>
    <row r="244" spans="3:21" x14ac:dyDescent="0.35">
      <c r="C244" s="3"/>
      <c r="R244" s="2">
        <v>23.3</v>
      </c>
      <c r="S244" s="15">
        <v>53.453924135480101</v>
      </c>
      <c r="T244" s="15">
        <v>28.4342755914669</v>
      </c>
      <c r="U244" s="15">
        <v>16.4547121526568</v>
      </c>
    </row>
    <row r="245" spans="3:21" x14ac:dyDescent="0.35">
      <c r="C245" s="3"/>
      <c r="R245" s="2">
        <v>23.4</v>
      </c>
      <c r="S245" s="15">
        <v>53.425029113387801</v>
      </c>
      <c r="T245" s="15">
        <v>28.407593627890101</v>
      </c>
      <c r="U245" s="15">
        <v>16.4444180386845</v>
      </c>
    </row>
    <row r="246" spans="3:21" x14ac:dyDescent="0.35">
      <c r="C246" s="3"/>
      <c r="R246" s="2">
        <v>23.5</v>
      </c>
      <c r="S246" s="15">
        <v>53.396495219378203</v>
      </c>
      <c r="T246" s="15">
        <v>28.381221442372901</v>
      </c>
      <c r="U246" s="15">
        <v>16.4342328161542</v>
      </c>
    </row>
    <row r="247" spans="3:21" x14ac:dyDescent="0.35">
      <c r="C247" s="3"/>
      <c r="R247" s="2">
        <v>23.6</v>
      </c>
      <c r="S247" s="15">
        <v>53.368316459932601</v>
      </c>
      <c r="T247" s="15">
        <v>28.355154257563498</v>
      </c>
      <c r="U247" s="15">
        <v>16.424154954528898</v>
      </c>
    </row>
    <row r="248" spans="3:21" x14ac:dyDescent="0.35">
      <c r="C248" s="3"/>
      <c r="R248" s="2">
        <v>23.7</v>
      </c>
      <c r="S248" s="15">
        <v>53.340486965372897</v>
      </c>
      <c r="T248" s="15">
        <v>28.3293873878598</v>
      </c>
      <c r="U248" s="15">
        <v>16.414182950070099</v>
      </c>
    </row>
    <row r="249" spans="3:21" x14ac:dyDescent="0.35">
      <c r="C249" s="3"/>
      <c r="R249" s="2">
        <v>23.8</v>
      </c>
      <c r="S249" s="15">
        <v>53.313000986802997</v>
      </c>
      <c r="T249" s="15">
        <v>28.303916237303</v>
      </c>
      <c r="U249" s="15">
        <v>16.404315325277</v>
      </c>
    </row>
    <row r="250" spans="3:21" x14ac:dyDescent="0.35">
      <c r="C250" s="3"/>
      <c r="R250" s="2">
        <v>23.9</v>
      </c>
      <c r="S250" s="15">
        <v>53.285852893138902</v>
      </c>
      <c r="T250" s="15">
        <v>28.278736297526901</v>
      </c>
      <c r="U250" s="15">
        <v>16.3945506283392</v>
      </c>
    </row>
    <row r="251" spans="3:21" x14ac:dyDescent="0.35">
      <c r="C251" s="3"/>
      <c r="R251" s="2">
        <v>24</v>
      </c>
      <c r="S251" s="15">
        <v>53.259037168222299</v>
      </c>
      <c r="T251" s="15">
        <v>28.253843145762101</v>
      </c>
      <c r="U251" s="15">
        <v>16.384887432602</v>
      </c>
    </row>
    <row r="252" spans="3:21" x14ac:dyDescent="0.35">
      <c r="C252" s="3"/>
      <c r="R252" s="2">
        <v>24.1</v>
      </c>
      <c r="S252" s="15">
        <v>53.232548408017799</v>
      </c>
      <c r="T252" s="15">
        <v>28.229232442893199</v>
      </c>
      <c r="U252" s="15">
        <v>16.375324336045399</v>
      </c>
    </row>
    <row r="253" spans="3:21" x14ac:dyDescent="0.35">
      <c r="C253" s="3"/>
      <c r="R253" s="2">
        <v>24.2</v>
      </c>
      <c r="S253" s="15">
        <v>53.206381317888003</v>
      </c>
      <c r="T253" s="15">
        <v>28.204899931567098</v>
      </c>
      <c r="U253" s="15">
        <v>16.365859960775499</v>
      </c>
    </row>
    <row r="254" spans="3:21" x14ac:dyDescent="0.35">
      <c r="C254" s="3"/>
      <c r="R254" s="2">
        <v>24.3</v>
      </c>
      <c r="S254" s="15">
        <v>53.180530709947298</v>
      </c>
      <c r="T254" s="15">
        <v>28.180841434350501</v>
      </c>
      <c r="U254" s="15">
        <v>16.356492952527599</v>
      </c>
    </row>
    <row r="255" spans="3:21" x14ac:dyDescent="0.35">
      <c r="C255" s="3"/>
      <c r="R255" s="2">
        <v>24.4</v>
      </c>
      <c r="S255" s="15">
        <v>53.154991500488499</v>
      </c>
      <c r="T255" s="15">
        <v>28.1570528519368</v>
      </c>
      <c r="U255" s="15">
        <v>16.3472219801818</v>
      </c>
    </row>
    <row r="256" spans="3:21" x14ac:dyDescent="0.35">
      <c r="C256" s="3"/>
      <c r="R256" s="2">
        <v>24.5</v>
      </c>
      <c r="S256" s="15">
        <v>53.129758707482203</v>
      </c>
      <c r="T256" s="15">
        <v>28.133530161398699</v>
      </c>
      <c r="U256" s="15">
        <v>16.338045735289999</v>
      </c>
    </row>
    <row r="257" spans="3:21" x14ac:dyDescent="0.35">
      <c r="C257" s="3"/>
      <c r="R257" s="2">
        <v>24.6</v>
      </c>
      <c r="S257" s="15">
        <v>53.104827448146402</v>
      </c>
      <c r="T257" s="15">
        <v>28.110269414486599</v>
      </c>
      <c r="U257" s="15">
        <v>16.328962931613798</v>
      </c>
    </row>
    <row r="258" spans="3:21" x14ac:dyDescent="0.35">
      <c r="C258" s="3"/>
      <c r="R258" s="2">
        <v>24.7</v>
      </c>
      <c r="S258" s="15">
        <v>53.080192936582797</v>
      </c>
      <c r="T258" s="15">
        <v>28.087266735971401</v>
      </c>
      <c r="U258" s="15">
        <v>16.3199723046739</v>
      </c>
    </row>
    <row r="259" spans="3:21" x14ac:dyDescent="0.35">
      <c r="C259" s="3"/>
      <c r="R259" s="2">
        <v>24.8</v>
      </c>
      <c r="S259" s="15">
        <v>53.0558504814786</v>
      </c>
      <c r="T259" s="15">
        <v>28.064518322029699</v>
      </c>
      <c r="U259" s="15">
        <v>16.311072611309498</v>
      </c>
    </row>
    <row r="260" spans="3:21" x14ac:dyDescent="0.35">
      <c r="C260" s="3"/>
      <c r="R260" s="2">
        <v>24.9</v>
      </c>
      <c r="S260" s="15">
        <v>53.0317954838725</v>
      </c>
      <c r="T260" s="15">
        <v>28.042020438670399</v>
      </c>
      <c r="U260" s="15">
        <v>16.302262629248901</v>
      </c>
    </row>
    <row r="261" spans="3:21" x14ac:dyDescent="0.35">
      <c r="C261" s="3"/>
      <c r="R261" s="2">
        <v>25</v>
      </c>
      <c r="S261" s="15">
        <v>53.008023434980998</v>
      </c>
      <c r="T261" s="15">
        <v>28.019769420201701</v>
      </c>
      <c r="U261" s="15">
        <v>16.293541156688999</v>
      </c>
    </row>
    <row r="262" spans="3:21" x14ac:dyDescent="0.35">
      <c r="C262" s="3"/>
      <c r="R262" s="2">
        <v>25.1</v>
      </c>
      <c r="S262" s="15">
        <v>52.984529914084597</v>
      </c>
      <c r="T262" s="15">
        <v>27.997761667737901</v>
      </c>
      <c r="U262" s="15">
        <v>16.284907011886101</v>
      </c>
    </row>
    <row r="263" spans="3:21" x14ac:dyDescent="0.35">
      <c r="C263" s="3"/>
      <c r="R263" s="2">
        <v>25.2</v>
      </c>
      <c r="S263" s="15">
        <v>52.961310586472003</v>
      </c>
      <c r="T263" s="15">
        <v>27.975993647742701</v>
      </c>
      <c r="U263" s="15">
        <v>16.276359032754701</v>
      </c>
    </row>
    <row r="264" spans="3:21" x14ac:dyDescent="0.35">
      <c r="C264" s="3"/>
      <c r="R264" s="2">
        <v>25.3</v>
      </c>
      <c r="S264" s="15">
        <v>52.938361201439001</v>
      </c>
      <c r="T264" s="15">
        <v>27.954461890611</v>
      </c>
      <c r="U264" s="15">
        <v>16.267896076476902</v>
      </c>
    </row>
    <row r="265" spans="3:21" x14ac:dyDescent="0.35">
      <c r="C265" s="3"/>
      <c r="R265" s="2">
        <v>25.4</v>
      </c>
      <c r="S265" s="15">
        <v>52.915677590343002</v>
      </c>
      <c r="T265" s="15">
        <v>27.9331629892853</v>
      </c>
      <c r="U265" s="15">
        <v>16.2595170191201</v>
      </c>
    </row>
    <row r="266" spans="3:21" x14ac:dyDescent="0.35">
      <c r="C266" s="3"/>
      <c r="R266" s="2">
        <v>25.5</v>
      </c>
      <c r="S266" s="15">
        <v>52.8932556647082</v>
      </c>
      <c r="T266" s="15">
        <v>27.912093597907599</v>
      </c>
      <c r="U266" s="15">
        <v>16.2512207552634</v>
      </c>
    </row>
    <row r="267" spans="3:21" x14ac:dyDescent="0.35">
      <c r="C267" s="3"/>
      <c r="R267" s="2">
        <v>25.6</v>
      </c>
      <c r="S267" s="15">
        <v>52.871091414383002</v>
      </c>
      <c r="T267" s="15">
        <v>27.8912504305049</v>
      </c>
      <c r="U267" s="15">
        <v>16.243006197633601</v>
      </c>
    </row>
    <row r="268" spans="3:21" x14ac:dyDescent="0.35">
      <c r="C268" s="3"/>
      <c r="R268" s="2">
        <v>25.7</v>
      </c>
      <c r="S268" s="15">
        <v>52.849180905746202</v>
      </c>
      <c r="T268" s="15">
        <v>27.870630259707099</v>
      </c>
      <c r="U268" s="15">
        <v>16.234872276748</v>
      </c>
    </row>
    <row r="269" spans="3:21" x14ac:dyDescent="0.35">
      <c r="C269" s="3"/>
      <c r="R269" s="2">
        <v>25.8</v>
      </c>
      <c r="S269" s="15">
        <v>52.827520279960403</v>
      </c>
      <c r="T269" s="15">
        <v>27.8502299154976</v>
      </c>
      <c r="U269" s="15">
        <v>16.2268179405669</v>
      </c>
    </row>
    <row r="270" spans="3:21" x14ac:dyDescent="0.35">
      <c r="C270" s="3"/>
      <c r="R270" s="2">
        <v>25.9</v>
      </c>
      <c r="S270" s="15">
        <v>52.806105751272703</v>
      </c>
      <c r="T270" s="15">
        <v>27.830046283994399</v>
      </c>
      <c r="U270" s="15">
        <v>16.218842154152799</v>
      </c>
    </row>
    <row r="271" spans="3:21" x14ac:dyDescent="0.35">
      <c r="C271" s="3"/>
      <c r="R271" s="2">
        <v>26</v>
      </c>
      <c r="S271" s="15">
        <v>52.784933605359598</v>
      </c>
      <c r="T271" s="15">
        <v>27.810076306261202</v>
      </c>
      <c r="U271" s="15">
        <v>16.2109438993383</v>
      </c>
    </row>
    <row r="272" spans="3:21" x14ac:dyDescent="0.35">
      <c r="C272" s="3"/>
      <c r="R272" s="2">
        <v>26.1</v>
      </c>
      <c r="S272" s="15">
        <v>52.764000197715603</v>
      </c>
      <c r="T272" s="15">
        <v>27.790316977148098</v>
      </c>
      <c r="U272" s="15">
        <v>16.203122174400502</v>
      </c>
    </row>
    <row r="273" spans="3:21" x14ac:dyDescent="0.35">
      <c r="C273" s="3"/>
      <c r="R273" s="2">
        <v>26.2</v>
      </c>
      <c r="S273" s="15">
        <v>52.743301952083897</v>
      </c>
      <c r="T273" s="15">
        <v>27.7707653441602</v>
      </c>
      <c r="U273" s="15">
        <v>16.195375993743799</v>
      </c>
    </row>
    <row r="274" spans="3:21" x14ac:dyDescent="0.35">
      <c r="C274" s="3"/>
      <c r="R274" s="2">
        <v>26.3</v>
      </c>
      <c r="S274" s="15">
        <v>52.722835358929103</v>
      </c>
      <c r="T274" s="15">
        <v>27.751418506355101</v>
      </c>
      <c r="U274" s="15">
        <v>16.187704387588902</v>
      </c>
    </row>
    <row r="275" spans="3:21" x14ac:dyDescent="0.35">
      <c r="C275" s="3"/>
      <c r="R275" s="2">
        <v>26.4</v>
      </c>
      <c r="S275" s="15">
        <v>52.702596973947799</v>
      </c>
      <c r="T275" s="15">
        <v>27.732273613265601</v>
      </c>
      <c r="U275" s="15">
        <v>16.180106401669502</v>
      </c>
    </row>
    <row r="276" spans="3:21" x14ac:dyDescent="0.35">
      <c r="C276" s="3"/>
      <c r="R276" s="2">
        <v>26.5</v>
      </c>
      <c r="S276" s="15">
        <v>52.682583416619799</v>
      </c>
      <c r="T276" s="15">
        <v>27.713327863849599</v>
      </c>
      <c r="U276" s="15">
        <v>16.1725810969353</v>
      </c>
    </row>
    <row r="277" spans="3:21" x14ac:dyDescent="0.35">
      <c r="C277" s="3"/>
      <c r="R277" s="2">
        <v>26.6</v>
      </c>
      <c r="S277" s="15">
        <v>52.662791368795197</v>
      </c>
      <c r="T277" s="15">
        <v>27.694578505465401</v>
      </c>
      <c r="U277" s="15">
        <v>16.165127549261602</v>
      </c>
    </row>
    <row r="278" spans="3:21" x14ac:dyDescent="0.35">
      <c r="C278" s="3"/>
      <c r="R278" s="2">
        <v>26.7</v>
      </c>
      <c r="S278" s="15">
        <v>52.6432175733188</v>
      </c>
      <c r="T278" s="15">
        <v>27.6760228328713</v>
      </c>
      <c r="U278" s="15">
        <v>16.157744849166001</v>
      </c>
    </row>
    <row r="279" spans="3:21" x14ac:dyDescent="0.35">
      <c r="C279" s="3"/>
      <c r="R279" s="2">
        <v>26.8</v>
      </c>
      <c r="S279" s="15">
        <v>52.6238588326894</v>
      </c>
      <c r="T279" s="15">
        <v>27.6576581872494</v>
      </c>
      <c r="U279" s="15">
        <v>16.1504321015301</v>
      </c>
    </row>
    <row r="280" spans="3:21" x14ac:dyDescent="0.35">
      <c r="C280" s="3"/>
      <c r="R280" s="2">
        <v>26.9</v>
      </c>
      <c r="S280" s="15">
        <v>52.604712007753101</v>
      </c>
      <c r="T280" s="15">
        <v>27.639481955252901</v>
      </c>
      <c r="U280" s="15">
        <v>16.143188425328901</v>
      </c>
    </row>
    <row r="281" spans="3:21" x14ac:dyDescent="0.35">
      <c r="C281" s="3"/>
      <c r="R281" s="2">
        <v>27</v>
      </c>
      <c r="S281" s="15">
        <v>52.585774016430904</v>
      </c>
      <c r="T281" s="15">
        <v>27.6214915680758</v>
      </c>
      <c r="U281" s="15">
        <v>16.136012953364901</v>
      </c>
    </row>
    <row r="282" spans="3:21" x14ac:dyDescent="0.35">
      <c r="C282" s="3"/>
      <c r="R282" s="2">
        <v>27.1</v>
      </c>
      <c r="S282" s="15">
        <v>52.567041832477102</v>
      </c>
      <c r="T282" s="15">
        <v>27.603684500545501</v>
      </c>
      <c r="U282" s="15">
        <v>16.128904832008399</v>
      </c>
    </row>
    <row r="283" spans="3:21" x14ac:dyDescent="0.35">
      <c r="C283" s="3"/>
      <c r="R283" s="2">
        <v>27.2</v>
      </c>
      <c r="S283" s="15">
        <v>52.548512484270098</v>
      </c>
      <c r="T283" s="15">
        <v>27.586058270235601</v>
      </c>
      <c r="U283" s="15">
        <v>16.121863220943801</v>
      </c>
    </row>
    <row r="284" spans="3:21" x14ac:dyDescent="0.35">
      <c r="C284" s="3"/>
      <c r="R284" s="2">
        <v>27.3</v>
      </c>
      <c r="S284" s="15">
        <v>52.5301830536336</v>
      </c>
      <c r="T284" s="15">
        <v>27.568610436601102</v>
      </c>
      <c r="U284" s="15">
        <v>16.114887292921299</v>
      </c>
    </row>
    <row r="285" spans="3:21" x14ac:dyDescent="0.35">
      <c r="C285" s="3"/>
      <c r="R285" s="2">
        <v>27.4</v>
      </c>
      <c r="S285" s="15">
        <v>52.512050674687003</v>
      </c>
      <c r="T285" s="15">
        <v>27.5513386001331</v>
      </c>
      <c r="U285" s="15">
        <v>16.107976233513199</v>
      </c>
    </row>
    <row r="286" spans="3:21" x14ac:dyDescent="0.35">
      <c r="C286" s="3"/>
      <c r="R286" s="2">
        <v>27.5</v>
      </c>
      <c r="S286" s="15">
        <v>52.494112532724699</v>
      </c>
      <c r="T286" s="15">
        <v>27.534240401533001</v>
      </c>
      <c r="U286" s="15">
        <v>16.101129240876801</v>
      </c>
    </row>
    <row r="287" spans="3:21" x14ac:dyDescent="0.35">
      <c r="C287" s="3"/>
      <c r="R287" s="2">
        <v>27.6</v>
      </c>
      <c r="S287" s="15">
        <v>52.476365863123199</v>
      </c>
      <c r="T287" s="15">
        <v>27.517313520907599</v>
      </c>
      <c r="U287" s="15">
        <v>16.0943455255216</v>
      </c>
    </row>
    <row r="288" spans="3:21" x14ac:dyDescent="0.35">
      <c r="C288" s="3"/>
      <c r="R288" s="2">
        <v>27.7</v>
      </c>
      <c r="S288" s="15">
        <v>52.458807950275698</v>
      </c>
      <c r="T288" s="15">
        <v>27.500555676980799</v>
      </c>
      <c r="U288" s="15">
        <v>16.087624310081399</v>
      </c>
    </row>
    <row r="289" spans="3:21" x14ac:dyDescent="0.35">
      <c r="C289" s="3"/>
      <c r="R289" s="2">
        <v>27.8</v>
      </c>
      <c r="S289" s="15">
        <v>52.441436126552901</v>
      </c>
      <c r="T289" s="15">
        <v>27.483964626325399</v>
      </c>
      <c r="U289" s="15">
        <v>16.080964829091599</v>
      </c>
    </row>
    <row r="290" spans="3:21" x14ac:dyDescent="0.35">
      <c r="C290" s="3"/>
      <c r="R290" s="2">
        <v>27.9</v>
      </c>
      <c r="S290" s="15">
        <v>52.424247771288996</v>
      </c>
      <c r="T290" s="15">
        <v>27.467538162611799</v>
      </c>
      <c r="U290" s="15">
        <v>16.0743663287715</v>
      </c>
    </row>
    <row r="291" spans="3:21" x14ac:dyDescent="0.35">
      <c r="C291" s="3"/>
      <c r="R291" s="2">
        <v>28</v>
      </c>
      <c r="S291" s="15">
        <v>52.407240309793202</v>
      </c>
      <c r="T291" s="15">
        <v>27.451274115874099</v>
      </c>
      <c r="U291" s="15">
        <v>16.067828066810598</v>
      </c>
    </row>
    <row r="292" spans="3:21" x14ac:dyDescent="0.35">
      <c r="C292" s="3"/>
      <c r="R292" s="2">
        <v>28.1</v>
      </c>
      <c r="S292" s="15">
        <v>52.390411212384997</v>
      </c>
      <c r="T292" s="15">
        <v>27.4351703517933</v>
      </c>
      <c r="U292" s="15">
        <v>16.061349312159798</v>
      </c>
    </row>
    <row r="293" spans="3:21" x14ac:dyDescent="0.35">
      <c r="C293" s="3"/>
      <c r="R293" s="2">
        <v>28.2</v>
      </c>
      <c r="S293" s="15">
        <v>52.373757993453403</v>
      </c>
      <c r="T293" s="15">
        <v>27.419224770997101</v>
      </c>
      <c r="U293" s="15">
        <v>16.0549293448273</v>
      </c>
    </row>
    <row r="294" spans="3:21" x14ac:dyDescent="0.35">
      <c r="C294" s="3"/>
      <c r="R294" s="2">
        <v>28.3</v>
      </c>
      <c r="S294" s="15">
        <v>52.357278210538503</v>
      </c>
      <c r="T294" s="15">
        <v>27.403435308375101</v>
      </c>
      <c r="U294" s="15">
        <v>16.0485674556781</v>
      </c>
    </row>
    <row r="295" spans="3:21" x14ac:dyDescent="0.35">
      <c r="C295" s="3"/>
      <c r="R295" s="2">
        <v>28.4</v>
      </c>
      <c r="S295" s="15">
        <v>52.340969463435698</v>
      </c>
      <c r="T295" s="15">
        <v>27.387799932410001</v>
      </c>
      <c r="U295" s="15">
        <v>16.042262946238299</v>
      </c>
    </row>
    <row r="296" spans="3:21" x14ac:dyDescent="0.35">
      <c r="C296" s="3"/>
      <c r="R296" s="2">
        <v>28.5</v>
      </c>
      <c r="S296" s="15">
        <v>52.324829393321401</v>
      </c>
      <c r="T296" s="15">
        <v>27.372316644524201</v>
      </c>
      <c r="U296" s="15">
        <v>16.0360151285035</v>
      </c>
    </row>
    <row r="297" spans="3:21" x14ac:dyDescent="0.35">
      <c r="C297" s="3"/>
      <c r="R297" s="2">
        <v>28.6</v>
      </c>
      <c r="S297" s="15">
        <v>52.308855681899999</v>
      </c>
      <c r="T297" s="15">
        <v>27.356983478440402</v>
      </c>
      <c r="U297" s="15">
        <v>16.029823324750801</v>
      </c>
    </row>
    <row r="298" spans="3:21" x14ac:dyDescent="0.35">
      <c r="C298" s="3"/>
      <c r="R298" s="2">
        <v>28.7</v>
      </c>
      <c r="S298" s="15">
        <v>52.293046050570503</v>
      </c>
      <c r="T298" s="15">
        <v>27.3417984995578</v>
      </c>
      <c r="U298" s="15">
        <v>16.023686867354801</v>
      </c>
    </row>
    <row r="299" spans="3:21" x14ac:dyDescent="0.35">
      <c r="C299" s="3"/>
      <c r="R299" s="2">
        <v>28.8</v>
      </c>
      <c r="S299" s="15">
        <v>52.277398259614401</v>
      </c>
      <c r="T299" s="15">
        <v>27.326759804341101</v>
      </c>
      <c r="U299" s="15">
        <v>16.0176050986083</v>
      </c>
    </row>
    <row r="300" spans="3:21" x14ac:dyDescent="0.35">
      <c r="C300" s="3"/>
      <c r="R300" s="2">
        <v>28.9</v>
      </c>
      <c r="S300" s="15">
        <v>52.261910107401398</v>
      </c>
      <c r="T300" s="15">
        <v>27.311865519724201</v>
      </c>
      <c r="U300" s="15">
        <v>16.011577370545201</v>
      </c>
    </row>
    <row r="301" spans="3:21" x14ac:dyDescent="0.35">
      <c r="C301" s="3"/>
      <c r="R301" s="2">
        <v>29</v>
      </c>
      <c r="S301" s="15">
        <v>52.246579429615402</v>
      </c>
      <c r="T301" s="15">
        <v>27.2971138025264</v>
      </c>
      <c r="U301" s="15">
        <v>16.005603044768201</v>
      </c>
    </row>
    <row r="302" spans="3:21" x14ac:dyDescent="0.35">
      <c r="C302" s="3"/>
      <c r="R302" s="2">
        <v>29.1</v>
      </c>
      <c r="S302" s="15">
        <v>52.2314040984974</v>
      </c>
      <c r="T302" s="15">
        <v>27.282502838881999</v>
      </c>
      <c r="U302" s="15">
        <v>15.999681492279899</v>
      </c>
    </row>
    <row r="303" spans="3:21" x14ac:dyDescent="0.35">
      <c r="C303" s="3"/>
      <c r="R303" s="2">
        <v>29.2</v>
      </c>
      <c r="S303" s="15">
        <v>52.216382022107702</v>
      </c>
      <c r="T303" s="15">
        <v>27.268030843683199</v>
      </c>
      <c r="U303" s="15">
        <v>15.993812093316899</v>
      </c>
    </row>
    <row r="304" spans="3:21" x14ac:dyDescent="0.35">
      <c r="C304" s="3"/>
      <c r="R304" s="2">
        <v>29.3</v>
      </c>
      <c r="S304" s="15">
        <v>52.201511143604101</v>
      </c>
      <c r="T304" s="15">
        <v>27.253696060033501</v>
      </c>
      <c r="U304" s="15">
        <v>15.987994237187801</v>
      </c>
    </row>
    <row r="305" spans="3:21" x14ac:dyDescent="0.35">
      <c r="C305" s="3"/>
      <c r="R305" s="2">
        <v>29.4</v>
      </c>
      <c r="S305" s="15">
        <v>52.186789440537801</v>
      </c>
      <c r="T305" s="15">
        <v>27.2394967587156</v>
      </c>
      <c r="U305" s="15">
        <v>15.982227322114101</v>
      </c>
    </row>
    <row r="306" spans="3:21" x14ac:dyDescent="0.35">
      <c r="C306" s="3"/>
      <c r="R306" s="2">
        <v>29.5</v>
      </c>
      <c r="S306" s="15">
        <v>52.172214924165701</v>
      </c>
      <c r="T306" s="15">
        <v>27.225431237668701</v>
      </c>
      <c r="U306" s="15">
        <v>15.9765107550748</v>
      </c>
    </row>
    <row r="307" spans="3:21" x14ac:dyDescent="0.35">
      <c r="C307" s="3"/>
      <c r="R307" s="2">
        <v>29.6</v>
      </c>
      <c r="S307" s="15">
        <v>52.157785638778201</v>
      </c>
      <c r="T307" s="15">
        <v>27.211497821479</v>
      </c>
      <c r="U307" s="15">
        <v>15.9708439516537</v>
      </c>
    </row>
    <row r="308" spans="3:21" x14ac:dyDescent="0.35">
      <c r="C308" s="3"/>
      <c r="R308" s="2">
        <v>29.7</v>
      </c>
      <c r="S308" s="15">
        <v>52.143499661043101</v>
      </c>
      <c r="T308" s="15">
        <v>27.197694860879999</v>
      </c>
      <c r="U308" s="15">
        <v>15.96522633589</v>
      </c>
    </row>
    <row r="309" spans="3:21" x14ac:dyDescent="0.35">
      <c r="C309" s="3"/>
      <c r="R309" s="2">
        <v>29.8</v>
      </c>
      <c r="S309" s="15">
        <v>52.129355099364403</v>
      </c>
      <c r="T309" s="15">
        <v>27.184020732265001</v>
      </c>
      <c r="U309" s="15">
        <v>15.959657340132001</v>
      </c>
    </row>
    <row r="310" spans="3:21" x14ac:dyDescent="0.35">
      <c r="C310" s="3"/>
      <c r="R310" s="2">
        <v>29.9</v>
      </c>
      <c r="S310" s="15">
        <v>52.115350093255998</v>
      </c>
      <c r="T310" s="15">
        <v>27.170473837208799</v>
      </c>
      <c r="U310" s="15">
        <v>15.9541364048939</v>
      </c>
    </row>
    <row r="311" spans="3:21" x14ac:dyDescent="0.35">
      <c r="C311" s="3"/>
      <c r="R311" s="2">
        <v>30</v>
      </c>
      <c r="S311" s="15">
        <v>52.101482812729301</v>
      </c>
      <c r="T311" s="15">
        <v>27.157052602001201</v>
      </c>
      <c r="U311" s="15">
        <v>15.9486629787145</v>
      </c>
    </row>
    <row r="312" spans="3:21" x14ac:dyDescent="0.35">
      <c r="C312" s="3"/>
      <c r="R312" s="2">
        <v>30.1</v>
      </c>
      <c r="S312" s="15">
        <v>52.087751457696001</v>
      </c>
      <c r="T312" s="15">
        <v>27.143755477188801</v>
      </c>
      <c r="U312" s="15">
        <v>15.943236518020401</v>
      </c>
    </row>
    <row r="313" spans="3:21" x14ac:dyDescent="0.35">
      <c r="C313" s="3"/>
      <c r="R313" s="2">
        <v>30.2</v>
      </c>
      <c r="S313" s="15">
        <v>52.074154257382901</v>
      </c>
      <c r="T313" s="15">
        <v>27.130580937128901</v>
      </c>
      <c r="U313" s="15">
        <v>15.937856486990301</v>
      </c>
    </row>
    <row r="314" spans="3:21" x14ac:dyDescent="0.35">
      <c r="C314" s="3"/>
      <c r="R314" s="2">
        <v>30.3</v>
      </c>
      <c r="S314" s="15">
        <v>52.0606894697613</v>
      </c>
      <c r="T314" s="15">
        <v>27.117527479550699</v>
      </c>
      <c r="U314" s="15">
        <v>15.932522357422901</v>
      </c>
    </row>
    <row r="315" spans="3:21" x14ac:dyDescent="0.35">
      <c r="C315" s="3"/>
      <c r="R315" s="2">
        <v>30.4</v>
      </c>
      <c r="S315" s="15">
        <v>52.047355380988797</v>
      </c>
      <c r="T315" s="15">
        <v>27.104593625127599</v>
      </c>
      <c r="U315" s="15">
        <v>15.9272336086074</v>
      </c>
    </row>
    <row r="316" spans="3:21" x14ac:dyDescent="0.35">
      <c r="C316" s="3"/>
      <c r="R316" s="2">
        <v>30.5</v>
      </c>
      <c r="S316" s="15">
        <v>52.034150304863502</v>
      </c>
      <c r="T316" s="15">
        <v>27.0917779170573</v>
      </c>
      <c r="U316" s="15">
        <v>15.9219897271962</v>
      </c>
    </row>
    <row r="317" spans="3:21" x14ac:dyDescent="0.35">
      <c r="C317" s="3"/>
      <c r="R317" s="2">
        <v>30.6</v>
      </c>
      <c r="S317" s="15">
        <v>52.021072582290998</v>
      </c>
      <c r="T317" s="15">
        <v>27.0790789206524</v>
      </c>
      <c r="U317" s="15">
        <v>15.9167902070804</v>
      </c>
    </row>
    <row r="318" spans="3:21" x14ac:dyDescent="0.35">
      <c r="C318" s="3"/>
      <c r="R318" s="2">
        <v>30.7</v>
      </c>
      <c r="S318" s="15">
        <v>52.008120580763297</v>
      </c>
      <c r="T318" s="15">
        <v>27.0664952229378</v>
      </c>
      <c r="U318" s="15">
        <v>15.911634549267401</v>
      </c>
    </row>
    <row r="319" spans="3:21" x14ac:dyDescent="0.35">
      <c r="C319" s="3"/>
      <c r="R319" s="2">
        <v>30.8</v>
      </c>
      <c r="S319" s="15">
        <v>51.995292693848398</v>
      </c>
      <c r="T319" s="15">
        <v>27.0540254322582</v>
      </c>
      <c r="U319" s="15">
        <v>15.906522261761699</v>
      </c>
    </row>
    <row r="320" spans="3:21" x14ac:dyDescent="0.35">
      <c r="C320" s="3"/>
      <c r="R320" s="2">
        <v>30.9</v>
      </c>
      <c r="S320" s="15">
        <v>51.982587340693001</v>
      </c>
      <c r="T320" s="15">
        <v>27.041668177892799</v>
      </c>
      <c r="U320" s="15">
        <v>15.901452859446801</v>
      </c>
    </row>
    <row r="321" spans="3:21" x14ac:dyDescent="0.35">
      <c r="C321" s="3"/>
      <c r="R321" s="2">
        <v>31</v>
      </c>
      <c r="S321" s="15">
        <v>51.970002965534597</v>
      </c>
      <c r="T321" s="15">
        <v>27.029422109678698</v>
      </c>
      <c r="U321" s="15">
        <v>15.8964258639707</v>
      </c>
    </row>
    <row r="322" spans="3:21" x14ac:dyDescent="0.35">
      <c r="C322" s="3"/>
      <c r="R322" s="2">
        <v>31.1</v>
      </c>
      <c r="S322" s="15">
        <v>51.957538037225198</v>
      </c>
      <c r="T322" s="15">
        <v>27.0172858976422</v>
      </c>
      <c r="U322" s="15">
        <v>15.8914408036326</v>
      </c>
    </row>
    <row r="323" spans="3:21" x14ac:dyDescent="0.35">
      <c r="C323" s="3"/>
      <c r="R323" s="2">
        <v>31.2</v>
      </c>
      <c r="S323" s="15">
        <v>51.945191048765899</v>
      </c>
      <c r="T323" s="15">
        <v>27.005258231637299</v>
      </c>
      <c r="U323" s="15">
        <v>15.886497213272399</v>
      </c>
    </row>
    <row r="324" spans="3:21" x14ac:dyDescent="0.35">
      <c r="C324" s="3"/>
      <c r="R324" s="2">
        <v>31.3</v>
      </c>
      <c r="S324" s="15">
        <v>51.9329605168505</v>
      </c>
      <c r="T324" s="15">
        <v>26.993337820991801</v>
      </c>
      <c r="U324" s="15">
        <v>15.881594634162299</v>
      </c>
    </row>
    <row r="325" spans="3:21" x14ac:dyDescent="0.35">
      <c r="C325" s="3"/>
      <c r="R325" s="2">
        <v>31.4</v>
      </c>
      <c r="S325" s="15">
        <v>51.920844981420501</v>
      </c>
      <c r="T325" s="15">
        <v>26.981523394161702</v>
      </c>
      <c r="U325" s="15">
        <v>15.876732613900099</v>
      </c>
    </row>
    <row r="326" spans="3:21" x14ac:dyDescent="0.35">
      <c r="C326" s="3"/>
      <c r="R326" s="2">
        <v>31.5</v>
      </c>
      <c r="S326" s="15">
        <v>51.908843005228903</v>
      </c>
      <c r="T326" s="15">
        <v>26.969813698391199</v>
      </c>
      <c r="U326" s="15">
        <v>15.871910706304799</v>
      </c>
    </row>
    <row r="327" spans="3:21" x14ac:dyDescent="0.35">
      <c r="C327" s="3"/>
      <c r="R327" s="2">
        <v>31.6</v>
      </c>
      <c r="S327" s="15">
        <v>51.896953173413998</v>
      </c>
      <c r="T327" s="15">
        <v>26.9582074993811</v>
      </c>
      <c r="U327" s="15">
        <v>15.8671284713144</v>
      </c>
    </row>
    <row r="328" spans="3:21" x14ac:dyDescent="0.35">
      <c r="C328" s="3"/>
      <c r="R328" s="2">
        <v>31.7</v>
      </c>
      <c r="S328" s="15">
        <v>51.885174093082</v>
      </c>
      <c r="T328" s="15">
        <v>26.946703580963099</v>
      </c>
      <c r="U328" s="15">
        <v>15.862385474885601</v>
      </c>
    </row>
    <row r="329" spans="3:21" x14ac:dyDescent="0.35">
      <c r="C329" s="3"/>
      <c r="R329" s="2">
        <v>31.8</v>
      </c>
      <c r="S329" s="15">
        <v>51.873504392899399</v>
      </c>
      <c r="T329" s="15">
        <v>26.935300744781401</v>
      </c>
      <c r="U329" s="15">
        <v>15.857681288894801</v>
      </c>
    </row>
    <row r="330" spans="3:21" x14ac:dyDescent="0.35">
      <c r="C330" s="3"/>
      <c r="R330" s="2">
        <v>31.9</v>
      </c>
      <c r="S330" s="15">
        <v>51.8619427226933</v>
      </c>
      <c r="T330" s="15">
        <v>26.923997809980101</v>
      </c>
      <c r="U330" s="15">
        <v>15.8530154910418</v>
      </c>
    </row>
    <row r="331" spans="3:21" x14ac:dyDescent="0.35">
      <c r="C331" s="3"/>
      <c r="R331" s="2">
        <v>32</v>
      </c>
      <c r="S331" s="15">
        <v>51.850487753061003</v>
      </c>
      <c r="T331" s="15">
        <v>26.912793612898099</v>
      </c>
      <c r="U331" s="15">
        <v>15.848387664755201</v>
      </c>
    </row>
    <row r="332" spans="3:21" x14ac:dyDescent="0.35">
      <c r="C332" s="3"/>
      <c r="R332" s="2">
        <v>32.1</v>
      </c>
      <c r="S332" s="15">
        <v>51.839138174987497</v>
      </c>
      <c r="T332" s="15">
        <v>26.9016870067687</v>
      </c>
      <c r="U332" s="15">
        <v>15.8437973990989</v>
      </c>
    </row>
    <row r="333" spans="3:21" x14ac:dyDescent="0.35">
      <c r="C333" s="3"/>
      <c r="R333" s="2">
        <v>32.200000000000003</v>
      </c>
      <c r="S333" s="15">
        <v>51.827892699471803</v>
      </c>
      <c r="T333" s="15">
        <v>26.890676861426702</v>
      </c>
      <c r="U333" s="15">
        <v>15.839244288681099</v>
      </c>
    </row>
    <row r="334" spans="3:21" x14ac:dyDescent="0.35">
      <c r="C334" s="3"/>
      <c r="R334" s="2">
        <v>32.299999999999997</v>
      </c>
      <c r="S334" s="15">
        <v>51.816750057160398</v>
      </c>
      <c r="T334" s="15">
        <v>26.8797620630205</v>
      </c>
      <c r="U334" s="15">
        <v>15.834727933565</v>
      </c>
    </row>
    <row r="335" spans="3:21" x14ac:dyDescent="0.35">
      <c r="C335" s="3"/>
      <c r="R335" s="2">
        <v>32.4</v>
      </c>
      <c r="S335" s="15">
        <v>51.805708997989399</v>
      </c>
      <c r="T335" s="15">
        <v>26.868941513730501</v>
      </c>
      <c r="U335" s="15">
        <v>15.8302479391805</v>
      </c>
    </row>
    <row r="336" spans="3:21" x14ac:dyDescent="0.35">
      <c r="C336" s="3"/>
      <c r="R336" s="2">
        <v>32.5</v>
      </c>
      <c r="S336" s="15">
        <v>51.794768290833403</v>
      </c>
      <c r="T336" s="15">
        <v>26.8582141314929</v>
      </c>
      <c r="U336" s="15">
        <v>15.825803916238399</v>
      </c>
    </row>
    <row r="337" spans="3:21" x14ac:dyDescent="0.35">
      <c r="C337" s="3"/>
      <c r="R337" s="2">
        <v>32.6</v>
      </c>
      <c r="S337" s="15">
        <v>51.783926723162402</v>
      </c>
      <c r="T337" s="15">
        <v>26.8475788497291</v>
      </c>
      <c r="U337" s="15">
        <v>15.821395480645499</v>
      </c>
    </row>
    <row r="338" spans="3:21" x14ac:dyDescent="0.35">
      <c r="C338" s="3"/>
      <c r="R338" s="2">
        <v>32.700000000000003</v>
      </c>
      <c r="S338" s="15">
        <v>51.773183100705801</v>
      </c>
      <c r="T338" s="15">
        <v>26.837034617080398</v>
      </c>
      <c r="U338" s="15">
        <v>15.817022253422</v>
      </c>
    </row>
    <row r="339" spans="3:21" x14ac:dyDescent="0.35">
      <c r="C339" s="3"/>
      <c r="R339" s="2">
        <v>32.799999999999997</v>
      </c>
      <c r="S339" s="15">
        <v>51.7625362471233</v>
      </c>
      <c r="T339" s="15">
        <v>26.826580397148501</v>
      </c>
      <c r="U339" s="15">
        <v>15.8126838606194</v>
      </c>
    </row>
    <row r="340" spans="3:21" x14ac:dyDescent="0.35">
      <c r="C340" s="3"/>
      <c r="R340" s="2">
        <v>32.9</v>
      </c>
      <c r="S340" s="15">
        <v>51.751985003682798</v>
      </c>
      <c r="T340" s="15">
        <v>26.816215168240198</v>
      </c>
      <c r="U340" s="15">
        <v>15.8083799332413</v>
      </c>
    </row>
    <row r="341" spans="3:21" x14ac:dyDescent="0.35">
      <c r="C341" s="3"/>
      <c r="R341" s="2">
        <v>33</v>
      </c>
      <c r="S341" s="15">
        <v>51.741528228945199</v>
      </c>
      <c r="T341" s="15">
        <v>26.805937923118101</v>
      </c>
      <c r="U341" s="15">
        <v>15.804110107164201</v>
      </c>
    </row>
    <row r="342" spans="3:21" x14ac:dyDescent="0.35">
      <c r="C342" s="3"/>
      <c r="R342" s="2">
        <v>33.1</v>
      </c>
      <c r="S342" s="15">
        <v>51.731164798455403</v>
      </c>
      <c r="T342" s="15">
        <v>26.795747668756</v>
      </c>
      <c r="U342" s="15">
        <v>15.799874023061101</v>
      </c>
    </row>
    <row r="343" spans="3:21" x14ac:dyDescent="0.35">
      <c r="C343" s="3"/>
      <c r="R343" s="2">
        <v>33.200000000000003</v>
      </c>
      <c r="S343" s="15">
        <v>51.720893604440199</v>
      </c>
      <c r="T343" s="15">
        <v>26.7856434260984</v>
      </c>
      <c r="U343" s="15">
        <v>15.7956713263253</v>
      </c>
    </row>
    <row r="344" spans="3:21" x14ac:dyDescent="0.35">
      <c r="R344" s="2">
        <v>33.299999999999997</v>
      </c>
      <c r="S344" s="15">
        <v>51.710713555511703</v>
      </c>
      <c r="T344" s="15">
        <v>26.775624229825599</v>
      </c>
      <c r="U344" s="15">
        <v>15.7915016669967</v>
      </c>
    </row>
    <row r="345" spans="3:21" x14ac:dyDescent="0.35">
      <c r="R345" s="2">
        <v>33.4</v>
      </c>
      <c r="S345" s="15">
        <v>51.700623576378</v>
      </c>
      <c r="T345" s="15">
        <v>26.765689128123299</v>
      </c>
      <c r="U345" s="15">
        <v>15.787364699688601</v>
      </c>
    </row>
    <row r="346" spans="3:21" x14ac:dyDescent="0.35">
      <c r="R346" s="2">
        <v>33.5</v>
      </c>
      <c r="S346" s="15">
        <v>51.690622607558502</v>
      </c>
      <c r="T346" s="15">
        <v>26.755837182456101</v>
      </c>
      <c r="U346" s="15">
        <v>15.7832600835162</v>
      </c>
    </row>
    <row r="347" spans="3:21" x14ac:dyDescent="0.35">
      <c r="R347" s="2">
        <v>33.6</v>
      </c>
      <c r="S347" s="15">
        <v>51.680709605106102</v>
      </c>
      <c r="T347" s="15">
        <v>26.746067467345998</v>
      </c>
      <c r="U347" s="15">
        <v>15.779187482026501</v>
      </c>
    </row>
    <row r="348" spans="3:21" x14ac:dyDescent="0.35">
      <c r="R348" s="2">
        <v>33.700000000000003</v>
      </c>
      <c r="S348" s="15">
        <v>51.670883540334501</v>
      </c>
      <c r="T348" s="15">
        <v>26.7363790701549</v>
      </c>
      <c r="U348" s="15">
        <v>15.775146563129301</v>
      </c>
    </row>
    <row r="349" spans="3:21" x14ac:dyDescent="0.35">
      <c r="R349" s="2">
        <v>33.799999999999997</v>
      </c>
      <c r="S349" s="15">
        <v>51.661143399551399</v>
      </c>
      <c r="T349" s="15">
        <v>26.726771090871502</v>
      </c>
      <c r="U349" s="15">
        <v>15.7711369990294</v>
      </c>
    </row>
    <row r="350" spans="3:21" x14ac:dyDescent="0.35">
      <c r="R350" s="2">
        <v>33.9</v>
      </c>
      <c r="S350" s="15">
        <v>51.6514881837969</v>
      </c>
      <c r="T350" s="15">
        <v>26.717242641902399</v>
      </c>
      <c r="U350" s="15">
        <v>15.7671584661599</v>
      </c>
    </row>
    <row r="351" spans="3:21" x14ac:dyDescent="0.35">
      <c r="R351" s="2">
        <v>34</v>
      </c>
      <c r="S351" s="15">
        <v>51.641916908587298</v>
      </c>
      <c r="T351" s="15">
        <v>26.707792847866699</v>
      </c>
      <c r="U351" s="15">
        <v>15.763210645117599</v>
      </c>
    </row>
    <row r="352" spans="3:21" x14ac:dyDescent="0.35">
      <c r="R352" s="2">
        <v>34.1</v>
      </c>
      <c r="S352" s="15">
        <v>51.632428603664302</v>
      </c>
      <c r="T352" s="15">
        <v>26.698420845394899</v>
      </c>
      <c r="U352" s="15">
        <v>15.759293220598201</v>
      </c>
    </row>
    <row r="353" spans="18:21" x14ac:dyDescent="0.35">
      <c r="R353" s="2">
        <v>34.200000000000003</v>
      </c>
      <c r="S353" s="15">
        <v>51.623022312748503</v>
      </c>
      <c r="T353" s="15">
        <v>26.689125782931999</v>
      </c>
      <c r="U353" s="15">
        <v>15.7554058813335</v>
      </c>
    </row>
    <row r="354" spans="18:21" x14ac:dyDescent="0.35">
      <c r="R354" s="2">
        <v>34.299999999999997</v>
      </c>
      <c r="S354" s="15">
        <v>51.613697093298903</v>
      </c>
      <c r="T354" s="15">
        <v>26.679906820544002</v>
      </c>
      <c r="U354" s="15">
        <v>15.7515483200298</v>
      </c>
    </row>
    <row r="355" spans="18:21" x14ac:dyDescent="0.35">
      <c r="R355" s="2">
        <v>34.4</v>
      </c>
      <c r="S355" s="15">
        <v>51.604452016276703</v>
      </c>
      <c r="T355" s="15">
        <v>26.6707631297276</v>
      </c>
      <c r="U355" s="15">
        <v>15.747720233306801</v>
      </c>
    </row>
    <row r="356" spans="18:21" x14ac:dyDescent="0.35">
      <c r="R356" s="2">
        <v>34.5</v>
      </c>
      <c r="S356" s="15">
        <v>51.5952861659135</v>
      </c>
      <c r="T356" s="15">
        <v>26.661693893224601</v>
      </c>
      <c r="U356" s="15">
        <v>15.7439213216384</v>
      </c>
    </row>
    <row r="357" spans="18:21" x14ac:dyDescent="0.35">
      <c r="R357" s="2">
        <v>34.6</v>
      </c>
      <c r="S357" s="15">
        <v>51.586198639484799</v>
      </c>
      <c r="T357" s="15">
        <v>26.6526983048389</v>
      </c>
      <c r="U357" s="15">
        <v>15.7401512892936</v>
      </c>
    </row>
    <row r="358" spans="18:21" x14ac:dyDescent="0.35">
      <c r="R358" s="2">
        <v>34.700000000000003</v>
      </c>
      <c r="S358" s="15">
        <v>51.577188547087303</v>
      </c>
      <c r="T358" s="15">
        <v>26.643775569257301</v>
      </c>
      <c r="U358" s="15">
        <v>15.7364098442792</v>
      </c>
    </row>
    <row r="359" spans="18:21" x14ac:dyDescent="0.35">
      <c r="R359" s="2">
        <v>34.799999999999997</v>
      </c>
      <c r="S359" s="15">
        <v>51.568255011421599</v>
      </c>
      <c r="T359" s="15">
        <v>26.634924901874001</v>
      </c>
      <c r="U359" s="15">
        <v>15.7326966982831</v>
      </c>
    </row>
    <row r="360" spans="18:21" x14ac:dyDescent="0.35">
      <c r="R360" s="2">
        <v>34.9</v>
      </c>
      <c r="S360" s="15">
        <v>51.559397167577899</v>
      </c>
      <c r="T360" s="15">
        <v>26.626145528617599</v>
      </c>
      <c r="U360" s="15">
        <v>15.729011566619199</v>
      </c>
    </row>
    <row r="361" spans="18:21" x14ac:dyDescent="0.35">
      <c r="R361" s="2">
        <v>35</v>
      </c>
      <c r="S361" s="15">
        <v>51.550614162827102</v>
      </c>
      <c r="T361" s="15">
        <v>26.617436685782302</v>
      </c>
      <c r="U361" s="15">
        <v>15.725354168172</v>
      </c>
    </row>
    <row r="362" spans="18:21" x14ac:dyDescent="0.35">
      <c r="R362" s="2">
        <v>35.1</v>
      </c>
      <c r="S362" s="15">
        <v>51.541905156415297</v>
      </c>
      <c r="T362" s="15">
        <v>26.6087976198612</v>
      </c>
      <c r="U362" s="15">
        <v>15.7217242253439</v>
      </c>
    </row>
    <row r="363" spans="18:21" x14ac:dyDescent="0.35">
      <c r="R363" s="2">
        <v>35.200000000000003</v>
      </c>
      <c r="S363" s="15">
        <v>51.533269319362503</v>
      </c>
      <c r="T363" s="15">
        <v>26.600227587384001</v>
      </c>
      <c r="U363" s="15">
        <v>15.718121464001801</v>
      </c>
    </row>
    <row r="364" spans="18:21" x14ac:dyDescent="0.35">
      <c r="R364" s="2">
        <v>35.299999999999997</v>
      </c>
      <c r="S364" s="15">
        <v>51.524705834265497</v>
      </c>
      <c r="T364" s="15">
        <v>26.591725854756302</v>
      </c>
      <c r="U364" s="15">
        <v>15.714545613425599</v>
      </c>
    </row>
    <row r="365" spans="18:21" x14ac:dyDescent="0.35">
      <c r="R365" s="2">
        <v>35.4</v>
      </c>
      <c r="S365" s="15">
        <v>51.5162138951044</v>
      </c>
      <c r="T365" s="15">
        <v>26.583291698103</v>
      </c>
      <c r="U365" s="15">
        <v>15.7109964062575</v>
      </c>
    </row>
    <row r="366" spans="18:21" x14ac:dyDescent="0.35">
      <c r="R366" s="2">
        <v>35.5</v>
      </c>
      <c r="S366" s="15">
        <v>51.507792707052403</v>
      </c>
      <c r="T366" s="15">
        <v>26.574924403114199</v>
      </c>
      <c r="U366" s="15">
        <v>15.707473578451699</v>
      </c>
    </row>
    <row r="367" spans="18:21" x14ac:dyDescent="0.35">
      <c r="R367" s="2">
        <v>35.6</v>
      </c>
      <c r="S367" s="15">
        <v>51.4994414862905</v>
      </c>
      <c r="T367" s="15">
        <v>26.5666232648936</v>
      </c>
      <c r="U367" s="15">
        <v>15.7039768692255</v>
      </c>
    </row>
    <row r="368" spans="18:21" x14ac:dyDescent="0.35">
      <c r="R368" s="2">
        <v>35.700000000000003</v>
      </c>
      <c r="S368" s="15">
        <v>51.491159459824701</v>
      </c>
      <c r="T368" s="15">
        <v>26.558387587810198</v>
      </c>
      <c r="U368" s="15">
        <v>15.700506021011</v>
      </c>
    </row>
    <row r="369" spans="18:21" x14ac:dyDescent="0.35">
      <c r="R369" s="2">
        <v>35.799999999999997</v>
      </c>
      <c r="S369" s="15">
        <v>51.482945865306903</v>
      </c>
      <c r="T369" s="15">
        <v>26.550216685352801</v>
      </c>
      <c r="U369" s="15">
        <v>15.697060779407501</v>
      </c>
    </row>
    <row r="370" spans="18:21" x14ac:dyDescent="0.35">
      <c r="R370" s="2">
        <v>35.9</v>
      </c>
      <c r="S370" s="15">
        <v>51.474799950860003</v>
      </c>
      <c r="T370" s="15">
        <v>26.542109879986398</v>
      </c>
      <c r="U370" s="15">
        <v>15.6936408931351</v>
      </c>
    </row>
    <row r="371" spans="18:21" x14ac:dyDescent="0.35">
      <c r="R371" s="2">
        <v>36</v>
      </c>
      <c r="S371" s="15">
        <v>51.466720974905002</v>
      </c>
      <c r="T371" s="15">
        <v>26.534066503011999</v>
      </c>
      <c r="U371" s="15">
        <v>15.6902461139887</v>
      </c>
    </row>
    <row r="372" spans="18:21" x14ac:dyDescent="0.35">
      <c r="R372" s="2">
        <v>36.1</v>
      </c>
      <c r="S372" s="15">
        <v>51.458708205992998</v>
      </c>
      <c r="T372" s="15">
        <v>26.5260858944287</v>
      </c>
      <c r="U372" s="15">
        <v>15.686876196793101</v>
      </c>
    </row>
    <row r="373" spans="18:21" x14ac:dyDescent="0.35">
      <c r="R373" s="2">
        <v>36.200000000000003</v>
      </c>
      <c r="S373" s="15">
        <v>51.450760922638899</v>
      </c>
      <c r="T373" s="15">
        <v>26.518167402798198</v>
      </c>
      <c r="U373" s="15">
        <v>15.6835308993585</v>
      </c>
    </row>
    <row r="374" spans="18:21" x14ac:dyDescent="0.35">
      <c r="R374" s="2">
        <v>36.299999999999997</v>
      </c>
      <c r="S374" s="15">
        <v>51.442878413159498</v>
      </c>
      <c r="T374" s="15">
        <v>26.510310385111801</v>
      </c>
      <c r="U374" s="15">
        <v>15.6802099824374</v>
      </c>
    </row>
    <row r="375" spans="18:21" x14ac:dyDescent="0.35">
      <c r="R375" s="2">
        <v>36.4</v>
      </c>
      <c r="S375" s="15">
        <v>51.435059975513802</v>
      </c>
      <c r="T375" s="15">
        <v>26.5025142066599</v>
      </c>
      <c r="U375" s="15">
        <v>15.676913209681301</v>
      </c>
    </row>
    <row r="376" spans="18:21" x14ac:dyDescent="0.35">
      <c r="R376" s="2">
        <v>36.5</v>
      </c>
      <c r="S376" s="15">
        <v>51.427304917146699</v>
      </c>
      <c r="T376" s="15">
        <v>26.494778240903798</v>
      </c>
      <c r="U376" s="15">
        <v>15.673640347598999</v>
      </c>
    </row>
    <row r="377" spans="18:21" x14ac:dyDescent="0.35">
      <c r="R377" s="2">
        <v>36.6</v>
      </c>
      <c r="S377" s="15">
        <v>51.419612554835801</v>
      </c>
      <c r="T377" s="15">
        <v>26.487101869349701</v>
      </c>
      <c r="U377" s="15">
        <v>15.670391165514999</v>
      </c>
    </row>
    <row r="378" spans="18:21" x14ac:dyDescent="0.35">
      <c r="R378" s="2">
        <v>36.700000000000003</v>
      </c>
      <c r="S378" s="15">
        <v>51.411982214540501</v>
      </c>
      <c r="T378" s="15">
        <v>26.4794844814252</v>
      </c>
      <c r="U378" s="15">
        <v>15.6671654355291</v>
      </c>
    </row>
    <row r="379" spans="18:21" x14ac:dyDescent="0.35">
      <c r="R379" s="2">
        <v>36.799999999999997</v>
      </c>
      <c r="S379" s="15">
        <v>51.4044132312548</v>
      </c>
      <c r="T379" s="15">
        <v>26.4719254743578</v>
      </c>
      <c r="U379" s="15">
        <v>15.6639629324763</v>
      </c>
    </row>
    <row r="380" spans="18:21" x14ac:dyDescent="0.35">
      <c r="R380" s="2">
        <v>36.9</v>
      </c>
      <c r="S380" s="15">
        <v>51.396904948862002</v>
      </c>
      <c r="T380" s="15">
        <v>26.464424253055501</v>
      </c>
      <c r="U380" s="15">
        <v>15.6607834338875</v>
      </c>
    </row>
    <row r="381" spans="18:21" x14ac:dyDescent="0.35">
      <c r="R381" s="2">
        <v>37</v>
      </c>
      <c r="S381" s="15">
        <v>51.389456719992502</v>
      </c>
      <c r="T381" s="15">
        <v>26.456980229989899</v>
      </c>
      <c r="U381" s="15">
        <v>15.6576267199508</v>
      </c>
    </row>
    <row r="382" spans="18:21" x14ac:dyDescent="0.35">
      <c r="R382" s="2">
        <v>37.1</v>
      </c>
      <c r="S382" s="15">
        <v>51.382067905884497</v>
      </c>
      <c r="T382" s="15">
        <v>26.449592825080799</v>
      </c>
      <c r="U382" s="15">
        <v>15.6544925734737</v>
      </c>
    </row>
    <row r="383" spans="18:21" x14ac:dyDescent="0.35">
      <c r="R383" s="2">
        <v>37.200000000000003</v>
      </c>
      <c r="S383" s="15">
        <v>51.374737876246698</v>
      </c>
      <c r="T383" s="15">
        <v>26.442261465583599</v>
      </c>
      <c r="U383" s="15">
        <v>15.651380779845599</v>
      </c>
    </row>
    <row r="384" spans="18:21" x14ac:dyDescent="0.35">
      <c r="R384" s="2">
        <v>37.299999999999997</v>
      </c>
      <c r="S384" s="15">
        <v>51.367466009124001</v>
      </c>
      <c r="T384" s="15">
        <v>26.434985585977898</v>
      </c>
      <c r="U384" s="15">
        <v>15.6482911270008</v>
      </c>
    </row>
    <row r="385" spans="18:21" x14ac:dyDescent="0.35">
      <c r="R385" s="2">
        <v>37.4</v>
      </c>
      <c r="S385" s="15">
        <v>51.3602516907658</v>
      </c>
      <c r="T385" s="15">
        <v>26.427764627858501</v>
      </c>
      <c r="U385" s="15">
        <v>15.6452234053829</v>
      </c>
    </row>
    <row r="386" spans="18:21" x14ac:dyDescent="0.35">
      <c r="R386" s="2">
        <v>37.5</v>
      </c>
      <c r="S386" s="15">
        <v>51.353094315495703</v>
      </c>
      <c r="T386" s="15">
        <v>26.420598039828601</v>
      </c>
      <c r="U386" s="15">
        <v>15.6421774079089</v>
      </c>
    </row>
    <row r="387" spans="18:21" x14ac:dyDescent="0.35">
      <c r="R387" s="2">
        <v>37.6</v>
      </c>
      <c r="S387" s="15">
        <v>51.345993285585401</v>
      </c>
      <c r="T387" s="15">
        <v>26.413485277393701</v>
      </c>
      <c r="U387" s="15">
        <v>15.639152929934401</v>
      </c>
    </row>
    <row r="388" spans="18:21" x14ac:dyDescent="0.35">
      <c r="R388" s="2">
        <v>37.700000000000003</v>
      </c>
      <c r="S388" s="15">
        <v>51.338948011128899</v>
      </c>
      <c r="T388" s="15">
        <v>26.406425802859101</v>
      </c>
      <c r="U388" s="15">
        <v>15.6361497692189</v>
      </c>
    </row>
    <row r="389" spans="18:21" x14ac:dyDescent="0.35">
      <c r="R389" s="2">
        <v>37.799999999999997</v>
      </c>
      <c r="S389" s="15">
        <v>51.331957909920703</v>
      </c>
      <c r="T389" s="15">
        <v>26.399419085227599</v>
      </c>
      <c r="U389" s="15">
        <v>15.6331677258925</v>
      </c>
    </row>
    <row r="390" spans="18:21" x14ac:dyDescent="0.35">
      <c r="R390" s="2">
        <v>37.9</v>
      </c>
      <c r="S390" s="15">
        <v>51.325022407334899</v>
      </c>
      <c r="T390" s="15">
        <v>26.392464600099899</v>
      </c>
      <c r="U390" s="15">
        <v>15.630206602422399</v>
      </c>
    </row>
    <row r="391" spans="18:21" x14ac:dyDescent="0.35">
      <c r="R391" s="2">
        <v>38</v>
      </c>
      <c r="S391" s="15">
        <v>51.318140936207598</v>
      </c>
      <c r="T391" s="15">
        <v>26.385561829576599</v>
      </c>
      <c r="U391" s="15">
        <v>15.627266203579801</v>
      </c>
    </row>
    <row r="392" spans="18:21" x14ac:dyDescent="0.35">
      <c r="R392" s="2">
        <v>38.1</v>
      </c>
      <c r="S392" s="15">
        <v>51.311312936720498</v>
      </c>
      <c r="T392" s="15">
        <v>26.378710262161299</v>
      </c>
      <c r="U392" s="15">
        <v>15.6243463364085</v>
      </c>
    </row>
    <row r="393" spans="18:21" x14ac:dyDescent="0.35">
      <c r="R393" s="2">
        <v>38.200000000000003</v>
      </c>
      <c r="S393" s="15">
        <v>51.304537856287503</v>
      </c>
      <c r="T393" s="15">
        <v>26.3719093926663</v>
      </c>
      <c r="U393" s="15">
        <v>15.6214468101925</v>
      </c>
    </row>
    <row r="394" spans="18:21" x14ac:dyDescent="0.35">
      <c r="R394" s="2">
        <v>38.299999999999997</v>
      </c>
      <c r="S394" s="15">
        <v>51.2978151494423</v>
      </c>
      <c r="T394" s="15">
        <v>26.365158722119101</v>
      </c>
      <c r="U394" s="15">
        <v>15.618567436425399</v>
      </c>
    </row>
    <row r="395" spans="18:21" x14ac:dyDescent="0.35">
      <c r="R395" s="2">
        <v>38.4</v>
      </c>
      <c r="S395" s="15">
        <v>51.291144277728897</v>
      </c>
      <c r="T395" s="15">
        <v>26.3584577576712</v>
      </c>
      <c r="U395" s="15">
        <v>15.6157080287793</v>
      </c>
    </row>
    <row r="396" spans="18:21" x14ac:dyDescent="0.35">
      <c r="R396" s="2">
        <v>38.5</v>
      </c>
      <c r="S396" s="15">
        <v>51.284524709593803</v>
      </c>
      <c r="T396" s="15">
        <v>26.351806012507801</v>
      </c>
      <c r="U396" s="15">
        <v>15.612868403075099</v>
      </c>
    </row>
    <row r="397" spans="18:21" x14ac:dyDescent="0.35">
      <c r="R397" s="2">
        <v>38.6</v>
      </c>
      <c r="S397" s="15">
        <v>51.277955920280199</v>
      </c>
      <c r="T397" s="15">
        <v>26.345203005759799</v>
      </c>
      <c r="U397" s="15">
        <v>15.610048377252401</v>
      </c>
    </row>
    <row r="398" spans="18:21" x14ac:dyDescent="0.35">
      <c r="R398" s="2">
        <v>38.700000000000003</v>
      </c>
      <c r="S398" s="15">
        <v>51.271437391723303</v>
      </c>
      <c r="T398" s="15">
        <v>26.3386482624161</v>
      </c>
      <c r="U398" s="15">
        <v>15.607247771340599</v>
      </c>
    </row>
    <row r="399" spans="18:21" x14ac:dyDescent="0.35">
      <c r="R399" s="2">
        <v>38.799999999999997</v>
      </c>
      <c r="S399" s="15">
        <v>51.264968612449202</v>
      </c>
      <c r="T399" s="15">
        <v>26.332141313239202</v>
      </c>
      <c r="U399" s="15">
        <v>15.6044664074302</v>
      </c>
    </row>
    <row r="400" spans="18:21" x14ac:dyDescent="0.35">
      <c r="R400" s="2">
        <v>38.9</v>
      </c>
      <c r="S400" s="15">
        <v>51.258549077473702</v>
      </c>
      <c r="T400" s="15">
        <v>26.325681694680402</v>
      </c>
      <c r="U400" s="15">
        <v>15.6017041096444</v>
      </c>
    </row>
    <row r="401" spans="18:21" x14ac:dyDescent="0.35">
      <c r="R401" s="2">
        <v>39</v>
      </c>
      <c r="S401" s="15">
        <v>51.252178288203901</v>
      </c>
      <c r="T401" s="15">
        <v>26.319268948797301</v>
      </c>
      <c r="U401" s="15">
        <v>15.5989607041111</v>
      </c>
    </row>
    <row r="402" spans="18:21" x14ac:dyDescent="0.35">
      <c r="R402" s="2">
        <v>39.1</v>
      </c>
      <c r="S402" s="15">
        <v>51.245855752341598</v>
      </c>
      <c r="T402" s="15">
        <v>26.312902623173201</v>
      </c>
      <c r="U402" s="15">
        <v>15.596236018936199</v>
      </c>
    </row>
    <row r="403" spans="18:21" x14ac:dyDescent="0.35">
      <c r="R403" s="2">
        <v>39.200000000000003</v>
      </c>
      <c r="S403" s="15">
        <v>51.239580983788201</v>
      </c>
      <c r="T403" s="15">
        <v>26.3065822708366</v>
      </c>
      <c r="U403" s="15">
        <v>15.593529884175901</v>
      </c>
    </row>
    <row r="404" spans="18:21" x14ac:dyDescent="0.35">
      <c r="R404" s="2">
        <v>39.299999999999997</v>
      </c>
      <c r="S404" s="15">
        <v>51.233353502550798</v>
      </c>
      <c r="T404" s="15">
        <v>26.300307450183201</v>
      </c>
      <c r="U404" s="15">
        <v>15.5908421318106</v>
      </c>
    </row>
    <row r="405" spans="18:21" x14ac:dyDescent="0.35">
      <c r="R405" s="2">
        <v>39.4</v>
      </c>
      <c r="S405" s="15">
        <v>51.227172834650901</v>
      </c>
      <c r="T405" s="15">
        <v>26.2940777248985</v>
      </c>
      <c r="U405" s="15">
        <v>15.5881725957189</v>
      </c>
    </row>
    <row r="406" spans="18:21" x14ac:dyDescent="0.35">
      <c r="R406" s="2">
        <v>39.5</v>
      </c>
      <c r="S406" s="15">
        <v>51.2210385120339</v>
      </c>
      <c r="T406" s="15">
        <v>26.287892663882101</v>
      </c>
      <c r="U406" s="15">
        <v>15.585521111651699</v>
      </c>
    </row>
    <row r="407" spans="18:21" x14ac:dyDescent="0.35">
      <c r="R407" s="2">
        <v>39.6</v>
      </c>
      <c r="S407" s="15">
        <v>51.214950072480597</v>
      </c>
      <c r="T407" s="15">
        <v>26.281751841172799</v>
      </c>
      <c r="U407" s="15">
        <v>15.582887517206901</v>
      </c>
    </row>
    <row r="408" spans="18:21" x14ac:dyDescent="0.35">
      <c r="R408" s="2">
        <v>39.700000000000003</v>
      </c>
      <c r="S408" s="15">
        <v>51.208907059519902</v>
      </c>
      <c r="T408" s="15">
        <v>26.275654835875901</v>
      </c>
      <c r="U408" s="15">
        <v>15.580271651804701</v>
      </c>
    </row>
    <row r="409" spans="18:21" x14ac:dyDescent="0.35">
      <c r="R409" s="2">
        <v>39.799999999999997</v>
      </c>
      <c r="S409" s="15">
        <v>51.202909022343697</v>
      </c>
      <c r="T409" s="15">
        <v>26.2696012320901</v>
      </c>
      <c r="U409" s="15">
        <v>15.577673356663199</v>
      </c>
    </row>
    <row r="410" spans="18:21" x14ac:dyDescent="0.35">
      <c r="R410" s="2">
        <v>39.9</v>
      </c>
      <c r="S410" s="15">
        <v>51.196955515722301</v>
      </c>
      <c r="T410" s="15">
        <v>26.2635906188376</v>
      </c>
      <c r="U410" s="15">
        <v>15.575092474774101</v>
      </c>
    </row>
    <row r="411" spans="18:21" x14ac:dyDescent="0.35">
      <c r="R411" s="2">
        <v>40</v>
      </c>
      <c r="S411" s="15">
        <v>51.191046099921799</v>
      </c>
      <c r="T411" s="15">
        <v>26.257622589993499</v>
      </c>
      <c r="U411" s="15">
        <v>15.5725288508788</v>
      </c>
    </row>
    <row r="412" spans="18:21" x14ac:dyDescent="0.35">
      <c r="R412" s="2">
        <v>40.1</v>
      </c>
      <c r="S412" s="15">
        <v>51.185180340623397</v>
      </c>
      <c r="T412" s="15">
        <v>26.2516967442176</v>
      </c>
      <c r="U412" s="15">
        <v>15.569982331445599</v>
      </c>
    </row>
    <row r="413" spans="18:21" x14ac:dyDescent="0.35">
      <c r="R413" s="2">
        <v>40.200000000000003</v>
      </c>
      <c r="S413" s="15">
        <v>51.179357808843001</v>
      </c>
      <c r="T413" s="15">
        <v>26.245812684886999</v>
      </c>
      <c r="U413" s="15">
        <v>15.567452764646299</v>
      </c>
    </row>
    <row r="414" spans="18:21" x14ac:dyDescent="0.35">
      <c r="R414" s="2">
        <v>40.299999999999997</v>
      </c>
      <c r="S414" s="15">
        <v>51.173578080852998</v>
      </c>
      <c r="T414" s="15">
        <v>26.2399700200293</v>
      </c>
      <c r="U414" s="15">
        <v>15.5649400003336</v>
      </c>
    </row>
    <row r="415" spans="18:21" x14ac:dyDescent="0.35">
      <c r="R415" s="2">
        <v>40.4</v>
      </c>
      <c r="S415" s="15">
        <v>51.167840738105099</v>
      </c>
      <c r="T415" s="15">
        <v>26.2341683622579</v>
      </c>
      <c r="U415" s="15">
        <v>15.562443890018701</v>
      </c>
    </row>
    <row r="416" spans="18:21" x14ac:dyDescent="0.35">
      <c r="R416" s="2">
        <v>40.5</v>
      </c>
      <c r="S416" s="15">
        <v>51.162145367154899</v>
      </c>
      <c r="T416" s="15">
        <v>26.228407328707</v>
      </c>
      <c r="U416" s="15">
        <v>15.559964286850001</v>
      </c>
    </row>
    <row r="417" spans="18:21" x14ac:dyDescent="0.35">
      <c r="R417" s="2">
        <v>40.6</v>
      </c>
      <c r="S417" s="15">
        <v>51.156491559586698</v>
      </c>
      <c r="T417" s="15">
        <v>26.222686540969299</v>
      </c>
      <c r="U417" s="15">
        <v>15.557501045590699</v>
      </c>
    </row>
    <row r="418" spans="18:21" x14ac:dyDescent="0.35">
      <c r="R418" s="2">
        <v>40.700000000000003</v>
      </c>
      <c r="S418" s="15">
        <v>51.1508789119409</v>
      </c>
      <c r="T418" s="15">
        <v>26.217005625033099</v>
      </c>
      <c r="U418" s="15">
        <v>15.555054022597799</v>
      </c>
    </row>
    <row r="419" spans="18:21" x14ac:dyDescent="0.35">
      <c r="R419" s="2">
        <v>40.799999999999997</v>
      </c>
      <c r="S419" s="15">
        <v>51.1453070256416</v>
      </c>
      <c r="T419" s="15">
        <v>26.211364211221699</v>
      </c>
      <c r="U419" s="15">
        <v>15.552623075801501</v>
      </c>
    </row>
    <row r="420" spans="18:21" x14ac:dyDescent="0.35">
      <c r="R420" s="2">
        <v>40.9</v>
      </c>
      <c r="S420" s="15">
        <v>51.139775506926298</v>
      </c>
      <c r="T420" s="15">
        <v>26.205761934132799</v>
      </c>
      <c r="U420" s="15">
        <v>15.550208064684</v>
      </c>
    </row>
    <row r="421" spans="18:21" x14ac:dyDescent="0.35">
      <c r="R421" s="2">
        <v>41</v>
      </c>
      <c r="S421" s="15">
        <v>51.134283966775499</v>
      </c>
      <c r="T421" s="15">
        <v>26.200198432579899</v>
      </c>
      <c r="U421" s="15">
        <v>15.5478088502598</v>
      </c>
    </row>
    <row r="422" spans="18:21" x14ac:dyDescent="0.35">
      <c r="R422" s="2">
        <v>41.1</v>
      </c>
      <c r="S422" s="15">
        <v>51.128832020845302</v>
      </c>
      <c r="T422" s="15">
        <v>26.1946733495333</v>
      </c>
      <c r="U422" s="15">
        <v>15.545425295054899</v>
      </c>
    </row>
    <row r="423" spans="18:21" x14ac:dyDescent="0.35">
      <c r="R423" s="2">
        <v>41.2</v>
      </c>
      <c r="S423" s="15">
        <v>51.123419289399301</v>
      </c>
      <c r="T423" s="15">
        <v>26.189186332063599</v>
      </c>
      <c r="U423" s="15">
        <v>15.543057263088199</v>
      </c>
    </row>
    <row r="424" spans="18:21" x14ac:dyDescent="0.35">
      <c r="R424" s="2">
        <v>41.3</v>
      </c>
      <c r="S424" s="15">
        <v>51.118045397243002</v>
      </c>
      <c r="T424" s="15">
        <v>26.183737031284799</v>
      </c>
      <c r="U424" s="15">
        <v>15.540704619851001</v>
      </c>
    </row>
    <row r="425" spans="18:21" x14ac:dyDescent="0.35">
      <c r="R425" s="2">
        <v>41.4</v>
      </c>
      <c r="S425" s="15">
        <v>51.112709973658397</v>
      </c>
      <c r="T425" s="15">
        <v>26.1783251022988</v>
      </c>
      <c r="U425" s="15">
        <v>15.538367232288699</v>
      </c>
    </row>
    <row r="426" spans="18:21" x14ac:dyDescent="0.35">
      <c r="R426" s="2">
        <v>41.5</v>
      </c>
      <c r="S426" s="15">
        <v>51.1074126523405</v>
      </c>
      <c r="T426" s="15">
        <v>26.1729502041415</v>
      </c>
      <c r="U426" s="15">
        <v>15.5360449687814</v>
      </c>
    </row>
    <row r="427" spans="18:21" x14ac:dyDescent="0.35">
      <c r="R427" s="2">
        <v>41.6</v>
      </c>
      <c r="S427" s="15">
        <v>51.102153071333802</v>
      </c>
      <c r="T427" s="15">
        <v>26.167611999728098</v>
      </c>
      <c r="U427" s="15">
        <v>15.533737699125901</v>
      </c>
    </row>
    <row r="428" spans="18:21" x14ac:dyDescent="0.35">
      <c r="R428" s="2">
        <v>41.7</v>
      </c>
      <c r="S428" s="15">
        <v>51.096930872971001</v>
      </c>
      <c r="T428" s="15">
        <v>26.162310155801102</v>
      </c>
      <c r="U428" s="15">
        <v>15.531445294516899</v>
      </c>
    </row>
    <row r="429" spans="18:21" x14ac:dyDescent="0.35">
      <c r="R429" s="2">
        <v>41.8</v>
      </c>
      <c r="S429" s="15">
        <v>51.091745703812002</v>
      </c>
      <c r="T429" s="15">
        <v>26.1570443428777</v>
      </c>
      <c r="U429" s="15">
        <v>15.5291676275297</v>
      </c>
    </row>
    <row r="430" spans="18:21" x14ac:dyDescent="0.35">
      <c r="R430" s="2">
        <v>41.9</v>
      </c>
      <c r="S430" s="15">
        <v>51.086597214584003</v>
      </c>
      <c r="T430" s="15">
        <v>26.151814235198898</v>
      </c>
      <c r="U430" s="15">
        <v>15.526904572101699</v>
      </c>
    </row>
    <row r="431" spans="18:21" x14ac:dyDescent="0.35">
      <c r="R431" s="2">
        <v>42</v>
      </c>
      <c r="S431" s="15">
        <v>51.081485060122802</v>
      </c>
      <c r="T431" s="15">
        <v>26.146619510679098</v>
      </c>
      <c r="U431" s="15">
        <v>15.5246560035157</v>
      </c>
    </row>
    <row r="432" spans="18:21" x14ac:dyDescent="0.35">
      <c r="R432" s="2">
        <v>42.1</v>
      </c>
      <c r="S432" s="15">
        <v>51.076408899314799</v>
      </c>
      <c r="T432" s="15">
        <v>26.1414598508563</v>
      </c>
      <c r="U432" s="15">
        <v>15.522421798382</v>
      </c>
    </row>
    <row r="433" spans="18:21" x14ac:dyDescent="0.35">
      <c r="R433" s="2">
        <v>42.2</v>
      </c>
      <c r="S433" s="15">
        <v>51.071368395040302</v>
      </c>
      <c r="T433" s="15">
        <v>26.1363349408436</v>
      </c>
      <c r="U433" s="15">
        <v>15.5202018346221</v>
      </c>
    </row>
    <row r="434" spans="18:21" x14ac:dyDescent="0.35">
      <c r="R434" s="2">
        <v>42.3</v>
      </c>
      <c r="S434" s="15">
        <v>51.066363214117303</v>
      </c>
      <c r="T434" s="15">
        <v>26.131244469280801</v>
      </c>
      <c r="U434" s="15">
        <v>15.5179959914517</v>
      </c>
    </row>
    <row r="435" spans="18:21" x14ac:dyDescent="0.35">
      <c r="R435" s="2">
        <v>42.4</v>
      </c>
      <c r="S435" s="15">
        <v>51.061393027246503</v>
      </c>
      <c r="T435" s="15">
        <v>26.126188128287499</v>
      </c>
      <c r="U435" s="15">
        <v>15.515804149364399</v>
      </c>
    </row>
    <row r="436" spans="18:21" x14ac:dyDescent="0.35">
      <c r="R436" s="2">
        <v>42.5</v>
      </c>
      <c r="S436" s="15">
        <v>51.056457508957102</v>
      </c>
      <c r="T436" s="15">
        <v>26.121165613415901</v>
      </c>
      <c r="U436" s="15">
        <v>15.5136261901152</v>
      </c>
    </row>
    <row r="437" spans="18:21" x14ac:dyDescent="0.35">
      <c r="R437" s="2">
        <v>42.6</v>
      </c>
      <c r="S437" s="15">
        <v>51.051556337553798</v>
      </c>
      <c r="T437" s="15">
        <v>26.116176623605799</v>
      </c>
      <c r="U437" s="15">
        <v>15.5114619967051</v>
      </c>
    </row>
    <row r="438" spans="18:21" x14ac:dyDescent="0.35">
      <c r="R438" s="2">
        <v>42.7</v>
      </c>
      <c r="S438" s="15">
        <v>51.046689195063898</v>
      </c>
      <c r="T438" s="15">
        <v>26.1112208611389</v>
      </c>
      <c r="U438" s="15">
        <v>15.5093114533648</v>
      </c>
    </row>
    <row r="439" spans="18:21" x14ac:dyDescent="0.35">
      <c r="R439" s="2">
        <v>42.8</v>
      </c>
      <c r="S439" s="15">
        <v>51.041855767186</v>
      </c>
      <c r="T439" s="15">
        <v>26.106298031594601</v>
      </c>
      <c r="U439" s="15">
        <v>15.507174445539601</v>
      </c>
    </row>
    <row r="440" spans="18:21" x14ac:dyDescent="0.35">
      <c r="R440" s="2">
        <v>42.9</v>
      </c>
      <c r="S440" s="15">
        <v>51.0370557432392</v>
      </c>
      <c r="T440" s="15">
        <v>26.101407843806001</v>
      </c>
      <c r="U440" s="15">
        <v>15.505050859874199</v>
      </c>
    </row>
    <row r="441" spans="18:21" x14ac:dyDescent="0.35">
      <c r="R441" s="2">
        <v>43</v>
      </c>
      <c r="S441" s="15">
        <v>51.032288816113201</v>
      </c>
      <c r="T441" s="15">
        <v>26.0965500098172</v>
      </c>
      <c r="U441" s="15">
        <v>15.5029405841971</v>
      </c>
    </row>
    <row r="442" spans="18:21" x14ac:dyDescent="0.35">
      <c r="R442" s="2">
        <v>43.1</v>
      </c>
      <c r="S442" s="15">
        <v>51.027554682218998</v>
      </c>
      <c r="T442" s="15">
        <v>26.091724244840702</v>
      </c>
      <c r="U442" s="15">
        <v>15.5008435075066</v>
      </c>
    </row>
    <row r="443" spans="18:21" x14ac:dyDescent="0.35">
      <c r="R443" s="2">
        <v>43.2</v>
      </c>
      <c r="S443" s="15">
        <v>51.022853041441003</v>
      </c>
      <c r="T443" s="15">
        <v>26.086930267215699</v>
      </c>
      <c r="U443" s="15">
        <v>15.4987595199556</v>
      </c>
    </row>
    <row r="444" spans="18:21" x14ac:dyDescent="0.35">
      <c r="R444" s="2">
        <v>43.3</v>
      </c>
      <c r="S444" s="15">
        <v>51.018183597088701</v>
      </c>
      <c r="T444" s="15">
        <v>26.082167798367099</v>
      </c>
      <c r="U444" s="15">
        <v>15.4966885128373</v>
      </c>
    </row>
    <row r="445" spans="18:21" x14ac:dyDescent="0.35">
      <c r="R445" s="2">
        <v>43.4</v>
      </c>
      <c r="S445" s="15">
        <v>51.013546055850497</v>
      </c>
      <c r="T445" s="15">
        <v>26.077436562764799</v>
      </c>
      <c r="U445" s="15">
        <v>15.4946303785712</v>
      </c>
    </row>
    <row r="446" spans="18:21" x14ac:dyDescent="0.35">
      <c r="R446" s="2">
        <v>43.5</v>
      </c>
      <c r="S446" s="15">
        <v>51.0089401277476</v>
      </c>
      <c r="T446" s="15">
        <v>26.072736287883799</v>
      </c>
      <c r="U446" s="15">
        <v>15.492585010689201</v>
      </c>
    </row>
    <row r="447" spans="18:21" x14ac:dyDescent="0.35">
      <c r="R447" s="2">
        <v>43.6</v>
      </c>
      <c r="S447" s="15">
        <v>51.004365526088201</v>
      </c>
      <c r="T447" s="15">
        <v>26.068066704165499</v>
      </c>
      <c r="U447" s="15">
        <v>15.490552303821501</v>
      </c>
    </row>
    <row r="448" spans="18:21" x14ac:dyDescent="0.35">
      <c r="R448" s="2">
        <v>43.7</v>
      </c>
      <c r="S448" s="15">
        <v>50.999821967423401</v>
      </c>
      <c r="T448" s="15">
        <v>26.0634275449782</v>
      </c>
      <c r="U448" s="15">
        <v>15.488532153683201</v>
      </c>
    </row>
    <row r="449" spans="18:21" x14ac:dyDescent="0.35">
      <c r="R449" s="2">
        <v>43.8</v>
      </c>
      <c r="S449" s="15">
        <v>50.995309171502903</v>
      </c>
      <c r="T449" s="15">
        <v>26.0588185465799</v>
      </c>
      <c r="U449" s="15">
        <v>15.486524457061</v>
      </c>
    </row>
    <row r="450" spans="18:21" x14ac:dyDescent="0.35">
      <c r="R450" s="2">
        <v>43.9</v>
      </c>
      <c r="S450" s="15">
        <v>50.990826861232001</v>
      </c>
      <c r="T450" s="15">
        <v>26.0542394480802</v>
      </c>
      <c r="U450" s="15">
        <v>15.484529111800001</v>
      </c>
    </row>
    <row r="451" spans="18:21" x14ac:dyDescent="0.35">
      <c r="R451" s="2">
        <v>44</v>
      </c>
      <c r="S451" s="15">
        <v>50.986374762629197</v>
      </c>
      <c r="T451" s="15">
        <v>26.0496899914035</v>
      </c>
      <c r="U451" s="15">
        <v>15.4825460167903</v>
      </c>
    </row>
    <row r="452" spans="18:21" x14ac:dyDescent="0.35">
      <c r="R452" s="2">
        <v>44.1</v>
      </c>
      <c r="S452" s="15">
        <v>50.9819526047837</v>
      </c>
      <c r="T452" s="15">
        <v>26.045169921252899</v>
      </c>
      <c r="U452" s="15">
        <v>15.4805750719551</v>
      </c>
    </row>
    <row r="453" spans="18:21" x14ac:dyDescent="0.35">
      <c r="R453" s="2">
        <v>44.2</v>
      </c>
      <c r="S453" s="15">
        <v>50.977560119814903</v>
      </c>
      <c r="T453" s="15">
        <v>26.0406789850739</v>
      </c>
      <c r="U453" s="15">
        <v>15.478616178237001</v>
      </c>
    </row>
    <row r="454" spans="18:21" x14ac:dyDescent="0.35">
      <c r="R454" s="2">
        <v>44.3</v>
      </c>
      <c r="S454" s="15">
        <v>50.9731970428316</v>
      </c>
      <c r="T454" s="15">
        <v>26.036216933019801</v>
      </c>
      <c r="U454" s="15">
        <v>15.4766692375863</v>
      </c>
    </row>
    <row r="455" spans="18:21" x14ac:dyDescent="0.35">
      <c r="R455" s="2">
        <v>44.4</v>
      </c>
      <c r="S455" s="15">
        <v>50.9688631118917</v>
      </c>
      <c r="T455" s="15">
        <v>26.0317835179162</v>
      </c>
      <c r="U455" s="15">
        <v>15.4747341529485</v>
      </c>
    </row>
    <row r="456" spans="18:21" x14ac:dyDescent="0.35">
      <c r="R456" s="2">
        <v>44.5</v>
      </c>
      <c r="S456" s="15">
        <v>50.964558067963402</v>
      </c>
      <c r="T456" s="15">
        <v>26.027378495227101</v>
      </c>
      <c r="U456" s="15">
        <v>15.472810828252101</v>
      </c>
    </row>
    <row r="457" spans="18:21" x14ac:dyDescent="0.35">
      <c r="R457" s="2">
        <v>44.6</v>
      </c>
      <c r="S457" s="15">
        <v>50.960281654886202</v>
      </c>
      <c r="T457" s="15">
        <v>26.023001623021599</v>
      </c>
      <c r="U457" s="15">
        <v>15.4708991683968</v>
      </c>
    </row>
    <row r="458" spans="18:21" x14ac:dyDescent="0.35">
      <c r="R458" s="2">
        <v>44.7</v>
      </c>
      <c r="S458" s="15">
        <v>50.9560336193328</v>
      </c>
      <c r="T458" s="15">
        <v>26.0186526619398</v>
      </c>
      <c r="U458" s="15">
        <v>15.4689990792416</v>
      </c>
    </row>
    <row r="459" spans="18:21" x14ac:dyDescent="0.35">
      <c r="R459" s="2">
        <v>44.8</v>
      </c>
      <c r="S459" s="15">
        <v>50.951813710771702</v>
      </c>
      <c r="T459" s="15">
        <v>26.014331375160701</v>
      </c>
      <c r="U459" s="15">
        <v>15.467110467593599</v>
      </c>
    </row>
    <row r="460" spans="18:21" x14ac:dyDescent="0.35">
      <c r="R460" s="2">
        <v>44.9</v>
      </c>
      <c r="S460" s="15">
        <v>50.94762168143</v>
      </c>
      <c r="T460" s="15">
        <v>26.0100375283698</v>
      </c>
      <c r="U460" s="15">
        <v>15.465233241196101</v>
      </c>
    </row>
    <row r="461" spans="18:21" x14ac:dyDescent="0.35">
      <c r="R461" s="2">
        <v>45</v>
      </c>
      <c r="S461" s="15">
        <v>50.943457286257498</v>
      </c>
      <c r="T461" s="15">
        <v>26.005770889727401</v>
      </c>
      <c r="U461" s="15">
        <v>15.4633673087174</v>
      </c>
    </row>
    <row r="462" spans="18:21" x14ac:dyDescent="0.35">
      <c r="R462" s="2">
        <v>45.1</v>
      </c>
      <c r="S462" s="15">
        <v>50.939320282890201</v>
      </c>
      <c r="T462" s="15">
        <v>26.001531229837099</v>
      </c>
      <c r="U462" s="15">
        <v>15.461512579740001</v>
      </c>
    </row>
    <row r="463" spans="18:21" x14ac:dyDescent="0.35">
      <c r="R463" s="2">
        <v>45.2</v>
      </c>
      <c r="S463" s="15">
        <v>50.935210431615801</v>
      </c>
      <c r="T463" s="15">
        <v>25.997318321715099</v>
      </c>
      <c r="U463" s="15">
        <v>15.459668964749399</v>
      </c>
    </row>
    <row r="464" spans="18:21" x14ac:dyDescent="0.35">
      <c r="R464" s="2">
        <v>45.3</v>
      </c>
      <c r="S464" s="15">
        <v>50.931127495338302</v>
      </c>
      <c r="T464" s="15">
        <v>25.993131940759799</v>
      </c>
      <c r="U464" s="15">
        <v>15.4578363751233</v>
      </c>
    </row>
    <row r="465" spans="18:21" x14ac:dyDescent="0.35">
      <c r="R465" s="2">
        <v>45.4</v>
      </c>
      <c r="S465" s="15">
        <v>50.927071239544397</v>
      </c>
      <c r="T465" s="15">
        <v>25.988971864721901</v>
      </c>
      <c r="U465" s="15">
        <v>15.4560147231211</v>
      </c>
    </row>
    <row r="466" spans="18:21" x14ac:dyDescent="0.35">
      <c r="R466" s="2">
        <v>45.5</v>
      </c>
      <c r="S466" s="15">
        <v>50.923041432269002</v>
      </c>
      <c r="T466" s="15">
        <v>25.984837873674898</v>
      </c>
      <c r="U466" s="15">
        <v>15.454203921873299</v>
      </c>
    </row>
    <row r="467" spans="18:21" x14ac:dyDescent="0.35">
      <c r="R467" s="2">
        <v>45.6</v>
      </c>
      <c r="S467" s="15">
        <v>50.919037844063197</v>
      </c>
      <c r="T467" s="15">
        <v>25.980729749985802</v>
      </c>
      <c r="U467" s="15">
        <v>15.452403885371</v>
      </c>
    </row>
    <row r="468" spans="18:21" x14ac:dyDescent="0.35">
      <c r="R468" s="2">
        <v>45.7</v>
      </c>
      <c r="S468" s="15">
        <v>50.915060247960298</v>
      </c>
      <c r="T468" s="15">
        <v>25.976647278286901</v>
      </c>
      <c r="U468" s="15">
        <v>15.450614528455899</v>
      </c>
    </row>
    <row r="469" spans="18:21" x14ac:dyDescent="0.35">
      <c r="R469" s="2">
        <v>45.8</v>
      </c>
      <c r="S469" s="15">
        <v>50.911108419444801</v>
      </c>
      <c r="T469" s="15">
        <v>25.972590245447101</v>
      </c>
      <c r="U469" s="15">
        <v>15.4488357668102</v>
      </c>
    </row>
    <row r="470" spans="18:21" x14ac:dyDescent="0.35">
      <c r="R470" s="2">
        <v>45.9</v>
      </c>
      <c r="S470" s="15">
        <v>50.907182136420097</v>
      </c>
      <c r="T470" s="15">
        <v>25.9685584405443</v>
      </c>
      <c r="U470" s="15">
        <v>15.4470675169466</v>
      </c>
    </row>
    <row r="471" spans="18:21" x14ac:dyDescent="0.35">
      <c r="R471" s="2">
        <v>46</v>
      </c>
      <c r="S471" s="15">
        <v>50.9032811791771</v>
      </c>
      <c r="T471" s="15">
        <v>25.9645516548381</v>
      </c>
      <c r="U471" s="15">
        <v>15.4453096961985</v>
      </c>
    </row>
    <row r="472" spans="18:21" x14ac:dyDescent="0.35">
      <c r="R472" s="2">
        <v>46.1</v>
      </c>
      <c r="S472" s="15">
        <v>50.899405330364203</v>
      </c>
      <c r="T472" s="15">
        <v>25.960569681742601</v>
      </c>
      <c r="U472" s="15">
        <v>15.4435622227103</v>
      </c>
    </row>
    <row r="473" spans="18:21" x14ac:dyDescent="0.35">
      <c r="R473" s="2">
        <v>46.2</v>
      </c>
      <c r="S473" s="15">
        <v>50.895554374956298</v>
      </c>
      <c r="T473" s="15">
        <v>25.956612316799799</v>
      </c>
      <c r="U473" s="15">
        <v>15.441825015428099</v>
      </c>
    </row>
    <row r="474" spans="18:21" x14ac:dyDescent="0.35">
      <c r="R474" s="2">
        <v>46.3</v>
      </c>
      <c r="S474" s="15">
        <v>50.8917281002254</v>
      </c>
      <c r="T474" s="15">
        <v>25.952679357653199</v>
      </c>
      <c r="U474" s="15">
        <v>15.4400979940899</v>
      </c>
    </row>
    <row r="475" spans="18:21" x14ac:dyDescent="0.35">
      <c r="R475" s="2">
        <v>46.4</v>
      </c>
      <c r="S475" s="15">
        <v>50.887926295710898</v>
      </c>
      <c r="T475" s="15">
        <v>25.948770604022499</v>
      </c>
      <c r="U475" s="15">
        <v>15.4383810792167</v>
      </c>
    </row>
    <row r="476" spans="18:21" x14ac:dyDescent="0.35">
      <c r="R476" s="2">
        <v>46.5</v>
      </c>
      <c r="S476" s="15">
        <v>50.884148753191099</v>
      </c>
      <c r="T476" s="15">
        <v>25.944885857677299</v>
      </c>
      <c r="U476" s="15">
        <v>15.436674192103199</v>
      </c>
    </row>
    <row r="477" spans="18:21" x14ac:dyDescent="0.35">
      <c r="R477" s="2">
        <v>46.6</v>
      </c>
      <c r="S477" s="15">
        <v>50.880395266654197</v>
      </c>
      <c r="T477" s="15">
        <v>25.941024922412598</v>
      </c>
      <c r="U477" s="15">
        <v>15.4349772548087</v>
      </c>
    </row>
    <row r="478" spans="18:21" x14ac:dyDescent="0.35">
      <c r="R478" s="2">
        <v>46.7</v>
      </c>
      <c r="S478" s="15">
        <v>50.876665632270402</v>
      </c>
      <c r="T478" s="15">
        <v>25.937187604023599</v>
      </c>
      <c r="U478" s="15">
        <v>15.433290190148499</v>
      </c>
    </row>
    <row r="479" spans="18:21" x14ac:dyDescent="0.35">
      <c r="R479" s="2">
        <v>46.8</v>
      </c>
      <c r="S479" s="15">
        <v>50.8729596483645</v>
      </c>
      <c r="T479" s="15">
        <v>25.9333737102816</v>
      </c>
      <c r="U479" s="15">
        <v>15.4316129216847</v>
      </c>
    </row>
    <row r="480" spans="18:21" x14ac:dyDescent="0.35">
      <c r="R480" s="2">
        <v>46.9</v>
      </c>
      <c r="S480" s="15">
        <v>50.869277115388002</v>
      </c>
      <c r="T480" s="15">
        <v>25.929583050909699</v>
      </c>
      <c r="U480" s="15">
        <v>15.4299453737178</v>
      </c>
    </row>
    <row r="481" spans="18:21" x14ac:dyDescent="0.35">
      <c r="R481" s="2">
        <v>47</v>
      </c>
      <c r="S481" s="15">
        <v>50.865617835892998</v>
      </c>
      <c r="T481" s="15">
        <v>25.925815437559301</v>
      </c>
      <c r="U481" s="15">
        <v>15.4282874712782</v>
      </c>
    </row>
    <row r="482" spans="18:21" x14ac:dyDescent="0.35">
      <c r="R482" s="2">
        <v>47.1</v>
      </c>
      <c r="S482" s="15">
        <v>50.861981614504998</v>
      </c>
      <c r="T482" s="15">
        <v>25.922070683786298</v>
      </c>
      <c r="U482" s="15">
        <v>15.4266391401175</v>
      </c>
    </row>
    <row r="483" spans="18:21" x14ac:dyDescent="0.35">
      <c r="R483" s="2">
        <v>47.2</v>
      </c>
      <c r="S483" s="15">
        <v>50.858368257897503</v>
      </c>
      <c r="T483" s="15">
        <v>25.918348605028498</v>
      </c>
      <c r="U483" s="15">
        <v>15.425000306700699</v>
      </c>
    </row>
    <row r="484" spans="18:21" x14ac:dyDescent="0.35">
      <c r="R484" s="2">
        <v>47.3</v>
      </c>
      <c r="S484" s="15">
        <v>50.854777574765798</v>
      </c>
      <c r="T484" s="15">
        <v>25.914649018582502</v>
      </c>
      <c r="U484" s="15">
        <v>15.4233708981972</v>
      </c>
    </row>
    <row r="485" spans="18:21" x14ac:dyDescent="0.35">
      <c r="R485" s="2">
        <v>47.4</v>
      </c>
      <c r="S485" s="15">
        <v>50.851209375801602</v>
      </c>
      <c r="T485" s="15">
        <v>25.9109717435813</v>
      </c>
      <c r="U485" s="15">
        <v>15.421750842473701</v>
      </c>
    </row>
    <row r="486" spans="18:21" x14ac:dyDescent="0.35">
      <c r="R486" s="2">
        <v>47.5</v>
      </c>
      <c r="S486" s="15">
        <v>50.847663473668803</v>
      </c>
      <c r="T486" s="15">
        <v>25.907316600972699</v>
      </c>
      <c r="U486" s="15">
        <v>15.4201400680852</v>
      </c>
    </row>
    <row r="487" spans="18:21" x14ac:dyDescent="0.35">
      <c r="R487" s="2">
        <v>47.6</v>
      </c>
      <c r="S487" s="15">
        <v>50.844139682977897</v>
      </c>
      <c r="T487" s="15">
        <v>25.903683413496601</v>
      </c>
      <c r="U487" s="15">
        <v>15.418538504268</v>
      </c>
    </row>
    <row r="488" spans="18:21" x14ac:dyDescent="0.35">
      <c r="R488" s="2">
        <v>47.7</v>
      </c>
      <c r="S488" s="15">
        <v>50.840637820262501</v>
      </c>
      <c r="T488" s="15">
        <v>25.900072005664398</v>
      </c>
      <c r="U488" s="15">
        <v>15.4169460809313</v>
      </c>
    </row>
    <row r="489" spans="18:21" x14ac:dyDescent="0.35">
      <c r="R489" s="2">
        <v>47.8</v>
      </c>
      <c r="S489" s="15">
        <v>50.837157703955199</v>
      </c>
      <c r="T489" s="15">
        <v>25.8964822037373</v>
      </c>
      <c r="U489" s="15">
        <v>15.415362728650001</v>
      </c>
    </row>
    <row r="490" spans="18:21" x14ac:dyDescent="0.35">
      <c r="R490" s="2">
        <v>47.9</v>
      </c>
      <c r="S490" s="15">
        <v>50.833699154363899</v>
      </c>
      <c r="T490" s="15">
        <v>25.8929138357054</v>
      </c>
      <c r="U490" s="15">
        <v>15.4137883786565</v>
      </c>
    </row>
    <row r="491" spans="18:21" x14ac:dyDescent="0.35">
      <c r="R491" s="2">
        <v>48</v>
      </c>
      <c r="S491" s="15">
        <v>50.830261993648897</v>
      </c>
      <c r="T491" s="15">
        <v>25.889366731267199</v>
      </c>
      <c r="U491" s="15">
        <v>15.4122229628341</v>
      </c>
    </row>
    <row r="492" spans="18:21" x14ac:dyDescent="0.35">
      <c r="R492" s="2">
        <v>48.1</v>
      </c>
      <c r="S492" s="15">
        <v>50.826846045799599</v>
      </c>
      <c r="T492" s="15">
        <v>25.8858407218096</v>
      </c>
      <c r="U492" s="15">
        <v>15.410666413708899</v>
      </c>
    </row>
    <row r="493" spans="18:21" x14ac:dyDescent="0.35">
      <c r="R493" s="2">
        <v>48.2</v>
      </c>
      <c r="S493" s="15">
        <v>50.823451136612498</v>
      </c>
      <c r="T493" s="15">
        <v>25.8823356403872</v>
      </c>
      <c r="U493" s="15">
        <v>15.409118664442801</v>
      </c>
    </row>
    <row r="494" spans="18:21" x14ac:dyDescent="0.35">
      <c r="R494" s="2">
        <v>48.3</v>
      </c>
      <c r="S494" s="15">
        <v>50.820077093668701</v>
      </c>
      <c r="T494" s="15">
        <v>25.878851321702999</v>
      </c>
      <c r="U494" s="15">
        <v>15.407579648826401</v>
      </c>
    </row>
    <row r="495" spans="18:21" x14ac:dyDescent="0.35">
      <c r="R495" s="2">
        <v>48.4</v>
      </c>
      <c r="S495" s="15">
        <v>50.816723746311801</v>
      </c>
      <c r="T495" s="15">
        <v>25.8753876020888</v>
      </c>
      <c r="U495" s="15">
        <v>15.406049301271899</v>
      </c>
    </row>
    <row r="496" spans="18:21" x14ac:dyDescent="0.35">
      <c r="R496" s="2">
        <v>48.5</v>
      </c>
      <c r="S496" s="15">
        <v>50.813390925626798</v>
      </c>
      <c r="T496" s="15">
        <v>25.871944319486101</v>
      </c>
      <c r="U496" s="15">
        <v>15.404527556805901</v>
      </c>
    </row>
    <row r="497" spans="18:21" x14ac:dyDescent="0.35">
      <c r="R497" s="2">
        <v>48.6</v>
      </c>
      <c r="S497" s="15">
        <v>50.810078464418403</v>
      </c>
      <c r="T497" s="15">
        <v>25.8685213134268</v>
      </c>
      <c r="U497" s="15">
        <v>15.4030143510627</v>
      </c>
    </row>
    <row r="498" spans="18:21" x14ac:dyDescent="0.35">
      <c r="R498" s="2">
        <v>48.7</v>
      </c>
      <c r="S498" s="15">
        <v>50.806786197190398</v>
      </c>
      <c r="T498" s="15">
        <v>25.8651184250147</v>
      </c>
      <c r="U498" s="15">
        <v>15.401509620277499</v>
      </c>
    </row>
    <row r="499" spans="18:21" x14ac:dyDescent="0.35">
      <c r="R499" s="2">
        <v>48.8</v>
      </c>
      <c r="S499" s="15">
        <v>50.803513960124498</v>
      </c>
      <c r="T499" s="15">
        <v>25.861735496907301</v>
      </c>
      <c r="U499" s="15">
        <v>15.4000133012796</v>
      </c>
    </row>
    <row r="500" spans="18:21" x14ac:dyDescent="0.35">
      <c r="R500" s="2">
        <v>48.9</v>
      </c>
      <c r="S500" s="15">
        <v>50.800261591060597</v>
      </c>
      <c r="T500" s="15">
        <v>25.8583723732973</v>
      </c>
      <c r="U500" s="15">
        <v>15.3985253314857</v>
      </c>
    </row>
    <row r="501" spans="18:21" x14ac:dyDescent="0.35">
      <c r="R501" s="2">
        <v>49</v>
      </c>
      <c r="S501" s="15">
        <v>50.797028929476099</v>
      </c>
      <c r="T501" s="15">
        <v>25.855028899894499</v>
      </c>
      <c r="U501" s="15">
        <v>15.397045648893601</v>
      </c>
    </row>
    <row r="502" spans="18:21" x14ac:dyDescent="0.35">
      <c r="R502" s="2">
        <v>49.1</v>
      </c>
      <c r="S502" s="15">
        <v>50.793815816466498</v>
      </c>
      <c r="T502" s="15">
        <v>25.851704923908699</v>
      </c>
      <c r="U502" s="15">
        <v>15.3955741920756</v>
      </c>
    </row>
    <row r="503" spans="18:21" x14ac:dyDescent="0.35">
      <c r="R503" s="2">
        <v>49.2</v>
      </c>
      <c r="S503" s="15">
        <v>50.790622094725599</v>
      </c>
      <c r="T503" s="15">
        <v>25.848400294031698</v>
      </c>
      <c r="U503" s="15">
        <v>15.394110900171899</v>
      </c>
    </row>
    <row r="504" spans="18:21" x14ac:dyDescent="0.35">
      <c r="R504" s="2">
        <v>49.3</v>
      </c>
      <c r="S504" s="15">
        <v>50.787447608526399</v>
      </c>
      <c r="T504" s="15">
        <v>25.8451148604202</v>
      </c>
      <c r="U504" s="15">
        <v>15.3926557128848</v>
      </c>
    </row>
    <row r="505" spans="18:21" x14ac:dyDescent="0.35">
      <c r="R505" s="2">
        <v>49.4</v>
      </c>
      <c r="S505" s="15">
        <v>50.784292203702002</v>
      </c>
      <c r="T505" s="15">
        <v>25.8418484746791</v>
      </c>
      <c r="U505" s="15">
        <v>15.3912085704719</v>
      </c>
    </row>
    <row r="506" spans="18:21" x14ac:dyDescent="0.35">
      <c r="R506" s="2">
        <v>49.5</v>
      </c>
      <c r="S506" s="15">
        <v>50.781155727627102</v>
      </c>
      <c r="T506" s="15">
        <v>25.838600989844199</v>
      </c>
      <c r="U506" s="15">
        <v>15.3897694137407</v>
      </c>
    </row>
    <row r="507" spans="18:21" x14ac:dyDescent="0.35">
      <c r="R507" s="2">
        <v>49.6</v>
      </c>
      <c r="S507" s="15">
        <v>50.778038029199401</v>
      </c>
      <c r="T507" s="15">
        <v>25.835372260366299</v>
      </c>
      <c r="U507" s="15">
        <v>15.3883381840417</v>
      </c>
    </row>
    <row r="508" spans="18:21" x14ac:dyDescent="0.35">
      <c r="R508" s="2">
        <v>49.7</v>
      </c>
      <c r="S508" s="15">
        <v>50.774938958821103</v>
      </c>
      <c r="T508" s="15">
        <v>25.832162142094401</v>
      </c>
      <c r="U508" s="15">
        <v>15.386914823263099</v>
      </c>
    </row>
    <row r="509" spans="18:21" x14ac:dyDescent="0.35">
      <c r="R509" s="2">
        <v>49.8</v>
      </c>
      <c r="S509" s="15">
        <v>50.771858368381601</v>
      </c>
      <c r="T509" s="15">
        <v>25.828970492259799</v>
      </c>
      <c r="U509" s="15">
        <v>15.3854992738246</v>
      </c>
    </row>
    <row r="510" spans="18:21" x14ac:dyDescent="0.35">
      <c r="R510" s="2">
        <v>49.9</v>
      </c>
      <c r="S510" s="15">
        <v>50.768796111239197</v>
      </c>
      <c r="T510" s="15">
        <v>25.825797169460198</v>
      </c>
      <c r="U510" s="15">
        <v>15.3840914786715</v>
      </c>
    </row>
    <row r="511" spans="18:21" x14ac:dyDescent="0.35">
      <c r="R511" s="2">
        <v>50</v>
      </c>
      <c r="S511" s="15">
        <v>50.765752042204099</v>
      </c>
      <c r="T511" s="15">
        <v>25.822642033644001</v>
      </c>
      <c r="U511" s="15">
        <v>15.3826913812693</v>
      </c>
    </row>
    <row r="512" spans="18:21" x14ac:dyDescent="0.35">
      <c r="R512" s="2">
        <v>50.1</v>
      </c>
      <c r="S512" s="15">
        <v>50.762726017520698</v>
      </c>
      <c r="T512" s="15">
        <v>25.819504946095201</v>
      </c>
      <c r="U512" s="15">
        <v>15.381298925597701</v>
      </c>
    </row>
    <row r="513" spans="18:21" x14ac:dyDescent="0.35">
      <c r="R513" s="2">
        <v>50.2</v>
      </c>
      <c r="S513" s="15">
        <v>50.7597178948512</v>
      </c>
      <c r="T513" s="15">
        <v>25.816385769417298</v>
      </c>
      <c r="U513" s="15">
        <v>15.3799140561449</v>
      </c>
    </row>
    <row r="514" spans="18:21" x14ac:dyDescent="0.35">
      <c r="R514" s="2">
        <v>50.3</v>
      </c>
      <c r="S514" s="15">
        <v>50.756727533258399</v>
      </c>
      <c r="T514" s="15">
        <v>25.813284367519199</v>
      </c>
      <c r="U514" s="15">
        <v>15.3785367179026</v>
      </c>
    </row>
    <row r="515" spans="18:21" x14ac:dyDescent="0.35">
      <c r="R515" s="2">
        <v>50.4</v>
      </c>
      <c r="S515" s="15">
        <v>50.753754793189401</v>
      </c>
      <c r="T515" s="15">
        <v>25.810200605599899</v>
      </c>
      <c r="U515" s="15">
        <v>15.377166856360001</v>
      </c>
    </row>
    <row r="516" spans="18:21" x14ac:dyDescent="0.35">
      <c r="R516" s="2">
        <v>50.5</v>
      </c>
      <c r="S516" s="15">
        <v>50.750799536459198</v>
      </c>
      <c r="T516" s="15">
        <v>25.807134350133801</v>
      </c>
      <c r="U516" s="15">
        <v>15.3758044174986</v>
      </c>
    </row>
    <row r="517" spans="18:21" x14ac:dyDescent="0.35">
      <c r="R517" s="2">
        <v>50.6</v>
      </c>
      <c r="S517" s="15">
        <v>50.747861626234801</v>
      </c>
      <c r="T517" s="15">
        <v>25.8040854688563</v>
      </c>
      <c r="U517" s="15">
        <v>15.374449347786999</v>
      </c>
    </row>
    <row r="518" spans="18:21" x14ac:dyDescent="0.35">
      <c r="R518" s="2">
        <v>50.7</v>
      </c>
      <c r="S518" s="15">
        <v>50.7449409270193</v>
      </c>
      <c r="T518" s="15">
        <v>25.801053830749701</v>
      </c>
      <c r="U518" s="15">
        <v>15.373101594175299</v>
      </c>
    </row>
    <row r="519" spans="18:21" x14ac:dyDescent="0.35">
      <c r="R519" s="2">
        <v>50.8</v>
      </c>
      <c r="S519" s="15">
        <v>50.742037304636199</v>
      </c>
      <c r="T519" s="15">
        <v>25.798039306029001</v>
      </c>
      <c r="U519" s="15">
        <v>15.3717611040904</v>
      </c>
    </row>
    <row r="520" spans="18:21" x14ac:dyDescent="0.35">
      <c r="R520" s="2">
        <v>50.9</v>
      </c>
      <c r="S520" s="15">
        <v>50.739150626213899</v>
      </c>
      <c r="T520" s="15">
        <v>25.795041766127898</v>
      </c>
      <c r="U520" s="15">
        <v>15.3704278254303</v>
      </c>
    </row>
    <row r="521" spans="18:21" x14ac:dyDescent="0.35">
      <c r="R521" s="2">
        <v>51</v>
      </c>
      <c r="S521" s="15">
        <v>50.736280760170899</v>
      </c>
      <c r="T521" s="15">
        <v>25.792061083685301</v>
      </c>
      <c r="U521" s="15">
        <v>15.3691017065597</v>
      </c>
    </row>
    <row r="522" spans="18:21" x14ac:dyDescent="0.35">
      <c r="R522" s="2">
        <v>51.1</v>
      </c>
      <c r="S522" s="15">
        <v>50.733427576200299</v>
      </c>
      <c r="T522" s="15">
        <v>25.789097132531701</v>
      </c>
      <c r="U522" s="15">
        <v>15.367782696304401</v>
      </c>
    </row>
    <row r="523" spans="18:21" x14ac:dyDescent="0.35">
      <c r="R523" s="2">
        <v>51.2</v>
      </c>
      <c r="S523" s="15">
        <v>50.730590945255301</v>
      </c>
      <c r="T523" s="15">
        <v>25.786149787675601</v>
      </c>
      <c r="U523" s="15">
        <v>15.3664707439465</v>
      </c>
    </row>
    <row r="524" spans="18:21" x14ac:dyDescent="0.35">
      <c r="R524" s="2">
        <v>51.3</v>
      </c>
      <c r="S524" s="15">
        <v>50.727770739534797</v>
      </c>
      <c r="T524" s="15">
        <v>25.783218925290701</v>
      </c>
      <c r="U524" s="15">
        <v>15.3651657992199</v>
      </c>
    </row>
    <row r="525" spans="18:21" x14ac:dyDescent="0.35">
      <c r="R525" s="2">
        <v>51.4</v>
      </c>
      <c r="S525" s="15">
        <v>50.724966832468198</v>
      </c>
      <c r="T525" s="15">
        <v>25.780304422702901</v>
      </c>
      <c r="U525" s="15">
        <v>15.363867812304999</v>
      </c>
    </row>
    <row r="526" spans="18:21" x14ac:dyDescent="0.35">
      <c r="R526" s="2">
        <v>51.5</v>
      </c>
      <c r="S526" s="15">
        <v>50.722179098702398</v>
      </c>
      <c r="T526" s="15">
        <v>25.777406158377001</v>
      </c>
      <c r="U526" s="15">
        <v>15.3625767338242</v>
      </c>
    </row>
    <row r="527" spans="18:21" x14ac:dyDescent="0.35">
      <c r="R527" s="2">
        <v>51.6</v>
      </c>
      <c r="S527" s="15">
        <v>50.719407414086703</v>
      </c>
      <c r="T527" s="15">
        <v>25.774524011904401</v>
      </c>
      <c r="U527" s="15">
        <v>15.361292514837301</v>
      </c>
    </row>
    <row r="528" spans="18:21" x14ac:dyDescent="0.35">
      <c r="R528" s="2">
        <v>51.7</v>
      </c>
      <c r="S528" s="15">
        <v>50.716651655659398</v>
      </c>
      <c r="T528" s="15">
        <v>25.771657863990502</v>
      </c>
      <c r="U528" s="15">
        <v>15.360015106836499</v>
      </c>
    </row>
    <row r="529" spans="18:21" x14ac:dyDescent="0.35">
      <c r="R529" s="2">
        <v>51.8</v>
      </c>
      <c r="S529" s="15">
        <v>50.713911701634501</v>
      </c>
      <c r="T529" s="15">
        <v>25.768807596442599</v>
      </c>
      <c r="U529" s="15">
        <v>15.3587444617421</v>
      </c>
    </row>
    <row r="530" spans="18:21" x14ac:dyDescent="0.35">
      <c r="R530" s="2">
        <v>51.9</v>
      </c>
      <c r="S530" s="15">
        <v>50.7111874313877</v>
      </c>
      <c r="T530" s="15">
        <v>25.7659730921572</v>
      </c>
      <c r="U530" s="15">
        <v>15.3574805318981</v>
      </c>
    </row>
    <row r="531" spans="18:21" x14ac:dyDescent="0.35">
      <c r="R531" s="2">
        <v>52</v>
      </c>
      <c r="S531" s="15">
        <v>50.7084787254433</v>
      </c>
      <c r="T531" s="15">
        <v>25.763154235108299</v>
      </c>
      <c r="U531" s="15">
        <v>15.356223270067201</v>
      </c>
    </row>
    <row r="532" spans="18:21" x14ac:dyDescent="0.35">
      <c r="R532" s="2">
        <v>52.1</v>
      </c>
      <c r="S532" s="15">
        <v>50.705785465461197</v>
      </c>
      <c r="T532" s="15">
        <v>25.7603509103356</v>
      </c>
      <c r="U532" s="15">
        <v>15.354972629426999</v>
      </c>
    </row>
    <row r="533" spans="18:21" x14ac:dyDescent="0.35">
      <c r="R533" s="2">
        <v>52.2</v>
      </c>
      <c r="S533" s="15">
        <v>50.703107534224003</v>
      </c>
      <c r="T533" s="15">
        <v>25.757563003932599</v>
      </c>
      <c r="U533" s="15">
        <v>15.353728563565401</v>
      </c>
    </row>
    <row r="534" spans="18:21" x14ac:dyDescent="0.35">
      <c r="R534" s="2">
        <v>52.3</v>
      </c>
      <c r="S534" s="15">
        <v>50.700444815623896</v>
      </c>
      <c r="T534" s="15">
        <v>25.754790403034999</v>
      </c>
      <c r="U534" s="15">
        <v>15.352491026475899</v>
      </c>
    </row>
    <row r="535" spans="18:21" x14ac:dyDescent="0.35">
      <c r="R535" s="2">
        <v>52.4</v>
      </c>
      <c r="S535" s="15">
        <v>50.697797194650803</v>
      </c>
      <c r="T535" s="15">
        <v>25.7520329958095</v>
      </c>
      <c r="U535" s="15">
        <v>15.3512599725542</v>
      </c>
    </row>
    <row r="536" spans="18:21" x14ac:dyDescent="0.35">
      <c r="R536" s="2">
        <v>52.5</v>
      </c>
      <c r="S536" s="15">
        <v>50.695164557379002</v>
      </c>
      <c r="T536" s="15">
        <v>25.749290671442299</v>
      </c>
      <c r="U536" s="15">
        <v>15.3500353565932</v>
      </c>
    </row>
    <row r="537" spans="18:21" x14ac:dyDescent="0.35">
      <c r="R537" s="2">
        <v>52.6</v>
      </c>
      <c r="S537" s="15">
        <v>50.692546790955603</v>
      </c>
      <c r="T537" s="15">
        <v>25.746563320128001</v>
      </c>
      <c r="U537" s="15">
        <v>15.3488171337792</v>
      </c>
    </row>
    <row r="538" spans="18:21" x14ac:dyDescent="0.35">
      <c r="R538" s="2">
        <v>52.7</v>
      </c>
      <c r="S538" s="15">
        <v>50.689943783588298</v>
      </c>
      <c r="T538" s="15">
        <v>25.743850833058701</v>
      </c>
      <c r="U538" s="15">
        <v>15.3476052596877</v>
      </c>
    </row>
    <row r="539" spans="18:21" x14ac:dyDescent="0.35">
      <c r="R539" s="2">
        <v>52.8</v>
      </c>
      <c r="S539" s="15">
        <v>50.687355424533102</v>
      </c>
      <c r="T539" s="15">
        <v>25.7411531024133</v>
      </c>
      <c r="U539" s="15">
        <v>15.3463996902796</v>
      </c>
    </row>
    <row r="540" spans="18:21" x14ac:dyDescent="0.35">
      <c r="R540" s="2">
        <v>52.9</v>
      </c>
      <c r="S540" s="15">
        <v>50.684781604083099</v>
      </c>
      <c r="T540" s="15">
        <v>25.738470021346199</v>
      </c>
      <c r="U540" s="15">
        <v>15.345200381897</v>
      </c>
    </row>
    <row r="541" spans="18:21" x14ac:dyDescent="0.35">
      <c r="R541" s="2">
        <v>53</v>
      </c>
      <c r="S541" s="15">
        <v>50.682222213556201</v>
      </c>
      <c r="T541" s="15">
        <v>25.735801483977401</v>
      </c>
      <c r="U541" s="15">
        <v>15.344007291258899</v>
      </c>
    </row>
    <row r="542" spans="18:21" x14ac:dyDescent="0.35">
      <c r="R542" s="2">
        <v>53.1</v>
      </c>
      <c r="S542" s="15">
        <v>50.679677145284202</v>
      </c>
      <c r="T542" s="15">
        <v>25.733147385381599</v>
      </c>
      <c r="U542" s="15">
        <v>15.342820375458</v>
      </c>
    </row>
    <row r="543" spans="18:21" x14ac:dyDescent="0.35">
      <c r="R543" s="2">
        <v>53.2</v>
      </c>
      <c r="S543" s="15">
        <v>50.6771462926013</v>
      </c>
      <c r="T543" s="15">
        <v>25.730507621578202</v>
      </c>
      <c r="U543" s="15">
        <v>15.341639591956501</v>
      </c>
    </row>
    <row r="544" spans="18:21" x14ac:dyDescent="0.35">
      <c r="R544" s="2">
        <v>53.3</v>
      </c>
      <c r="S544" s="15">
        <v>50.674629549832702</v>
      </c>
      <c r="T544" s="15">
        <v>25.727882089520801</v>
      </c>
      <c r="U544" s="15">
        <v>15.340464898582001</v>
      </c>
    </row>
    <row r="545" spans="18:21" x14ac:dyDescent="0.35">
      <c r="R545" s="2">
        <v>53.4</v>
      </c>
      <c r="S545" s="15">
        <v>50.672126812283899</v>
      </c>
      <c r="T545" s="15">
        <v>25.725270687087299</v>
      </c>
      <c r="U545" s="15">
        <v>15.3392962535242</v>
      </c>
    </row>
    <row r="546" spans="18:21" x14ac:dyDescent="0.35">
      <c r="R546" s="2">
        <v>53.5</v>
      </c>
      <c r="S546" s="15">
        <v>50.669637976229602</v>
      </c>
      <c r="T546" s="15">
        <v>25.722673313070199</v>
      </c>
      <c r="U546" s="15">
        <v>15.338133615331</v>
      </c>
    </row>
    <row r="547" spans="18:21" x14ac:dyDescent="0.35">
      <c r="R547" s="2">
        <v>53.6</v>
      </c>
      <c r="S547" s="15">
        <v>50.667162938902997</v>
      </c>
      <c r="T547" s="15">
        <v>25.720089867166301</v>
      </c>
      <c r="U547" s="15">
        <v>15.3369769429048</v>
      </c>
    </row>
    <row r="548" spans="18:21" x14ac:dyDescent="0.35">
      <c r="R548" s="2">
        <v>53.7</v>
      </c>
      <c r="S548" s="15">
        <v>50.664701598485102</v>
      </c>
      <c r="T548" s="15">
        <v>25.717520249967301</v>
      </c>
      <c r="U548" s="15">
        <v>15.3358261954988</v>
      </c>
    </row>
    <row r="549" spans="18:21" x14ac:dyDescent="0.35">
      <c r="R549" s="2">
        <v>53.8</v>
      </c>
      <c r="S549" s="15">
        <v>50.662253854094601</v>
      </c>
      <c r="T549" s="15">
        <v>25.714964362950401</v>
      </c>
      <c r="U549" s="15">
        <v>15.3346813327136</v>
      </c>
    </row>
    <row r="550" spans="18:21" x14ac:dyDescent="0.35">
      <c r="R550" s="2">
        <v>53.9</v>
      </c>
      <c r="S550" s="15">
        <v>50.659819605777002</v>
      </c>
      <c r="T550" s="15">
        <v>25.712422108468498</v>
      </c>
      <c r="U550" s="15">
        <v>15.333542314493499</v>
      </c>
    </row>
    <row r="551" spans="18:21" x14ac:dyDescent="0.35">
      <c r="R551" s="2">
        <v>54</v>
      </c>
      <c r="S551" s="15">
        <v>50.6573987544948</v>
      </c>
      <c r="T551" s="15">
        <v>25.7098933897412</v>
      </c>
      <c r="U551" s="15">
        <v>15.332409101123</v>
      </c>
    </row>
    <row r="552" spans="18:21" x14ac:dyDescent="0.35">
      <c r="R552" s="2">
        <v>54.1</v>
      </c>
      <c r="S552" s="15">
        <v>50.654991202117301</v>
      </c>
      <c r="T552" s="15">
        <v>25.707378110845099</v>
      </c>
      <c r="U552" s="15">
        <v>15.331281653223501</v>
      </c>
    </row>
    <row r="553" spans="18:21" x14ac:dyDescent="0.35">
      <c r="R553" s="2">
        <v>54.2</v>
      </c>
      <c r="S553" s="15">
        <v>50.652596851410799</v>
      </c>
      <c r="T553" s="15">
        <v>25.704876176705501</v>
      </c>
      <c r="U553" s="15">
        <v>15.3301599317496</v>
      </c>
    </row>
    <row r="554" spans="18:21" x14ac:dyDescent="0.35">
      <c r="R554" s="2">
        <v>54.3</v>
      </c>
      <c r="S554" s="15">
        <v>50.650215606028297</v>
      </c>
      <c r="T554" s="15">
        <v>25.702387493086601</v>
      </c>
      <c r="U554" s="15">
        <v>15.329043897986001</v>
      </c>
    </row>
    <row r="555" spans="18:21" x14ac:dyDescent="0.35">
      <c r="R555" s="2">
        <v>54.4</v>
      </c>
      <c r="S555" s="15">
        <v>50.6478473705006</v>
      </c>
      <c r="T555" s="15">
        <v>25.699911966582999</v>
      </c>
      <c r="U555" s="15">
        <v>15.327933513544</v>
      </c>
    </row>
    <row r="556" spans="18:21" x14ac:dyDescent="0.35">
      <c r="R556" s="2">
        <v>54.5</v>
      </c>
      <c r="S556" s="15">
        <v>50.645492050225897</v>
      </c>
      <c r="T556" s="15">
        <v>25.6974495046112</v>
      </c>
      <c r="U556" s="15">
        <v>15.3268287403583</v>
      </c>
    </row>
    <row r="557" spans="18:21" x14ac:dyDescent="0.35">
      <c r="R557" s="2">
        <v>54.6</v>
      </c>
      <c r="S557" s="15">
        <v>50.643149551460901</v>
      </c>
      <c r="T557" s="15">
        <v>25.695000015400201</v>
      </c>
      <c r="U557" s="15">
        <v>15.325729540683501</v>
      </c>
    </row>
    <row r="558" spans="18:21" x14ac:dyDescent="0.35">
      <c r="R558" s="2">
        <v>54.7</v>
      </c>
      <c r="S558" s="15">
        <v>50.640819781311301</v>
      </c>
      <c r="T558" s="15">
        <v>25.692563407983801</v>
      </c>
      <c r="U558" s="15">
        <v>15.3246358770913</v>
      </c>
    </row>
    <row r="559" spans="18:21" x14ac:dyDescent="0.35">
      <c r="R559" s="2">
        <v>54.8</v>
      </c>
      <c r="S559" s="15">
        <v>50.638502647722497</v>
      </c>
      <c r="T559" s="15">
        <v>25.690139592191599</v>
      </c>
      <c r="U559" s="15">
        <v>15.3235477124668</v>
      </c>
    </row>
    <row r="560" spans="18:21" x14ac:dyDescent="0.35">
      <c r="R560" s="2">
        <v>54.9</v>
      </c>
      <c r="S560" s="15">
        <v>50.6361980594708</v>
      </c>
      <c r="T560" s="15">
        <v>25.687728478640601</v>
      </c>
      <c r="U560" s="15">
        <v>15.322465010005899</v>
      </c>
    </row>
    <row r="561" spans="18:21" x14ac:dyDescent="0.35">
      <c r="R561" s="2">
        <v>55</v>
      </c>
      <c r="S561" s="15">
        <v>50.6339059261541</v>
      </c>
      <c r="T561" s="15">
        <v>25.685329978727601</v>
      </c>
      <c r="U561" s="15">
        <v>15.3213877332115</v>
      </c>
    </row>
    <row r="562" spans="18:21" x14ac:dyDescent="0.35">
      <c r="R562" s="2">
        <v>55.1</v>
      </c>
      <c r="S562" s="15">
        <v>50.631626158183103</v>
      </c>
      <c r="T562" s="15">
        <v>25.6829440046203</v>
      </c>
      <c r="U562" s="15">
        <v>15.320315845891299</v>
      </c>
    </row>
    <row r="563" spans="18:21" x14ac:dyDescent="0.35">
      <c r="R563" s="2">
        <v>55.2</v>
      </c>
      <c r="S563" s="15">
        <v>50.629358666772603</v>
      </c>
      <c r="T563" s="15">
        <v>25.680570469249599</v>
      </c>
      <c r="U563" s="15">
        <v>15.319249312154</v>
      </c>
    </row>
    <row r="564" spans="18:21" x14ac:dyDescent="0.35">
      <c r="R564" s="2">
        <v>55.3</v>
      </c>
      <c r="S564" s="15">
        <v>50.627103363933003</v>
      </c>
      <c r="T564" s="15">
        <v>25.6782092863019</v>
      </c>
      <c r="U564" s="15">
        <v>15.318188096406599</v>
      </c>
    </row>
    <row r="565" spans="18:21" x14ac:dyDescent="0.35">
      <c r="R565" s="2">
        <v>55.4</v>
      </c>
      <c r="S565" s="15">
        <v>50.624860162461403</v>
      </c>
      <c r="T565" s="15">
        <v>25.6758603702107</v>
      </c>
      <c r="U565" s="15">
        <v>15.317132163351401</v>
      </c>
    </row>
    <row r="566" spans="18:21" x14ac:dyDescent="0.35">
      <c r="R566" s="2">
        <v>55.5</v>
      </c>
      <c r="S566" s="15">
        <v>50.622628975933601</v>
      </c>
      <c r="T566" s="15">
        <v>25.673523636149199</v>
      </c>
      <c r="U566" s="15">
        <v>15.3160814779833</v>
      </c>
    </row>
    <row r="567" spans="18:21" x14ac:dyDescent="0.35">
      <c r="R567" s="2">
        <v>55.6</v>
      </c>
      <c r="S567" s="15">
        <v>50.620409718695498</v>
      </c>
      <c r="T567" s="15">
        <v>25.671199000022799</v>
      </c>
      <c r="U567" s="15">
        <v>15.3150360055863</v>
      </c>
    </row>
    <row r="568" spans="18:21" x14ac:dyDescent="0.35">
      <c r="R568" s="2">
        <v>55.7</v>
      </c>
      <c r="S568" s="15">
        <v>50.618202305854801</v>
      </c>
      <c r="T568" s="15">
        <v>25.668886378461099</v>
      </c>
      <c r="U568" s="15">
        <v>15.3139957117313</v>
      </c>
    </row>
    <row r="569" spans="18:21" x14ac:dyDescent="0.35">
      <c r="R569" s="2">
        <v>55.8</v>
      </c>
      <c r="S569" s="15">
        <v>50.616006653273097</v>
      </c>
      <c r="T569" s="15">
        <v>25.666585688810599</v>
      </c>
      <c r="U569" s="15">
        <v>15.312960562272901</v>
      </c>
    </row>
    <row r="570" spans="18:21" x14ac:dyDescent="0.35">
      <c r="R570" s="2">
        <v>55.9</v>
      </c>
      <c r="S570" s="15">
        <v>50.613822677557998</v>
      </c>
      <c r="T570" s="15">
        <v>25.664296849127599</v>
      </c>
      <c r="U570" s="15">
        <v>15.3119305233466</v>
      </c>
    </row>
    <row r="571" spans="18:21" x14ac:dyDescent="0.35">
      <c r="R571" s="2">
        <v>56</v>
      </c>
      <c r="S571" s="15">
        <v>50.611650296054698</v>
      </c>
      <c r="T571" s="15">
        <v>25.6620197781705</v>
      </c>
      <c r="U571" s="15">
        <v>15.3109055613662</v>
      </c>
    </row>
    <row r="572" spans="18:21" x14ac:dyDescent="0.35">
      <c r="R572" s="2">
        <v>56.1</v>
      </c>
      <c r="S572" s="15">
        <v>50.6094894268386</v>
      </c>
      <c r="T572" s="15">
        <v>25.6597543953926</v>
      </c>
      <c r="U572" s="15">
        <v>15.3098856430209</v>
      </c>
    </row>
    <row r="573" spans="18:21" x14ac:dyDescent="0.35">
      <c r="R573" s="2">
        <v>56.2</v>
      </c>
      <c r="S573" s="15">
        <v>50.607339988707302</v>
      </c>
      <c r="T573" s="15">
        <v>25.657500620935402</v>
      </c>
      <c r="U573" s="15">
        <v>15.308870735272601</v>
      </c>
    </row>
    <row r="574" spans="18:21" x14ac:dyDescent="0.35">
      <c r="R574" s="2">
        <v>56.3</v>
      </c>
      <c r="S574" s="15">
        <v>50.605201901173402</v>
      </c>
      <c r="T574" s="15">
        <v>25.655258375621099</v>
      </c>
      <c r="U574" s="15">
        <v>15.3078608053534</v>
      </c>
    </row>
    <row r="575" spans="18:21" x14ac:dyDescent="0.35">
      <c r="R575" s="2">
        <v>56.4</v>
      </c>
      <c r="S575" s="15">
        <v>50.6030750844564</v>
      </c>
      <c r="T575" s="15">
        <v>25.653027580945999</v>
      </c>
      <c r="U575" s="15">
        <v>15.3068558207628</v>
      </c>
    </row>
    <row r="576" spans="18:21" x14ac:dyDescent="0.35">
      <c r="R576" s="2">
        <v>56.5</v>
      </c>
      <c r="S576" s="15">
        <v>50.600959459475597</v>
      </c>
      <c r="T576" s="15">
        <v>25.6508081590733</v>
      </c>
      <c r="U576" s="15">
        <v>15.305855749265101</v>
      </c>
    </row>
    <row r="577" spans="18:21" x14ac:dyDescent="0.35">
      <c r="R577" s="2">
        <v>56.6</v>
      </c>
      <c r="S577" s="15">
        <v>50.598854947842803</v>
      </c>
      <c r="T577" s="15">
        <v>25.648600032826501</v>
      </c>
      <c r="U577" s="15">
        <v>15.3048605588868</v>
      </c>
    </row>
    <row r="578" spans="18:21" x14ac:dyDescent="0.35">
      <c r="R578" s="2">
        <v>56.7</v>
      </c>
      <c r="S578" s="15">
        <v>50.596761471854698</v>
      </c>
      <c r="T578" s="15">
        <v>25.646403125682699</v>
      </c>
      <c r="U578" s="15">
        <v>15.3038702179142</v>
      </c>
    </row>
    <row r="579" spans="18:21" x14ac:dyDescent="0.35">
      <c r="R579" s="2">
        <v>56.8</v>
      </c>
      <c r="S579" s="15">
        <v>50.594678954486099</v>
      </c>
      <c r="T579" s="15">
        <v>25.6442173617659</v>
      </c>
      <c r="U579" s="15">
        <v>15.3028846948905</v>
      </c>
    </row>
    <row r="580" spans="18:21" x14ac:dyDescent="0.35">
      <c r="R580" s="2">
        <v>56.9</v>
      </c>
      <c r="S580" s="15">
        <v>50.592607319382601</v>
      </c>
      <c r="T580" s="15">
        <v>25.6420426658404</v>
      </c>
      <c r="U580" s="15">
        <v>15.301903958613799</v>
      </c>
    </row>
    <row r="581" spans="18:21" x14ac:dyDescent="0.35">
      <c r="R581" s="2">
        <v>57</v>
      </c>
      <c r="S581" s="15">
        <v>50.590546490853697</v>
      </c>
      <c r="T581" s="15">
        <v>25.6398789633047</v>
      </c>
      <c r="U581" s="15">
        <v>15.3009279781344</v>
      </c>
    </row>
    <row r="582" spans="18:21" x14ac:dyDescent="0.35">
      <c r="R582" s="2">
        <v>57.1</v>
      </c>
      <c r="S582" s="15">
        <v>50.588496393865803</v>
      </c>
      <c r="T582" s="15">
        <v>25.637726180184401</v>
      </c>
      <c r="U582" s="15">
        <v>15.2999567227521</v>
      </c>
    </row>
    <row r="583" spans="18:21" x14ac:dyDescent="0.35">
      <c r="R583" s="2">
        <v>57.2</v>
      </c>
      <c r="S583" s="15">
        <v>50.586456954035498</v>
      </c>
      <c r="T583" s="15">
        <v>25.635584243126601</v>
      </c>
      <c r="U583" s="15">
        <v>15.298990162014199</v>
      </c>
    </row>
    <row r="584" spans="18:21" x14ac:dyDescent="0.35">
      <c r="R584" s="2">
        <v>57.3</v>
      </c>
      <c r="S584" s="15">
        <v>50.584428097622599</v>
      </c>
      <c r="T584" s="15">
        <v>25.633453079393099</v>
      </c>
      <c r="U584" s="15">
        <v>15.298028265713</v>
      </c>
    </row>
    <row r="585" spans="18:21" x14ac:dyDescent="0.35">
      <c r="R585" s="2">
        <v>57.4</v>
      </c>
      <c r="S585" s="15">
        <v>50.582409751523599</v>
      </c>
      <c r="T585" s="15">
        <v>25.6313326168546</v>
      </c>
      <c r="U585" s="15">
        <v>15.2970710038832</v>
      </c>
    </row>
    <row r="586" spans="18:21" x14ac:dyDescent="0.35">
      <c r="R586" s="2">
        <v>57.5</v>
      </c>
      <c r="S586" s="15">
        <v>50.580401843265399</v>
      </c>
      <c r="T586" s="15">
        <v>25.6292227839844</v>
      </c>
      <c r="U586" s="15">
        <v>15.296118346799901</v>
      </c>
    </row>
    <row r="587" spans="18:21" x14ac:dyDescent="0.35">
      <c r="R587" s="2">
        <v>57.6</v>
      </c>
      <c r="S587" s="15">
        <v>50.578404300998301</v>
      </c>
      <c r="T587" s="15">
        <v>25.6271235098524</v>
      </c>
      <c r="U587" s="15">
        <v>15.295170264976001</v>
      </c>
    </row>
    <row r="588" spans="18:21" x14ac:dyDescent="0.35">
      <c r="R588" s="2">
        <v>57.7</v>
      </c>
      <c r="S588" s="15">
        <v>50.5764170534896</v>
      </c>
      <c r="T588" s="15">
        <v>25.6250347241192</v>
      </c>
      <c r="U588" s="15">
        <v>15.294226729160201</v>
      </c>
    </row>
    <row r="589" spans="18:21" x14ac:dyDescent="0.35">
      <c r="R589" s="2">
        <v>57.8</v>
      </c>
      <c r="S589" s="15">
        <v>50.574440030117799</v>
      </c>
      <c r="T589" s="15">
        <v>25.622956357030102</v>
      </c>
      <c r="U589" s="15">
        <v>15.2932877103345</v>
      </c>
    </row>
    <row r="590" spans="18:21" x14ac:dyDescent="0.35">
      <c r="R590" s="2">
        <v>57.9</v>
      </c>
      <c r="S590" s="15">
        <v>50.572473160865698</v>
      </c>
      <c r="T590" s="15">
        <v>25.6208883394095</v>
      </c>
      <c r="U590" s="15">
        <v>15.2923531797121</v>
      </c>
    </row>
    <row r="591" spans="18:21" x14ac:dyDescent="0.35">
      <c r="R591" s="2">
        <v>58</v>
      </c>
      <c r="S591" s="15">
        <v>50.570516376314501</v>
      </c>
      <c r="T591" s="15">
        <v>25.6188306026548</v>
      </c>
      <c r="U591" s="15">
        <v>15.2914231087352</v>
      </c>
    </row>
    <row r="592" spans="18:21" x14ac:dyDescent="0.35">
      <c r="R592" s="2">
        <v>58.1</v>
      </c>
      <c r="S592" s="15">
        <v>50.568569607637798</v>
      </c>
      <c r="T592" s="15">
        <v>25.616783078730901</v>
      </c>
      <c r="U592" s="15">
        <v>15.2904974690726</v>
      </c>
    </row>
    <row r="593" spans="18:21" x14ac:dyDescent="0.35">
      <c r="R593" s="2">
        <v>58.2</v>
      </c>
      <c r="S593" s="15">
        <v>50.566632786595001</v>
      </c>
      <c r="T593" s="15">
        <v>25.6147457001648</v>
      </c>
      <c r="U593" s="15">
        <v>15.289576232618099</v>
      </c>
    </row>
    <row r="594" spans="18:21" x14ac:dyDescent="0.35">
      <c r="R594" s="2">
        <v>58.3</v>
      </c>
      <c r="S594" s="15">
        <v>50.564705845526099</v>
      </c>
      <c r="T594" s="15">
        <v>25.612718400039402</v>
      </c>
      <c r="U594" s="15">
        <v>15.288659371487601</v>
      </c>
    </row>
    <row r="595" spans="18:21" x14ac:dyDescent="0.35">
      <c r="R595" s="2">
        <v>58.4</v>
      </c>
      <c r="S595" s="15">
        <v>50.5627887173451</v>
      </c>
      <c r="T595" s="15">
        <v>25.610701111988899</v>
      </c>
      <c r="U595" s="15">
        <v>15.287746858017501</v>
      </c>
    </row>
    <row r="596" spans="18:21" x14ac:dyDescent="0.35">
      <c r="R596" s="2">
        <v>58.5</v>
      </c>
      <c r="S596" s="15">
        <v>50.560881335534503</v>
      </c>
      <c r="T596" s="15">
        <v>25.608693770192499</v>
      </c>
      <c r="U596" s="15">
        <v>15.2868386647626</v>
      </c>
    </row>
    <row r="597" spans="18:21" x14ac:dyDescent="0.35">
      <c r="R597" s="2">
        <v>58.6</v>
      </c>
      <c r="S597" s="15">
        <v>50.5589836341397</v>
      </c>
      <c r="T597" s="15">
        <v>25.6066963093695</v>
      </c>
      <c r="U597" s="15">
        <v>15.285934764493801</v>
      </c>
    </row>
    <row r="598" spans="18:21" x14ac:dyDescent="0.35">
      <c r="R598" s="2">
        <v>58.7</v>
      </c>
      <c r="S598" s="15">
        <v>50.557095547762799</v>
      </c>
      <c r="T598" s="15">
        <v>25.604708664774201</v>
      </c>
      <c r="U598" s="15">
        <v>15.285035130196301</v>
      </c>
    </row>
    <row r="599" spans="18:21" x14ac:dyDescent="0.35">
      <c r="R599" s="2">
        <v>58.8</v>
      </c>
      <c r="S599" s="15">
        <v>50.555217011557303</v>
      </c>
      <c r="T599" s="15">
        <v>25.602730772189801</v>
      </c>
      <c r="U599" s="15">
        <v>15.2841397350674</v>
      </c>
    </row>
    <row r="600" spans="18:21" x14ac:dyDescent="0.35">
      <c r="R600" s="2">
        <v>58.9</v>
      </c>
      <c r="S600" s="15">
        <v>50.553347961222499</v>
      </c>
      <c r="T600" s="15">
        <v>25.600762567924399</v>
      </c>
      <c r="U600" s="15">
        <v>15.2832485525146</v>
      </c>
    </row>
    <row r="601" spans="18:21" x14ac:dyDescent="0.35">
      <c r="R601" s="2">
        <v>59</v>
      </c>
      <c r="S601" s="15">
        <v>50.551488332998098</v>
      </c>
      <c r="T601" s="15">
        <v>25.598803988804701</v>
      </c>
      <c r="U601" s="15">
        <v>15.282361556153401</v>
      </c>
    </row>
    <row r="602" spans="18:21" x14ac:dyDescent="0.35">
      <c r="R602" s="2">
        <v>59.1</v>
      </c>
      <c r="S602" s="15">
        <v>50.5496380636583</v>
      </c>
      <c r="T602" s="15">
        <v>25.596854972171801</v>
      </c>
      <c r="U602" s="15">
        <v>15.2814787198059</v>
      </c>
    </row>
    <row r="603" spans="18:21" x14ac:dyDescent="0.35">
      <c r="R603" s="2">
        <v>59.2</v>
      </c>
      <c r="S603" s="15">
        <v>50.547797090507103</v>
      </c>
      <c r="T603" s="15">
        <v>25.5949154558758</v>
      </c>
      <c r="U603" s="15">
        <v>15.280600017498299</v>
      </c>
    </row>
    <row r="604" spans="18:21" x14ac:dyDescent="0.35">
      <c r="R604" s="2">
        <v>59.3</v>
      </c>
      <c r="S604" s="15">
        <v>50.545965351372402</v>
      </c>
      <c r="T604" s="15">
        <v>25.5929853782709</v>
      </c>
      <c r="U604" s="15">
        <v>15.279725423459199</v>
      </c>
    </row>
    <row r="605" spans="18:21" x14ac:dyDescent="0.35">
      <c r="R605" s="2">
        <v>59.4</v>
      </c>
      <c r="S605" s="15">
        <v>50.5441427846011</v>
      </c>
      <c r="T605" s="15">
        <v>25.591064678210302</v>
      </c>
      <c r="U605" s="15">
        <v>15.278854912117801</v>
      </c>
    </row>
    <row r="606" spans="18:21" x14ac:dyDescent="0.35">
      <c r="R606" s="2">
        <v>59.5</v>
      </c>
      <c r="S606" s="15">
        <v>50.542329329053899</v>
      </c>
      <c r="T606" s="15">
        <v>25.589153295041999</v>
      </c>
      <c r="U606" s="15">
        <v>15.277988458101801</v>
      </c>
    </row>
    <row r="607" spans="18:21" x14ac:dyDescent="0.35">
      <c r="R607" s="2">
        <v>59.6</v>
      </c>
      <c r="S607" s="15">
        <v>50.540524924099799</v>
      </c>
      <c r="T607" s="15">
        <v>25.587251168603199</v>
      </c>
      <c r="U607" s="15">
        <v>15.277126036235799</v>
      </c>
    </row>
    <row r="608" spans="18:21" x14ac:dyDescent="0.35">
      <c r="R608" s="2">
        <v>59.7</v>
      </c>
      <c r="S608" s="15">
        <v>50.5387295096115</v>
      </c>
      <c r="T608" s="15">
        <v>25.585358239215999</v>
      </c>
      <c r="U608" s="15">
        <v>15.2762676215394</v>
      </c>
    </row>
    <row r="609" spans="18:21" x14ac:dyDescent="0.35">
      <c r="R609" s="2">
        <v>59.8</v>
      </c>
      <c r="S609" s="15">
        <v>50.536943025960298</v>
      </c>
      <c r="T609" s="15">
        <v>25.583474447682899</v>
      </c>
      <c r="U609" s="15">
        <v>15.275413189225301</v>
      </c>
    </row>
    <row r="610" spans="18:21" x14ac:dyDescent="0.35">
      <c r="R610" s="2">
        <v>59.9</v>
      </c>
      <c r="S610" s="15">
        <v>50.535165414010798</v>
      </c>
      <c r="T610" s="15">
        <v>25.5815997352816</v>
      </c>
      <c r="U610" s="15">
        <v>15.2745627146976</v>
      </c>
    </row>
    <row r="611" spans="18:21" x14ac:dyDescent="0.35">
      <c r="R611" s="2">
        <v>60</v>
      </c>
      <c r="S611" s="15">
        <v>50.533396615116402</v>
      </c>
      <c r="T611" s="15">
        <v>25.579734043761</v>
      </c>
      <c r="U611" s="15">
        <v>15.2737161735499</v>
      </c>
    </row>
    <row r="612" spans="18:21" x14ac:dyDescent="0.35">
      <c r="R612" s="2">
        <v>60.1</v>
      </c>
      <c r="S612" s="15">
        <v>50.531636571114298</v>
      </c>
      <c r="T612" s="15">
        <v>25.577877315336401</v>
      </c>
      <c r="U612" s="15">
        <v>15.272873541563699</v>
      </c>
    </row>
    <row r="613" spans="18:21" x14ac:dyDescent="0.35">
      <c r="R613" s="2">
        <v>60.2</v>
      </c>
      <c r="S613" s="15">
        <v>50.5298852243208</v>
      </c>
      <c r="T613" s="15">
        <v>25.576029492684899</v>
      </c>
      <c r="U613" s="15">
        <v>15.2720347947067</v>
      </c>
    </row>
    <row r="614" spans="18:21" x14ac:dyDescent="0.35">
      <c r="R614" s="2">
        <v>60.3</v>
      </c>
      <c r="S614" s="15">
        <v>50.528142517526199</v>
      </c>
      <c r="T614" s="15">
        <v>25.574190518941201</v>
      </c>
      <c r="U614" s="15">
        <v>15.2711999091309</v>
      </c>
    </row>
    <row r="615" spans="18:21" x14ac:dyDescent="0.35">
      <c r="R615" s="2">
        <v>60.4</v>
      </c>
      <c r="S615" s="15">
        <v>50.526408393990899</v>
      </c>
      <c r="T615" s="15">
        <v>25.572360337693301</v>
      </c>
      <c r="U615" s="15">
        <v>15.270368861171001</v>
      </c>
    </row>
    <row r="616" spans="18:21" x14ac:dyDescent="0.35">
      <c r="R616" s="2">
        <v>60.5</v>
      </c>
      <c r="S616" s="15">
        <v>50.524682797439901</v>
      </c>
      <c r="T616" s="15">
        <v>25.570538892977901</v>
      </c>
      <c r="U616" s="15">
        <v>15.2695416273428</v>
      </c>
    </row>
    <row r="617" spans="18:21" x14ac:dyDescent="0.35">
      <c r="R617" s="2">
        <v>60.6</v>
      </c>
      <c r="S617" s="15">
        <v>50.522965672059001</v>
      </c>
      <c r="T617" s="15">
        <v>25.5687261292763</v>
      </c>
      <c r="U617" s="15">
        <v>15.268718184341401</v>
      </c>
    </row>
    <row r="618" spans="18:21" x14ac:dyDescent="0.35">
      <c r="R618" s="2">
        <v>60.7</v>
      </c>
      <c r="S618" s="15">
        <v>50.521256962489602</v>
      </c>
      <c r="T618" s="15">
        <v>25.56692199151</v>
      </c>
      <c r="U618" s="15">
        <v>15.2678985090396</v>
      </c>
    </row>
    <row r="619" spans="18:21" x14ac:dyDescent="0.35">
      <c r="R619" s="2">
        <v>60.8</v>
      </c>
      <c r="S619" s="15">
        <v>50.519556613824903</v>
      </c>
      <c r="T619" s="15">
        <v>25.565126425036699</v>
      </c>
      <c r="U619" s="15">
        <v>15.2670825784864</v>
      </c>
    </row>
    <row r="620" spans="18:21" x14ac:dyDescent="0.35">
      <c r="R620" s="2">
        <v>60.9</v>
      </c>
      <c r="S620" s="15">
        <v>50.517864571604797</v>
      </c>
      <c r="T620" s="15">
        <v>25.563339375646201</v>
      </c>
      <c r="U620" s="15">
        <v>15.2662703699053</v>
      </c>
    </row>
    <row r="621" spans="18:21" x14ac:dyDescent="0.35">
      <c r="R621" s="2">
        <v>61</v>
      </c>
      <c r="S621" s="15">
        <v>50.516180781812302</v>
      </c>
      <c r="T621" s="15">
        <v>25.561560789556101</v>
      </c>
      <c r="U621" s="15">
        <v>15.2654618606926</v>
      </c>
    </row>
    <row r="622" spans="18:21" x14ac:dyDescent="0.35">
      <c r="R622" s="2">
        <v>61.1</v>
      </c>
      <c r="S622" s="15">
        <v>50.514505190868498</v>
      </c>
      <c r="T622" s="15">
        <v>25.559790613407898</v>
      </c>
      <c r="U622" s="15">
        <v>15.264657028416</v>
      </c>
    </row>
    <row r="623" spans="18:21" x14ac:dyDescent="0.35">
      <c r="R623" s="2">
        <v>61.2</v>
      </c>
      <c r="S623" s="15">
        <v>50.512837745628701</v>
      </c>
      <c r="T623" s="15">
        <v>25.558028794262899</v>
      </c>
      <c r="U623" s="15">
        <v>15.263855850813</v>
      </c>
    </row>
    <row r="624" spans="18:21" x14ac:dyDescent="0.35">
      <c r="R624" s="2">
        <v>61.3</v>
      </c>
      <c r="S624" s="15">
        <v>50.511178393378103</v>
      </c>
      <c r="T624" s="15">
        <v>25.556275279598399</v>
      </c>
      <c r="U624" s="15">
        <v>15.263058305789199</v>
      </c>
    </row>
    <row r="625" spans="18:21" x14ac:dyDescent="0.35">
      <c r="R625" s="2">
        <v>61.4</v>
      </c>
      <c r="S625" s="15">
        <v>50.509527081827898</v>
      </c>
      <c r="T625" s="15">
        <v>25.554530017303499</v>
      </c>
      <c r="U625" s="15">
        <v>15.2622643714171</v>
      </c>
    </row>
    <row r="626" spans="18:21" x14ac:dyDescent="0.35">
      <c r="R626" s="2">
        <v>61.5</v>
      </c>
      <c r="S626" s="15">
        <v>50.507883759110399</v>
      </c>
      <c r="T626" s="15">
        <v>25.552792955675699</v>
      </c>
      <c r="U626" s="15">
        <v>15.2614740259343</v>
      </c>
    </row>
    <row r="627" spans="18:21" x14ac:dyDescent="0.35">
      <c r="R627" s="2">
        <v>61.6</v>
      </c>
      <c r="S627" s="15">
        <v>50.506248373776003</v>
      </c>
      <c r="T627" s="15">
        <v>25.551064043416499</v>
      </c>
      <c r="U627" s="15">
        <v>15.260687247742201</v>
      </c>
    </row>
    <row r="628" spans="18:21" x14ac:dyDescent="0.35">
      <c r="R628" s="2">
        <v>61.7</v>
      </c>
      <c r="S628" s="15">
        <v>50.504620874788301</v>
      </c>
      <c r="T628" s="15">
        <v>25.5493432296281</v>
      </c>
      <c r="U628" s="15">
        <v>15.259904015404199</v>
      </c>
    </row>
    <row r="629" spans="18:21" x14ac:dyDescent="0.35">
      <c r="R629" s="2">
        <v>61.8</v>
      </c>
      <c r="S629" s="15">
        <v>50.503001211520598</v>
      </c>
      <c r="T629" s="15">
        <v>25.547630463809199</v>
      </c>
      <c r="U629" s="15">
        <v>15.2591243076449</v>
      </c>
    </row>
    <row r="630" spans="18:21" x14ac:dyDescent="0.35">
      <c r="R630" s="2">
        <v>61.9</v>
      </c>
      <c r="S630" s="15">
        <v>50.501389333751597</v>
      </c>
      <c r="T630" s="15">
        <v>25.545925695851899</v>
      </c>
      <c r="U630" s="15">
        <v>15.258348103347799</v>
      </c>
    </row>
    <row r="631" spans="18:21" x14ac:dyDescent="0.35">
      <c r="R631" s="2">
        <v>62</v>
      </c>
      <c r="S631" s="15">
        <v>50.499785191661999</v>
      </c>
      <c r="T631" s="15">
        <v>25.544228876037302</v>
      </c>
      <c r="U631" s="15">
        <v>15.2575753815546</v>
      </c>
    </row>
    <row r="632" spans="18:21" x14ac:dyDescent="0.35">
      <c r="R632" s="2">
        <v>62.1</v>
      </c>
      <c r="S632" s="15">
        <v>50.498188735830098</v>
      </c>
      <c r="T632" s="15">
        <v>25.542539955032598</v>
      </c>
      <c r="U632" s="15">
        <v>15.256806121463301</v>
      </c>
    </row>
    <row r="633" spans="18:21" x14ac:dyDescent="0.35">
      <c r="R633" s="2">
        <v>62.2</v>
      </c>
      <c r="S633" s="15">
        <v>50.496599917228401</v>
      </c>
      <c r="T633" s="15">
        <v>25.540858883886798</v>
      </c>
      <c r="U633" s="15">
        <v>15.2560403024272</v>
      </c>
    </row>
    <row r="634" spans="18:21" x14ac:dyDescent="0.35">
      <c r="R634" s="2">
        <v>62.3</v>
      </c>
      <c r="S634" s="15">
        <v>50.495018687219797</v>
      </c>
      <c r="T634" s="15">
        <v>25.5391856140279</v>
      </c>
      <c r="U634" s="15">
        <v>15.2552779039531</v>
      </c>
    </row>
    <row r="635" spans="18:21" x14ac:dyDescent="0.35">
      <c r="R635" s="2">
        <v>62.4</v>
      </c>
      <c r="S635" s="15">
        <v>50.493444997553397</v>
      </c>
      <c r="T635" s="15">
        <v>25.5375200972587</v>
      </c>
      <c r="U635" s="15">
        <v>15.2545189057003</v>
      </c>
    </row>
    <row r="636" spans="18:21" x14ac:dyDescent="0.35">
      <c r="R636" s="2">
        <v>62.5</v>
      </c>
      <c r="S636" s="15">
        <v>50.491878800361697</v>
      </c>
      <c r="T636" s="15">
        <v>25.5358622857539</v>
      </c>
      <c r="U636" s="15">
        <v>15.253763287478799</v>
      </c>
    </row>
    <row r="637" spans="18:21" x14ac:dyDescent="0.35">
      <c r="R637" s="2">
        <v>62.6</v>
      </c>
      <c r="S637" s="15">
        <v>50.490320048155901</v>
      </c>
      <c r="T637" s="15">
        <v>25.534212132056201</v>
      </c>
      <c r="U637" s="15">
        <v>15.253011029248601</v>
      </c>
    </row>
    <row r="638" spans="18:21" x14ac:dyDescent="0.35">
      <c r="R638" s="2">
        <v>62.7</v>
      </c>
      <c r="S638" s="15">
        <v>50.488768693823303</v>
      </c>
      <c r="T638" s="15">
        <v>25.532569589073098</v>
      </c>
      <c r="U638" s="15">
        <v>15.252262111117799</v>
      </c>
    </row>
    <row r="639" spans="18:21" x14ac:dyDescent="0.35">
      <c r="R639" s="2">
        <v>62.8</v>
      </c>
      <c r="S639" s="15">
        <v>50.487224690623101</v>
      </c>
      <c r="T639" s="15">
        <v>25.5309346100737</v>
      </c>
      <c r="U639" s="15">
        <v>15.2515165133415</v>
      </c>
    </row>
    <row r="640" spans="18:21" x14ac:dyDescent="0.35">
      <c r="R640" s="2">
        <v>62.9</v>
      </c>
      <c r="S640" s="15">
        <v>50.485687992183003</v>
      </c>
      <c r="T640" s="15">
        <v>25.529307148685199</v>
      </c>
      <c r="U640" s="15">
        <v>15.2507742163204</v>
      </c>
    </row>
    <row r="641" spans="18:21" x14ac:dyDescent="0.35">
      <c r="R641" s="2">
        <v>63</v>
      </c>
      <c r="S641" s="15">
        <v>50.484158552495998</v>
      </c>
      <c r="T641" s="15">
        <v>25.527687158889499</v>
      </c>
      <c r="U641" s="15">
        <v>15.2500352005999</v>
      </c>
    </row>
    <row r="642" spans="18:21" x14ac:dyDescent="0.35">
      <c r="R642" s="2">
        <v>63.1</v>
      </c>
      <c r="S642" s="15">
        <v>50.482636325916403</v>
      </c>
      <c r="T642" s="15">
        <v>25.526074595020301</v>
      </c>
      <c r="U642" s="15">
        <v>15.249299446868299</v>
      </c>
    </row>
    <row r="643" spans="18:21" x14ac:dyDescent="0.35">
      <c r="R643" s="2">
        <v>63.2</v>
      </c>
      <c r="S643" s="15">
        <v>50.481121267157199</v>
      </c>
      <c r="T643" s="15">
        <v>25.524469411759402</v>
      </c>
      <c r="U643" s="15">
        <v>15.2485669359556</v>
      </c>
    </row>
    <row r="644" spans="18:21" x14ac:dyDescent="0.35">
      <c r="R644" s="2">
        <v>63.3</v>
      </c>
      <c r="S644" s="15">
        <v>50.479613331285798</v>
      </c>
      <c r="T644" s="15">
        <v>25.522871564134</v>
      </c>
      <c r="U644" s="15">
        <v>15.2478376488328</v>
      </c>
    </row>
    <row r="645" spans="18:21" x14ac:dyDescent="0.35">
      <c r="R645" s="2">
        <v>63.4</v>
      </c>
      <c r="S645" s="15">
        <v>50.478112473721403</v>
      </c>
      <c r="T645" s="15">
        <v>25.521281007513299</v>
      </c>
      <c r="U645" s="15">
        <v>15.2471115666101</v>
      </c>
    </row>
    <row r="646" spans="18:21" x14ac:dyDescent="0.35">
      <c r="R646" s="2">
        <v>63.5</v>
      </c>
      <c r="S646" s="15">
        <v>50.476618650231302</v>
      </c>
      <c r="T646" s="15">
        <v>25.519697697605199</v>
      </c>
      <c r="U646" s="15">
        <v>15.246388670535801</v>
      </c>
    </row>
    <row r="647" spans="18:21" x14ac:dyDescent="0.35">
      <c r="R647" s="2">
        <v>63.6</v>
      </c>
      <c r="S647" s="15">
        <v>50.475131816928098</v>
      </c>
      <c r="T647" s="15">
        <v>25.518121590453799</v>
      </c>
      <c r="U647" s="15">
        <v>15.245668941995101</v>
      </c>
    </row>
    <row r="648" spans="18:21" x14ac:dyDescent="0.35">
      <c r="R648" s="2">
        <v>63.7</v>
      </c>
      <c r="S648" s="15">
        <v>50.473651930265703</v>
      </c>
      <c r="T648" s="15">
        <v>25.516552642435599</v>
      </c>
      <c r="U648" s="15">
        <v>15.2449523625091</v>
      </c>
    </row>
    <row r="649" spans="18:21" x14ac:dyDescent="0.35">
      <c r="R649" s="2">
        <v>63.8</v>
      </c>
      <c r="S649" s="15">
        <v>50.472178947036902</v>
      </c>
      <c r="T649" s="15">
        <v>25.5149908102571</v>
      </c>
      <c r="U649" s="15">
        <v>15.244238913733501</v>
      </c>
    </row>
    <row r="650" spans="18:21" x14ac:dyDescent="0.35">
      <c r="R650" s="2">
        <v>63.9</v>
      </c>
      <c r="S650" s="15">
        <v>50.470712824369798</v>
      </c>
      <c r="T650" s="15">
        <v>25.513436050951501</v>
      </c>
      <c r="U650" s="15">
        <v>15.2435285774572</v>
      </c>
    </row>
    <row r="651" spans="18:21" x14ac:dyDescent="0.35">
      <c r="R651" s="2">
        <v>64</v>
      </c>
      <c r="S651" s="15">
        <v>50.469253519724703</v>
      </c>
      <c r="T651" s="15">
        <v>25.511888321875901</v>
      </c>
      <c r="U651" s="15">
        <v>15.242821335601301</v>
      </c>
    </row>
    <row r="652" spans="18:21" x14ac:dyDescent="0.35">
      <c r="R652" s="2">
        <v>64.099999999999994</v>
      </c>
      <c r="S652" s="15">
        <v>50.467800990891298</v>
      </c>
      <c r="T652" s="15">
        <v>25.5103475807081</v>
      </c>
      <c r="U652" s="15">
        <v>15.2421171702183</v>
      </c>
    </row>
    <row r="653" spans="18:21" x14ac:dyDescent="0.35">
      <c r="R653" s="2">
        <v>64.2</v>
      </c>
      <c r="S653" s="15">
        <v>50.4663551959854</v>
      </c>
      <c r="T653" s="15">
        <v>25.508813785444101</v>
      </c>
      <c r="U653" s="15">
        <v>15.2414160634903</v>
      </c>
    </row>
    <row r="654" spans="18:21" x14ac:dyDescent="0.35">
      <c r="R654" s="2">
        <v>64.3</v>
      </c>
      <c r="S654" s="15">
        <v>50.464916093445801</v>
      </c>
      <c r="T654" s="15">
        <v>25.507286894395001</v>
      </c>
      <c r="U654" s="15">
        <v>15.2407179977283</v>
      </c>
    </row>
    <row r="655" spans="18:21" x14ac:dyDescent="0.35">
      <c r="R655" s="2">
        <v>64.400000000000006</v>
      </c>
      <c r="S655" s="15">
        <v>50.463483642031498</v>
      </c>
      <c r="T655" s="15">
        <v>25.505766866184</v>
      </c>
      <c r="U655" s="15">
        <v>15.240022955371099</v>
      </c>
    </row>
    <row r="656" spans="18:21" x14ac:dyDescent="0.35">
      <c r="R656" s="2">
        <v>64.5</v>
      </c>
      <c r="S656" s="15">
        <v>50.462057800818997</v>
      </c>
      <c r="T656" s="15">
        <v>25.504253659744101</v>
      </c>
      <c r="U656" s="15">
        <v>15.239330918983899</v>
      </c>
    </row>
    <row r="657" spans="18:21" x14ac:dyDescent="0.35">
      <c r="R657" s="2">
        <v>64.599999999999994</v>
      </c>
      <c r="S657" s="15">
        <v>50.460638529198498</v>
      </c>
      <c r="T657" s="15">
        <v>25.502747234314899</v>
      </c>
      <c r="U657" s="15">
        <v>15.238641871257499</v>
      </c>
    </row>
    <row r="658" spans="18:21" x14ac:dyDescent="0.35">
      <c r="R658" s="2">
        <v>64.7</v>
      </c>
      <c r="S658" s="15">
        <v>50.459225786872103</v>
      </c>
      <c r="T658" s="15">
        <v>25.5012475494398</v>
      </c>
      <c r="U658" s="15">
        <v>15.237955795007201</v>
      </c>
    </row>
    <row r="659" spans="18:21" x14ac:dyDescent="0.35">
      <c r="R659" s="2">
        <v>64.8</v>
      </c>
      <c r="S659" s="15">
        <v>50.457819533850198</v>
      </c>
      <c r="T659" s="15">
        <v>25.499754564963901</v>
      </c>
      <c r="U659" s="15">
        <v>15.237272673171599</v>
      </c>
    </row>
    <row r="660" spans="18:21" x14ac:dyDescent="0.35">
      <c r="R660" s="2">
        <v>64.900000000000006</v>
      </c>
      <c r="S660" s="15">
        <v>50.4564197304489</v>
      </c>
      <c r="T660" s="15">
        <v>25.498268241030399</v>
      </c>
      <c r="U660" s="15">
        <v>15.236592488811301</v>
      </c>
    </row>
    <row r="661" spans="18:21" x14ac:dyDescent="0.35">
      <c r="R661" s="2">
        <v>65</v>
      </c>
      <c r="S661" s="15">
        <v>50.455026337287102</v>
      </c>
      <c r="T661" s="15">
        <v>25.4967885380787</v>
      </c>
      <c r="U661" s="15">
        <v>15.235915225108601</v>
      </c>
    </row>
    <row r="662" spans="18:21" x14ac:dyDescent="0.35">
      <c r="R662" s="2">
        <v>65.099999999999994</v>
      </c>
      <c r="S662" s="15">
        <v>50.453639315283901</v>
      </c>
      <c r="T662" s="15">
        <v>25.4953154168415</v>
      </c>
      <c r="U662" s="15">
        <v>15.235240865365601</v>
      </c>
    </row>
    <row r="663" spans="18:21" x14ac:dyDescent="0.35">
      <c r="R663" s="2">
        <v>65.2</v>
      </c>
      <c r="S663" s="15">
        <v>50.452258625656</v>
      </c>
      <c r="T663" s="15">
        <v>25.493848838341901</v>
      </c>
      <c r="U663" s="15">
        <v>15.234569393003801</v>
      </c>
    </row>
    <row r="664" spans="18:21" x14ac:dyDescent="0.35">
      <c r="R664" s="2">
        <v>65.3</v>
      </c>
      <c r="S664" s="15">
        <v>50.450884229914301</v>
      </c>
      <c r="T664" s="15">
        <v>25.492388763891501</v>
      </c>
      <c r="U664" s="15">
        <v>15.233900791562601</v>
      </c>
    </row>
    <row r="665" spans="18:21" x14ac:dyDescent="0.35">
      <c r="R665" s="2">
        <v>65.400000000000006</v>
      </c>
      <c r="S665" s="15">
        <v>50.449516089862101</v>
      </c>
      <c r="T665" s="15">
        <v>25.4909351550872</v>
      </c>
      <c r="U665" s="15">
        <v>15.233235044698899</v>
      </c>
    </row>
    <row r="666" spans="18:21" x14ac:dyDescent="0.35">
      <c r="R666" s="2">
        <v>65.5</v>
      </c>
      <c r="S666" s="15">
        <v>50.448154167591902</v>
      </c>
      <c r="T666" s="15">
        <v>25.489487973808899</v>
      </c>
      <c r="U666" s="15">
        <v>15.232572136185301</v>
      </c>
    </row>
    <row r="667" spans="18:21" x14ac:dyDescent="0.35">
      <c r="R667" s="2">
        <v>65.599999999999994</v>
      </c>
      <c r="S667" s="15">
        <v>50.446798425482797</v>
      </c>
      <c r="T667" s="15">
        <v>25.488047182217201</v>
      </c>
      <c r="U667" s="15">
        <v>15.2319120499099</v>
      </c>
    </row>
    <row r="668" spans="18:21" x14ac:dyDescent="0.35">
      <c r="R668" s="2">
        <v>65.7</v>
      </c>
      <c r="S668" s="15">
        <v>50.445448826198003</v>
      </c>
      <c r="T668" s="15">
        <v>25.486612742750498</v>
      </c>
      <c r="U668" s="15">
        <v>15.2312547698748</v>
      </c>
    </row>
    <row r="669" spans="18:21" x14ac:dyDescent="0.35">
      <c r="R669" s="2">
        <v>65.8</v>
      </c>
      <c r="S669" s="15">
        <v>50.444105332682497</v>
      </c>
      <c r="T669" s="15">
        <v>25.4851846181231</v>
      </c>
      <c r="U669" s="15">
        <v>15.230600280195199</v>
      </c>
    </row>
    <row r="670" spans="18:21" x14ac:dyDescent="0.35">
      <c r="R670" s="2">
        <v>65.900000000000006</v>
      </c>
      <c r="S670" s="15">
        <v>50.44276790816</v>
      </c>
      <c r="T670" s="15">
        <v>25.483762771322301</v>
      </c>
      <c r="U670" s="15">
        <v>15.2299485650988</v>
      </c>
    </row>
    <row r="671" spans="18:21" x14ac:dyDescent="0.35">
      <c r="R671" s="2">
        <v>66</v>
      </c>
      <c r="S671" s="15">
        <v>50.4414365161308</v>
      </c>
      <c r="T671" s="15">
        <v>25.4823471656061</v>
      </c>
      <c r="U671" s="15">
        <v>15.2292996089244</v>
      </c>
    </row>
    <row r="672" spans="18:21" x14ac:dyDescent="0.35">
      <c r="R672" s="2">
        <v>66.099999999999994</v>
      </c>
      <c r="S672" s="15">
        <v>50.440111120369203</v>
      </c>
      <c r="T672" s="15">
        <v>25.4809377645011</v>
      </c>
      <c r="U672" s="15">
        <v>15.228653396121199</v>
      </c>
    </row>
    <row r="673" spans="18:21" x14ac:dyDescent="0.35">
      <c r="R673" s="2">
        <v>66.2</v>
      </c>
      <c r="S673" s="15">
        <v>50.438791684921</v>
      </c>
      <c r="T673" s="15">
        <v>25.479534531799899</v>
      </c>
      <c r="U673" s="15">
        <v>15.228009911247799</v>
      </c>
    </row>
    <row r="674" spans="18:21" x14ac:dyDescent="0.35">
      <c r="R674" s="2">
        <v>66.3</v>
      </c>
      <c r="S674" s="15">
        <v>50.437478174101102</v>
      </c>
      <c r="T674" s="15">
        <v>25.4781374315588</v>
      </c>
      <c r="U674" s="15">
        <v>15.2273691389713</v>
      </c>
    </row>
    <row r="675" spans="18:21" x14ac:dyDescent="0.35">
      <c r="R675" s="2">
        <v>66.400000000000006</v>
      </c>
      <c r="S675" s="15">
        <v>50.4361705524909</v>
      </c>
      <c r="T675" s="15">
        <v>25.476746428095499</v>
      </c>
      <c r="U675" s="15">
        <v>15.2267310640663</v>
      </c>
    </row>
    <row r="676" spans="18:21" x14ac:dyDescent="0.35">
      <c r="R676" s="2">
        <v>66.5</v>
      </c>
      <c r="S676" s="15">
        <v>50.434868784936398</v>
      </c>
      <c r="T676" s="15">
        <v>25.475361485987001</v>
      </c>
      <c r="U676" s="15">
        <v>15.2260956714142</v>
      </c>
    </row>
    <row r="677" spans="18:21" x14ac:dyDescent="0.35">
      <c r="R677" s="2">
        <v>66.599999999999994</v>
      </c>
      <c r="S677" s="15">
        <v>50.433572836545203</v>
      </c>
      <c r="T677" s="15">
        <v>25.473982570066902</v>
      </c>
      <c r="U677" s="15">
        <v>15.2254629460021</v>
      </c>
    </row>
    <row r="678" spans="18:21" x14ac:dyDescent="0.35">
      <c r="R678" s="2">
        <v>66.7</v>
      </c>
      <c r="S678" s="15">
        <v>50.4322826726847</v>
      </c>
      <c r="T678" s="15">
        <v>25.472609645423798</v>
      </c>
      <c r="U678" s="15">
        <v>15.224832872922001</v>
      </c>
    </row>
    <row r="679" spans="18:21" x14ac:dyDescent="0.35">
      <c r="R679" s="2">
        <v>66.8</v>
      </c>
      <c r="S679" s="15">
        <v>50.4309982589795</v>
      </c>
      <c r="T679" s="15">
        <v>25.4712426773986</v>
      </c>
      <c r="U679" s="15">
        <v>15.224205437369999</v>
      </c>
    </row>
    <row r="680" spans="18:21" x14ac:dyDescent="0.35">
      <c r="R680" s="2">
        <v>66.900000000000006</v>
      </c>
      <c r="S680" s="15">
        <v>50.429719561309199</v>
      </c>
      <c r="T680" s="15">
        <v>25.4698816315824</v>
      </c>
      <c r="U680" s="15">
        <v>15.2235806246452</v>
      </c>
    </row>
    <row r="681" spans="18:21" x14ac:dyDescent="0.35">
      <c r="R681" s="2">
        <v>67</v>
      </c>
      <c r="S681" s="15">
        <v>50.428446545805897</v>
      </c>
      <c r="T681" s="15">
        <v>25.468526473814599</v>
      </c>
      <c r="U681" s="15">
        <v>15.222958420149</v>
      </c>
    </row>
    <row r="682" spans="18:21" x14ac:dyDescent="0.35">
      <c r="R682" s="2">
        <v>67.099999999999994</v>
      </c>
      <c r="S682" s="15">
        <v>50.427179178852498</v>
      </c>
      <c r="T682" s="15">
        <v>25.4671771701803</v>
      </c>
      <c r="U682" s="15">
        <v>15.2223388093844</v>
      </c>
    </row>
    <row r="683" spans="18:21" x14ac:dyDescent="0.35">
      <c r="R683" s="2">
        <v>67.2</v>
      </c>
      <c r="S683" s="15">
        <v>50.425917427080002</v>
      </c>
      <c r="T683" s="15">
        <v>25.465833687008601</v>
      </c>
      <c r="U683" s="15">
        <v>15.2217217779548</v>
      </c>
    </row>
    <row r="684" spans="18:21" x14ac:dyDescent="0.35">
      <c r="R684" s="2">
        <v>67.3</v>
      </c>
      <c r="S684" s="15">
        <v>50.424661257365301</v>
      </c>
      <c r="T684" s="15">
        <v>25.464495990870301</v>
      </c>
      <c r="U684" s="15">
        <v>15.221107311563401</v>
      </c>
    </row>
    <row r="685" spans="18:21" x14ac:dyDescent="0.35">
      <c r="R685" s="2">
        <v>67.400000000000006</v>
      </c>
      <c r="S685" s="15">
        <v>50.423410636829502</v>
      </c>
      <c r="T685" s="15">
        <v>25.463164048575901</v>
      </c>
      <c r="U685" s="15">
        <v>15.220495396012399</v>
      </c>
    </row>
    <row r="686" spans="18:21" x14ac:dyDescent="0.35">
      <c r="R686" s="2">
        <v>67.5</v>
      </c>
      <c r="S686" s="15">
        <v>50.422165532835002</v>
      </c>
      <c r="T686" s="15">
        <v>25.4618378271735</v>
      </c>
      <c r="U686" s="15">
        <v>15.219886017201899</v>
      </c>
    </row>
    <row r="687" spans="18:21" x14ac:dyDescent="0.35">
      <c r="R687" s="2">
        <v>67.599999999999994</v>
      </c>
      <c r="S687" s="15">
        <v>50.420925912984302</v>
      </c>
      <c r="T687" s="15">
        <v>25.460517293946602</v>
      </c>
      <c r="U687" s="15">
        <v>15.219279161129499</v>
      </c>
    </row>
    <row r="688" spans="18:21" x14ac:dyDescent="0.35">
      <c r="R688" s="2">
        <v>67.7</v>
      </c>
      <c r="S688" s="15">
        <v>50.4196917451169</v>
      </c>
      <c r="T688" s="15">
        <v>25.459202416412399</v>
      </c>
      <c r="U688" s="15">
        <v>15.2186748138892</v>
      </c>
    </row>
    <row r="689" spans="18:21" x14ac:dyDescent="0.35">
      <c r="R689" s="2">
        <v>67.8</v>
      </c>
      <c r="S689" s="15">
        <v>50.418462997308097</v>
      </c>
      <c r="T689" s="15">
        <v>25.4578931623196</v>
      </c>
      <c r="U689" s="15">
        <v>15.2180729616706</v>
      </c>
    </row>
    <row r="690" spans="18:21" x14ac:dyDescent="0.35">
      <c r="R690" s="2">
        <v>67.900000000000006</v>
      </c>
      <c r="S690" s="15">
        <v>50.417239637866302</v>
      </c>
      <c r="T690" s="15">
        <v>25.456589499646501</v>
      </c>
      <c r="U690" s="15">
        <v>15.2174735907584</v>
      </c>
    </row>
    <row r="691" spans="18:21" x14ac:dyDescent="0.35">
      <c r="R691" s="2">
        <v>68</v>
      </c>
      <c r="S691" s="15">
        <v>50.416021635331198</v>
      </c>
      <c r="T691" s="15">
        <v>25.455291396599002</v>
      </c>
      <c r="U691" s="15">
        <v>15.216876687531199</v>
      </c>
    </row>
    <row r="692" spans="18:21" x14ac:dyDescent="0.35">
      <c r="R692" s="2">
        <v>68.099999999999994</v>
      </c>
      <c r="S692" s="15">
        <v>50.414808958471902</v>
      </c>
      <c r="T692" s="15">
        <v>25.453998821608501</v>
      </c>
      <c r="U692" s="15">
        <v>15.216282238461201</v>
      </c>
    </row>
    <row r="693" spans="18:21" x14ac:dyDescent="0.35">
      <c r="R693" s="2">
        <v>68.2</v>
      </c>
      <c r="S693" s="15">
        <v>50.413601576284698</v>
      </c>
      <c r="T693" s="15">
        <v>25.452711743330401</v>
      </c>
      <c r="U693" s="15">
        <v>15.2156902301128</v>
      </c>
    </row>
    <row r="694" spans="18:21" x14ac:dyDescent="0.35">
      <c r="R694" s="2">
        <v>68.3</v>
      </c>
      <c r="S694" s="15">
        <v>50.412399457991199</v>
      </c>
      <c r="T694" s="15">
        <v>25.4514301306418</v>
      </c>
      <c r="U694" s="15">
        <v>15.215100649142601</v>
      </c>
    </row>
    <row r="695" spans="18:21" x14ac:dyDescent="0.35">
      <c r="R695" s="2">
        <v>68.400000000000006</v>
      </c>
      <c r="S695" s="15">
        <v>50.411202573036199</v>
      </c>
      <c r="T695" s="15">
        <v>25.450153952639798</v>
      </c>
      <c r="U695" s="15">
        <v>15.214513482298001</v>
      </c>
    </row>
    <row r="696" spans="18:21" x14ac:dyDescent="0.35">
      <c r="R696" s="2">
        <v>68.5</v>
      </c>
      <c r="S696" s="15">
        <v>50.410010891086202</v>
      </c>
      <c r="T696" s="15">
        <v>25.448883178639601</v>
      </c>
      <c r="U696" s="15">
        <v>15.213928716416801</v>
      </c>
    </row>
    <row r="697" spans="18:21" x14ac:dyDescent="0.35">
      <c r="R697" s="2">
        <v>68.599999999999994</v>
      </c>
      <c r="S697" s="15">
        <v>50.4088243820268</v>
      </c>
      <c r="T697" s="15">
        <v>25.447617778172699</v>
      </c>
      <c r="U697" s="15">
        <v>15.213346338426501</v>
      </c>
    </row>
    <row r="698" spans="18:21" x14ac:dyDescent="0.35">
      <c r="R698" s="2">
        <v>68.7</v>
      </c>
      <c r="S698" s="15">
        <v>50.407643015961298</v>
      </c>
      <c r="T698" s="15">
        <v>25.446357720984999</v>
      </c>
      <c r="U698" s="15">
        <v>15.2127663353433</v>
      </c>
    </row>
    <row r="699" spans="18:21" x14ac:dyDescent="0.35">
      <c r="R699" s="2">
        <v>68.8</v>
      </c>
      <c r="S699" s="15">
        <v>50.406466763208797</v>
      </c>
      <c r="T699" s="15">
        <v>25.4451029770349</v>
      </c>
      <c r="U699" s="15">
        <v>15.2121886942716</v>
      </c>
    </row>
    <row r="700" spans="18:21" x14ac:dyDescent="0.35">
      <c r="R700" s="2">
        <v>68.900000000000006</v>
      </c>
      <c r="S700" s="15">
        <v>50.405295594302103</v>
      </c>
      <c r="T700" s="15">
        <v>25.443853516491899</v>
      </c>
      <c r="U700" s="15">
        <v>15.211613402403099</v>
      </c>
    </row>
    <row r="701" spans="18:21" x14ac:dyDescent="0.35">
      <c r="R701" s="2">
        <v>69</v>
      </c>
      <c r="S701" s="15">
        <v>50.404129479985897</v>
      </c>
      <c r="T701" s="15">
        <v>25.442609309734401</v>
      </c>
      <c r="U701" s="15">
        <v>15.2110404470164</v>
      </c>
    </row>
    <row r="702" spans="18:21" x14ac:dyDescent="0.35">
      <c r="R702" s="2">
        <v>69.099999999999994</v>
      </c>
      <c r="S702" s="15">
        <v>50.402968391215097</v>
      </c>
      <c r="T702" s="15">
        <v>25.4413703273481</v>
      </c>
      <c r="U702" s="15">
        <v>15.2104698154759</v>
      </c>
    </row>
    <row r="703" spans="18:21" x14ac:dyDescent="0.35">
      <c r="R703" s="2">
        <v>69.2</v>
      </c>
      <c r="S703" s="15">
        <v>50.401812299153001</v>
      </c>
      <c r="T703" s="15">
        <v>25.4401365401243</v>
      </c>
      <c r="U703" s="15">
        <v>15.209901495231399</v>
      </c>
    </row>
    <row r="704" spans="18:21" x14ac:dyDescent="0.35">
      <c r="R704" s="2">
        <v>69.3</v>
      </c>
      <c r="S704" s="15">
        <v>50.400661175169397</v>
      </c>
      <c r="T704" s="15">
        <v>25.438907919058099</v>
      </c>
      <c r="U704" s="15">
        <v>15.209335473817299</v>
      </c>
    </row>
    <row r="705" spans="18:21" x14ac:dyDescent="0.35">
      <c r="R705" s="2">
        <v>69.400000000000006</v>
      </c>
      <c r="S705" s="15">
        <v>50.399514990838703</v>
      </c>
      <c r="T705" s="15">
        <v>25.437684435346899</v>
      </c>
      <c r="U705" s="15">
        <v>15.208771738852001</v>
      </c>
    </row>
    <row r="706" spans="18:21" x14ac:dyDescent="0.35">
      <c r="R706" s="2">
        <v>69.5</v>
      </c>
      <c r="S706" s="15">
        <v>50.398373717938703</v>
      </c>
      <c r="T706" s="15">
        <v>25.436466060388199</v>
      </c>
      <c r="U706" s="15">
        <v>15.2082102780369</v>
      </c>
    </row>
    <row r="707" spans="18:21" x14ac:dyDescent="0.35">
      <c r="R707" s="2">
        <v>69.599999999999994</v>
      </c>
      <c r="S707" s="15">
        <v>50.397237328448</v>
      </c>
      <c r="T707" s="15">
        <v>25.435252765778699</v>
      </c>
      <c r="U707" s="15">
        <v>15.2076510791563</v>
      </c>
    </row>
    <row r="708" spans="18:21" x14ac:dyDescent="0.35">
      <c r="R708" s="2">
        <v>69.7</v>
      </c>
      <c r="S708" s="15">
        <v>50.3961057945451</v>
      </c>
      <c r="T708" s="15">
        <v>25.434044523311901</v>
      </c>
      <c r="U708" s="15">
        <v>15.2070941300763</v>
      </c>
    </row>
    <row r="709" spans="18:21" x14ac:dyDescent="0.35">
      <c r="R709" s="2">
        <v>69.8</v>
      </c>
      <c r="S709" s="15">
        <v>50.394979088606298</v>
      </c>
      <c r="T709" s="15">
        <v>25.432841304977</v>
      </c>
      <c r="U709" s="15">
        <v>15.2065394187441</v>
      </c>
    </row>
    <row r="710" spans="18:21" x14ac:dyDescent="0.35">
      <c r="R710" s="2">
        <v>69.900000000000006</v>
      </c>
      <c r="S710" s="15">
        <v>50.393857183203799</v>
      </c>
      <c r="T710" s="15">
        <v>25.431643082956999</v>
      </c>
      <c r="U710" s="15">
        <v>15.205986933187599</v>
      </c>
    </row>
    <row r="711" spans="18:21" x14ac:dyDescent="0.35">
      <c r="R711" s="2">
        <v>70</v>
      </c>
      <c r="S711" s="15">
        <v>50.392740051104703</v>
      </c>
      <c r="T711" s="15">
        <v>25.430449829627001</v>
      </c>
      <c r="U711" s="15">
        <v>15.205436661514799</v>
      </c>
    </row>
    <row r="712" spans="18:21" x14ac:dyDescent="0.35">
      <c r="R712" s="2">
        <v>70.099999999999994</v>
      </c>
      <c r="S712" s="15">
        <v>50.3916276652687</v>
      </c>
      <c r="T712" s="15">
        <v>25.429261517553101</v>
      </c>
      <c r="U712" s="15">
        <v>15.2048885919129</v>
      </c>
    </row>
    <row r="713" spans="18:21" x14ac:dyDescent="0.35">
      <c r="R713" s="2">
        <v>70.2</v>
      </c>
      <c r="S713" s="15">
        <v>50.390519998846599</v>
      </c>
      <c r="T713" s="15">
        <v>25.428078119490099</v>
      </c>
      <c r="U713" s="15">
        <v>15.2043427126477</v>
      </c>
    </row>
    <row r="714" spans="18:21" x14ac:dyDescent="0.35">
      <c r="R714" s="2">
        <v>70.3</v>
      </c>
      <c r="S714" s="15">
        <v>50.389417025179199</v>
      </c>
      <c r="T714" s="15">
        <v>25.426899608380499</v>
      </c>
      <c r="U714" s="15">
        <v>15.2037990120632</v>
      </c>
    </row>
    <row r="715" spans="18:21" x14ac:dyDescent="0.35">
      <c r="R715" s="2">
        <v>70.400000000000006</v>
      </c>
      <c r="S715" s="15">
        <v>50.388318717794803</v>
      </c>
      <c r="T715" s="15">
        <v>25.425725957352899</v>
      </c>
      <c r="U715" s="15">
        <v>15.203257478580699</v>
      </c>
    </row>
    <row r="716" spans="18:21" x14ac:dyDescent="0.35">
      <c r="R716" s="2">
        <v>70.5</v>
      </c>
      <c r="S716" s="15">
        <v>50.387225050408396</v>
      </c>
      <c r="T716" s="15">
        <v>25.4245571397202</v>
      </c>
      <c r="U716" s="15">
        <v>15.202718100698499</v>
      </c>
    </row>
    <row r="717" spans="18:21" x14ac:dyDescent="0.35">
      <c r="R717" s="2">
        <v>70.599999999999994</v>
      </c>
      <c r="S717" s="15">
        <v>50.386135996919698</v>
      </c>
      <c r="T717" s="15">
        <v>25.423393128978098</v>
      </c>
      <c r="U717" s="15">
        <v>15.202180866991</v>
      </c>
    </row>
    <row r="718" spans="18:21" x14ac:dyDescent="0.35">
      <c r="R718" s="2">
        <v>70.7</v>
      </c>
      <c r="S718" s="15">
        <v>50.385051531411797</v>
      </c>
      <c r="T718" s="15">
        <v>25.422233898804102</v>
      </c>
      <c r="U718" s="15">
        <v>15.201645766108101</v>
      </c>
    </row>
    <row r="719" spans="18:21" x14ac:dyDescent="0.35">
      <c r="R719" s="2">
        <v>70.8</v>
      </c>
      <c r="S719" s="15">
        <v>50.383971628149297</v>
      </c>
      <c r="T719" s="15">
        <v>25.4210794230552</v>
      </c>
      <c r="U719" s="15">
        <v>15.2011127867749</v>
      </c>
    </row>
    <row r="720" spans="18:21" x14ac:dyDescent="0.35">
      <c r="R720" s="2">
        <v>70.900000000000006</v>
      </c>
      <c r="S720" s="15">
        <v>50.382896261577102</v>
      </c>
      <c r="T720" s="15">
        <v>25.4199296757672</v>
      </c>
      <c r="U720" s="15">
        <v>15.2005819177907</v>
      </c>
    </row>
    <row r="721" spans="18:21" x14ac:dyDescent="0.35">
      <c r="R721" s="2">
        <v>71</v>
      </c>
      <c r="S721" s="15">
        <v>50.381825406318903</v>
      </c>
      <c r="T721" s="15">
        <v>25.4187846311527</v>
      </c>
      <c r="U721" s="15">
        <v>15.2000531480288</v>
      </c>
    </row>
    <row r="722" spans="18:21" x14ac:dyDescent="0.35">
      <c r="R722" s="2">
        <v>71.099999999999994</v>
      </c>
      <c r="S722" s="15">
        <v>50.380759037175501</v>
      </c>
      <c r="T722" s="15">
        <v>25.4176442636</v>
      </c>
      <c r="U722" s="15">
        <v>15.199526466435699</v>
      </c>
    </row>
    <row r="723" spans="18:21" x14ac:dyDescent="0.35">
      <c r="R723" s="2">
        <v>71.2</v>
      </c>
      <c r="S723" s="15">
        <v>50.379697129123301</v>
      </c>
      <c r="T723" s="15">
        <v>25.416508547671501</v>
      </c>
      <c r="U723" s="15">
        <v>15.199001862030499</v>
      </c>
    </row>
    <row r="724" spans="18:21" x14ac:dyDescent="0.35">
      <c r="R724" s="2">
        <v>71.3</v>
      </c>
      <c r="S724" s="15">
        <v>50.378639657313002</v>
      </c>
      <c r="T724" s="15">
        <v>25.4153774581021</v>
      </c>
      <c r="U724" s="15">
        <v>15.198479323904399</v>
      </c>
    </row>
    <row r="725" spans="18:21" x14ac:dyDescent="0.35">
      <c r="R725" s="2">
        <v>71.400000000000006</v>
      </c>
      <c r="S725" s="15">
        <v>50.377586597068301</v>
      </c>
      <c r="T725" s="15">
        <v>25.4142509697982</v>
      </c>
      <c r="U725" s="15">
        <v>15.1979588412201</v>
      </c>
    </row>
    <row r="726" spans="18:21" x14ac:dyDescent="0.35">
      <c r="R726" s="2">
        <v>71.5</v>
      </c>
      <c r="S726" s="15">
        <v>50.376537923883802</v>
      </c>
      <c r="T726" s="15">
        <v>25.413129057836102</v>
      </c>
      <c r="U726" s="15">
        <v>15.197440403211299</v>
      </c>
    </row>
    <row r="727" spans="18:21" x14ac:dyDescent="0.35">
      <c r="R727" s="2">
        <v>71.599999999999994</v>
      </c>
      <c r="S727" s="15">
        <v>50.375493613424403</v>
      </c>
      <c r="T727" s="15">
        <v>25.412011697460699</v>
      </c>
      <c r="U727" s="15">
        <v>15.196923999182101</v>
      </c>
    </row>
    <row r="728" spans="18:21" x14ac:dyDescent="0.35">
      <c r="R728" s="2">
        <v>71.7</v>
      </c>
      <c r="S728" s="15">
        <v>50.374453641523402</v>
      </c>
      <c r="T728" s="15">
        <v>25.410898864083801</v>
      </c>
      <c r="U728" s="15">
        <v>15.1964096185065</v>
      </c>
    </row>
    <row r="729" spans="18:21" x14ac:dyDescent="0.35">
      <c r="R729" s="2">
        <v>71.8</v>
      </c>
      <c r="S729" s="15">
        <v>50.373417984181103</v>
      </c>
      <c r="T729" s="15">
        <v>25.4097905332832</v>
      </c>
      <c r="U729" s="15">
        <v>15.1958972506277</v>
      </c>
    </row>
    <row r="730" spans="18:21" x14ac:dyDescent="0.35">
      <c r="R730" s="2">
        <v>71.900000000000006</v>
      </c>
      <c r="S730" s="15">
        <v>50.372386617563599</v>
      </c>
      <c r="T730" s="15">
        <v>25.408686680801299</v>
      </c>
      <c r="U730" s="15">
        <v>15.1953868850576</v>
      </c>
    </row>
    <row r="731" spans="18:21" x14ac:dyDescent="0.35">
      <c r="R731" s="2">
        <v>72</v>
      </c>
      <c r="S731" s="15">
        <v>50.371359518001398</v>
      </c>
      <c r="T731" s="15">
        <v>25.4075872825433</v>
      </c>
      <c r="U731" s="15">
        <v>15.194878511376601</v>
      </c>
    </row>
    <row r="732" spans="18:21" x14ac:dyDescent="0.35">
      <c r="R732" s="2">
        <v>72.099999999999994</v>
      </c>
      <c r="S732" s="15">
        <v>50.370336661987899</v>
      </c>
      <c r="T732" s="15">
        <v>25.4064923145765</v>
      </c>
      <c r="U732" s="15">
        <v>15.194372119232501</v>
      </c>
    </row>
    <row r="733" spans="18:21" x14ac:dyDescent="0.35">
      <c r="R733" s="2">
        <v>72.2</v>
      </c>
      <c r="S733" s="15">
        <v>50.369318026178199</v>
      </c>
      <c r="T733" s="15">
        <v>25.405401753128601</v>
      </c>
      <c r="U733" s="15">
        <v>15.1938676983403</v>
      </c>
    </row>
    <row r="734" spans="18:21" x14ac:dyDescent="0.35">
      <c r="R734" s="2">
        <v>72.3</v>
      </c>
      <c r="S734" s="15">
        <v>50.368303587387601</v>
      </c>
      <c r="T734" s="15">
        <v>25.404315574586601</v>
      </c>
      <c r="U734" s="15">
        <v>15.193365238481899</v>
      </c>
    </row>
    <row r="735" spans="18:21" x14ac:dyDescent="0.35">
      <c r="R735" s="2">
        <v>72.400000000000006</v>
      </c>
      <c r="S735" s="15">
        <v>50.367293322590697</v>
      </c>
      <c r="T735" s="15">
        <v>25.403233755495499</v>
      </c>
      <c r="U735" s="15">
        <v>15.1928647295051</v>
      </c>
    </row>
    <row r="736" spans="18:21" x14ac:dyDescent="0.35">
      <c r="R736" s="2">
        <v>72.5</v>
      </c>
      <c r="S736" s="15">
        <v>50.366287208919402</v>
      </c>
      <c r="T736" s="15">
        <v>25.402156272556901</v>
      </c>
      <c r="U736" s="15">
        <v>15.192366161323299</v>
      </c>
    </row>
    <row r="737" spans="18:21" x14ac:dyDescent="0.35">
      <c r="R737" s="2">
        <v>72.599999999999994</v>
      </c>
      <c r="S737" s="15">
        <v>50.365285223662298</v>
      </c>
      <c r="T737" s="15">
        <v>25.401083102627801</v>
      </c>
      <c r="U737" s="15">
        <v>15.1918695239151</v>
      </c>
    </row>
    <row r="738" spans="18:21" x14ac:dyDescent="0.35">
      <c r="R738" s="2">
        <v>72.7</v>
      </c>
      <c r="S738" s="15">
        <v>50.364287344262998</v>
      </c>
      <c r="T738" s="15">
        <v>25.400014222719498</v>
      </c>
      <c r="U738" s="15">
        <v>15.1913748073236</v>
      </c>
    </row>
    <row r="739" spans="18:21" x14ac:dyDescent="0.35">
      <c r="R739" s="2">
        <v>72.8</v>
      </c>
      <c r="S739" s="15">
        <v>50.363293548318801</v>
      </c>
      <c r="T739" s="15">
        <v>25.398949609996201</v>
      </c>
      <c r="U739" s="15">
        <v>15.190882001656201</v>
      </c>
    </row>
    <row r="740" spans="18:21" x14ac:dyDescent="0.35">
      <c r="R740" s="2">
        <v>72.900000000000006</v>
      </c>
      <c r="S740" s="15">
        <v>50.3623038135798</v>
      </c>
      <c r="T740" s="15">
        <v>25.397889241773999</v>
      </c>
      <c r="U740" s="15">
        <v>15.190391097083699</v>
      </c>
    </row>
    <row r="741" spans="18:21" x14ac:dyDescent="0.35">
      <c r="R741" s="2">
        <v>73</v>
      </c>
      <c r="S741" s="15">
        <v>50.361318117947398</v>
      </c>
      <c r="T741" s="15">
        <v>25.396833095519199</v>
      </c>
      <c r="U741" s="15">
        <v>15.18990208384</v>
      </c>
    </row>
  </sheetData>
  <mergeCells count="3">
    <mergeCell ref="D10:G10"/>
    <mergeCell ref="H10:K10"/>
    <mergeCell ref="L10:O10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5519-2932-4706-8211-DC20FF9FB598}">
  <dimension ref="A1:CN26"/>
  <sheetViews>
    <sheetView zoomScale="55" zoomScaleNormal="55" workbookViewId="0">
      <selection activeCell="E34" sqref="E34"/>
    </sheetView>
  </sheetViews>
  <sheetFormatPr defaultRowHeight="15.5" x14ac:dyDescent="0.35"/>
  <cols>
    <col min="1" max="1" width="23.58203125" style="2" customWidth="1"/>
    <col min="2" max="2" width="12.25" style="2" customWidth="1"/>
    <col min="3" max="16384" width="8.6640625" style="2"/>
  </cols>
  <sheetData>
    <row r="1" spans="1:92" x14ac:dyDescent="0.35">
      <c r="A1" s="1" t="s">
        <v>112</v>
      </c>
      <c r="B1" s="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</row>
    <row r="2" spans="1:92" x14ac:dyDescent="0.35">
      <c r="B2" s="19" t="s">
        <v>6</v>
      </c>
      <c r="C2" s="9">
        <v>1.060646</v>
      </c>
      <c r="D2" s="9">
        <v>0.95926500000000003</v>
      </c>
      <c r="E2" s="9">
        <v>1.0944700000000001</v>
      </c>
      <c r="F2" s="9">
        <v>1.2297579999999999</v>
      </c>
      <c r="G2" s="9">
        <v>1.1394439999999999</v>
      </c>
      <c r="H2" s="9">
        <v>0.99084799999999995</v>
      </c>
      <c r="I2" s="9">
        <v>0.92445600000000006</v>
      </c>
      <c r="J2" s="9">
        <v>0.94423100000000004</v>
      </c>
      <c r="K2" s="9">
        <v>1.0058100000000001</v>
      </c>
      <c r="L2" s="9">
        <v>1.0055080000000001</v>
      </c>
      <c r="M2" s="9">
        <v>1.141913</v>
      </c>
      <c r="N2" s="9">
        <v>0.87411700000000003</v>
      </c>
      <c r="O2" s="9">
        <v>0.93966799999999995</v>
      </c>
      <c r="P2" s="9">
        <v>0.96242099999999997</v>
      </c>
      <c r="Q2" s="9">
        <v>1.070511</v>
      </c>
      <c r="R2" s="9">
        <v>1.0787230000000001</v>
      </c>
      <c r="S2" s="9">
        <v>0.83917200000000003</v>
      </c>
      <c r="T2" s="9">
        <v>0.99192100000000005</v>
      </c>
      <c r="U2" s="9">
        <v>0.92505800000000005</v>
      </c>
      <c r="V2" s="9">
        <v>0.90025699999999997</v>
      </c>
      <c r="W2" s="9">
        <v>1.163843</v>
      </c>
      <c r="X2" s="9">
        <v>1.04376</v>
      </c>
      <c r="Y2" s="9">
        <v>0.94269700000000001</v>
      </c>
      <c r="Z2" s="9">
        <v>1.0450759999999999</v>
      </c>
      <c r="AA2" s="9">
        <v>1.0355719999999999</v>
      </c>
      <c r="AB2" s="9">
        <v>0.83318199999999998</v>
      </c>
      <c r="AC2" s="9">
        <v>0.96516000000000002</v>
      </c>
      <c r="AD2" s="9">
        <v>1.301272</v>
      </c>
      <c r="AE2" s="9">
        <v>0.80557999999999996</v>
      </c>
      <c r="AF2" s="9">
        <v>1.1186750000000001</v>
      </c>
      <c r="AG2" s="9">
        <v>0.87592800000000004</v>
      </c>
      <c r="AH2" s="9">
        <v>1.0091619999999999</v>
      </c>
      <c r="AI2" s="9">
        <v>0.95388399999999995</v>
      </c>
      <c r="AJ2" s="9">
        <v>0.94719399999999998</v>
      </c>
      <c r="AK2" s="9">
        <v>1.0905530000000001</v>
      </c>
      <c r="AL2" s="9">
        <v>1.2635780000000001</v>
      </c>
      <c r="AM2" s="9">
        <v>0.96177400000000002</v>
      </c>
      <c r="AN2" s="9">
        <v>1.1221950000000001</v>
      </c>
      <c r="AO2" s="9">
        <v>0.82755400000000001</v>
      </c>
      <c r="AP2" s="9">
        <v>0.97317600000000004</v>
      </c>
      <c r="AQ2" s="9">
        <v>1.1232230000000001</v>
      </c>
      <c r="AR2" s="9">
        <v>0.86915299999999995</v>
      </c>
      <c r="AS2" s="9">
        <v>0.91189900000000002</v>
      </c>
      <c r="AT2" s="9">
        <v>1.098813</v>
      </c>
      <c r="AU2" s="9">
        <v>0.95102200000000003</v>
      </c>
      <c r="AV2" s="9">
        <v>1.0405549999999999</v>
      </c>
      <c r="AW2" s="9">
        <v>0.79431300000000005</v>
      </c>
      <c r="AX2" s="9">
        <v>1.091602</v>
      </c>
      <c r="AY2" s="9">
        <v>1.0340069999999999</v>
      </c>
      <c r="AZ2" s="9">
        <v>1.0185409999999999</v>
      </c>
      <c r="BA2" s="9">
        <v>0.79338200000000003</v>
      </c>
      <c r="BB2" s="9">
        <v>0.99773299999999998</v>
      </c>
      <c r="BC2" s="9">
        <v>0.96587000000000001</v>
      </c>
      <c r="BD2" s="9">
        <v>1.113777</v>
      </c>
      <c r="BE2" s="9">
        <v>0.85217100000000001</v>
      </c>
      <c r="BF2" s="9">
        <v>1.0705499999999999</v>
      </c>
      <c r="BG2" s="9">
        <v>1.0422640000000001</v>
      </c>
      <c r="BH2" s="9">
        <v>1.3067759999999999</v>
      </c>
      <c r="BI2" s="9">
        <v>0.85338400000000003</v>
      </c>
      <c r="BJ2" s="9">
        <v>1.1232899999999999</v>
      </c>
      <c r="BK2" s="9">
        <v>0.96031</v>
      </c>
      <c r="BL2" s="9">
        <v>0.97316999999999998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3"/>
      <c r="CN2" s="3"/>
    </row>
    <row r="3" spans="1:92" x14ac:dyDescent="0.35">
      <c r="B3" s="19" t="s">
        <v>7</v>
      </c>
      <c r="C3" s="9">
        <v>0.92552199999999996</v>
      </c>
      <c r="D3" s="9">
        <v>0.91872200000000004</v>
      </c>
      <c r="E3" s="9">
        <v>0.92198199999999997</v>
      </c>
      <c r="F3" s="9">
        <v>0.96466499999999999</v>
      </c>
      <c r="G3" s="9">
        <v>0.98206000000000004</v>
      </c>
      <c r="H3" s="9">
        <v>0.92936700000000005</v>
      </c>
      <c r="I3" s="9">
        <v>0.98474300000000003</v>
      </c>
      <c r="J3" s="9">
        <v>0.82333400000000001</v>
      </c>
      <c r="K3" s="9">
        <v>0.98019000000000001</v>
      </c>
      <c r="L3" s="9">
        <v>0.97801700000000003</v>
      </c>
      <c r="M3" s="9">
        <v>0.92086400000000002</v>
      </c>
      <c r="N3" s="9">
        <v>0.78417899999999996</v>
      </c>
      <c r="O3" s="9">
        <v>0.82531500000000002</v>
      </c>
      <c r="P3" s="9">
        <v>1.1423840000000001</v>
      </c>
      <c r="Q3" s="9">
        <v>0.90113500000000002</v>
      </c>
      <c r="R3" s="9">
        <v>1.1607529999999999</v>
      </c>
      <c r="S3" s="9">
        <v>1.068638</v>
      </c>
      <c r="T3" s="9">
        <v>1.090654</v>
      </c>
      <c r="U3" s="9">
        <v>1.0054289999999999</v>
      </c>
      <c r="V3" s="9">
        <v>0.75052099999999999</v>
      </c>
      <c r="W3" s="9">
        <v>0.69307399999999997</v>
      </c>
      <c r="X3" s="9">
        <v>1.130547</v>
      </c>
      <c r="Y3" s="9">
        <v>0.90808</v>
      </c>
      <c r="Z3" s="9">
        <v>1.0186980000000001</v>
      </c>
      <c r="AA3" s="9">
        <v>0.940832</v>
      </c>
      <c r="AB3" s="9">
        <v>0.976136</v>
      </c>
      <c r="AC3" s="9">
        <v>0.93597600000000003</v>
      </c>
      <c r="AD3" s="9">
        <v>1.038842</v>
      </c>
      <c r="AE3" s="9">
        <v>0.93901299999999999</v>
      </c>
      <c r="AF3" s="9">
        <v>0.56573499999999999</v>
      </c>
      <c r="AG3" s="9">
        <v>1.115713</v>
      </c>
      <c r="AH3" s="9">
        <v>1.0468919999999999</v>
      </c>
      <c r="AI3" s="9">
        <v>1.115713</v>
      </c>
      <c r="AJ3" s="9">
        <v>1.043107</v>
      </c>
      <c r="AK3" s="9">
        <v>0.98992800000000003</v>
      </c>
      <c r="AL3" s="9">
        <v>0.87157200000000001</v>
      </c>
      <c r="AM3" s="9">
        <v>0.42944100000000002</v>
      </c>
      <c r="AN3" s="9">
        <v>0.68105899999999997</v>
      </c>
      <c r="AO3" s="9">
        <v>0.81387299999999996</v>
      </c>
      <c r="AP3" s="9">
        <v>0.93724700000000005</v>
      </c>
      <c r="AQ3" s="9">
        <v>1.01068</v>
      </c>
      <c r="AR3" s="9">
        <v>0.70145900000000005</v>
      </c>
      <c r="AS3" s="9">
        <v>0.83946600000000005</v>
      </c>
      <c r="AT3" s="9">
        <v>1.1136729999999999</v>
      </c>
      <c r="AU3" s="9">
        <v>0.75126700000000002</v>
      </c>
      <c r="AV3" s="9">
        <v>1.0569519999999999</v>
      </c>
      <c r="AW3" s="9">
        <v>1.1508259999999999</v>
      </c>
      <c r="AX3" s="9">
        <v>1.0113760000000001</v>
      </c>
      <c r="AY3" s="9">
        <v>0.92798999999999998</v>
      </c>
      <c r="AZ3" s="9">
        <v>0.90174900000000002</v>
      </c>
      <c r="BA3" s="9">
        <v>1.1412739999999999</v>
      </c>
      <c r="BB3" s="9">
        <v>0.91455299999999995</v>
      </c>
      <c r="BC3" s="9">
        <v>1.047971</v>
      </c>
      <c r="BD3" s="9">
        <v>1.024235</v>
      </c>
      <c r="BE3" s="9">
        <v>1.0177229999999999</v>
      </c>
      <c r="BF3" s="9">
        <v>1.084244</v>
      </c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3"/>
      <c r="CN3" s="3"/>
    </row>
    <row r="4" spans="1:92" x14ac:dyDescent="0.35">
      <c r="B4" s="19" t="s">
        <v>8</v>
      </c>
      <c r="C4" s="9">
        <v>0.69212200000000001</v>
      </c>
      <c r="D4" s="9">
        <v>1.0008490000000001</v>
      </c>
      <c r="E4" s="9">
        <v>0.94739099999999998</v>
      </c>
      <c r="F4" s="9">
        <v>0.89583400000000002</v>
      </c>
      <c r="G4" s="9">
        <v>1.036538</v>
      </c>
      <c r="H4" s="9">
        <v>0.88055499999999998</v>
      </c>
      <c r="I4" s="9">
        <v>0.97943400000000003</v>
      </c>
      <c r="J4" s="9">
        <v>1.0443629999999999</v>
      </c>
      <c r="K4" s="9">
        <v>0.999421</v>
      </c>
      <c r="L4" s="9">
        <v>0.97660999999999998</v>
      </c>
      <c r="M4" s="9">
        <v>1.0070730000000001</v>
      </c>
      <c r="N4" s="9">
        <v>0.44481999999999999</v>
      </c>
      <c r="O4" s="9">
        <v>0.66439400000000004</v>
      </c>
      <c r="P4" s="9">
        <v>0.86681600000000003</v>
      </c>
      <c r="Q4" s="9">
        <v>0.99455099999999996</v>
      </c>
      <c r="R4" s="9">
        <v>0.51221399999999995</v>
      </c>
      <c r="S4" s="9">
        <v>1.0962019999999999</v>
      </c>
      <c r="T4" s="9">
        <v>0.88221700000000003</v>
      </c>
      <c r="U4" s="9">
        <v>1.0731520000000001</v>
      </c>
      <c r="V4" s="9">
        <v>1.053447</v>
      </c>
      <c r="W4" s="9">
        <v>0.96104800000000001</v>
      </c>
      <c r="X4" s="9">
        <v>0.78233699999999995</v>
      </c>
      <c r="Y4" s="9">
        <v>1.011717</v>
      </c>
      <c r="Z4" s="9">
        <v>0.79980700000000005</v>
      </c>
      <c r="AA4" s="9">
        <v>1.0976710000000001</v>
      </c>
      <c r="AB4" s="9">
        <v>0.97670299999999999</v>
      </c>
      <c r="AC4" s="9">
        <v>0.80435599999999996</v>
      </c>
      <c r="AD4" s="9">
        <v>1.0646720000000001</v>
      </c>
      <c r="AE4" s="9">
        <v>0.946156</v>
      </c>
      <c r="AF4" s="9">
        <v>0.48814299999999999</v>
      </c>
      <c r="AG4" s="9">
        <v>0.655003</v>
      </c>
      <c r="AH4" s="9">
        <v>0.67676400000000003</v>
      </c>
      <c r="AI4" s="9">
        <v>0.69444300000000003</v>
      </c>
      <c r="AJ4" s="9">
        <v>0.95945400000000003</v>
      </c>
      <c r="AK4" s="9">
        <v>0.92147599999999996</v>
      </c>
      <c r="AL4" s="9">
        <v>0.76536199999999999</v>
      </c>
      <c r="AM4" s="9">
        <v>0.859236</v>
      </c>
      <c r="AN4" s="9">
        <v>0.68908100000000005</v>
      </c>
      <c r="AO4" s="9">
        <v>1.037185</v>
      </c>
      <c r="AP4" s="9">
        <v>0.75787199999999999</v>
      </c>
      <c r="AQ4" s="9">
        <v>0.87088500000000002</v>
      </c>
      <c r="AR4" s="9">
        <v>1.0138720000000001</v>
      </c>
      <c r="AS4" s="9">
        <v>0.102879</v>
      </c>
      <c r="AT4" s="9">
        <v>0.83985799999999999</v>
      </c>
      <c r="AU4" s="9">
        <v>1.217789</v>
      </c>
      <c r="AV4" s="9">
        <v>0.20829900000000001</v>
      </c>
      <c r="AW4" s="9">
        <v>1.1127499999999999</v>
      </c>
      <c r="AX4" s="9">
        <v>0.79751000000000005</v>
      </c>
      <c r="AY4" s="9">
        <v>0.71986600000000001</v>
      </c>
      <c r="AZ4" s="9">
        <v>0.49549500000000002</v>
      </c>
      <c r="BA4" s="9">
        <v>0.48156700000000002</v>
      </c>
      <c r="BB4" s="9">
        <v>0.92579</v>
      </c>
      <c r="BC4" s="9">
        <v>0.57892600000000005</v>
      </c>
      <c r="BD4" s="9">
        <v>0.67623299999999997</v>
      </c>
      <c r="BE4" s="9">
        <v>0.70117499999999999</v>
      </c>
      <c r="BF4" s="9">
        <v>0.94843599999999995</v>
      </c>
      <c r="BG4" s="9">
        <v>0.12893199999999999</v>
      </c>
      <c r="BH4" s="9">
        <v>0.65769</v>
      </c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3"/>
      <c r="CN4" s="3"/>
    </row>
    <row r="5" spans="1:92" x14ac:dyDescent="0.35">
      <c r="B5" s="19" t="s">
        <v>9</v>
      </c>
      <c r="C5" s="9">
        <v>0.871089</v>
      </c>
      <c r="D5" s="9">
        <v>1.028265</v>
      </c>
      <c r="E5" s="9">
        <v>0.95001599999999997</v>
      </c>
      <c r="F5" s="9">
        <v>0.92896100000000004</v>
      </c>
      <c r="G5" s="9">
        <v>0.96223599999999998</v>
      </c>
      <c r="H5" s="9">
        <v>0.84012900000000001</v>
      </c>
      <c r="I5" s="9">
        <v>0.97271300000000005</v>
      </c>
      <c r="J5" s="9">
        <v>0.892486</v>
      </c>
      <c r="K5" s="9">
        <v>0.64290000000000003</v>
      </c>
      <c r="L5" s="9">
        <v>1.0158739999999999</v>
      </c>
      <c r="M5" s="9">
        <v>1.0062409999999999</v>
      </c>
      <c r="N5" s="9">
        <v>0.29080499999999998</v>
      </c>
      <c r="O5" s="9">
        <v>0.96761600000000003</v>
      </c>
      <c r="P5" s="9">
        <v>0.99261900000000003</v>
      </c>
      <c r="Q5" s="9">
        <v>0.73024</v>
      </c>
      <c r="R5" s="9">
        <v>1.027374</v>
      </c>
      <c r="S5" s="9">
        <v>0.92737700000000001</v>
      </c>
      <c r="T5" s="9">
        <v>0.93232800000000005</v>
      </c>
      <c r="U5" s="9">
        <v>1.0266729999999999</v>
      </c>
      <c r="V5" s="9">
        <v>0.76772600000000002</v>
      </c>
      <c r="W5" s="9">
        <v>1.0025409999999999</v>
      </c>
      <c r="X5" s="9">
        <v>1.1141049999999999</v>
      </c>
      <c r="Y5" s="9">
        <v>0.97666699999999995</v>
      </c>
      <c r="Z5" s="9">
        <v>0.85648899999999994</v>
      </c>
      <c r="AA5" s="9">
        <v>0.99538899999999997</v>
      </c>
      <c r="AB5" s="9">
        <v>0.55956899999999998</v>
      </c>
      <c r="AC5" s="9">
        <v>0.90503500000000003</v>
      </c>
      <c r="AD5" s="9">
        <v>0.980958</v>
      </c>
      <c r="AE5" s="9">
        <v>1.089737</v>
      </c>
      <c r="AF5" s="9">
        <v>0.99672000000000005</v>
      </c>
      <c r="AG5" s="9">
        <v>1.094166</v>
      </c>
      <c r="AH5" s="9">
        <v>0.80871400000000004</v>
      </c>
      <c r="AI5" s="9">
        <v>1.122163</v>
      </c>
      <c r="AJ5" s="9">
        <v>0.981599</v>
      </c>
      <c r="AK5" s="9">
        <v>0.61283200000000004</v>
      </c>
      <c r="AL5" s="9">
        <v>0.634216</v>
      </c>
      <c r="AM5" s="9">
        <v>1.103148</v>
      </c>
      <c r="AN5" s="9">
        <v>0.70870500000000003</v>
      </c>
      <c r="AO5" s="9">
        <v>0.51095000000000002</v>
      </c>
      <c r="AP5" s="9">
        <v>0.53336700000000004</v>
      </c>
      <c r="AQ5" s="9">
        <v>0.73041400000000001</v>
      </c>
      <c r="AR5" s="9">
        <v>0.232879</v>
      </c>
      <c r="AS5" s="9">
        <v>1.061547</v>
      </c>
      <c r="AT5" s="9">
        <v>0.47785899999999998</v>
      </c>
      <c r="AU5" s="9">
        <v>0.74541400000000002</v>
      </c>
      <c r="AV5" s="9">
        <v>0.65265499999999999</v>
      </c>
      <c r="AW5" s="9">
        <v>0.812697</v>
      </c>
      <c r="AX5" s="9">
        <v>0.37326100000000001</v>
      </c>
      <c r="AY5" s="9">
        <v>0.91602700000000004</v>
      </c>
      <c r="AZ5" s="9">
        <v>0.831036</v>
      </c>
      <c r="BA5" s="9">
        <v>0.69687600000000005</v>
      </c>
      <c r="BB5" s="9">
        <v>9.9501999999999993E-2</v>
      </c>
      <c r="BC5" s="9">
        <v>0.89299499999999998</v>
      </c>
      <c r="BD5" s="9">
        <v>0.25243599999999999</v>
      </c>
      <c r="BE5" s="9">
        <v>0.52435399999999999</v>
      </c>
      <c r="BF5" s="9">
        <v>1.0152669999999999</v>
      </c>
      <c r="BG5" s="9">
        <v>0.12884599999999999</v>
      </c>
      <c r="BH5" s="9">
        <v>0.30836799999999998</v>
      </c>
      <c r="BI5" s="9">
        <v>1.098088</v>
      </c>
      <c r="BJ5" s="9">
        <v>0.69919699999999996</v>
      </c>
      <c r="BK5" s="9">
        <v>1.239652</v>
      </c>
      <c r="BL5" s="9">
        <v>0.84758100000000003</v>
      </c>
      <c r="BM5" s="9">
        <v>0.46904400000000002</v>
      </c>
      <c r="BN5" s="9">
        <v>0.33678200000000003</v>
      </c>
      <c r="BO5" s="9">
        <v>0.78412700000000002</v>
      </c>
      <c r="BP5" s="9">
        <v>0.93629799999999996</v>
      </c>
      <c r="BQ5" s="9">
        <v>0.30454199999999998</v>
      </c>
      <c r="BR5" s="9">
        <v>0.30199700000000002</v>
      </c>
      <c r="BS5" s="9">
        <v>0.38247199999999998</v>
      </c>
      <c r="BT5" s="9">
        <v>1.004432</v>
      </c>
      <c r="BU5" s="9">
        <v>1.0102249999999999</v>
      </c>
      <c r="BV5" s="9">
        <v>0.171124</v>
      </c>
      <c r="BW5" s="9">
        <v>0.479713</v>
      </c>
      <c r="BX5" s="9">
        <v>0.18402299999999999</v>
      </c>
      <c r="BY5" s="9">
        <v>0.47729100000000002</v>
      </c>
      <c r="BZ5" s="9">
        <v>0.27754899999999999</v>
      </c>
      <c r="CA5" s="9">
        <v>0.39138099999999998</v>
      </c>
      <c r="CB5" s="9">
        <v>0.243921</v>
      </c>
      <c r="CC5" s="9">
        <v>0.21046899999999999</v>
      </c>
      <c r="CD5" s="9">
        <v>0.20013500000000001</v>
      </c>
      <c r="CE5" s="9">
        <v>1.0867420000000001</v>
      </c>
      <c r="CF5" s="9"/>
      <c r="CG5" s="9"/>
      <c r="CH5" s="9"/>
      <c r="CI5" s="9"/>
      <c r="CJ5" s="9"/>
      <c r="CK5" s="9"/>
      <c r="CL5" s="9"/>
      <c r="CM5" s="3"/>
      <c r="CN5" s="3"/>
    </row>
    <row r="6" spans="1:92" x14ac:dyDescent="0.35">
      <c r="B6" s="19" t="s">
        <v>10</v>
      </c>
      <c r="C6" s="9">
        <v>0.75740499999999999</v>
      </c>
      <c r="D6" s="9">
        <v>0.872865</v>
      </c>
      <c r="E6" s="9">
        <v>0.87156800000000001</v>
      </c>
      <c r="F6" s="9">
        <v>0.970059</v>
      </c>
      <c r="G6" s="9">
        <v>0.77422400000000002</v>
      </c>
      <c r="H6" s="9">
        <v>0.811006</v>
      </c>
      <c r="I6" s="9">
        <v>0.85097999999999996</v>
      </c>
      <c r="J6" s="9">
        <v>0.73683200000000004</v>
      </c>
      <c r="K6" s="9">
        <v>0.82719299999999996</v>
      </c>
      <c r="L6" s="9">
        <v>0.83100499999999999</v>
      </c>
      <c r="M6" s="9">
        <v>0.88212500000000005</v>
      </c>
      <c r="N6" s="9">
        <v>0.16023000000000001</v>
      </c>
      <c r="O6" s="9">
        <v>0.493504</v>
      </c>
      <c r="P6" s="9">
        <v>0.49530000000000002</v>
      </c>
      <c r="Q6" s="9">
        <v>0.72303799999999996</v>
      </c>
      <c r="R6" s="9">
        <v>1.0229459999999999</v>
      </c>
      <c r="S6" s="9">
        <v>0.20180500000000001</v>
      </c>
      <c r="T6" s="9">
        <v>0.49286600000000003</v>
      </c>
      <c r="U6" s="9">
        <v>0.97438400000000003</v>
      </c>
      <c r="V6" s="9">
        <v>0.164438</v>
      </c>
      <c r="W6" s="9">
        <v>0.52245699999999995</v>
      </c>
      <c r="X6" s="9">
        <v>0.17647699999999999</v>
      </c>
      <c r="Y6" s="9">
        <v>0.22598099999999999</v>
      </c>
      <c r="Z6" s="9">
        <v>0.94430000000000003</v>
      </c>
      <c r="AA6" s="9">
        <v>0.61416800000000005</v>
      </c>
      <c r="AB6" s="9">
        <v>0.68164100000000005</v>
      </c>
      <c r="AC6" s="9">
        <v>0.41713099999999997</v>
      </c>
      <c r="AD6" s="9">
        <v>0.22078900000000001</v>
      </c>
      <c r="AE6" s="9">
        <v>0.82899999999999996</v>
      </c>
      <c r="AF6" s="9">
        <v>0.962862</v>
      </c>
      <c r="AG6" s="9">
        <v>0.59549600000000003</v>
      </c>
      <c r="AH6" s="9">
        <v>0.40788999999999997</v>
      </c>
      <c r="AI6" s="9">
        <v>0.18498000000000001</v>
      </c>
      <c r="AJ6" s="9">
        <v>0.42458099999999999</v>
      </c>
      <c r="AK6" s="9">
        <v>0.67178800000000005</v>
      </c>
      <c r="AL6" s="9">
        <v>0.48884</v>
      </c>
      <c r="AM6" s="9">
        <v>0.82456200000000002</v>
      </c>
      <c r="AN6" s="9">
        <v>0.129548</v>
      </c>
      <c r="AO6" s="9">
        <v>0.56322499999999998</v>
      </c>
      <c r="AP6" s="9">
        <v>0.102135</v>
      </c>
      <c r="AQ6" s="9">
        <v>0.36332599999999998</v>
      </c>
      <c r="AR6" s="9">
        <v>8.4435999999999997E-2</v>
      </c>
      <c r="AS6" s="9">
        <v>0.25023400000000001</v>
      </c>
      <c r="AT6" s="9">
        <v>1.033752</v>
      </c>
      <c r="AU6" s="9">
        <v>0.86956100000000003</v>
      </c>
      <c r="AV6" s="9">
        <v>8.5349999999999995E-2</v>
      </c>
      <c r="AW6" s="9">
        <v>0.28944199999999998</v>
      </c>
      <c r="AX6" s="9">
        <v>0.51374900000000001</v>
      </c>
      <c r="AY6" s="9">
        <v>0.57538599999999995</v>
      </c>
      <c r="AZ6" s="9">
        <v>0.318662</v>
      </c>
      <c r="BA6" s="9">
        <v>0.16434299999999999</v>
      </c>
      <c r="BB6" s="9">
        <v>0.37287500000000001</v>
      </c>
      <c r="BC6" s="9">
        <v>0.10813300000000001</v>
      </c>
      <c r="BD6" s="9">
        <v>0.30404500000000001</v>
      </c>
      <c r="BE6" s="9">
        <v>0.13503799999999999</v>
      </c>
      <c r="BF6" s="9">
        <v>0.33944800000000003</v>
      </c>
      <c r="BG6" s="9">
        <v>6.9491999999999998E-2</v>
      </c>
      <c r="BH6" s="9">
        <v>0.24368999999999999</v>
      </c>
      <c r="BI6" s="9">
        <v>8.0853999999999995E-2</v>
      </c>
      <c r="BJ6" s="9">
        <v>8.1772999999999998E-2</v>
      </c>
      <c r="BK6" s="9">
        <v>0.180344</v>
      </c>
      <c r="BL6" s="9">
        <v>0.91223299999999996</v>
      </c>
      <c r="BM6" s="9">
        <v>0.65377799999999997</v>
      </c>
      <c r="BN6" s="9">
        <v>0.17634900000000001</v>
      </c>
      <c r="BO6" s="9">
        <v>0.12798200000000001</v>
      </c>
      <c r="BP6" s="9">
        <v>0.43721700000000002</v>
      </c>
      <c r="BQ6" s="9">
        <v>0.45738800000000002</v>
      </c>
      <c r="BR6" s="9">
        <v>0.31959199999999999</v>
      </c>
      <c r="BS6" s="9">
        <v>0.103661</v>
      </c>
      <c r="BT6" s="9">
        <v>0.32516699999999998</v>
      </c>
      <c r="BU6" s="9">
        <v>7.8306000000000001E-2</v>
      </c>
      <c r="BV6" s="9">
        <v>0.95046699999999995</v>
      </c>
      <c r="BW6" s="9">
        <v>6.2932000000000002E-2</v>
      </c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3"/>
      <c r="CN6" s="3"/>
    </row>
    <row r="7" spans="1:92" x14ac:dyDescent="0.35">
      <c r="B7" s="19" t="s">
        <v>11</v>
      </c>
      <c r="C7" s="9">
        <v>0.28208800000000001</v>
      </c>
      <c r="D7" s="9">
        <v>0.443324</v>
      </c>
      <c r="E7" s="9">
        <v>0.77636899999999998</v>
      </c>
      <c r="F7" s="9">
        <v>1.043628</v>
      </c>
      <c r="G7" s="9">
        <v>0</v>
      </c>
      <c r="H7" s="9">
        <v>0.37883800000000001</v>
      </c>
      <c r="I7" s="9">
        <v>0.104352</v>
      </c>
      <c r="J7" s="9">
        <v>0.53729300000000002</v>
      </c>
      <c r="K7" s="9">
        <v>0.52355399999999996</v>
      </c>
      <c r="L7" s="9">
        <v>0.88023799999999996</v>
      </c>
      <c r="M7" s="9">
        <v>0.85966799999999999</v>
      </c>
      <c r="N7" s="9">
        <v>0.214785</v>
      </c>
      <c r="O7" s="9">
        <v>0.55397799999999997</v>
      </c>
      <c r="P7" s="9">
        <v>0.35899500000000001</v>
      </c>
      <c r="Q7" s="9">
        <v>0.30923600000000001</v>
      </c>
      <c r="R7" s="9">
        <v>0.194489</v>
      </c>
      <c r="S7" s="9">
        <v>0.32977400000000001</v>
      </c>
      <c r="T7" s="9">
        <v>0.56127499999999997</v>
      </c>
      <c r="U7" s="9">
        <v>0.33318500000000001</v>
      </c>
      <c r="V7" s="9">
        <v>0.73180800000000001</v>
      </c>
      <c r="W7" s="9">
        <v>0.48399999999999999</v>
      </c>
      <c r="X7" s="9">
        <v>8.9272000000000004E-2</v>
      </c>
      <c r="Y7" s="9">
        <v>0.58738999999999997</v>
      </c>
      <c r="Z7" s="9">
        <v>0.66980499999999998</v>
      </c>
      <c r="AA7" s="9">
        <v>0.49960100000000002</v>
      </c>
      <c r="AB7" s="9">
        <v>0.140458</v>
      </c>
      <c r="AC7" s="9">
        <v>0.27349699999999999</v>
      </c>
      <c r="AD7" s="9">
        <v>0.34694000000000003</v>
      </c>
      <c r="AE7" s="9">
        <v>0.15173500000000001</v>
      </c>
      <c r="AF7" s="9">
        <v>0.39982200000000001</v>
      </c>
      <c r="AG7" s="9">
        <v>0.56758699999999995</v>
      </c>
      <c r="AH7" s="9">
        <v>0.28029199999999999</v>
      </c>
      <c r="AI7" s="9">
        <v>0.50596799999999997</v>
      </c>
      <c r="AJ7" s="9">
        <v>0.62069399999999997</v>
      </c>
      <c r="AK7" s="9">
        <v>8.9270000000000002E-2</v>
      </c>
      <c r="AL7" s="9">
        <v>0.47823399999999999</v>
      </c>
      <c r="AM7" s="9">
        <v>0.79006900000000002</v>
      </c>
      <c r="AN7" s="9">
        <v>0.28482499999999999</v>
      </c>
      <c r="AO7" s="9">
        <v>0.25248900000000002</v>
      </c>
      <c r="AP7" s="9">
        <v>0.41758200000000001</v>
      </c>
      <c r="AQ7" s="9">
        <v>0.33798899999999998</v>
      </c>
      <c r="AR7" s="9">
        <v>0.26636100000000001</v>
      </c>
      <c r="AS7" s="9">
        <v>0.10506500000000001</v>
      </c>
      <c r="AT7" s="9">
        <v>0.367037</v>
      </c>
      <c r="AU7" s="9">
        <v>0.108366</v>
      </c>
      <c r="AV7" s="9">
        <v>0.62857799999999997</v>
      </c>
      <c r="AW7" s="9">
        <v>0.236987</v>
      </c>
      <c r="AX7" s="9">
        <v>0.48694500000000002</v>
      </c>
      <c r="AY7" s="9">
        <v>0.225906</v>
      </c>
      <c r="AZ7" s="9">
        <v>0.26375399999999999</v>
      </c>
      <c r="BA7" s="9">
        <v>0.21024000000000001</v>
      </c>
      <c r="BB7" s="9">
        <v>0.25361099999999998</v>
      </c>
      <c r="BC7" s="9">
        <v>5.1112999999999999E-2</v>
      </c>
      <c r="BD7" s="9">
        <v>0.34644799999999998</v>
      </c>
      <c r="BE7" s="9">
        <v>0.158053</v>
      </c>
      <c r="BF7" s="9">
        <v>0.31073499999999998</v>
      </c>
      <c r="BG7" s="9">
        <v>0.37503399999999998</v>
      </c>
      <c r="BH7" s="9">
        <v>0.58639399999999997</v>
      </c>
      <c r="BI7" s="9">
        <v>0.14260300000000001</v>
      </c>
      <c r="BJ7" s="9">
        <v>0.107017</v>
      </c>
      <c r="BK7" s="9">
        <v>0.32012600000000002</v>
      </c>
      <c r="BL7" s="9">
        <v>0.16985600000000001</v>
      </c>
      <c r="BM7" s="9">
        <v>0.27731899999999998</v>
      </c>
      <c r="BN7" s="9">
        <v>0.121991</v>
      </c>
      <c r="BO7" s="9">
        <v>0.255826</v>
      </c>
      <c r="BP7" s="9">
        <v>0.119924</v>
      </c>
      <c r="BQ7" s="9">
        <v>0.26543099999999997</v>
      </c>
      <c r="BR7" s="9">
        <v>0.115645</v>
      </c>
      <c r="BS7" s="9">
        <v>0.28729399999999999</v>
      </c>
      <c r="BT7" s="9">
        <v>0.44173200000000001</v>
      </c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3"/>
      <c r="CN7" s="3"/>
    </row>
    <row r="8" spans="1:92" x14ac:dyDescent="0.35">
      <c r="B8" s="19" t="s">
        <v>12</v>
      </c>
      <c r="C8" s="9">
        <v>0.44812800000000003</v>
      </c>
      <c r="D8" s="9">
        <v>0.30296000000000001</v>
      </c>
      <c r="E8" s="9">
        <v>0.69772999999999996</v>
      </c>
      <c r="F8" s="9">
        <v>0.79198100000000005</v>
      </c>
      <c r="G8" s="9">
        <v>0</v>
      </c>
      <c r="H8" s="9">
        <v>3.8205000000000003E-2</v>
      </c>
      <c r="I8" s="9">
        <v>0.76790899999999995</v>
      </c>
      <c r="J8" s="9">
        <v>0.50887099999999996</v>
      </c>
      <c r="K8" s="9">
        <v>7.1906999999999999E-2</v>
      </c>
      <c r="L8" s="9">
        <v>0.715723</v>
      </c>
      <c r="M8" s="9">
        <v>0.60006199999999998</v>
      </c>
      <c r="N8" s="9">
        <v>0.46971000000000002</v>
      </c>
      <c r="O8" s="9">
        <v>0.21387900000000001</v>
      </c>
      <c r="P8" s="9">
        <v>9.8007999999999998E-2</v>
      </c>
      <c r="Q8" s="9">
        <v>0.31184000000000001</v>
      </c>
      <c r="R8" s="9">
        <v>9.9751000000000006E-2</v>
      </c>
      <c r="S8" s="9">
        <v>0.19569800000000001</v>
      </c>
      <c r="T8" s="9">
        <v>0.51543099999999997</v>
      </c>
      <c r="U8" s="9">
        <v>0.16819999999999999</v>
      </c>
      <c r="V8" s="9">
        <v>0.42824299999999998</v>
      </c>
      <c r="W8" s="9">
        <v>0.129273</v>
      </c>
      <c r="X8" s="9">
        <v>0.105658</v>
      </c>
      <c r="Y8" s="9">
        <v>0.50985100000000005</v>
      </c>
      <c r="Z8" s="9">
        <v>0.39646700000000001</v>
      </c>
      <c r="AA8" s="9">
        <v>0.56557999999999997</v>
      </c>
      <c r="AB8" s="9">
        <v>0.68793700000000002</v>
      </c>
      <c r="AC8" s="9">
        <v>0.56381899999999996</v>
      </c>
      <c r="AD8" s="9">
        <v>0.395758</v>
      </c>
      <c r="AE8" s="9">
        <v>0.37720999999999999</v>
      </c>
      <c r="AF8" s="9">
        <v>0.31264700000000001</v>
      </c>
      <c r="AG8" s="9">
        <v>0.77632699999999999</v>
      </c>
      <c r="AH8" s="9">
        <v>0.239924</v>
      </c>
      <c r="AI8" s="9">
        <v>0.918161</v>
      </c>
      <c r="AJ8" s="9">
        <v>4.7905999999999997E-2</v>
      </c>
      <c r="AK8" s="9">
        <v>7.8112000000000001E-2</v>
      </c>
      <c r="AL8" s="9">
        <v>7.9403000000000001E-2</v>
      </c>
      <c r="AM8" s="9">
        <v>0.672342</v>
      </c>
      <c r="AN8" s="9">
        <v>0.13628299999999999</v>
      </c>
      <c r="AO8" s="9">
        <v>0.13353400000000001</v>
      </c>
      <c r="AP8" s="9">
        <v>9.2200000000000004E-2</v>
      </c>
      <c r="AQ8" s="9">
        <v>0.276675</v>
      </c>
      <c r="AR8" s="9">
        <v>7.2784000000000001E-2</v>
      </c>
      <c r="AS8" s="9">
        <v>0.11797199999999999</v>
      </c>
      <c r="AT8" s="9">
        <v>0.23386899999999999</v>
      </c>
      <c r="AU8" s="9">
        <v>0.58521999999999996</v>
      </c>
      <c r="AV8" s="9">
        <v>0.32688299999999998</v>
      </c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3"/>
      <c r="CN8" s="3"/>
    </row>
    <row r="9" spans="1:92" x14ac:dyDescent="0.35">
      <c r="B9" s="19" t="s">
        <v>13</v>
      </c>
      <c r="C9" s="9">
        <v>0</v>
      </c>
      <c r="D9" s="9">
        <v>0.15223700000000001</v>
      </c>
      <c r="E9" s="9">
        <v>4.0058999999999997E-2</v>
      </c>
      <c r="F9" s="9">
        <v>1.05023</v>
      </c>
      <c r="G9" s="9">
        <v>0</v>
      </c>
      <c r="H9" s="9">
        <v>0</v>
      </c>
      <c r="I9" s="9">
        <v>0.50239900000000004</v>
      </c>
      <c r="J9" s="9">
        <v>0.11228</v>
      </c>
      <c r="K9" s="9">
        <v>0.416265</v>
      </c>
      <c r="L9" s="9">
        <v>0.63395400000000002</v>
      </c>
      <c r="M9" s="9">
        <v>0.48846099999999998</v>
      </c>
      <c r="N9" s="9">
        <v>0.242261</v>
      </c>
      <c r="O9" s="9">
        <v>0.40470800000000001</v>
      </c>
      <c r="P9" s="9">
        <v>0.27085300000000001</v>
      </c>
      <c r="Q9" s="9">
        <v>0.195775</v>
      </c>
      <c r="R9" s="9">
        <v>0.49071999999999999</v>
      </c>
      <c r="S9" s="9">
        <v>0.145205</v>
      </c>
      <c r="T9" s="9">
        <v>0.30083700000000002</v>
      </c>
      <c r="U9" s="9">
        <v>0.30719099999999999</v>
      </c>
      <c r="V9" s="9">
        <v>0.42552000000000001</v>
      </c>
      <c r="W9" s="9">
        <v>0.23527300000000001</v>
      </c>
      <c r="X9" s="9">
        <v>7.6092000000000007E-2</v>
      </c>
      <c r="Y9" s="9">
        <v>0.32624700000000001</v>
      </c>
      <c r="Z9" s="9">
        <v>0.10349899999999999</v>
      </c>
      <c r="AA9" s="9">
        <v>0.75414899999999996</v>
      </c>
      <c r="AB9" s="9">
        <v>0.35455199999999998</v>
      </c>
      <c r="AC9" s="9">
        <v>0.26079000000000002</v>
      </c>
      <c r="AD9" s="9">
        <v>0.75625100000000001</v>
      </c>
      <c r="AE9" s="9">
        <v>0.26589800000000002</v>
      </c>
      <c r="AF9" s="9">
        <v>1.633983</v>
      </c>
      <c r="AG9" s="9">
        <v>0.484628</v>
      </c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3"/>
      <c r="CN9" s="3"/>
    </row>
    <row r="10" spans="1:92" x14ac:dyDescent="0.35">
      <c r="B10" s="19" t="s">
        <v>14</v>
      </c>
      <c r="C10" s="9">
        <v>0.11509999999999999</v>
      </c>
      <c r="D10" s="9">
        <v>0.31371199999999999</v>
      </c>
      <c r="E10" s="9">
        <v>0.441604</v>
      </c>
      <c r="F10" s="9">
        <v>0.74407800000000002</v>
      </c>
      <c r="G10" s="9">
        <v>0.49288399999999999</v>
      </c>
      <c r="H10" s="9">
        <v>0.239452</v>
      </c>
      <c r="I10" s="9">
        <v>0.33063300000000001</v>
      </c>
      <c r="J10" s="9">
        <v>0.12019100000000001</v>
      </c>
      <c r="K10" s="9">
        <v>0</v>
      </c>
      <c r="L10" s="9">
        <v>0.49552800000000002</v>
      </c>
      <c r="M10" s="9">
        <v>0.59158500000000003</v>
      </c>
      <c r="N10" s="9">
        <v>0.50970899999999997</v>
      </c>
      <c r="O10" s="9">
        <v>0.10234500000000001</v>
      </c>
      <c r="P10" s="9">
        <v>0.41297</v>
      </c>
      <c r="Q10" s="9">
        <v>0.123997</v>
      </c>
      <c r="R10" s="9">
        <v>0.159856</v>
      </c>
      <c r="S10" s="9">
        <v>9.4784999999999994E-2</v>
      </c>
      <c r="T10" s="9">
        <v>0.54272900000000002</v>
      </c>
      <c r="U10" s="9">
        <v>0.195551</v>
      </c>
      <c r="V10" s="9">
        <v>0.21716199999999999</v>
      </c>
      <c r="W10" s="9">
        <v>0.16362599999999999</v>
      </c>
      <c r="X10" s="9">
        <v>8.6026000000000005E-2</v>
      </c>
      <c r="Y10" s="9">
        <v>0.39347500000000002</v>
      </c>
      <c r="Z10" s="9">
        <v>0.247784</v>
      </c>
      <c r="AA10" s="9">
        <v>0.69353500000000001</v>
      </c>
      <c r="AB10" s="9">
        <v>0.104222</v>
      </c>
      <c r="AC10" s="9">
        <v>0.33423700000000001</v>
      </c>
      <c r="AD10" s="9">
        <v>0.23618</v>
      </c>
      <c r="AE10" s="9">
        <v>0.65421200000000002</v>
      </c>
      <c r="AF10" s="9">
        <v>0.17002400000000001</v>
      </c>
      <c r="AG10" s="9">
        <v>0.27207500000000001</v>
      </c>
      <c r="AH10" s="9">
        <v>0.49501600000000001</v>
      </c>
      <c r="AI10" s="9">
        <v>0.126474</v>
      </c>
      <c r="AJ10" s="9">
        <v>5.4938000000000001E-2</v>
      </c>
      <c r="AK10" s="9">
        <v>0.33383000000000002</v>
      </c>
      <c r="AL10" s="9">
        <v>8.1461000000000006E-2</v>
      </c>
      <c r="AM10" s="9">
        <v>8.0564999999999998E-2</v>
      </c>
      <c r="AN10" s="9">
        <v>0.119908</v>
      </c>
      <c r="AO10" s="9">
        <v>0.210756</v>
      </c>
      <c r="AP10" s="9">
        <v>0.16434399999999999</v>
      </c>
      <c r="AQ10" s="9">
        <v>0.19192100000000001</v>
      </c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3"/>
      <c r="CN10" s="3"/>
    </row>
    <row r="11" spans="1:92" x14ac:dyDescent="0.35">
      <c r="B11" s="19" t="s">
        <v>15</v>
      </c>
      <c r="C11" s="9">
        <v>4.9245999999999998E-2</v>
      </c>
      <c r="D11" s="9">
        <v>0.369452</v>
      </c>
      <c r="E11" s="9">
        <v>4.3385E-2</v>
      </c>
      <c r="F11" s="9">
        <v>0.15453500000000001</v>
      </c>
      <c r="G11" s="9">
        <v>0</v>
      </c>
      <c r="H11" s="9">
        <v>0</v>
      </c>
      <c r="I11" s="9">
        <v>0</v>
      </c>
      <c r="J11" s="9">
        <v>0.96157400000000004</v>
      </c>
      <c r="K11" s="9">
        <v>0.31049599999999999</v>
      </c>
      <c r="L11" s="9">
        <v>0.68219700000000005</v>
      </c>
      <c r="M11" s="9">
        <v>0.24567900000000001</v>
      </c>
      <c r="N11" s="9">
        <v>0.34680800000000001</v>
      </c>
      <c r="O11" s="9">
        <v>7.3363999999999999E-2</v>
      </c>
      <c r="P11" s="9">
        <v>0.20013300000000001</v>
      </c>
      <c r="Q11" s="9">
        <v>0.10754</v>
      </c>
      <c r="R11" s="9">
        <v>0.16073899999999999</v>
      </c>
      <c r="S11" s="9">
        <v>0.17754300000000001</v>
      </c>
      <c r="T11" s="9">
        <v>0.22580800000000001</v>
      </c>
      <c r="U11" s="9">
        <v>0.24207799999999999</v>
      </c>
      <c r="V11" s="9">
        <v>0.40816200000000002</v>
      </c>
      <c r="W11" s="9">
        <v>0.25377100000000002</v>
      </c>
      <c r="X11" s="9">
        <v>0.10165399999999999</v>
      </c>
      <c r="Y11" s="9">
        <v>0.185254</v>
      </c>
      <c r="Z11" s="9">
        <v>0.50334100000000004</v>
      </c>
      <c r="AA11" s="9">
        <v>0.72989499999999996</v>
      </c>
      <c r="AB11" s="9">
        <v>0.56425199999999998</v>
      </c>
      <c r="AC11" s="9">
        <v>0.28678100000000001</v>
      </c>
      <c r="AD11" s="9">
        <v>0.176869</v>
      </c>
      <c r="AE11" s="9">
        <v>0.63059100000000001</v>
      </c>
      <c r="AF11" s="9">
        <v>0.18701799999999999</v>
      </c>
      <c r="AG11" s="9">
        <v>0.15953100000000001</v>
      </c>
      <c r="AH11" s="9">
        <v>0.48377199999999998</v>
      </c>
      <c r="AI11" s="9">
        <v>0.93266800000000005</v>
      </c>
      <c r="AJ11" s="9">
        <v>0.25433099999999997</v>
      </c>
      <c r="AK11" s="9">
        <v>0.75239599999999995</v>
      </c>
      <c r="AL11" s="9">
        <v>0.60928000000000004</v>
      </c>
      <c r="AM11" s="9">
        <v>0.72950199999999998</v>
      </c>
      <c r="AN11" s="9">
        <v>0.70682100000000003</v>
      </c>
      <c r="AO11" s="9">
        <v>0.69110300000000002</v>
      </c>
      <c r="AP11" s="9">
        <v>1.1685369999999999</v>
      </c>
      <c r="AQ11" s="9">
        <v>0.38511499999999999</v>
      </c>
      <c r="AR11" s="9">
        <v>0.23971799999999999</v>
      </c>
      <c r="AS11" s="9">
        <v>9.5797999999999994E-2</v>
      </c>
      <c r="AT11" s="9">
        <v>0.19705500000000001</v>
      </c>
      <c r="AU11" s="9">
        <v>0.35960199999999998</v>
      </c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3"/>
      <c r="CN11" s="3"/>
    </row>
    <row r="12" spans="1:92" x14ac:dyDescent="0.35">
      <c r="B12" s="29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</row>
    <row r="13" spans="1:92" x14ac:dyDescent="0.35">
      <c r="B13" s="2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</row>
    <row r="14" spans="1:92" x14ac:dyDescent="0.35">
      <c r="A14" s="1" t="s">
        <v>114</v>
      </c>
      <c r="B14" s="29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</row>
    <row r="15" spans="1:92" x14ac:dyDescent="0.35">
      <c r="B15" s="19"/>
      <c r="C15" s="20" t="s">
        <v>3</v>
      </c>
      <c r="D15" s="21"/>
      <c r="E15" s="21"/>
      <c r="F15" s="21"/>
      <c r="G15" s="21"/>
      <c r="H15" s="21"/>
      <c r="I15" s="22"/>
      <c r="J15" s="20" t="s">
        <v>4</v>
      </c>
      <c r="K15" s="21"/>
      <c r="L15" s="21"/>
      <c r="M15" s="21"/>
      <c r="N15" s="21"/>
      <c r="O15" s="21"/>
      <c r="P15" s="22"/>
      <c r="Q15" s="20" t="s">
        <v>5</v>
      </c>
      <c r="R15" s="21"/>
      <c r="S15" s="21"/>
      <c r="T15" s="21"/>
      <c r="U15" s="21"/>
      <c r="V15" s="21"/>
      <c r="W15" s="22"/>
    </row>
    <row r="16" spans="1:92" x14ac:dyDescent="0.35">
      <c r="B16" s="19" t="s">
        <v>6</v>
      </c>
      <c r="C16" s="10">
        <v>-34.541069999999998</v>
      </c>
      <c r="D16" s="11">
        <v>14.88754</v>
      </c>
      <c r="E16" s="11"/>
      <c r="F16" s="11">
        <v>-2.0889389999999999</v>
      </c>
      <c r="G16" s="11"/>
      <c r="H16" s="11">
        <v>2.2825129999999998</v>
      </c>
      <c r="I16" s="12"/>
      <c r="J16" s="10">
        <v>-22.33259</v>
      </c>
      <c r="K16" s="11">
        <v>21.725210000000001</v>
      </c>
      <c r="L16" s="11"/>
      <c r="M16" s="11">
        <v>4.2655789999999998</v>
      </c>
      <c r="N16" s="11"/>
      <c r="O16" s="11">
        <v>19.882110000000001</v>
      </c>
      <c r="P16" s="12"/>
      <c r="Q16" s="10">
        <v>-12.363899999999999</v>
      </c>
      <c r="R16" s="11">
        <v>11.633839999999999</v>
      </c>
      <c r="S16" s="11"/>
      <c r="T16" s="11">
        <v>8.1742790000000003</v>
      </c>
      <c r="U16" s="11"/>
      <c r="V16" s="11">
        <v>24.208749999999998</v>
      </c>
      <c r="W16" s="12"/>
    </row>
    <row r="17" spans="2:23" x14ac:dyDescent="0.35">
      <c r="B17" s="19">
        <v>0</v>
      </c>
      <c r="C17" s="10">
        <v>-21.39798</v>
      </c>
      <c r="D17" s="11">
        <v>22.198730000000001</v>
      </c>
      <c r="E17" s="11"/>
      <c r="F17" s="11">
        <v>-15.423159999999999</v>
      </c>
      <c r="G17" s="11"/>
      <c r="H17" s="11">
        <v>-0.16341800000000001</v>
      </c>
      <c r="I17" s="12"/>
      <c r="J17" s="10">
        <v>-7.383928</v>
      </c>
      <c r="K17" s="11">
        <v>32.202399999999997</v>
      </c>
      <c r="L17" s="11"/>
      <c r="M17" s="11">
        <v>15.39723</v>
      </c>
      <c r="N17" s="11"/>
      <c r="O17" s="11">
        <v>-3.4759769999999999</v>
      </c>
      <c r="P17" s="12"/>
      <c r="Q17" s="10">
        <v>-14.446149999999999</v>
      </c>
      <c r="R17" s="11">
        <v>19.76501</v>
      </c>
      <c r="S17" s="11"/>
      <c r="T17" s="11">
        <v>10.70659</v>
      </c>
      <c r="U17" s="11"/>
      <c r="V17" s="11">
        <v>12.588430000000001</v>
      </c>
      <c r="W17" s="12"/>
    </row>
    <row r="18" spans="2:23" x14ac:dyDescent="0.35">
      <c r="B18" s="19" t="s">
        <v>8</v>
      </c>
      <c r="C18" s="10">
        <v>6.1844000000000003E-2</v>
      </c>
      <c r="D18" s="11">
        <v>61.638570000000001</v>
      </c>
      <c r="E18" s="11"/>
      <c r="F18" s="11">
        <v>13.582330000000001</v>
      </c>
      <c r="G18" s="11"/>
      <c r="H18" s="11">
        <v>43.576680000000003</v>
      </c>
      <c r="I18" s="12"/>
      <c r="J18" s="10">
        <v>12.07915</v>
      </c>
      <c r="K18" s="11">
        <v>20.403690000000001</v>
      </c>
      <c r="L18" s="11"/>
      <c r="M18" s="11">
        <v>35.636980000000001</v>
      </c>
      <c r="N18" s="11"/>
      <c r="O18" s="11">
        <v>-1.19248</v>
      </c>
      <c r="P18" s="12"/>
      <c r="Q18" s="10">
        <v>-3.7837040000000002</v>
      </c>
      <c r="R18" s="11">
        <v>14.113200000000001</v>
      </c>
      <c r="S18" s="11"/>
      <c r="T18" s="11">
        <v>5.8440989999999999</v>
      </c>
      <c r="U18" s="11"/>
      <c r="V18" s="11">
        <v>13.283810000000001</v>
      </c>
      <c r="W18" s="12"/>
    </row>
    <row r="19" spans="2:23" x14ac:dyDescent="0.35">
      <c r="B19" s="19" t="s">
        <v>9</v>
      </c>
      <c r="C19" s="10">
        <v>28.53424</v>
      </c>
      <c r="D19" s="11">
        <v>88.009630000000001</v>
      </c>
      <c r="E19" s="11">
        <v>106.20480000000001</v>
      </c>
      <c r="F19" s="11">
        <v>22.276979999999998</v>
      </c>
      <c r="G19" s="11">
        <v>37.836030000000001</v>
      </c>
      <c r="H19" s="11">
        <v>54.658929999999998</v>
      </c>
      <c r="I19" s="12">
        <v>62.145659999999999</v>
      </c>
      <c r="J19" s="10">
        <v>44.565170000000002</v>
      </c>
      <c r="K19" s="11">
        <v>33.018790000000003</v>
      </c>
      <c r="L19" s="11">
        <v>38.162179999999999</v>
      </c>
      <c r="M19" s="11">
        <v>49.85087</v>
      </c>
      <c r="N19" s="11">
        <v>66.644350000000003</v>
      </c>
      <c r="O19" s="11">
        <v>-6.5687249999999997</v>
      </c>
      <c r="P19" s="12">
        <v>-5.5379529999999999</v>
      </c>
      <c r="Q19" s="10">
        <v>14.23837</v>
      </c>
      <c r="R19" s="11">
        <v>14.893330000000001</v>
      </c>
      <c r="S19" s="11">
        <v>15.85974</v>
      </c>
      <c r="T19" s="11">
        <v>5.1014390000000001</v>
      </c>
      <c r="U19" s="11">
        <v>5.8248420000000003</v>
      </c>
      <c r="V19" s="11">
        <v>5.5695860000000001</v>
      </c>
      <c r="W19" s="12">
        <v>13.191280000000001</v>
      </c>
    </row>
    <row r="20" spans="2:23" x14ac:dyDescent="0.35">
      <c r="B20" s="19" t="s">
        <v>10</v>
      </c>
      <c r="C20" s="10">
        <v>125.3536</v>
      </c>
      <c r="D20" s="11">
        <v>181.49809999999999</v>
      </c>
      <c r="E20" s="11"/>
      <c r="F20" s="11">
        <v>89.070160000000001</v>
      </c>
      <c r="G20" s="11">
        <v>163.11930000000001</v>
      </c>
      <c r="H20" s="11">
        <v>79.101529999999997</v>
      </c>
      <c r="I20" s="12">
        <v>85.927340000000001</v>
      </c>
      <c r="J20" s="10">
        <v>53.435130000000001</v>
      </c>
      <c r="K20" s="11">
        <v>37.757770000000001</v>
      </c>
      <c r="L20" s="11"/>
      <c r="M20" s="11">
        <v>65.679670000000002</v>
      </c>
      <c r="N20" s="11">
        <v>72.878270000000001</v>
      </c>
      <c r="O20" s="11">
        <v>-5.1735199999999999</v>
      </c>
      <c r="P20" s="12">
        <v>-4.7735190000000003</v>
      </c>
      <c r="Q20" s="10">
        <v>0.23640800000000001</v>
      </c>
      <c r="R20" s="11">
        <v>13.74559</v>
      </c>
      <c r="S20" s="11"/>
      <c r="T20" s="11">
        <v>0.49349900000000002</v>
      </c>
      <c r="U20" s="11">
        <v>2.5497380000000001</v>
      </c>
      <c r="V20" s="11">
        <v>10.468500000000001</v>
      </c>
      <c r="W20" s="12">
        <v>8.9578629999999997</v>
      </c>
    </row>
    <row r="21" spans="2:23" x14ac:dyDescent="0.35">
      <c r="B21" s="19" t="s">
        <v>11</v>
      </c>
      <c r="C21" s="10">
        <v>239.84180000000001</v>
      </c>
      <c r="D21" s="11">
        <v>269.78789999999998</v>
      </c>
      <c r="E21" s="11">
        <v>354.55340000000001</v>
      </c>
      <c r="F21" s="11">
        <v>193.4205</v>
      </c>
      <c r="G21" s="11"/>
      <c r="H21" s="11">
        <v>73.827969999999993</v>
      </c>
      <c r="I21" s="12"/>
      <c r="J21" s="10">
        <v>79.251639999999995</v>
      </c>
      <c r="K21" s="11">
        <v>41.34693</v>
      </c>
      <c r="L21" s="11">
        <v>38.93027</v>
      </c>
      <c r="M21" s="11">
        <v>58.912979999999997</v>
      </c>
      <c r="N21" s="11"/>
      <c r="O21" s="11">
        <v>-12.020949999999999</v>
      </c>
      <c r="P21" s="12"/>
      <c r="Q21" s="10">
        <v>-9.3008989999999994</v>
      </c>
      <c r="R21" s="11">
        <v>14.256410000000001</v>
      </c>
      <c r="S21" s="11">
        <v>5.7765649999999997</v>
      </c>
      <c r="T21" s="11">
        <v>-8.257161</v>
      </c>
      <c r="U21" s="11"/>
      <c r="V21" s="11">
        <v>4.6146079999999996</v>
      </c>
      <c r="W21" s="12"/>
    </row>
    <row r="22" spans="2:23" x14ac:dyDescent="0.35">
      <c r="B22" s="19" t="s">
        <v>12</v>
      </c>
      <c r="C22" s="10">
        <v>219.78440000000001</v>
      </c>
      <c r="D22" s="11">
        <v>358.46710000000002</v>
      </c>
      <c r="E22" s="11"/>
      <c r="F22" s="11">
        <v>209.02250000000001</v>
      </c>
      <c r="G22" s="11"/>
      <c r="H22" s="11">
        <v>111.4171</v>
      </c>
      <c r="I22" s="12"/>
      <c r="J22" s="10">
        <v>44.587429999999998</v>
      </c>
      <c r="K22" s="11">
        <v>43.25752</v>
      </c>
      <c r="L22" s="11"/>
      <c r="M22" s="11">
        <v>69.255369999999999</v>
      </c>
      <c r="N22" s="11"/>
      <c r="O22" s="11">
        <v>-2.4808479999999999</v>
      </c>
      <c r="P22" s="12"/>
      <c r="Q22" s="10">
        <v>-21.549769999999999</v>
      </c>
      <c r="R22" s="11">
        <v>7.2799690000000004</v>
      </c>
      <c r="S22" s="11"/>
      <c r="T22" s="11">
        <v>-3.2666930000000001</v>
      </c>
      <c r="U22" s="11"/>
      <c r="V22" s="11">
        <v>1.7770889999999999</v>
      </c>
      <c r="W22" s="12"/>
    </row>
    <row r="23" spans="2:23" x14ac:dyDescent="0.35">
      <c r="B23" s="19" t="s">
        <v>13</v>
      </c>
      <c r="C23" s="10">
        <v>337.46339999999998</v>
      </c>
      <c r="D23" s="11">
        <v>279.74270000000001</v>
      </c>
      <c r="E23" s="11"/>
      <c r="F23" s="11">
        <v>245.80199999999999</v>
      </c>
      <c r="G23" s="11"/>
      <c r="H23" s="11"/>
      <c r="I23" s="12"/>
      <c r="J23" s="10">
        <v>70.613829999999993</v>
      </c>
      <c r="K23" s="11">
        <v>35.48498</v>
      </c>
      <c r="L23" s="11"/>
      <c r="M23" s="11">
        <v>137.87540000000001</v>
      </c>
      <c r="N23" s="11"/>
      <c r="O23" s="11"/>
      <c r="P23" s="12"/>
      <c r="Q23" s="10">
        <v>-9.4996840000000002</v>
      </c>
      <c r="R23" s="11">
        <v>2.3714520000000001</v>
      </c>
      <c r="S23" s="11"/>
      <c r="T23" s="11">
        <v>19.49399</v>
      </c>
      <c r="U23" s="11"/>
      <c r="V23" s="11"/>
      <c r="W23" s="12"/>
    </row>
    <row r="24" spans="2:23" x14ac:dyDescent="0.35">
      <c r="B24" s="19" t="s">
        <v>14</v>
      </c>
      <c r="C24" s="10">
        <v>504.22629999999998</v>
      </c>
      <c r="D24" s="11">
        <v>333.72829999999999</v>
      </c>
      <c r="E24" s="11"/>
      <c r="F24" s="11">
        <v>334.65300000000002</v>
      </c>
      <c r="G24" s="11"/>
      <c r="H24" s="11">
        <v>184.88470000000001</v>
      </c>
      <c r="I24" s="12"/>
      <c r="J24" s="10">
        <v>166.33920000000001</v>
      </c>
      <c r="K24" s="11">
        <v>71.908510000000007</v>
      </c>
      <c r="L24" s="11"/>
      <c r="M24" s="11">
        <v>119.265</v>
      </c>
      <c r="N24" s="11"/>
      <c r="O24" s="11">
        <v>13.895659999999999</v>
      </c>
      <c r="P24" s="12"/>
      <c r="Q24" s="10">
        <v>11.437110000000001</v>
      </c>
      <c r="R24" s="11">
        <v>13.14143</v>
      </c>
      <c r="S24" s="11"/>
      <c r="T24" s="11">
        <v>13.125220000000001</v>
      </c>
      <c r="U24" s="11"/>
      <c r="V24" s="11">
        <v>6.7235009999999997</v>
      </c>
      <c r="W24" s="12"/>
    </row>
    <row r="25" spans="2:23" x14ac:dyDescent="0.35">
      <c r="B25" s="19" t="s">
        <v>15</v>
      </c>
      <c r="C25" s="10">
        <v>451.19540000000001</v>
      </c>
      <c r="D25" s="11">
        <v>441.47070000000002</v>
      </c>
      <c r="E25" s="11"/>
      <c r="F25" s="11">
        <v>333.00819999999999</v>
      </c>
      <c r="G25" s="11"/>
      <c r="H25" s="11">
        <v>339.22739999999999</v>
      </c>
      <c r="I25" s="12"/>
      <c r="J25" s="10">
        <v>211.67009999999999</v>
      </c>
      <c r="K25" s="11">
        <v>113.90949999999999</v>
      </c>
      <c r="L25" s="11"/>
      <c r="M25" s="11">
        <v>126.2953</v>
      </c>
      <c r="N25" s="11"/>
      <c r="O25" s="11">
        <v>77.304079999999999</v>
      </c>
      <c r="P25" s="12"/>
      <c r="Q25" s="10">
        <v>15.55372</v>
      </c>
      <c r="R25" s="11">
        <v>35.687820000000002</v>
      </c>
      <c r="S25" s="11"/>
      <c r="T25" s="11">
        <v>-0.69560299999999997</v>
      </c>
      <c r="U25" s="11"/>
      <c r="V25" s="11">
        <v>28.110600000000002</v>
      </c>
      <c r="W25" s="12"/>
    </row>
    <row r="26" spans="2:23" x14ac:dyDescent="0.35">
      <c r="B26" s="19" t="s">
        <v>16</v>
      </c>
      <c r="C26" s="10">
        <v>299.11739999999998</v>
      </c>
      <c r="D26" s="11">
        <v>569.61869999999999</v>
      </c>
      <c r="E26" s="11"/>
      <c r="F26" s="11">
        <v>494.08690000000001</v>
      </c>
      <c r="G26" s="11"/>
      <c r="H26" s="11">
        <v>300.75659999999999</v>
      </c>
      <c r="I26" s="12"/>
      <c r="J26" s="10">
        <v>191.04660000000001</v>
      </c>
      <c r="K26" s="11">
        <v>124.29649999999999</v>
      </c>
      <c r="L26" s="11"/>
      <c r="M26" s="11">
        <v>127.8079</v>
      </c>
      <c r="N26" s="11"/>
      <c r="O26" s="11">
        <v>84.990430000000003</v>
      </c>
      <c r="P26" s="12"/>
      <c r="Q26" s="10">
        <v>20.457319999999999</v>
      </c>
      <c r="R26" s="11">
        <v>22.049939999999999</v>
      </c>
      <c r="S26" s="11"/>
      <c r="T26" s="11">
        <v>33.022599999999997</v>
      </c>
      <c r="U26" s="11"/>
      <c r="V26" s="11">
        <v>28.280390000000001</v>
      </c>
      <c r="W26" s="12"/>
    </row>
  </sheetData>
  <mergeCells count="4">
    <mergeCell ref="C1:CN1"/>
    <mergeCell ref="C15:I15"/>
    <mergeCell ref="J15:P15"/>
    <mergeCell ref="Q15:W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7CA9-4F6A-42F2-92AC-515621798587}">
  <dimension ref="A1:L91"/>
  <sheetViews>
    <sheetView zoomScale="70" zoomScaleNormal="70" workbookViewId="0">
      <selection activeCell="A9" sqref="A9"/>
    </sheetView>
  </sheetViews>
  <sheetFormatPr defaultRowHeight="15.5" x14ac:dyDescent="0.35"/>
  <cols>
    <col min="1" max="1" width="12.83203125" style="2" customWidth="1"/>
    <col min="2" max="4" width="8.6640625" style="2"/>
    <col min="5" max="5" width="11.6640625" style="2" customWidth="1"/>
    <col min="6" max="6" width="12.9140625" style="2" customWidth="1"/>
    <col min="7" max="7" width="14.1640625" style="2" customWidth="1"/>
    <col min="8" max="8" width="13.9140625" style="2" customWidth="1"/>
    <col min="9" max="9" width="14.4140625" style="2" customWidth="1"/>
    <col min="10" max="10" width="14.58203125" style="2" customWidth="1"/>
    <col min="11" max="11" width="12.9140625" style="2" customWidth="1"/>
    <col min="12" max="16384" width="8.6640625" style="2"/>
  </cols>
  <sheetData>
    <row r="1" spans="1:12" x14ac:dyDescent="0.35">
      <c r="A1" s="1" t="s">
        <v>53</v>
      </c>
    </row>
    <row r="2" spans="1:12" x14ac:dyDescent="0.35">
      <c r="B2" s="17" t="s">
        <v>47</v>
      </c>
      <c r="C2" s="18" t="s">
        <v>48</v>
      </c>
      <c r="D2" s="18" t="s">
        <v>49</v>
      </c>
      <c r="E2" s="18" t="s">
        <v>50</v>
      </c>
      <c r="F2" s="18" t="s">
        <v>51</v>
      </c>
      <c r="G2" s="18" t="s">
        <v>52</v>
      </c>
    </row>
    <row r="3" spans="1:12" x14ac:dyDescent="0.35">
      <c r="A3" s="2" t="s">
        <v>42</v>
      </c>
      <c r="B3" s="9">
        <v>0.909040179</v>
      </c>
      <c r="C3" s="9">
        <v>0.63760143999999996</v>
      </c>
      <c r="D3" s="9">
        <v>0.203681735</v>
      </c>
      <c r="E3" s="9">
        <v>3.6338778000000002E-2</v>
      </c>
      <c r="F3" s="9">
        <v>0</v>
      </c>
      <c r="G3" s="9">
        <v>0</v>
      </c>
    </row>
    <row r="4" spans="1:12" x14ac:dyDescent="0.35">
      <c r="A4" s="2" t="s">
        <v>43</v>
      </c>
      <c r="B4" s="9">
        <v>0.99886926499999995</v>
      </c>
      <c r="C4" s="9">
        <v>0.87984438099999995</v>
      </c>
      <c r="D4" s="9">
        <v>0.180744981</v>
      </c>
      <c r="E4" s="9">
        <v>5.4595086000000001E-2</v>
      </c>
      <c r="F4" s="9">
        <v>0</v>
      </c>
      <c r="G4" s="9">
        <v>0</v>
      </c>
    </row>
    <row r="5" spans="1:12" x14ac:dyDescent="0.35">
      <c r="A5" s="2" t="s">
        <v>44</v>
      </c>
      <c r="B5" s="9">
        <v>1.1394439999999999</v>
      </c>
      <c r="C5" s="9">
        <v>0.98206000000000004</v>
      </c>
      <c r="D5" s="9">
        <v>0.87647699999999995</v>
      </c>
      <c r="E5" s="9">
        <v>0.67196999999999996</v>
      </c>
      <c r="F5" s="9">
        <v>0</v>
      </c>
      <c r="G5" s="9">
        <v>0</v>
      </c>
    </row>
    <row r="6" spans="1:12" x14ac:dyDescent="0.35">
      <c r="A6" s="2" t="s">
        <v>45</v>
      </c>
      <c r="B6" s="9">
        <v>0.99084799999999995</v>
      </c>
      <c r="C6" s="9">
        <v>0.92936700000000005</v>
      </c>
      <c r="D6" s="9">
        <v>0.90580700000000003</v>
      </c>
      <c r="E6" s="9">
        <v>0.71620499999999998</v>
      </c>
      <c r="F6" s="9">
        <v>3.8205000000000003E-2</v>
      </c>
      <c r="G6" s="9">
        <v>0</v>
      </c>
    </row>
    <row r="7" spans="1:12" x14ac:dyDescent="0.35">
      <c r="A7" s="2" t="s">
        <v>46</v>
      </c>
      <c r="B7" s="9">
        <v>1.0944700000000001</v>
      </c>
      <c r="C7" s="9">
        <v>0.92198199999999997</v>
      </c>
      <c r="D7" s="9">
        <v>0.88576100000000002</v>
      </c>
      <c r="E7" s="9">
        <v>0.85737600000000003</v>
      </c>
      <c r="F7" s="9">
        <v>0.69772999999999996</v>
      </c>
      <c r="G7" s="9">
        <v>4.0058999999999997E-2</v>
      </c>
    </row>
    <row r="9" spans="1:12" x14ac:dyDescent="0.35">
      <c r="A9" s="1" t="s">
        <v>54</v>
      </c>
    </row>
    <row r="10" spans="1:12" x14ac:dyDescent="0.35">
      <c r="B10" s="18" t="s">
        <v>6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18" t="s">
        <v>60</v>
      </c>
      <c r="I10" s="18" t="s">
        <v>61</v>
      </c>
      <c r="J10" s="18" t="s">
        <v>62</v>
      </c>
      <c r="K10" s="18" t="s">
        <v>63</v>
      </c>
      <c r="L10" s="18" t="s">
        <v>64</v>
      </c>
    </row>
    <row r="11" spans="1:12" x14ac:dyDescent="0.35">
      <c r="B11" s="9">
        <v>1.060646</v>
      </c>
      <c r="C11" s="9">
        <v>0.92552199999999996</v>
      </c>
      <c r="D11" s="9">
        <v>0.69212200000000001</v>
      </c>
      <c r="E11" s="9">
        <v>0.871089</v>
      </c>
      <c r="F11" s="9">
        <v>0.75740499999999999</v>
      </c>
      <c r="G11" s="9">
        <v>0.28208800000000001</v>
      </c>
      <c r="H11" s="9">
        <v>0.44812800000000003</v>
      </c>
      <c r="I11" s="9">
        <v>0</v>
      </c>
      <c r="J11" s="9">
        <v>0.11509999999999999</v>
      </c>
      <c r="K11" s="9">
        <v>4.9245999999999998E-2</v>
      </c>
      <c r="L11" s="9">
        <v>1.2674369999999999</v>
      </c>
    </row>
    <row r="12" spans="1:12" x14ac:dyDescent="0.35">
      <c r="B12" s="9">
        <v>0.95926500000000003</v>
      </c>
      <c r="C12" s="9">
        <v>0.91872200000000004</v>
      </c>
      <c r="D12" s="9">
        <v>1.0008490000000001</v>
      </c>
      <c r="E12" s="9">
        <v>1.028265</v>
      </c>
      <c r="F12" s="9">
        <v>0.872865</v>
      </c>
      <c r="G12" s="9">
        <v>0.443324</v>
      </c>
      <c r="H12" s="9">
        <v>0.30296000000000001</v>
      </c>
      <c r="I12" s="9">
        <v>0.15223700000000001</v>
      </c>
      <c r="J12" s="9">
        <v>0.31371199999999999</v>
      </c>
      <c r="K12" s="9">
        <v>0.369452</v>
      </c>
      <c r="L12" s="9">
        <v>1.208861</v>
      </c>
    </row>
    <row r="13" spans="1:12" x14ac:dyDescent="0.35">
      <c r="B13" s="9">
        <v>1.0944700000000001</v>
      </c>
      <c r="C13" s="9">
        <v>0.92198199999999997</v>
      </c>
      <c r="D13" s="9">
        <v>0.94739099999999998</v>
      </c>
      <c r="E13" s="9">
        <v>0.95001599999999997</v>
      </c>
      <c r="F13" s="9">
        <v>0.87156800000000001</v>
      </c>
      <c r="G13" s="9">
        <v>0.77636899999999998</v>
      </c>
      <c r="H13" s="9">
        <v>0.69772999999999996</v>
      </c>
      <c r="I13" s="9">
        <v>4.0058999999999997E-2</v>
      </c>
      <c r="J13" s="9">
        <v>0.441604</v>
      </c>
      <c r="K13" s="9">
        <v>4.3385E-2</v>
      </c>
      <c r="L13" s="9">
        <v>0.95895200000000003</v>
      </c>
    </row>
    <row r="14" spans="1:12" x14ac:dyDescent="0.35">
      <c r="B14" s="9">
        <v>1.2297579999999999</v>
      </c>
      <c r="C14" s="9">
        <v>0.96466499999999999</v>
      </c>
      <c r="D14" s="9">
        <v>0.89583400000000002</v>
      </c>
      <c r="E14" s="9">
        <v>0.92896100000000004</v>
      </c>
      <c r="F14" s="9">
        <v>0.970059</v>
      </c>
      <c r="G14" s="9">
        <v>1.043628</v>
      </c>
      <c r="H14" s="9">
        <v>0.79198100000000005</v>
      </c>
      <c r="I14" s="9">
        <v>1.05023</v>
      </c>
      <c r="J14" s="9">
        <v>0.74407800000000002</v>
      </c>
      <c r="K14" s="9">
        <v>0.15453500000000001</v>
      </c>
      <c r="L14" s="9">
        <v>0.5383</v>
      </c>
    </row>
    <row r="15" spans="1:12" x14ac:dyDescent="0.35">
      <c r="B15" s="9">
        <v>1.1394439999999999</v>
      </c>
      <c r="C15" s="9">
        <v>0.98206000000000004</v>
      </c>
      <c r="D15" s="9">
        <v>1.036538</v>
      </c>
      <c r="E15" s="9">
        <v>0.96223599999999998</v>
      </c>
      <c r="F15" s="9">
        <v>0.77422400000000002</v>
      </c>
      <c r="G15" s="9">
        <v>0</v>
      </c>
      <c r="H15" s="9">
        <v>0</v>
      </c>
      <c r="I15" s="9">
        <v>0</v>
      </c>
      <c r="J15" s="9">
        <v>0.49288399999999999</v>
      </c>
      <c r="K15" s="9">
        <v>0</v>
      </c>
      <c r="L15" s="9">
        <v>0.73592400000000002</v>
      </c>
    </row>
    <row r="16" spans="1:12" x14ac:dyDescent="0.35">
      <c r="B16" s="9">
        <v>0.99084799999999995</v>
      </c>
      <c r="C16" s="9">
        <v>0.92936700000000005</v>
      </c>
      <c r="D16" s="9">
        <v>0.88055499999999998</v>
      </c>
      <c r="E16" s="9">
        <v>0.84012900000000001</v>
      </c>
      <c r="F16" s="9">
        <v>0.811006</v>
      </c>
      <c r="G16" s="9">
        <v>0.37883800000000001</v>
      </c>
      <c r="H16" s="9">
        <v>3.8205000000000003E-2</v>
      </c>
      <c r="I16" s="9">
        <v>0</v>
      </c>
      <c r="J16" s="9">
        <v>0.239452</v>
      </c>
      <c r="K16" s="9">
        <v>0</v>
      </c>
      <c r="L16" s="9">
        <v>0.87833399999999995</v>
      </c>
    </row>
    <row r="17" spans="2:12" x14ac:dyDescent="0.35">
      <c r="B17" s="9">
        <v>0.92445600000000006</v>
      </c>
      <c r="C17" s="9">
        <v>0.98474300000000003</v>
      </c>
      <c r="D17" s="9">
        <v>0.97943400000000003</v>
      </c>
      <c r="E17" s="9">
        <v>0.97271300000000005</v>
      </c>
      <c r="F17" s="9">
        <v>0.85097999999999996</v>
      </c>
      <c r="G17" s="9">
        <v>0.104352</v>
      </c>
      <c r="H17" s="9">
        <v>0.76790899999999995</v>
      </c>
      <c r="I17" s="9">
        <v>0.50239900000000004</v>
      </c>
      <c r="J17" s="9">
        <v>0.33063300000000001</v>
      </c>
      <c r="K17" s="9">
        <v>0</v>
      </c>
      <c r="L17" s="9">
        <v>0.92660200000000004</v>
      </c>
    </row>
    <row r="18" spans="2:12" x14ac:dyDescent="0.35">
      <c r="B18" s="9">
        <v>0.94423100000000004</v>
      </c>
      <c r="C18" s="9">
        <v>0.82333400000000001</v>
      </c>
      <c r="D18" s="9">
        <v>1.0443629999999999</v>
      </c>
      <c r="E18" s="9">
        <v>0.892486</v>
      </c>
      <c r="F18" s="9">
        <v>0.73683200000000004</v>
      </c>
      <c r="G18" s="9">
        <v>0.53729300000000002</v>
      </c>
      <c r="H18" s="9">
        <v>0.50887099999999996</v>
      </c>
      <c r="I18" s="9">
        <v>0.11228</v>
      </c>
      <c r="J18" s="9">
        <v>0.12019100000000001</v>
      </c>
      <c r="K18" s="9">
        <v>0.96157400000000004</v>
      </c>
      <c r="L18" s="9">
        <v>0.88070999999999999</v>
      </c>
    </row>
    <row r="19" spans="2:12" x14ac:dyDescent="0.35">
      <c r="B19" s="9">
        <v>1.0058100000000001</v>
      </c>
      <c r="C19" s="9">
        <v>0.98019000000000001</v>
      </c>
      <c r="D19" s="9">
        <v>0.999421</v>
      </c>
      <c r="E19" s="9">
        <v>0.64290000000000003</v>
      </c>
      <c r="F19" s="9">
        <v>0.82719299999999996</v>
      </c>
      <c r="G19" s="9">
        <v>0.52355399999999996</v>
      </c>
      <c r="H19" s="9">
        <v>7.1906999999999999E-2</v>
      </c>
      <c r="I19" s="9">
        <v>0.416265</v>
      </c>
      <c r="J19" s="9">
        <v>0</v>
      </c>
      <c r="K19" s="9">
        <v>0.31049599999999999</v>
      </c>
      <c r="L19" s="9">
        <v>1.1527849999999999</v>
      </c>
    </row>
    <row r="20" spans="2:12" x14ac:dyDescent="0.35">
      <c r="B20" s="9">
        <v>1.0055080000000001</v>
      </c>
      <c r="C20" s="9">
        <v>0.97801700000000003</v>
      </c>
      <c r="D20" s="9">
        <v>0.97660999999999998</v>
      </c>
      <c r="E20" s="9">
        <v>1.0158739999999999</v>
      </c>
      <c r="F20" s="9">
        <v>0.83100499999999999</v>
      </c>
      <c r="G20" s="9">
        <v>0.88023799999999996</v>
      </c>
      <c r="H20" s="9">
        <v>0.715723</v>
      </c>
      <c r="I20" s="9">
        <v>0.63395400000000002</v>
      </c>
      <c r="J20" s="9">
        <v>0.49552800000000002</v>
      </c>
      <c r="K20" s="9">
        <v>0.68219700000000005</v>
      </c>
      <c r="L20" s="9">
        <v>1.095739</v>
      </c>
    </row>
    <row r="21" spans="2:12" x14ac:dyDescent="0.35">
      <c r="B21" s="9">
        <v>1.141913</v>
      </c>
      <c r="C21" s="9">
        <v>0.92086400000000002</v>
      </c>
      <c r="D21" s="9">
        <v>1.0070730000000001</v>
      </c>
      <c r="E21" s="9">
        <v>1.0062409999999999</v>
      </c>
      <c r="F21" s="9">
        <v>0.88212500000000005</v>
      </c>
      <c r="G21" s="9">
        <v>0.85966799999999999</v>
      </c>
      <c r="H21" s="9">
        <v>0.60006199999999998</v>
      </c>
      <c r="I21" s="9">
        <v>0.48846099999999998</v>
      </c>
      <c r="J21" s="9">
        <v>0.59158500000000003</v>
      </c>
      <c r="K21" s="9">
        <v>0.24567900000000001</v>
      </c>
      <c r="L21" s="9">
        <v>0.62067799999999995</v>
      </c>
    </row>
    <row r="22" spans="2:12" x14ac:dyDescent="0.35">
      <c r="B22" s="9">
        <v>0.87411700000000003</v>
      </c>
      <c r="C22" s="9">
        <v>0.78417899999999996</v>
      </c>
      <c r="D22" s="9">
        <v>0.44481999999999999</v>
      </c>
      <c r="E22" s="9">
        <v>0.29080499999999998</v>
      </c>
      <c r="F22" s="9">
        <v>0.16023000000000001</v>
      </c>
      <c r="G22" s="9">
        <v>0.214785</v>
      </c>
      <c r="H22" s="9">
        <v>0.46971000000000002</v>
      </c>
      <c r="I22" s="9">
        <v>0.242261</v>
      </c>
      <c r="J22" s="9">
        <v>0.50970899999999997</v>
      </c>
      <c r="K22" s="9">
        <v>0.34680800000000001</v>
      </c>
      <c r="L22" s="9">
        <v>0.809979</v>
      </c>
    </row>
    <row r="23" spans="2:12" x14ac:dyDescent="0.35">
      <c r="B23" s="9">
        <v>0.93966799999999995</v>
      </c>
      <c r="C23" s="9">
        <v>0.82531500000000002</v>
      </c>
      <c r="D23" s="9">
        <v>0.66439400000000004</v>
      </c>
      <c r="E23" s="9">
        <v>0.96761600000000003</v>
      </c>
      <c r="F23" s="9">
        <v>0.493504</v>
      </c>
      <c r="G23" s="9">
        <v>0.55397799999999997</v>
      </c>
      <c r="H23" s="9">
        <v>0.21387900000000001</v>
      </c>
      <c r="I23" s="9">
        <v>0.40470800000000001</v>
      </c>
      <c r="J23" s="9">
        <v>0.10234500000000001</v>
      </c>
      <c r="K23" s="9">
        <v>7.3363999999999999E-2</v>
      </c>
      <c r="L23" s="9">
        <v>0.59376099999999998</v>
      </c>
    </row>
    <row r="24" spans="2:12" x14ac:dyDescent="0.35">
      <c r="B24" s="9">
        <v>0.96242099999999997</v>
      </c>
      <c r="C24" s="9">
        <v>1.1423840000000001</v>
      </c>
      <c r="D24" s="9">
        <v>0.86681600000000003</v>
      </c>
      <c r="E24" s="9">
        <v>0.99261900000000003</v>
      </c>
      <c r="F24" s="9">
        <v>0.49530000000000002</v>
      </c>
      <c r="G24" s="9">
        <v>0.35899500000000001</v>
      </c>
      <c r="H24" s="9">
        <v>9.8007999999999998E-2</v>
      </c>
      <c r="I24" s="9">
        <v>0.27085300000000001</v>
      </c>
      <c r="J24" s="9">
        <v>0.41297</v>
      </c>
      <c r="K24" s="9">
        <v>0.20013300000000001</v>
      </c>
      <c r="L24" s="9">
        <v>1.038629</v>
      </c>
    </row>
    <row r="25" spans="2:12" x14ac:dyDescent="0.35">
      <c r="B25" s="9">
        <v>1.070511</v>
      </c>
      <c r="C25" s="9">
        <v>0.90113500000000002</v>
      </c>
      <c r="D25" s="9">
        <v>0.99455099999999996</v>
      </c>
      <c r="E25" s="9">
        <v>0.73024</v>
      </c>
      <c r="F25" s="9">
        <v>0.72303799999999996</v>
      </c>
      <c r="G25" s="9">
        <v>0.30923600000000001</v>
      </c>
      <c r="H25" s="9">
        <v>0.31184000000000001</v>
      </c>
      <c r="I25" s="9">
        <v>0.195775</v>
      </c>
      <c r="J25" s="9">
        <v>0.123997</v>
      </c>
      <c r="K25" s="9">
        <v>0.10754</v>
      </c>
      <c r="L25" s="9">
        <v>0.691222</v>
      </c>
    </row>
    <row r="26" spans="2:12" x14ac:dyDescent="0.35">
      <c r="B26" s="9">
        <v>1.0787230000000001</v>
      </c>
      <c r="C26" s="9">
        <v>1.1607529999999999</v>
      </c>
      <c r="D26" s="9">
        <v>0.51221399999999995</v>
      </c>
      <c r="E26" s="9">
        <v>1.027374</v>
      </c>
      <c r="F26" s="9">
        <v>1.0229459999999999</v>
      </c>
      <c r="G26" s="9">
        <v>0.194489</v>
      </c>
      <c r="H26" s="9">
        <v>9.9751000000000006E-2</v>
      </c>
      <c r="I26" s="9">
        <v>0.49071999999999999</v>
      </c>
      <c r="J26" s="9">
        <v>0.159856</v>
      </c>
      <c r="K26" s="9">
        <v>0.16073899999999999</v>
      </c>
      <c r="L26" s="9">
        <v>1.050133</v>
      </c>
    </row>
    <row r="27" spans="2:12" x14ac:dyDescent="0.35">
      <c r="B27" s="9">
        <v>0.83917200000000003</v>
      </c>
      <c r="C27" s="9">
        <v>1.068638</v>
      </c>
      <c r="D27" s="9">
        <v>1.0962019999999999</v>
      </c>
      <c r="E27" s="9">
        <v>0.92737700000000001</v>
      </c>
      <c r="F27" s="9">
        <v>0.20180500000000001</v>
      </c>
      <c r="G27" s="9">
        <v>0.32977400000000001</v>
      </c>
      <c r="H27" s="9">
        <v>0.19569800000000001</v>
      </c>
      <c r="I27" s="9">
        <v>0.145205</v>
      </c>
      <c r="J27" s="9">
        <v>9.4784999999999994E-2</v>
      </c>
      <c r="K27" s="9">
        <v>0.17754300000000001</v>
      </c>
      <c r="L27" s="9">
        <v>0.98176300000000005</v>
      </c>
    </row>
    <row r="28" spans="2:12" x14ac:dyDescent="0.35">
      <c r="B28" s="9">
        <v>0.99192100000000005</v>
      </c>
      <c r="C28" s="9">
        <v>1.090654</v>
      </c>
      <c r="D28" s="9">
        <v>0.88221700000000003</v>
      </c>
      <c r="E28" s="9">
        <v>0.93232800000000005</v>
      </c>
      <c r="F28" s="9">
        <v>0.49286600000000003</v>
      </c>
      <c r="G28" s="9">
        <v>0.56127499999999997</v>
      </c>
      <c r="H28" s="9">
        <v>0.51543099999999997</v>
      </c>
      <c r="I28" s="9">
        <v>0.30083700000000002</v>
      </c>
      <c r="J28" s="9">
        <v>0.54272900000000002</v>
      </c>
      <c r="K28" s="9">
        <v>0.22580800000000001</v>
      </c>
      <c r="L28" s="9">
        <v>0.80458799999999997</v>
      </c>
    </row>
    <row r="29" spans="2:12" x14ac:dyDescent="0.35">
      <c r="B29" s="9">
        <v>0.92505800000000005</v>
      </c>
      <c r="C29" s="9">
        <v>1.0054289999999999</v>
      </c>
      <c r="D29" s="9">
        <v>1.0731520000000001</v>
      </c>
      <c r="E29" s="9">
        <v>1.0266729999999999</v>
      </c>
      <c r="F29" s="9">
        <v>0.97438400000000003</v>
      </c>
      <c r="G29" s="9">
        <v>0.33318500000000001</v>
      </c>
      <c r="H29" s="9">
        <v>0.16819999999999999</v>
      </c>
      <c r="I29" s="9">
        <v>0.30719099999999999</v>
      </c>
      <c r="J29" s="9">
        <v>0.195551</v>
      </c>
      <c r="K29" s="9">
        <v>0.24207799999999999</v>
      </c>
      <c r="L29" s="9">
        <v>0.63192999999999999</v>
      </c>
    </row>
    <row r="30" spans="2:12" x14ac:dyDescent="0.35">
      <c r="B30" s="9">
        <v>0.90025699999999997</v>
      </c>
      <c r="C30" s="9">
        <v>0.75052099999999999</v>
      </c>
      <c r="D30" s="9">
        <v>1.053447</v>
      </c>
      <c r="E30" s="9">
        <v>0.76772600000000002</v>
      </c>
      <c r="F30" s="9">
        <v>0.164438</v>
      </c>
      <c r="G30" s="9">
        <v>0.73180800000000001</v>
      </c>
      <c r="H30" s="9">
        <v>0.42824299999999998</v>
      </c>
      <c r="I30" s="9">
        <v>0.42552000000000001</v>
      </c>
      <c r="J30" s="9">
        <v>0.21716199999999999</v>
      </c>
      <c r="K30" s="9">
        <v>0.40816200000000002</v>
      </c>
      <c r="L30" s="9">
        <v>0.80681599999999998</v>
      </c>
    </row>
    <row r="31" spans="2:12" x14ac:dyDescent="0.35">
      <c r="B31" s="9">
        <v>1.163843</v>
      </c>
      <c r="C31" s="9">
        <v>0.69307399999999997</v>
      </c>
      <c r="D31" s="9">
        <v>0.96104800000000001</v>
      </c>
      <c r="E31" s="9">
        <v>1.0025409999999999</v>
      </c>
      <c r="F31" s="9">
        <v>0.52245699999999995</v>
      </c>
      <c r="G31" s="9">
        <v>0.48399999999999999</v>
      </c>
      <c r="H31" s="9">
        <v>0.129273</v>
      </c>
      <c r="I31" s="9">
        <v>0.23527300000000001</v>
      </c>
      <c r="J31" s="9">
        <v>0.16362599999999999</v>
      </c>
      <c r="K31" s="9">
        <v>0.25377100000000002</v>
      </c>
      <c r="L31" s="9">
        <v>0.41013500000000003</v>
      </c>
    </row>
    <row r="32" spans="2:12" x14ac:dyDescent="0.35">
      <c r="B32" s="9">
        <v>1.04376</v>
      </c>
      <c r="C32" s="9">
        <v>1.130547</v>
      </c>
      <c r="D32" s="9">
        <v>0.78233699999999995</v>
      </c>
      <c r="E32" s="9">
        <v>1.1141049999999999</v>
      </c>
      <c r="F32" s="9">
        <v>0.17647699999999999</v>
      </c>
      <c r="G32" s="9">
        <v>8.9272000000000004E-2</v>
      </c>
      <c r="H32" s="9">
        <v>0.105658</v>
      </c>
      <c r="I32" s="9">
        <v>7.6092000000000007E-2</v>
      </c>
      <c r="J32" s="9">
        <v>8.6026000000000005E-2</v>
      </c>
      <c r="K32" s="9">
        <v>0.10165399999999999</v>
      </c>
      <c r="L32" s="9">
        <v>0.837843</v>
      </c>
    </row>
    <row r="33" spans="2:12" x14ac:dyDescent="0.35">
      <c r="B33" s="9">
        <v>0.94269700000000001</v>
      </c>
      <c r="C33" s="9">
        <v>0.90808</v>
      </c>
      <c r="D33" s="9">
        <v>1.011717</v>
      </c>
      <c r="E33" s="9">
        <v>0.97666699999999995</v>
      </c>
      <c r="F33" s="9">
        <v>0.22598099999999999</v>
      </c>
      <c r="G33" s="9">
        <v>0.58738999999999997</v>
      </c>
      <c r="H33" s="9">
        <v>0.50985100000000005</v>
      </c>
      <c r="I33" s="9">
        <v>0.32624700000000001</v>
      </c>
      <c r="J33" s="9">
        <v>0.39347500000000002</v>
      </c>
      <c r="K33" s="9">
        <v>0.185254</v>
      </c>
      <c r="L33" s="9">
        <v>0.782385</v>
      </c>
    </row>
    <row r="34" spans="2:12" x14ac:dyDescent="0.35">
      <c r="B34" s="9">
        <v>1.0450759999999999</v>
      </c>
      <c r="C34" s="9">
        <v>1.0186980000000001</v>
      </c>
      <c r="D34" s="9">
        <v>0.79980700000000005</v>
      </c>
      <c r="E34" s="9">
        <v>0.85648899999999994</v>
      </c>
      <c r="F34" s="9">
        <v>0.94430000000000003</v>
      </c>
      <c r="G34" s="9">
        <v>0.66980499999999998</v>
      </c>
      <c r="H34" s="9">
        <v>0.39646700000000001</v>
      </c>
      <c r="I34" s="9">
        <v>0.10349899999999999</v>
      </c>
      <c r="J34" s="9">
        <v>0.247784</v>
      </c>
      <c r="K34" s="9">
        <v>0.50334100000000004</v>
      </c>
      <c r="L34" s="9">
        <v>0.34468700000000002</v>
      </c>
    </row>
    <row r="35" spans="2:12" x14ac:dyDescent="0.35">
      <c r="B35" s="9">
        <v>1.0355719999999999</v>
      </c>
      <c r="C35" s="9">
        <v>0.940832</v>
      </c>
      <c r="D35" s="9">
        <v>1.0976710000000001</v>
      </c>
      <c r="E35" s="9">
        <v>0.99538899999999997</v>
      </c>
      <c r="F35" s="9">
        <v>0.61416800000000005</v>
      </c>
      <c r="G35" s="9">
        <v>0.49960100000000002</v>
      </c>
      <c r="H35" s="9">
        <v>0.56557999999999997</v>
      </c>
      <c r="I35" s="9">
        <v>0.75414899999999996</v>
      </c>
      <c r="J35" s="9">
        <v>0.69353500000000001</v>
      </c>
      <c r="K35" s="9">
        <v>0.72989499999999996</v>
      </c>
      <c r="L35" s="9">
        <v>0.44614100000000001</v>
      </c>
    </row>
    <row r="36" spans="2:12" x14ac:dyDescent="0.35">
      <c r="B36" s="9">
        <v>0.83318199999999998</v>
      </c>
      <c r="C36" s="9">
        <v>0.976136</v>
      </c>
      <c r="D36" s="9">
        <v>0.97670299999999999</v>
      </c>
      <c r="E36" s="9">
        <v>0.55956899999999998</v>
      </c>
      <c r="F36" s="9">
        <v>0.68164100000000005</v>
      </c>
      <c r="G36" s="9">
        <v>0.140458</v>
      </c>
      <c r="H36" s="9">
        <v>0.68793700000000002</v>
      </c>
      <c r="I36" s="9">
        <v>0.35455199999999998</v>
      </c>
      <c r="J36" s="9">
        <v>0.104222</v>
      </c>
      <c r="K36" s="9">
        <v>0.56425199999999998</v>
      </c>
      <c r="L36" s="9">
        <v>0.73373999999999995</v>
      </c>
    </row>
    <row r="37" spans="2:12" x14ac:dyDescent="0.35">
      <c r="B37" s="9">
        <v>0.96516000000000002</v>
      </c>
      <c r="C37" s="9">
        <v>0.93597600000000003</v>
      </c>
      <c r="D37" s="9">
        <v>0.80435599999999996</v>
      </c>
      <c r="E37" s="9">
        <v>0.90503500000000003</v>
      </c>
      <c r="F37" s="9">
        <v>0.41713099999999997</v>
      </c>
      <c r="G37" s="9">
        <v>0.27349699999999999</v>
      </c>
      <c r="H37" s="9">
        <v>0.56381899999999996</v>
      </c>
      <c r="I37" s="9">
        <v>0.26079000000000002</v>
      </c>
      <c r="J37" s="9">
        <v>0.33423700000000001</v>
      </c>
      <c r="K37" s="9">
        <v>0.28678100000000001</v>
      </c>
      <c r="L37" s="9">
        <v>0.376803</v>
      </c>
    </row>
    <row r="38" spans="2:12" x14ac:dyDescent="0.35">
      <c r="B38" s="9">
        <v>1.301272</v>
      </c>
      <c r="C38" s="9">
        <v>1.038842</v>
      </c>
      <c r="D38" s="9">
        <v>1.0646720000000001</v>
      </c>
      <c r="E38" s="9">
        <v>0.980958</v>
      </c>
      <c r="F38" s="9">
        <v>0.22078900000000001</v>
      </c>
      <c r="G38" s="9">
        <v>0.34694000000000003</v>
      </c>
      <c r="H38" s="9">
        <v>0.395758</v>
      </c>
      <c r="I38" s="9">
        <v>0.75625100000000001</v>
      </c>
      <c r="J38" s="9">
        <v>0.23618</v>
      </c>
      <c r="K38" s="9">
        <v>0.176869</v>
      </c>
      <c r="L38" s="9">
        <v>0.42464600000000002</v>
      </c>
    </row>
    <row r="39" spans="2:12" x14ac:dyDescent="0.35">
      <c r="B39" s="9">
        <v>0.80557999999999996</v>
      </c>
      <c r="C39" s="9">
        <v>0.93901299999999999</v>
      </c>
      <c r="D39" s="9">
        <v>0.946156</v>
      </c>
      <c r="E39" s="9">
        <v>1.089737</v>
      </c>
      <c r="F39" s="9">
        <v>0.82899999999999996</v>
      </c>
      <c r="G39" s="9">
        <v>0.15173500000000001</v>
      </c>
      <c r="H39" s="9">
        <v>0.37720999999999999</v>
      </c>
      <c r="I39" s="9">
        <v>0.26589800000000002</v>
      </c>
      <c r="J39" s="9">
        <v>0.65421200000000002</v>
      </c>
      <c r="K39" s="9">
        <v>0.63059100000000001</v>
      </c>
      <c r="L39" s="9">
        <v>0.40984399999999999</v>
      </c>
    </row>
    <row r="40" spans="2:12" x14ac:dyDescent="0.35">
      <c r="B40" s="9">
        <v>1.1186750000000001</v>
      </c>
      <c r="C40" s="9">
        <v>0.56573499999999999</v>
      </c>
      <c r="D40" s="9">
        <v>0.48814299999999999</v>
      </c>
      <c r="E40" s="9">
        <v>0.99672000000000005</v>
      </c>
      <c r="F40" s="9">
        <v>0.962862</v>
      </c>
      <c r="G40" s="9">
        <v>0.39982200000000001</v>
      </c>
      <c r="H40" s="9">
        <v>0.31264700000000001</v>
      </c>
      <c r="I40" s="9">
        <v>1.633983</v>
      </c>
      <c r="J40" s="9">
        <v>0.17002400000000001</v>
      </c>
      <c r="K40" s="9">
        <v>0.18701799999999999</v>
      </c>
      <c r="L40" s="9">
        <v>0.92746899999999999</v>
      </c>
    </row>
    <row r="41" spans="2:12" x14ac:dyDescent="0.35">
      <c r="B41" s="9">
        <v>0.87592800000000004</v>
      </c>
      <c r="C41" s="9">
        <v>1.115713</v>
      </c>
      <c r="D41" s="9">
        <v>0.655003</v>
      </c>
      <c r="E41" s="9">
        <v>1.094166</v>
      </c>
      <c r="F41" s="9">
        <v>0.59549600000000003</v>
      </c>
      <c r="G41" s="9">
        <v>0.56758699999999995</v>
      </c>
      <c r="H41" s="9">
        <v>0.77632699999999999</v>
      </c>
      <c r="I41" s="9">
        <v>0.484628</v>
      </c>
      <c r="J41" s="9">
        <v>0.27207500000000001</v>
      </c>
      <c r="K41" s="9">
        <v>0.15953100000000001</v>
      </c>
      <c r="L41" s="9">
        <v>1.1772419999999999</v>
      </c>
    </row>
    <row r="42" spans="2:12" x14ac:dyDescent="0.35">
      <c r="B42" s="9">
        <v>1.0091619999999999</v>
      </c>
      <c r="C42" s="9">
        <v>1.0468919999999999</v>
      </c>
      <c r="D42" s="9">
        <v>0.67676400000000003</v>
      </c>
      <c r="E42" s="9">
        <v>0.80871400000000004</v>
      </c>
      <c r="F42" s="9">
        <v>0.40788999999999997</v>
      </c>
      <c r="G42" s="9">
        <v>0.28029199999999999</v>
      </c>
      <c r="H42" s="9">
        <v>0.239924</v>
      </c>
      <c r="I42" s="9"/>
      <c r="J42" s="9">
        <v>0.49501600000000001</v>
      </c>
      <c r="K42" s="9">
        <v>0.48377199999999998</v>
      </c>
      <c r="L42" s="9"/>
    </row>
    <row r="43" spans="2:12" x14ac:dyDescent="0.35">
      <c r="B43" s="9">
        <v>0.95388399999999995</v>
      </c>
      <c r="C43" s="9">
        <v>1.115713</v>
      </c>
      <c r="D43" s="9">
        <v>0.69444300000000003</v>
      </c>
      <c r="E43" s="9">
        <v>1.122163</v>
      </c>
      <c r="F43" s="9">
        <v>0.18498000000000001</v>
      </c>
      <c r="G43" s="9">
        <v>0.50596799999999997</v>
      </c>
      <c r="H43" s="9">
        <v>0.918161</v>
      </c>
      <c r="I43" s="9"/>
      <c r="J43" s="9">
        <v>0.126474</v>
      </c>
      <c r="K43" s="9">
        <v>0.93266800000000005</v>
      </c>
      <c r="L43" s="9"/>
    </row>
    <row r="44" spans="2:12" x14ac:dyDescent="0.35">
      <c r="B44" s="9">
        <v>0.94719399999999998</v>
      </c>
      <c r="C44" s="9">
        <v>1.043107</v>
      </c>
      <c r="D44" s="9">
        <v>0.95945400000000003</v>
      </c>
      <c r="E44" s="9">
        <v>0.981599</v>
      </c>
      <c r="F44" s="9">
        <v>0.42458099999999999</v>
      </c>
      <c r="G44" s="9">
        <v>0.62069399999999997</v>
      </c>
      <c r="H44" s="9">
        <v>4.7905999999999997E-2</v>
      </c>
      <c r="I44" s="9"/>
      <c r="J44" s="9">
        <v>5.4938000000000001E-2</v>
      </c>
      <c r="K44" s="9">
        <v>0.25433099999999997</v>
      </c>
      <c r="L44" s="9"/>
    </row>
    <row r="45" spans="2:12" x14ac:dyDescent="0.35">
      <c r="B45" s="9">
        <v>1.0905530000000001</v>
      </c>
      <c r="C45" s="9">
        <v>0.98992800000000003</v>
      </c>
      <c r="D45" s="9">
        <v>0.92147599999999996</v>
      </c>
      <c r="E45" s="9">
        <v>0.61283200000000004</v>
      </c>
      <c r="F45" s="9">
        <v>0.67178800000000005</v>
      </c>
      <c r="G45" s="9">
        <v>8.9270000000000002E-2</v>
      </c>
      <c r="H45" s="9">
        <v>7.8112000000000001E-2</v>
      </c>
      <c r="I45" s="9"/>
      <c r="J45" s="9">
        <v>0.33383000000000002</v>
      </c>
      <c r="K45" s="9">
        <v>0.75239599999999995</v>
      </c>
      <c r="L45" s="9"/>
    </row>
    <row r="46" spans="2:12" x14ac:dyDescent="0.35">
      <c r="B46" s="9">
        <v>1.2635780000000001</v>
      </c>
      <c r="C46" s="9">
        <v>0.87157200000000001</v>
      </c>
      <c r="D46" s="9">
        <v>0.76536199999999999</v>
      </c>
      <c r="E46" s="9">
        <v>0.634216</v>
      </c>
      <c r="F46" s="9">
        <v>0.48884</v>
      </c>
      <c r="G46" s="9">
        <v>0.47823399999999999</v>
      </c>
      <c r="H46" s="9">
        <v>7.9403000000000001E-2</v>
      </c>
      <c r="I46" s="9"/>
      <c r="J46" s="9">
        <v>8.1461000000000006E-2</v>
      </c>
      <c r="K46" s="9">
        <v>0.60928000000000004</v>
      </c>
      <c r="L46" s="9"/>
    </row>
    <row r="47" spans="2:12" x14ac:dyDescent="0.35">
      <c r="B47" s="9">
        <v>0.96177400000000002</v>
      </c>
      <c r="C47" s="9">
        <v>0.42944100000000002</v>
      </c>
      <c r="D47" s="9">
        <v>0.859236</v>
      </c>
      <c r="E47" s="9">
        <v>1.103148</v>
      </c>
      <c r="F47" s="9">
        <v>0.82456200000000002</v>
      </c>
      <c r="G47" s="9">
        <v>0.79006900000000002</v>
      </c>
      <c r="H47" s="9">
        <v>0.672342</v>
      </c>
      <c r="I47" s="9"/>
      <c r="J47" s="9">
        <v>8.0564999999999998E-2</v>
      </c>
      <c r="K47" s="9">
        <v>0.72950199999999998</v>
      </c>
      <c r="L47" s="9"/>
    </row>
    <row r="48" spans="2:12" x14ac:dyDescent="0.35">
      <c r="B48" s="9">
        <v>1.1221950000000001</v>
      </c>
      <c r="C48" s="9">
        <v>0.68105899999999997</v>
      </c>
      <c r="D48" s="9">
        <v>0.68908100000000005</v>
      </c>
      <c r="E48" s="9">
        <v>0.70870500000000003</v>
      </c>
      <c r="F48" s="9">
        <v>0.129548</v>
      </c>
      <c r="G48" s="9">
        <v>0.28482499999999999</v>
      </c>
      <c r="H48" s="9">
        <v>0.13628299999999999</v>
      </c>
      <c r="I48" s="9"/>
      <c r="J48" s="9">
        <v>0.119908</v>
      </c>
      <c r="K48" s="9">
        <v>0.70682100000000003</v>
      </c>
      <c r="L48" s="9"/>
    </row>
    <row r="49" spans="2:12" x14ac:dyDescent="0.35">
      <c r="B49" s="9">
        <v>0.82755400000000001</v>
      </c>
      <c r="C49" s="9">
        <v>0.81387299999999996</v>
      </c>
      <c r="D49" s="9">
        <v>1.037185</v>
      </c>
      <c r="E49" s="9">
        <v>0.51095000000000002</v>
      </c>
      <c r="F49" s="9">
        <v>0.56322499999999998</v>
      </c>
      <c r="G49" s="9">
        <v>0.25248900000000002</v>
      </c>
      <c r="H49" s="9">
        <v>0.13353400000000001</v>
      </c>
      <c r="I49" s="9"/>
      <c r="J49" s="9">
        <v>0.210756</v>
      </c>
      <c r="K49" s="9">
        <v>0.69110300000000002</v>
      </c>
      <c r="L49" s="9"/>
    </row>
    <row r="50" spans="2:12" x14ac:dyDescent="0.35">
      <c r="B50" s="9">
        <v>0.97317600000000004</v>
      </c>
      <c r="C50" s="9">
        <v>0.93724700000000005</v>
      </c>
      <c r="D50" s="9">
        <v>0.75787199999999999</v>
      </c>
      <c r="E50" s="9">
        <v>0.53336700000000004</v>
      </c>
      <c r="F50" s="9">
        <v>0.102135</v>
      </c>
      <c r="G50" s="9">
        <v>0.41758200000000001</v>
      </c>
      <c r="H50" s="9">
        <v>9.2200000000000004E-2</v>
      </c>
      <c r="I50" s="9"/>
      <c r="J50" s="9">
        <v>0.16434399999999999</v>
      </c>
      <c r="K50" s="9">
        <v>1.1685369999999999</v>
      </c>
      <c r="L50" s="9"/>
    </row>
    <row r="51" spans="2:12" x14ac:dyDescent="0.35">
      <c r="B51" s="9">
        <v>1.1232230000000001</v>
      </c>
      <c r="C51" s="9">
        <v>1.01068</v>
      </c>
      <c r="D51" s="9">
        <v>0.87088500000000002</v>
      </c>
      <c r="E51" s="9">
        <v>0.73041400000000001</v>
      </c>
      <c r="F51" s="9">
        <v>0.36332599999999998</v>
      </c>
      <c r="G51" s="9">
        <v>0.33798899999999998</v>
      </c>
      <c r="H51" s="9">
        <v>0.276675</v>
      </c>
      <c r="I51" s="9"/>
      <c r="J51" s="9">
        <v>0.19192100000000001</v>
      </c>
      <c r="K51" s="9">
        <v>0.38511499999999999</v>
      </c>
      <c r="L51" s="9"/>
    </row>
    <row r="52" spans="2:12" x14ac:dyDescent="0.35">
      <c r="B52" s="9">
        <v>0.86915299999999995</v>
      </c>
      <c r="C52" s="9">
        <v>0.70145900000000005</v>
      </c>
      <c r="D52" s="9">
        <v>1.0138720000000001</v>
      </c>
      <c r="E52" s="9">
        <v>0.232879</v>
      </c>
      <c r="F52" s="9">
        <v>8.4435999999999997E-2</v>
      </c>
      <c r="G52" s="9">
        <v>0.26636100000000001</v>
      </c>
      <c r="H52" s="9">
        <v>7.2784000000000001E-2</v>
      </c>
      <c r="I52" s="9"/>
      <c r="J52" s="9"/>
      <c r="K52" s="9">
        <v>0.23971799999999999</v>
      </c>
      <c r="L52" s="9"/>
    </row>
    <row r="53" spans="2:12" x14ac:dyDescent="0.35">
      <c r="B53" s="9">
        <v>0.91189900000000002</v>
      </c>
      <c r="C53" s="9">
        <v>0.83946600000000005</v>
      </c>
      <c r="D53" s="9">
        <v>0.102879</v>
      </c>
      <c r="E53" s="9">
        <v>1.061547</v>
      </c>
      <c r="F53" s="9">
        <v>0.25023400000000001</v>
      </c>
      <c r="G53" s="9">
        <v>0.10506500000000001</v>
      </c>
      <c r="H53" s="9">
        <v>0.11797199999999999</v>
      </c>
      <c r="I53" s="9"/>
      <c r="J53" s="9"/>
      <c r="K53" s="9">
        <v>9.5797999999999994E-2</v>
      </c>
      <c r="L53" s="9"/>
    </row>
    <row r="54" spans="2:12" x14ac:dyDescent="0.35">
      <c r="B54" s="9">
        <v>1.098813</v>
      </c>
      <c r="C54" s="9">
        <v>1.1136729999999999</v>
      </c>
      <c r="D54" s="9">
        <v>0.83985799999999999</v>
      </c>
      <c r="E54" s="9">
        <v>0.47785899999999998</v>
      </c>
      <c r="F54" s="9">
        <v>1.033752</v>
      </c>
      <c r="G54" s="9">
        <v>0.367037</v>
      </c>
      <c r="H54" s="9">
        <v>0.23386899999999999</v>
      </c>
      <c r="I54" s="9"/>
      <c r="J54" s="9"/>
      <c r="K54" s="9">
        <v>0.19705500000000001</v>
      </c>
      <c r="L54" s="9"/>
    </row>
    <row r="55" spans="2:12" x14ac:dyDescent="0.35">
      <c r="B55" s="9">
        <v>0.95102200000000003</v>
      </c>
      <c r="C55" s="9">
        <v>0.75126700000000002</v>
      </c>
      <c r="D55" s="9">
        <v>1.217789</v>
      </c>
      <c r="E55" s="9">
        <v>0.74541400000000002</v>
      </c>
      <c r="F55" s="9">
        <v>0.86956100000000003</v>
      </c>
      <c r="G55" s="9">
        <v>0.108366</v>
      </c>
      <c r="H55" s="9">
        <v>0.58521999999999996</v>
      </c>
      <c r="I55" s="9"/>
      <c r="J55" s="9"/>
      <c r="K55" s="9">
        <v>0.35960199999999998</v>
      </c>
      <c r="L55" s="9"/>
    </row>
    <row r="56" spans="2:12" x14ac:dyDescent="0.35">
      <c r="B56" s="9">
        <v>1.0405549999999999</v>
      </c>
      <c r="C56" s="9">
        <v>1.0569519999999999</v>
      </c>
      <c r="D56" s="9">
        <v>0.20829900000000001</v>
      </c>
      <c r="E56" s="9">
        <v>0.65265499999999999</v>
      </c>
      <c r="F56" s="9">
        <v>8.5349999999999995E-2</v>
      </c>
      <c r="G56" s="9">
        <v>0.62857799999999997</v>
      </c>
      <c r="H56" s="9">
        <v>0.32688299999999998</v>
      </c>
      <c r="I56" s="9"/>
      <c r="J56" s="9"/>
      <c r="K56" s="9"/>
      <c r="L56" s="9"/>
    </row>
    <row r="57" spans="2:12" x14ac:dyDescent="0.35">
      <c r="B57" s="9">
        <v>0.79431300000000005</v>
      </c>
      <c r="C57" s="9">
        <v>1.1508259999999999</v>
      </c>
      <c r="D57" s="9">
        <v>1.1127499999999999</v>
      </c>
      <c r="E57" s="9">
        <v>0.812697</v>
      </c>
      <c r="F57" s="9">
        <v>0.28944199999999998</v>
      </c>
      <c r="G57" s="9">
        <v>0.236987</v>
      </c>
      <c r="H57" s="9"/>
      <c r="I57" s="9"/>
      <c r="J57" s="9"/>
      <c r="K57" s="9"/>
      <c r="L57" s="9"/>
    </row>
    <row r="58" spans="2:12" x14ac:dyDescent="0.35">
      <c r="B58" s="9">
        <v>1.091602</v>
      </c>
      <c r="C58" s="9">
        <v>1.0113760000000001</v>
      </c>
      <c r="D58" s="9">
        <v>0.79751000000000005</v>
      </c>
      <c r="E58" s="9">
        <v>0.37326100000000001</v>
      </c>
      <c r="F58" s="9">
        <v>0.51374900000000001</v>
      </c>
      <c r="G58" s="9">
        <v>0.48694500000000002</v>
      </c>
      <c r="H58" s="9"/>
      <c r="I58" s="9"/>
      <c r="J58" s="9"/>
      <c r="K58" s="9"/>
      <c r="L58" s="9"/>
    </row>
    <row r="59" spans="2:12" x14ac:dyDescent="0.35">
      <c r="B59" s="9">
        <v>1.0340069999999999</v>
      </c>
      <c r="C59" s="9">
        <v>0.92798999999999998</v>
      </c>
      <c r="D59" s="9">
        <v>0.71986600000000001</v>
      </c>
      <c r="E59" s="9">
        <v>0.91602700000000004</v>
      </c>
      <c r="F59" s="9">
        <v>0.57538599999999995</v>
      </c>
      <c r="G59" s="9">
        <v>0.225906</v>
      </c>
      <c r="H59" s="9"/>
      <c r="I59" s="9"/>
      <c r="J59" s="9"/>
      <c r="K59" s="9"/>
      <c r="L59" s="9"/>
    </row>
    <row r="60" spans="2:12" x14ac:dyDescent="0.35">
      <c r="B60" s="9">
        <v>1.0185409999999999</v>
      </c>
      <c r="C60" s="9">
        <v>0.90174900000000002</v>
      </c>
      <c r="D60" s="9">
        <v>0.49549500000000002</v>
      </c>
      <c r="E60" s="9">
        <v>0.831036</v>
      </c>
      <c r="F60" s="9">
        <v>0.318662</v>
      </c>
      <c r="G60" s="9">
        <v>0.26375399999999999</v>
      </c>
      <c r="H60" s="9"/>
      <c r="I60" s="9"/>
      <c r="J60" s="9"/>
      <c r="K60" s="9"/>
      <c r="L60" s="9"/>
    </row>
    <row r="61" spans="2:12" x14ac:dyDescent="0.35">
      <c r="B61" s="9">
        <v>0.79338200000000003</v>
      </c>
      <c r="C61" s="9">
        <v>1.1412739999999999</v>
      </c>
      <c r="D61" s="9">
        <v>0.48156700000000002</v>
      </c>
      <c r="E61" s="9">
        <v>0.69687600000000005</v>
      </c>
      <c r="F61" s="9">
        <v>0.16434299999999999</v>
      </c>
      <c r="G61" s="9">
        <v>0.21024000000000001</v>
      </c>
      <c r="H61" s="9"/>
      <c r="I61" s="9"/>
      <c r="J61" s="9"/>
      <c r="K61" s="9"/>
      <c r="L61" s="9"/>
    </row>
    <row r="62" spans="2:12" x14ac:dyDescent="0.35">
      <c r="B62" s="9">
        <v>0.99773299999999998</v>
      </c>
      <c r="C62" s="9">
        <v>0.91455299999999995</v>
      </c>
      <c r="D62" s="9">
        <v>0.92579</v>
      </c>
      <c r="E62" s="9">
        <v>9.9501999999999993E-2</v>
      </c>
      <c r="F62" s="9">
        <v>0.37287500000000001</v>
      </c>
      <c r="G62" s="9">
        <v>0.25361099999999998</v>
      </c>
      <c r="H62" s="9"/>
      <c r="I62" s="9"/>
      <c r="J62" s="9"/>
      <c r="K62" s="9"/>
      <c r="L62" s="9"/>
    </row>
    <row r="63" spans="2:12" x14ac:dyDescent="0.35">
      <c r="B63" s="9">
        <v>0.96587000000000001</v>
      </c>
      <c r="C63" s="9">
        <v>1.047971</v>
      </c>
      <c r="D63" s="9">
        <v>0.57892600000000005</v>
      </c>
      <c r="E63" s="9">
        <v>0.89299499999999998</v>
      </c>
      <c r="F63" s="9">
        <v>0.10813300000000001</v>
      </c>
      <c r="G63" s="9">
        <v>5.1112999999999999E-2</v>
      </c>
      <c r="H63" s="9"/>
      <c r="I63" s="9"/>
      <c r="J63" s="9"/>
      <c r="K63" s="9"/>
      <c r="L63" s="9"/>
    </row>
    <row r="64" spans="2:12" x14ac:dyDescent="0.35">
      <c r="B64" s="9">
        <v>1.113777</v>
      </c>
      <c r="C64" s="9">
        <v>1.024235</v>
      </c>
      <c r="D64" s="9">
        <v>0.67623299999999997</v>
      </c>
      <c r="E64" s="9">
        <v>0.25243599999999999</v>
      </c>
      <c r="F64" s="9">
        <v>0.30404500000000001</v>
      </c>
      <c r="G64" s="9">
        <v>0.34644799999999998</v>
      </c>
      <c r="H64" s="9"/>
      <c r="I64" s="9"/>
      <c r="J64" s="9"/>
      <c r="K64" s="9"/>
      <c r="L64" s="9"/>
    </row>
    <row r="65" spans="2:12" x14ac:dyDescent="0.35">
      <c r="B65" s="9">
        <v>0.85217100000000001</v>
      </c>
      <c r="C65" s="9">
        <v>1.0177229999999999</v>
      </c>
      <c r="D65" s="9">
        <v>0.70117499999999999</v>
      </c>
      <c r="E65" s="9">
        <v>0.52435399999999999</v>
      </c>
      <c r="F65" s="9">
        <v>0.13503799999999999</v>
      </c>
      <c r="G65" s="9">
        <v>0.158053</v>
      </c>
      <c r="H65" s="9"/>
      <c r="I65" s="9"/>
      <c r="J65" s="9"/>
      <c r="K65" s="9"/>
      <c r="L65" s="9"/>
    </row>
    <row r="66" spans="2:12" x14ac:dyDescent="0.35">
      <c r="B66" s="9">
        <v>1.0705499999999999</v>
      </c>
      <c r="C66" s="9">
        <v>1.084244</v>
      </c>
      <c r="D66" s="9">
        <v>0.94843599999999995</v>
      </c>
      <c r="E66" s="9">
        <v>1.0152669999999999</v>
      </c>
      <c r="F66" s="9">
        <v>0.33944800000000003</v>
      </c>
      <c r="G66" s="9">
        <v>0.31073499999999998</v>
      </c>
      <c r="H66" s="9"/>
      <c r="I66" s="9"/>
      <c r="J66" s="9"/>
      <c r="K66" s="9"/>
      <c r="L66" s="9"/>
    </row>
    <row r="67" spans="2:12" x14ac:dyDescent="0.35">
      <c r="B67" s="9">
        <v>1.0422640000000001</v>
      </c>
      <c r="C67" s="9"/>
      <c r="D67" s="9">
        <v>0.12893199999999999</v>
      </c>
      <c r="E67" s="9">
        <v>0.12884599999999999</v>
      </c>
      <c r="F67" s="9">
        <v>6.9491999999999998E-2</v>
      </c>
      <c r="G67" s="9">
        <v>0.37503399999999998</v>
      </c>
      <c r="H67" s="9"/>
      <c r="I67" s="9"/>
      <c r="J67" s="9"/>
      <c r="K67" s="9"/>
      <c r="L67" s="9"/>
    </row>
    <row r="68" spans="2:12" x14ac:dyDescent="0.35">
      <c r="B68" s="9">
        <v>1.3067759999999999</v>
      </c>
      <c r="C68" s="9"/>
      <c r="D68" s="9">
        <v>0.65769</v>
      </c>
      <c r="E68" s="9">
        <v>0.30836799999999998</v>
      </c>
      <c r="F68" s="9">
        <v>0.24368999999999999</v>
      </c>
      <c r="G68" s="9">
        <v>0.58639399999999997</v>
      </c>
      <c r="H68" s="9"/>
      <c r="I68" s="9"/>
      <c r="J68" s="9"/>
      <c r="K68" s="9"/>
      <c r="L68" s="9"/>
    </row>
    <row r="69" spans="2:12" x14ac:dyDescent="0.35">
      <c r="B69" s="9">
        <v>0.85338400000000003</v>
      </c>
      <c r="C69" s="9"/>
      <c r="D69" s="9"/>
      <c r="E69" s="9">
        <v>1.098088</v>
      </c>
      <c r="F69" s="9">
        <v>8.0853999999999995E-2</v>
      </c>
      <c r="G69" s="9">
        <v>0.14260300000000001</v>
      </c>
      <c r="H69" s="9"/>
      <c r="I69" s="9"/>
      <c r="J69" s="9"/>
      <c r="K69" s="9"/>
      <c r="L69" s="9"/>
    </row>
    <row r="70" spans="2:12" x14ac:dyDescent="0.35">
      <c r="B70" s="9">
        <v>1.1232899999999999</v>
      </c>
      <c r="C70" s="9"/>
      <c r="D70" s="9"/>
      <c r="E70" s="9">
        <v>0.69919699999999996</v>
      </c>
      <c r="F70" s="9">
        <v>8.1772999999999998E-2</v>
      </c>
      <c r="G70" s="9">
        <v>0.107017</v>
      </c>
      <c r="H70" s="9"/>
      <c r="I70" s="9"/>
      <c r="J70" s="9"/>
      <c r="K70" s="9"/>
      <c r="L70" s="9"/>
    </row>
    <row r="71" spans="2:12" x14ac:dyDescent="0.35">
      <c r="B71" s="9">
        <v>0.96031</v>
      </c>
      <c r="C71" s="9"/>
      <c r="D71" s="9"/>
      <c r="E71" s="9">
        <v>1.239652</v>
      </c>
      <c r="F71" s="9">
        <v>0.180344</v>
      </c>
      <c r="G71" s="9">
        <v>0.32012600000000002</v>
      </c>
      <c r="H71" s="9"/>
      <c r="I71" s="9"/>
      <c r="J71" s="9"/>
      <c r="K71" s="9"/>
      <c r="L71" s="9"/>
    </row>
    <row r="72" spans="2:12" x14ac:dyDescent="0.35">
      <c r="B72" s="9">
        <v>0.97316999999999998</v>
      </c>
      <c r="C72" s="9"/>
      <c r="D72" s="9"/>
      <c r="E72" s="9">
        <v>0.84758100000000003</v>
      </c>
      <c r="F72" s="9">
        <v>0.91223299999999996</v>
      </c>
      <c r="G72" s="9">
        <v>0.16985600000000001</v>
      </c>
      <c r="H72" s="9"/>
      <c r="I72" s="9"/>
      <c r="J72" s="9"/>
      <c r="K72" s="9"/>
      <c r="L72" s="9"/>
    </row>
    <row r="73" spans="2:12" x14ac:dyDescent="0.35">
      <c r="B73" s="9"/>
      <c r="C73" s="9"/>
      <c r="D73" s="9"/>
      <c r="E73" s="9">
        <v>0.46904400000000002</v>
      </c>
      <c r="F73" s="9">
        <v>0.65377799999999997</v>
      </c>
      <c r="G73" s="9">
        <v>0.27731899999999998</v>
      </c>
      <c r="H73" s="9"/>
      <c r="I73" s="9"/>
      <c r="J73" s="9"/>
      <c r="K73" s="9"/>
      <c r="L73" s="9"/>
    </row>
    <row r="74" spans="2:12" x14ac:dyDescent="0.35">
      <c r="B74" s="9"/>
      <c r="C74" s="9"/>
      <c r="D74" s="9"/>
      <c r="E74" s="9">
        <v>0.33678200000000003</v>
      </c>
      <c r="F74" s="9">
        <v>0.17634900000000001</v>
      </c>
      <c r="G74" s="9">
        <v>0.121991</v>
      </c>
      <c r="H74" s="9"/>
      <c r="I74" s="9"/>
      <c r="J74" s="9"/>
      <c r="K74" s="9"/>
      <c r="L74" s="9"/>
    </row>
    <row r="75" spans="2:12" x14ac:dyDescent="0.35">
      <c r="B75" s="9"/>
      <c r="C75" s="9"/>
      <c r="D75" s="9"/>
      <c r="E75" s="9">
        <v>0.78412700000000002</v>
      </c>
      <c r="F75" s="9">
        <v>0.12798200000000001</v>
      </c>
      <c r="G75" s="9">
        <v>0.255826</v>
      </c>
      <c r="H75" s="9"/>
      <c r="I75" s="9"/>
      <c r="J75" s="9"/>
      <c r="K75" s="9"/>
      <c r="L75" s="9"/>
    </row>
    <row r="76" spans="2:12" x14ac:dyDescent="0.35">
      <c r="B76" s="9"/>
      <c r="C76" s="9"/>
      <c r="D76" s="9"/>
      <c r="E76" s="9">
        <v>0.93629799999999996</v>
      </c>
      <c r="F76" s="9">
        <v>0.43721700000000002</v>
      </c>
      <c r="G76" s="9">
        <v>0.119924</v>
      </c>
      <c r="H76" s="9"/>
      <c r="I76" s="9"/>
      <c r="J76" s="9"/>
      <c r="K76" s="9"/>
      <c r="L76" s="9"/>
    </row>
    <row r="77" spans="2:12" x14ac:dyDescent="0.35">
      <c r="B77" s="9"/>
      <c r="C77" s="9"/>
      <c r="D77" s="9"/>
      <c r="E77" s="9">
        <v>0.30454199999999998</v>
      </c>
      <c r="F77" s="9">
        <v>0.45738800000000002</v>
      </c>
      <c r="G77" s="9">
        <v>0.26543099999999997</v>
      </c>
      <c r="H77" s="9"/>
      <c r="I77" s="9"/>
      <c r="J77" s="9"/>
      <c r="K77" s="9"/>
      <c r="L77" s="9"/>
    </row>
    <row r="78" spans="2:12" x14ac:dyDescent="0.35">
      <c r="B78" s="9"/>
      <c r="C78" s="9"/>
      <c r="D78" s="9"/>
      <c r="E78" s="9">
        <v>0.30199700000000002</v>
      </c>
      <c r="F78" s="9">
        <v>0.31959199999999999</v>
      </c>
      <c r="G78" s="9">
        <v>0.115645</v>
      </c>
      <c r="H78" s="9"/>
      <c r="I78" s="9"/>
      <c r="J78" s="9"/>
      <c r="K78" s="9"/>
      <c r="L78" s="9"/>
    </row>
    <row r="79" spans="2:12" x14ac:dyDescent="0.35">
      <c r="B79" s="9"/>
      <c r="C79" s="9"/>
      <c r="D79" s="9"/>
      <c r="E79" s="9">
        <v>0.38247199999999998</v>
      </c>
      <c r="F79" s="9">
        <v>0.103661</v>
      </c>
      <c r="G79" s="9">
        <v>0.28729399999999999</v>
      </c>
      <c r="H79" s="9"/>
      <c r="I79" s="9"/>
      <c r="J79" s="9"/>
      <c r="K79" s="9"/>
      <c r="L79" s="9"/>
    </row>
    <row r="80" spans="2:12" x14ac:dyDescent="0.35">
      <c r="B80" s="9"/>
      <c r="C80" s="9"/>
      <c r="D80" s="9"/>
      <c r="E80" s="9">
        <v>1.004432</v>
      </c>
      <c r="F80" s="9">
        <v>0.32516699999999998</v>
      </c>
      <c r="G80" s="9">
        <v>0.44173200000000001</v>
      </c>
      <c r="H80" s="9"/>
      <c r="I80" s="9"/>
      <c r="J80" s="9"/>
      <c r="K80" s="9"/>
      <c r="L80" s="9"/>
    </row>
    <row r="81" spans="2:12" x14ac:dyDescent="0.35">
      <c r="B81" s="9"/>
      <c r="C81" s="9"/>
      <c r="D81" s="9"/>
      <c r="E81" s="9">
        <v>1.0102249999999999</v>
      </c>
      <c r="F81" s="9">
        <v>7.8306000000000001E-2</v>
      </c>
      <c r="G81" s="9"/>
      <c r="H81" s="9"/>
      <c r="I81" s="9"/>
      <c r="J81" s="9"/>
      <c r="K81" s="9"/>
      <c r="L81" s="9"/>
    </row>
    <row r="82" spans="2:12" x14ac:dyDescent="0.35">
      <c r="B82" s="9"/>
      <c r="C82" s="9"/>
      <c r="D82" s="9"/>
      <c r="E82" s="9">
        <v>0.171124</v>
      </c>
      <c r="F82" s="9">
        <v>0.95046699999999995</v>
      </c>
      <c r="G82" s="9"/>
      <c r="H82" s="9"/>
      <c r="I82" s="9"/>
      <c r="J82" s="9"/>
      <c r="K82" s="9"/>
      <c r="L82" s="9"/>
    </row>
    <row r="83" spans="2:12" x14ac:dyDescent="0.35">
      <c r="B83" s="9"/>
      <c r="C83" s="9"/>
      <c r="D83" s="9"/>
      <c r="E83" s="9">
        <v>0.479713</v>
      </c>
      <c r="F83" s="9">
        <v>6.2932000000000002E-2</v>
      </c>
      <c r="G83" s="9"/>
      <c r="H83" s="9"/>
      <c r="I83" s="9"/>
      <c r="J83" s="9"/>
      <c r="K83" s="9"/>
      <c r="L83" s="9"/>
    </row>
    <row r="84" spans="2:12" x14ac:dyDescent="0.35">
      <c r="B84" s="9"/>
      <c r="C84" s="9"/>
      <c r="D84" s="9"/>
      <c r="E84" s="9">
        <v>0.18402299999999999</v>
      </c>
      <c r="F84" s="9"/>
      <c r="G84" s="9"/>
      <c r="H84" s="9"/>
      <c r="I84" s="9"/>
      <c r="J84" s="9"/>
      <c r="K84" s="9"/>
      <c r="L84" s="9"/>
    </row>
    <row r="85" spans="2:12" x14ac:dyDescent="0.35">
      <c r="B85" s="9"/>
      <c r="C85" s="9"/>
      <c r="D85" s="9"/>
      <c r="E85" s="9">
        <v>0.47729100000000002</v>
      </c>
      <c r="F85" s="9"/>
      <c r="G85" s="9"/>
      <c r="H85" s="9"/>
      <c r="I85" s="9"/>
      <c r="J85" s="9"/>
      <c r="K85" s="9"/>
      <c r="L85" s="9"/>
    </row>
    <row r="86" spans="2:12" x14ac:dyDescent="0.35">
      <c r="B86" s="9"/>
      <c r="C86" s="9"/>
      <c r="D86" s="9"/>
      <c r="E86" s="9">
        <v>0.27754899999999999</v>
      </c>
      <c r="F86" s="9"/>
      <c r="G86" s="9"/>
      <c r="H86" s="9"/>
      <c r="I86" s="9"/>
      <c r="J86" s="9"/>
      <c r="K86" s="9"/>
      <c r="L86" s="9"/>
    </row>
    <row r="87" spans="2:12" x14ac:dyDescent="0.35">
      <c r="B87" s="9"/>
      <c r="C87" s="9"/>
      <c r="D87" s="9"/>
      <c r="E87" s="9">
        <v>0.39138099999999998</v>
      </c>
      <c r="F87" s="9"/>
      <c r="G87" s="9"/>
      <c r="H87" s="9"/>
      <c r="I87" s="9"/>
      <c r="J87" s="9"/>
      <c r="K87" s="9"/>
      <c r="L87" s="9"/>
    </row>
    <row r="88" spans="2:12" x14ac:dyDescent="0.35">
      <c r="B88" s="9"/>
      <c r="C88" s="9"/>
      <c r="D88" s="9"/>
      <c r="E88" s="9">
        <v>0.243921</v>
      </c>
      <c r="F88" s="9"/>
      <c r="G88" s="9"/>
      <c r="H88" s="9"/>
      <c r="I88" s="9"/>
      <c r="J88" s="9"/>
      <c r="K88" s="9"/>
      <c r="L88" s="9"/>
    </row>
    <row r="89" spans="2:12" x14ac:dyDescent="0.35">
      <c r="B89" s="9"/>
      <c r="C89" s="9"/>
      <c r="D89" s="9"/>
      <c r="E89" s="9">
        <v>0.21046899999999999</v>
      </c>
      <c r="F89" s="9"/>
      <c r="G89" s="9"/>
      <c r="H89" s="9"/>
      <c r="I89" s="9"/>
      <c r="J89" s="9"/>
      <c r="K89" s="9"/>
      <c r="L89" s="9"/>
    </row>
    <row r="90" spans="2:12" x14ac:dyDescent="0.35">
      <c r="B90" s="9"/>
      <c r="C90" s="9"/>
      <c r="D90" s="9"/>
      <c r="E90" s="9">
        <v>0.20013500000000001</v>
      </c>
      <c r="F90" s="9"/>
      <c r="G90" s="9"/>
      <c r="H90" s="9"/>
      <c r="I90" s="9"/>
      <c r="J90" s="9"/>
      <c r="K90" s="9"/>
      <c r="L90" s="9"/>
    </row>
    <row r="91" spans="2:12" x14ac:dyDescent="0.35">
      <c r="B91" s="9"/>
      <c r="C91" s="9"/>
      <c r="D91" s="9"/>
      <c r="E91" s="9">
        <v>1.0867420000000001</v>
      </c>
      <c r="F91" s="9"/>
      <c r="G91" s="9"/>
      <c r="H91" s="9"/>
      <c r="I91" s="9"/>
      <c r="J91" s="9"/>
      <c r="K91" s="9"/>
      <c r="L91" s="9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7EA6-90A9-464E-ACBE-1A5E5BF985DC}">
  <dimension ref="A1:I12"/>
  <sheetViews>
    <sheetView zoomScale="85" zoomScaleNormal="85" workbookViewId="0">
      <selection activeCell="C1" sqref="C1:E1"/>
    </sheetView>
  </sheetViews>
  <sheetFormatPr defaultRowHeight="15.5" x14ac:dyDescent="0.35"/>
  <cols>
    <col min="1" max="1" width="8.6640625" style="2"/>
    <col min="2" max="2" width="13.4140625" style="2" customWidth="1"/>
    <col min="3" max="16384" width="8.6640625" style="2"/>
  </cols>
  <sheetData>
    <row r="1" spans="1:9" x14ac:dyDescent="0.35">
      <c r="A1" s="1" t="s">
        <v>65</v>
      </c>
      <c r="B1" s="5"/>
      <c r="C1" s="5" t="s">
        <v>37</v>
      </c>
      <c r="D1" s="5" t="s">
        <v>38</v>
      </c>
      <c r="E1" s="5" t="s">
        <v>39</v>
      </c>
      <c r="F1" s="5" t="s">
        <v>40</v>
      </c>
      <c r="H1" s="1" t="s">
        <v>66</v>
      </c>
    </row>
    <row r="2" spans="1:9" x14ac:dyDescent="0.35">
      <c r="B2" s="19" t="s">
        <v>55</v>
      </c>
      <c r="C2" s="9">
        <v>4</v>
      </c>
      <c r="D2" s="9">
        <v>0</v>
      </c>
      <c r="E2" s="9">
        <v>6.06</v>
      </c>
      <c r="F2" s="9">
        <v>0</v>
      </c>
      <c r="G2" s="15"/>
      <c r="H2" s="15">
        <f>AVERAGE(C2:F2)</f>
        <v>2.5149999999999997</v>
      </c>
    </row>
    <row r="3" spans="1:9" x14ac:dyDescent="0.35">
      <c r="B3" s="19" t="s">
        <v>56</v>
      </c>
      <c r="C3" s="9">
        <v>4</v>
      </c>
      <c r="D3" s="9">
        <v>0</v>
      </c>
      <c r="E3" s="9">
        <v>6.06</v>
      </c>
      <c r="F3" s="9">
        <v>0</v>
      </c>
      <c r="G3" s="15"/>
      <c r="H3" s="15">
        <f>AVERAGE(C3:F3)</f>
        <v>2.5149999999999997</v>
      </c>
      <c r="I3" s="15"/>
    </row>
    <row r="4" spans="1:9" x14ac:dyDescent="0.35">
      <c r="B4" s="19" t="s">
        <v>57</v>
      </c>
      <c r="C4" s="9">
        <v>4</v>
      </c>
      <c r="D4" s="9">
        <v>0</v>
      </c>
      <c r="E4" s="9">
        <v>6.06</v>
      </c>
      <c r="F4" s="9">
        <v>0</v>
      </c>
      <c r="G4" s="15"/>
      <c r="H4" s="15">
        <f t="shared" ref="H2:H11" si="0">AVERAGE(C4:F4)</f>
        <v>2.5149999999999997</v>
      </c>
      <c r="I4" s="15"/>
    </row>
    <row r="5" spans="1:9" x14ac:dyDescent="0.35">
      <c r="B5" s="19" t="s">
        <v>58</v>
      </c>
      <c r="C5" s="9">
        <v>4</v>
      </c>
      <c r="D5" s="9">
        <v>0</v>
      </c>
      <c r="E5" s="9">
        <v>6.06</v>
      </c>
      <c r="F5" s="9">
        <v>0</v>
      </c>
      <c r="G5" s="15"/>
      <c r="H5" s="15">
        <f t="shared" si="0"/>
        <v>2.5149999999999997</v>
      </c>
      <c r="I5" s="15"/>
    </row>
    <row r="6" spans="1:9" x14ac:dyDescent="0.35">
      <c r="B6" s="19" t="s">
        <v>59</v>
      </c>
      <c r="C6" s="9">
        <v>8</v>
      </c>
      <c r="D6" s="9">
        <v>0</v>
      </c>
      <c r="E6" s="9">
        <v>33.33</v>
      </c>
      <c r="F6" s="9">
        <v>5.88</v>
      </c>
      <c r="G6" s="15"/>
      <c r="H6" s="15">
        <f t="shared" si="0"/>
        <v>11.8025</v>
      </c>
      <c r="I6" s="15"/>
    </row>
    <row r="7" spans="1:9" x14ac:dyDescent="0.35">
      <c r="B7" s="19" t="s">
        <v>60</v>
      </c>
      <c r="C7" s="9">
        <v>16</v>
      </c>
      <c r="D7" s="9">
        <v>0</v>
      </c>
      <c r="E7" s="9">
        <v>42.42</v>
      </c>
      <c r="F7" s="9">
        <v>29.41</v>
      </c>
      <c r="G7" s="15"/>
      <c r="H7" s="15">
        <f t="shared" si="0"/>
        <v>21.9575</v>
      </c>
      <c r="I7" s="15"/>
    </row>
    <row r="8" spans="1:9" x14ac:dyDescent="0.35">
      <c r="B8" s="19" t="s">
        <v>61</v>
      </c>
      <c r="C8" s="9">
        <v>40</v>
      </c>
      <c r="D8" s="9">
        <v>12.9</v>
      </c>
      <c r="E8" s="9">
        <v>51.52</v>
      </c>
      <c r="F8" s="9">
        <v>29.41</v>
      </c>
      <c r="G8" s="15"/>
      <c r="H8" s="15">
        <f>AVERAGE(C8:F8)</f>
        <v>33.457500000000003</v>
      </c>
      <c r="I8" s="15"/>
    </row>
    <row r="9" spans="1:9" x14ac:dyDescent="0.35">
      <c r="B9" s="19" t="s">
        <v>62</v>
      </c>
      <c r="C9" s="9">
        <v>56</v>
      </c>
      <c r="D9" s="9">
        <v>32.26</v>
      </c>
      <c r="E9" s="9">
        <v>54.55</v>
      </c>
      <c r="F9" s="9">
        <v>58.82</v>
      </c>
      <c r="G9" s="15"/>
      <c r="H9" s="15">
        <f t="shared" si="0"/>
        <v>50.407499999999999</v>
      </c>
      <c r="I9" s="15"/>
    </row>
    <row r="10" spans="1:9" x14ac:dyDescent="0.35">
      <c r="B10" s="19" t="s">
        <v>63</v>
      </c>
      <c r="C10" s="9">
        <v>84</v>
      </c>
      <c r="D10" s="9">
        <v>67.739999999999995</v>
      </c>
      <c r="E10" s="9">
        <v>72.73</v>
      </c>
      <c r="F10" s="9">
        <v>82.35</v>
      </c>
      <c r="G10" s="15"/>
      <c r="H10" s="15">
        <f t="shared" si="0"/>
        <v>76.705000000000013</v>
      </c>
      <c r="I10" s="15"/>
    </row>
    <row r="11" spans="1:9" x14ac:dyDescent="0.35">
      <c r="B11" s="19" t="s">
        <v>64</v>
      </c>
      <c r="C11" s="9">
        <v>96</v>
      </c>
      <c r="D11" s="9">
        <v>90.32</v>
      </c>
      <c r="E11" s="9">
        <v>78.790000000000006</v>
      </c>
      <c r="F11" s="9">
        <v>82.35</v>
      </c>
      <c r="G11" s="15"/>
      <c r="H11" s="15">
        <f>AVERAGE(C11:F11)</f>
        <v>86.865000000000009</v>
      </c>
      <c r="I11" s="15"/>
    </row>
    <row r="12" spans="1:9" x14ac:dyDescent="0.35">
      <c r="I12" s="15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3356-22E8-499F-954A-3771641F7131}">
  <dimension ref="A1:O71"/>
  <sheetViews>
    <sheetView topLeftCell="A19" zoomScale="55" zoomScaleNormal="55" workbookViewId="0">
      <selection activeCell="B2" sqref="B2"/>
    </sheetView>
  </sheetViews>
  <sheetFormatPr defaultRowHeight="15.5" x14ac:dyDescent="0.35"/>
  <cols>
    <col min="1" max="1" width="12.25" style="2" customWidth="1"/>
    <col min="2" max="2" width="11.33203125" style="2" customWidth="1"/>
    <col min="3" max="16384" width="8.6640625" style="2"/>
  </cols>
  <sheetData>
    <row r="1" spans="1:11" x14ac:dyDescent="0.35">
      <c r="A1" s="1" t="s">
        <v>67</v>
      </c>
    </row>
    <row r="2" spans="1:11" x14ac:dyDescent="0.35">
      <c r="B2" s="2" t="s">
        <v>36</v>
      </c>
      <c r="C2" s="20" t="s">
        <v>3</v>
      </c>
      <c r="D2" s="21"/>
      <c r="E2" s="22"/>
      <c r="F2" s="20" t="s">
        <v>4</v>
      </c>
      <c r="G2" s="21"/>
      <c r="H2" s="22"/>
      <c r="I2" s="20" t="s">
        <v>5</v>
      </c>
      <c r="J2" s="21"/>
      <c r="K2" s="22"/>
    </row>
    <row r="3" spans="1:11" x14ac:dyDescent="0.35">
      <c r="C3" s="4" t="s">
        <v>37</v>
      </c>
      <c r="D3" s="5" t="s">
        <v>38</v>
      </c>
      <c r="E3" s="16" t="s">
        <v>39</v>
      </c>
      <c r="F3" s="5" t="s">
        <v>37</v>
      </c>
      <c r="G3" s="5" t="s">
        <v>38</v>
      </c>
      <c r="H3" s="16" t="s">
        <v>39</v>
      </c>
      <c r="I3" s="5" t="s">
        <v>37</v>
      </c>
      <c r="J3" s="5" t="s">
        <v>38</v>
      </c>
      <c r="K3" s="16" t="s">
        <v>39</v>
      </c>
    </row>
    <row r="4" spans="1:11" x14ac:dyDescent="0.35">
      <c r="B4" s="3">
        <v>1</v>
      </c>
      <c r="C4" s="10">
        <v>299.11739999999998</v>
      </c>
      <c r="D4" s="11">
        <v>569.61869999999999</v>
      </c>
      <c r="E4" s="12">
        <v>494.08690000000001</v>
      </c>
      <c r="F4" s="10">
        <v>191.04660000000001</v>
      </c>
      <c r="G4" s="11">
        <v>124.29649999999999</v>
      </c>
      <c r="H4" s="12">
        <v>127.8079</v>
      </c>
      <c r="I4" s="10">
        <v>20.457319999999999</v>
      </c>
      <c r="J4" s="11">
        <v>22.049939999999999</v>
      </c>
      <c r="K4" s="12">
        <v>33.022599999999997</v>
      </c>
    </row>
    <row r="5" spans="1:11" x14ac:dyDescent="0.35">
      <c r="B5" s="3">
        <v>1.1000000000000001</v>
      </c>
      <c r="C5" s="10">
        <v>339.43150000000003</v>
      </c>
      <c r="D5" s="11">
        <v>662.78689999999995</v>
      </c>
      <c r="E5" s="12">
        <v>445.82260000000002</v>
      </c>
      <c r="F5" s="10">
        <v>156.3588</v>
      </c>
      <c r="G5" s="11">
        <v>91.127160000000003</v>
      </c>
      <c r="H5" s="12">
        <v>126.88330000000001</v>
      </c>
      <c r="I5" s="10">
        <v>37.507379999999998</v>
      </c>
      <c r="J5" s="11">
        <v>19.07152</v>
      </c>
      <c r="K5" s="12">
        <v>25.266940000000002</v>
      </c>
    </row>
    <row r="6" spans="1:11" x14ac:dyDescent="0.35">
      <c r="B6" s="3">
        <v>1.3</v>
      </c>
      <c r="C6" s="10">
        <v>302.61680000000001</v>
      </c>
      <c r="D6" s="11">
        <v>900.80849999999998</v>
      </c>
      <c r="E6" s="12">
        <v>444.26780000000002</v>
      </c>
      <c r="F6" s="10">
        <v>159.5633</v>
      </c>
      <c r="G6" s="11">
        <v>112.65430000000001</v>
      </c>
      <c r="H6" s="12">
        <v>159.4676</v>
      </c>
      <c r="I6" s="10">
        <v>16.241779999999999</v>
      </c>
      <c r="J6" s="11">
        <v>29.98434</v>
      </c>
      <c r="K6" s="12">
        <v>36.904110000000003</v>
      </c>
    </row>
    <row r="7" spans="1:11" x14ac:dyDescent="0.35">
      <c r="B7" s="3">
        <v>1.5</v>
      </c>
      <c r="C7" s="10">
        <v>344.49470000000002</v>
      </c>
      <c r="D7" s="11">
        <v>1047.222</v>
      </c>
      <c r="E7" s="12">
        <v>432.97710000000001</v>
      </c>
      <c r="F7" s="10">
        <v>174.95050000000001</v>
      </c>
      <c r="G7" s="11">
        <v>103.81780000000001</v>
      </c>
      <c r="H7" s="12">
        <v>193.07640000000001</v>
      </c>
      <c r="I7" s="10">
        <v>18.245509999999999</v>
      </c>
      <c r="J7" s="11">
        <v>36.841529999999999</v>
      </c>
      <c r="K7" s="12">
        <v>45.678240000000002</v>
      </c>
    </row>
    <row r="8" spans="1:11" x14ac:dyDescent="0.35">
      <c r="B8" s="3">
        <v>2</v>
      </c>
      <c r="C8" s="10">
        <v>192.72049999999999</v>
      </c>
      <c r="D8" s="11">
        <v>847.24929999999995</v>
      </c>
      <c r="E8" s="12">
        <v>276.8485</v>
      </c>
      <c r="F8" s="10">
        <v>140.143</v>
      </c>
      <c r="G8" s="11">
        <v>124.17959999999999</v>
      </c>
      <c r="H8" s="12">
        <v>182.22219999999999</v>
      </c>
      <c r="I8" s="10">
        <v>19.282540000000001</v>
      </c>
      <c r="J8" s="11">
        <v>40.557740000000003</v>
      </c>
      <c r="K8" s="12">
        <v>31.64106</v>
      </c>
    </row>
    <row r="9" spans="1:11" x14ac:dyDescent="0.35">
      <c r="B9" s="3">
        <v>2.1</v>
      </c>
      <c r="C9" s="10">
        <v>178.31290000000001</v>
      </c>
      <c r="D9" s="11">
        <v>800.45420000000001</v>
      </c>
      <c r="E9" s="12">
        <v>332.18549999999999</v>
      </c>
      <c r="F9" s="10">
        <v>135.49799999999999</v>
      </c>
      <c r="G9" s="11">
        <v>131.93360000000001</v>
      </c>
      <c r="H9" s="12">
        <v>199.20820000000001</v>
      </c>
      <c r="I9" s="10">
        <v>27.63306</v>
      </c>
      <c r="J9" s="11">
        <v>37.245570000000001</v>
      </c>
      <c r="K9" s="12">
        <v>35.742440000000002</v>
      </c>
    </row>
    <row r="10" spans="1:11" x14ac:dyDescent="0.35">
      <c r="B10" s="3">
        <v>2.2999999999999998</v>
      </c>
      <c r="C10" s="10">
        <v>125.1148</v>
      </c>
      <c r="D10" s="11">
        <v>712.90250000000003</v>
      </c>
      <c r="E10" s="12">
        <v>299.75060000000002</v>
      </c>
      <c r="F10" s="10">
        <v>116.6925</v>
      </c>
      <c r="G10" s="11">
        <v>153.34280000000001</v>
      </c>
      <c r="H10" s="12">
        <v>161.92769999999999</v>
      </c>
      <c r="I10" s="10">
        <v>21.989350000000002</v>
      </c>
      <c r="J10" s="11">
        <v>48.211480000000002</v>
      </c>
      <c r="K10" s="12">
        <v>29.409800000000001</v>
      </c>
    </row>
    <row r="11" spans="1:11" x14ac:dyDescent="0.35">
      <c r="B11" s="3">
        <v>2.5</v>
      </c>
      <c r="C11" s="10">
        <v>84.954880000000003</v>
      </c>
      <c r="D11" s="11">
        <v>517.59580000000005</v>
      </c>
      <c r="E11" s="12">
        <v>262.64960000000002</v>
      </c>
      <c r="F11" s="10">
        <v>105.2</v>
      </c>
      <c r="G11" s="11">
        <v>131.8442</v>
      </c>
      <c r="H11" s="12">
        <v>126.2259</v>
      </c>
      <c r="I11" s="10">
        <v>25.1754</v>
      </c>
      <c r="J11" s="11">
        <v>42.819929999999999</v>
      </c>
      <c r="K11" s="12">
        <v>28.983809999999998</v>
      </c>
    </row>
    <row r="12" spans="1:11" x14ac:dyDescent="0.35">
      <c r="B12" s="3">
        <v>3</v>
      </c>
      <c r="C12" s="10">
        <v>68.464879999999994</v>
      </c>
      <c r="D12" s="11">
        <v>608.91359999999997</v>
      </c>
      <c r="E12" s="12">
        <v>187.1592</v>
      </c>
      <c r="F12" s="10">
        <v>86.080250000000007</v>
      </c>
      <c r="G12" s="11">
        <v>191.73089999999999</v>
      </c>
      <c r="H12" s="12">
        <v>138.15979999999999</v>
      </c>
      <c r="I12" s="10">
        <v>28.878969999999999</v>
      </c>
      <c r="J12" s="11">
        <v>51.857840000000003</v>
      </c>
      <c r="K12" s="12">
        <v>32.524160000000002</v>
      </c>
    </row>
    <row r="13" spans="1:11" x14ac:dyDescent="0.35">
      <c r="B13" s="3">
        <v>3.5</v>
      </c>
      <c r="C13" s="10">
        <v>55.567860000000003</v>
      </c>
      <c r="D13" s="11">
        <v>578.56870000000004</v>
      </c>
      <c r="E13" s="12">
        <v>157.2253</v>
      </c>
      <c r="F13" s="10">
        <v>67.495990000000006</v>
      </c>
      <c r="G13" s="11">
        <v>141.4828</v>
      </c>
      <c r="H13" s="12">
        <v>115.8826</v>
      </c>
      <c r="I13" s="10">
        <v>18.55162</v>
      </c>
      <c r="J13" s="11">
        <v>47.924100000000003</v>
      </c>
      <c r="K13" s="12">
        <v>43.422890000000002</v>
      </c>
    </row>
    <row r="14" spans="1:11" x14ac:dyDescent="0.35">
      <c r="B14" s="3">
        <v>4</v>
      </c>
      <c r="C14" s="10">
        <v>54.605580000000003</v>
      </c>
      <c r="D14" s="11">
        <v>341.21379999999999</v>
      </c>
      <c r="E14" s="12">
        <v>190.4683</v>
      </c>
      <c r="F14" s="10">
        <v>62.640430000000002</v>
      </c>
      <c r="G14" s="11">
        <v>131.35329999999999</v>
      </c>
      <c r="H14" s="12">
        <v>109.80110000000001</v>
      </c>
      <c r="I14" s="10">
        <v>16.818719999999999</v>
      </c>
      <c r="J14" s="11">
        <v>36.46772</v>
      </c>
      <c r="K14" s="12">
        <v>41.701030000000003</v>
      </c>
    </row>
    <row r="15" spans="1:11" x14ac:dyDescent="0.35">
      <c r="B15" s="3">
        <v>4.5</v>
      </c>
      <c r="C15" s="10">
        <v>27.00873</v>
      </c>
      <c r="D15" s="11">
        <v>355.10140000000001</v>
      </c>
      <c r="E15" s="12">
        <v>155.24870000000001</v>
      </c>
      <c r="F15" s="10">
        <v>32.03192</v>
      </c>
      <c r="G15" s="11">
        <v>150.405</v>
      </c>
      <c r="H15" s="12">
        <v>100.2846</v>
      </c>
      <c r="I15" s="10">
        <v>7.6459869999999999</v>
      </c>
      <c r="J15" s="11">
        <v>47.268900000000002</v>
      </c>
      <c r="K15" s="12">
        <v>32.253059999999998</v>
      </c>
    </row>
    <row r="16" spans="1:11" x14ac:dyDescent="0.35">
      <c r="B16" s="3">
        <v>5</v>
      </c>
      <c r="C16" s="10">
        <v>35.945459999999997</v>
      </c>
      <c r="D16" s="11">
        <v>248.9144</v>
      </c>
      <c r="E16" s="12">
        <v>166.41139999999999</v>
      </c>
      <c r="F16" s="10">
        <v>28.996739999999999</v>
      </c>
      <c r="G16" s="11">
        <v>126.9297</v>
      </c>
      <c r="H16" s="12">
        <v>84.886300000000006</v>
      </c>
      <c r="I16" s="10">
        <v>4.8549249999999997</v>
      </c>
      <c r="J16" s="11">
        <v>36.315130000000003</v>
      </c>
      <c r="K16" s="12">
        <v>30.858910000000002</v>
      </c>
    </row>
    <row r="18" spans="1:5" x14ac:dyDescent="0.35">
      <c r="A18" s="1" t="s">
        <v>68</v>
      </c>
    </row>
    <row r="19" spans="1:5" x14ac:dyDescent="0.35">
      <c r="B19" s="2" t="s">
        <v>36</v>
      </c>
      <c r="C19" s="5" t="s">
        <v>37</v>
      </c>
      <c r="D19" s="5" t="s">
        <v>38</v>
      </c>
      <c r="E19" s="5" t="s">
        <v>39</v>
      </c>
    </row>
    <row r="20" spans="1:5" x14ac:dyDescent="0.35">
      <c r="B20" s="3">
        <v>1</v>
      </c>
      <c r="C20" s="3">
        <v>31</v>
      </c>
      <c r="D20" s="3">
        <v>36</v>
      </c>
      <c r="E20" s="3">
        <v>37</v>
      </c>
    </row>
    <row r="21" spans="1:5" x14ac:dyDescent="0.35">
      <c r="B21" s="3">
        <v>1.1000000000000001</v>
      </c>
      <c r="C21" s="3">
        <v>35</v>
      </c>
      <c r="D21" s="3">
        <v>40</v>
      </c>
      <c r="E21" s="3">
        <v>40</v>
      </c>
    </row>
    <row r="22" spans="1:5" x14ac:dyDescent="0.35">
      <c r="B22" s="3">
        <v>1.3</v>
      </c>
      <c r="C22" s="3">
        <v>35</v>
      </c>
      <c r="D22" s="3">
        <v>44</v>
      </c>
      <c r="E22" s="3">
        <v>36</v>
      </c>
    </row>
    <row r="23" spans="1:5" x14ac:dyDescent="0.35">
      <c r="B23" s="3">
        <v>1.5</v>
      </c>
      <c r="C23" s="3">
        <v>33</v>
      </c>
      <c r="D23" s="3">
        <v>42</v>
      </c>
      <c r="E23" s="3">
        <v>39</v>
      </c>
    </row>
    <row r="24" spans="1:5" x14ac:dyDescent="0.35">
      <c r="B24" s="3">
        <v>2</v>
      </c>
      <c r="C24" s="3">
        <v>41</v>
      </c>
      <c r="D24" s="3">
        <v>39</v>
      </c>
      <c r="E24" s="3">
        <v>42</v>
      </c>
    </row>
    <row r="25" spans="1:5" x14ac:dyDescent="0.35">
      <c r="B25" s="3">
        <v>2.1</v>
      </c>
      <c r="C25" s="3">
        <v>41</v>
      </c>
      <c r="D25" s="3">
        <v>39</v>
      </c>
      <c r="E25" s="3">
        <v>32</v>
      </c>
    </row>
    <row r="26" spans="1:5" x14ac:dyDescent="0.35">
      <c r="B26" s="3">
        <v>2.2999999999999998</v>
      </c>
      <c r="C26" s="3">
        <v>43</v>
      </c>
      <c r="D26" s="3">
        <v>43</v>
      </c>
      <c r="E26" s="3">
        <v>36</v>
      </c>
    </row>
    <row r="27" spans="1:5" x14ac:dyDescent="0.35">
      <c r="B27" s="3">
        <v>2.5</v>
      </c>
      <c r="C27" s="3">
        <v>44</v>
      </c>
      <c r="D27" s="3">
        <v>41</v>
      </c>
      <c r="E27" s="3">
        <v>40</v>
      </c>
    </row>
    <row r="28" spans="1:5" x14ac:dyDescent="0.35">
      <c r="B28" s="3">
        <v>3</v>
      </c>
      <c r="C28" s="3">
        <v>50</v>
      </c>
      <c r="D28" s="3">
        <v>45</v>
      </c>
      <c r="E28" s="3">
        <v>42</v>
      </c>
    </row>
    <row r="29" spans="1:5" x14ac:dyDescent="0.35">
      <c r="B29" s="3">
        <v>3.5</v>
      </c>
      <c r="C29" s="3">
        <v>57</v>
      </c>
      <c r="D29" s="3">
        <v>49</v>
      </c>
      <c r="E29" s="3">
        <v>36</v>
      </c>
    </row>
    <row r="30" spans="1:5" x14ac:dyDescent="0.35">
      <c r="B30" s="3">
        <v>4</v>
      </c>
      <c r="C30" s="3">
        <v>49</v>
      </c>
      <c r="D30" s="3">
        <v>52</v>
      </c>
      <c r="E30" s="3">
        <v>54</v>
      </c>
    </row>
    <row r="31" spans="1:5" x14ac:dyDescent="0.35">
      <c r="B31" s="3">
        <v>4.5</v>
      </c>
      <c r="C31" s="3">
        <v>54</v>
      </c>
      <c r="D31" s="3">
        <v>56</v>
      </c>
      <c r="E31" s="3">
        <v>52</v>
      </c>
    </row>
    <row r="32" spans="1:5" x14ac:dyDescent="0.35">
      <c r="B32" s="3">
        <v>5</v>
      </c>
      <c r="C32" s="3">
        <v>61</v>
      </c>
      <c r="D32" s="3">
        <v>54</v>
      </c>
      <c r="E32" s="3">
        <v>52</v>
      </c>
    </row>
    <row r="34" spans="1:15" x14ac:dyDescent="0.35">
      <c r="A34" s="1" t="s">
        <v>69</v>
      </c>
    </row>
    <row r="35" spans="1:15" x14ac:dyDescent="0.35">
      <c r="B35" s="18" t="s">
        <v>17</v>
      </c>
      <c r="C35" s="18" t="s">
        <v>18</v>
      </c>
      <c r="D35" s="18" t="s">
        <v>19</v>
      </c>
      <c r="E35" s="18" t="s">
        <v>20</v>
      </c>
      <c r="F35" s="18" t="s">
        <v>21</v>
      </c>
      <c r="G35" s="18" t="s">
        <v>22</v>
      </c>
      <c r="H35" s="18" t="s">
        <v>23</v>
      </c>
      <c r="I35" s="18" t="s">
        <v>24</v>
      </c>
      <c r="J35" s="18" t="s">
        <v>25</v>
      </c>
      <c r="K35" s="18" t="s">
        <v>26</v>
      </c>
      <c r="L35" s="18" t="s">
        <v>27</v>
      </c>
      <c r="M35" s="18" t="s">
        <v>28</v>
      </c>
      <c r="N35" s="18" t="s">
        <v>29</v>
      </c>
    </row>
    <row r="36" spans="1:15" x14ac:dyDescent="0.35">
      <c r="B36" s="9">
        <v>1.2674369999999999</v>
      </c>
      <c r="C36" s="9">
        <v>1.0565040000000001</v>
      </c>
      <c r="D36" s="9">
        <v>0.89074500000000001</v>
      </c>
      <c r="E36" s="9">
        <v>1.0703910000000001</v>
      </c>
      <c r="F36" s="9">
        <v>1.1987460000000001</v>
      </c>
      <c r="G36" s="9">
        <v>1.226901</v>
      </c>
      <c r="H36" s="9">
        <v>0.925234</v>
      </c>
      <c r="I36" s="9">
        <v>1.072735</v>
      </c>
      <c r="J36" s="9">
        <v>1.021299</v>
      </c>
      <c r="K36" s="9">
        <v>1.0124519999999999</v>
      </c>
      <c r="L36" s="9">
        <v>0.99164600000000003</v>
      </c>
      <c r="M36" s="9">
        <v>1.1697090000000001</v>
      </c>
      <c r="N36" s="9">
        <v>0.90161800000000003</v>
      </c>
      <c r="O36" s="15"/>
    </row>
    <row r="37" spans="1:15" x14ac:dyDescent="0.35">
      <c r="B37" s="9">
        <v>1.208861</v>
      </c>
      <c r="C37" s="9">
        <v>0.74704700000000002</v>
      </c>
      <c r="D37" s="9">
        <v>1.0619959999999999</v>
      </c>
      <c r="E37" s="9">
        <v>0.96503700000000003</v>
      </c>
      <c r="F37" s="9">
        <v>0.90979699999999997</v>
      </c>
      <c r="G37" s="9">
        <v>0.91980899999999999</v>
      </c>
      <c r="H37" s="9">
        <v>0.98113399999999995</v>
      </c>
      <c r="I37" s="9">
        <v>0.85808099999999998</v>
      </c>
      <c r="J37" s="9">
        <v>1.010815</v>
      </c>
      <c r="K37" s="9">
        <v>1.1650529999999999</v>
      </c>
      <c r="L37" s="9">
        <v>0.82618899999999995</v>
      </c>
      <c r="M37" s="9">
        <v>1.018081</v>
      </c>
      <c r="N37" s="9">
        <v>0.99607599999999996</v>
      </c>
      <c r="O37" s="15"/>
    </row>
    <row r="38" spans="1:15" x14ac:dyDescent="0.35">
      <c r="B38" s="9">
        <v>0.95895200000000003</v>
      </c>
      <c r="C38" s="9">
        <v>1.226421</v>
      </c>
      <c r="D38" s="9">
        <v>0.98206099999999996</v>
      </c>
      <c r="E38" s="9">
        <v>0.95318599999999998</v>
      </c>
      <c r="F38" s="9">
        <v>0.95248100000000002</v>
      </c>
      <c r="G38" s="9">
        <v>1.2189920000000001</v>
      </c>
      <c r="H38" s="9">
        <v>1.1649400000000001</v>
      </c>
      <c r="I38" s="9">
        <v>0.84136299999999997</v>
      </c>
      <c r="J38" s="9">
        <v>1.3121959999999999</v>
      </c>
      <c r="K38" s="9">
        <v>0.91947299999999998</v>
      </c>
      <c r="L38" s="9">
        <v>1.0445230000000001</v>
      </c>
      <c r="M38" s="9">
        <v>1.2268269999999999</v>
      </c>
      <c r="N38" s="9">
        <v>1.1642699999999999</v>
      </c>
      <c r="O38" s="15"/>
    </row>
    <row r="39" spans="1:15" x14ac:dyDescent="0.35">
      <c r="B39" s="9">
        <v>0.5383</v>
      </c>
      <c r="C39" s="9">
        <v>0.54749099999999995</v>
      </c>
      <c r="D39" s="9">
        <v>0.81757000000000002</v>
      </c>
      <c r="E39" s="9">
        <v>0.99505999999999994</v>
      </c>
      <c r="F39" s="9">
        <v>1.0440100000000001</v>
      </c>
      <c r="G39" s="9">
        <v>1.1895690000000001</v>
      </c>
      <c r="H39" s="9">
        <v>0.93186999999999998</v>
      </c>
      <c r="I39" s="9">
        <v>1.3053239999999999</v>
      </c>
      <c r="J39" s="9">
        <v>1.0325249999999999</v>
      </c>
      <c r="K39" s="9">
        <v>1.1404240000000001</v>
      </c>
      <c r="L39" s="9">
        <v>1.0459670000000001</v>
      </c>
      <c r="M39" s="9">
        <v>0.96876499999999999</v>
      </c>
      <c r="N39" s="9">
        <v>1.0579879999999999</v>
      </c>
      <c r="O39" s="15"/>
    </row>
    <row r="40" spans="1:15" x14ac:dyDescent="0.35">
      <c r="B40" s="9">
        <v>0.73592400000000002</v>
      </c>
      <c r="C40" s="9">
        <v>1.1788099999999999</v>
      </c>
      <c r="D40" s="9">
        <v>1.202709</v>
      </c>
      <c r="E40" s="9">
        <v>0.96753599999999995</v>
      </c>
      <c r="F40" s="9">
        <v>0.99737900000000002</v>
      </c>
      <c r="G40" s="9">
        <v>1.130036</v>
      </c>
      <c r="H40" s="9">
        <v>1.0844</v>
      </c>
      <c r="I40" s="9">
        <v>1.1309130000000001</v>
      </c>
      <c r="J40" s="9">
        <v>1.21024</v>
      </c>
      <c r="K40" s="9">
        <v>0.98557899999999998</v>
      </c>
      <c r="L40" s="9">
        <v>0.98357399999999995</v>
      </c>
      <c r="M40" s="9">
        <v>1.058333</v>
      </c>
      <c r="N40" s="9">
        <v>1.1015809999999999</v>
      </c>
      <c r="O40" s="15"/>
    </row>
    <row r="41" spans="1:15" x14ac:dyDescent="0.35">
      <c r="B41" s="9">
        <v>0.87833399999999995</v>
      </c>
      <c r="C41" s="9">
        <v>0.95388300000000004</v>
      </c>
      <c r="D41" s="9">
        <v>0.80256700000000003</v>
      </c>
      <c r="E41" s="9">
        <v>1.055407</v>
      </c>
      <c r="F41" s="9">
        <v>1.0286500000000001</v>
      </c>
      <c r="G41" s="9">
        <v>1.010354</v>
      </c>
      <c r="H41" s="9">
        <v>1.3139970000000001</v>
      </c>
      <c r="I41" s="9">
        <v>1.081664</v>
      </c>
      <c r="J41" s="9">
        <v>0.78897799999999996</v>
      </c>
      <c r="K41" s="9">
        <v>0.86514100000000005</v>
      </c>
      <c r="L41" s="9">
        <v>0.88936199999999999</v>
      </c>
      <c r="M41" s="9">
        <v>0.86668000000000001</v>
      </c>
      <c r="N41" s="9">
        <v>0.92472799999999999</v>
      </c>
      <c r="O41" s="15"/>
    </row>
    <row r="42" spans="1:15" x14ac:dyDescent="0.35">
      <c r="B42" s="9">
        <v>0.92660200000000004</v>
      </c>
      <c r="C42" s="9">
        <v>1.04226</v>
      </c>
      <c r="D42" s="9">
        <v>1.058554</v>
      </c>
      <c r="E42" s="9">
        <v>1.113038</v>
      </c>
      <c r="F42" s="9">
        <v>0.93306199999999995</v>
      </c>
      <c r="G42" s="9">
        <v>0.96628899999999995</v>
      </c>
      <c r="H42" s="9">
        <v>1.082721</v>
      </c>
      <c r="I42" s="9">
        <v>1.0795459999999999</v>
      </c>
      <c r="J42" s="9">
        <v>1.106347</v>
      </c>
      <c r="K42" s="9">
        <v>0.86350099999999996</v>
      </c>
      <c r="L42" s="9">
        <v>1.0121340000000001</v>
      </c>
      <c r="M42" s="9">
        <v>0.97913399999999995</v>
      </c>
      <c r="N42" s="9">
        <v>1.1552530000000001</v>
      </c>
      <c r="O42" s="15"/>
    </row>
    <row r="43" spans="1:15" x14ac:dyDescent="0.35">
      <c r="B43" s="9">
        <v>0.88070999999999999</v>
      </c>
      <c r="C43" s="9">
        <v>0.35211900000000002</v>
      </c>
      <c r="D43" s="9">
        <v>1.2272959999999999</v>
      </c>
      <c r="E43" s="9">
        <v>1.0145709999999999</v>
      </c>
      <c r="F43" s="9">
        <v>1.1536379999999999</v>
      </c>
      <c r="G43" s="9">
        <v>0.94915099999999997</v>
      </c>
      <c r="H43" s="9">
        <v>1.0232870000000001</v>
      </c>
      <c r="I43" s="9">
        <v>1.0372410000000001</v>
      </c>
      <c r="J43" s="9">
        <v>1.1679649999999999</v>
      </c>
      <c r="K43" s="9">
        <v>0.94317499999999999</v>
      </c>
      <c r="L43" s="9">
        <v>1.0739289999999999</v>
      </c>
      <c r="M43" s="9">
        <v>1.112179</v>
      </c>
      <c r="N43" s="9">
        <v>0.90240900000000002</v>
      </c>
      <c r="O43" s="15"/>
    </row>
    <row r="44" spans="1:15" x14ac:dyDescent="0.35">
      <c r="B44" s="9">
        <v>1.1527849999999999</v>
      </c>
      <c r="C44" s="9">
        <v>1.4661249999999999</v>
      </c>
      <c r="D44" s="9">
        <v>0.81232800000000005</v>
      </c>
      <c r="E44" s="9">
        <v>1.0000910000000001</v>
      </c>
      <c r="F44" s="9">
        <v>1.192064</v>
      </c>
      <c r="G44" s="9">
        <v>0.94542800000000005</v>
      </c>
      <c r="H44" s="9">
        <v>1.116914</v>
      </c>
      <c r="I44" s="9">
        <v>0.83981499999999998</v>
      </c>
      <c r="J44" s="9">
        <v>1.0164789999999999</v>
      </c>
      <c r="K44" s="9">
        <v>1.1132439999999999</v>
      </c>
      <c r="L44" s="9">
        <v>0.978468</v>
      </c>
      <c r="M44" s="9">
        <v>0.90245699999999995</v>
      </c>
      <c r="N44" s="9">
        <v>0.97007600000000005</v>
      </c>
      <c r="O44" s="15"/>
    </row>
    <row r="45" spans="1:15" x14ac:dyDescent="0.35">
      <c r="B45" s="9">
        <v>1.095739</v>
      </c>
      <c r="C45" s="9">
        <v>0.99240499999999998</v>
      </c>
      <c r="D45" s="9">
        <v>1.0177210000000001</v>
      </c>
      <c r="E45" s="9">
        <v>1.10276</v>
      </c>
      <c r="F45" s="9">
        <v>1.035345</v>
      </c>
      <c r="G45" s="9">
        <v>1.1425190000000001</v>
      </c>
      <c r="H45" s="9">
        <v>0.95641500000000002</v>
      </c>
      <c r="I45" s="9">
        <v>0.93256399999999995</v>
      </c>
      <c r="J45" s="9">
        <v>0.998722</v>
      </c>
      <c r="K45" s="9">
        <v>1.076724</v>
      </c>
      <c r="L45" s="9">
        <v>0.92717899999999998</v>
      </c>
      <c r="M45" s="9">
        <v>1.1810529999999999</v>
      </c>
      <c r="N45" s="9">
        <v>0.916632</v>
      </c>
      <c r="O45" s="15"/>
    </row>
    <row r="46" spans="1:15" x14ac:dyDescent="0.35">
      <c r="B46" s="9">
        <v>0.62067799999999995</v>
      </c>
      <c r="C46" s="9">
        <v>0.83420099999999997</v>
      </c>
      <c r="D46" s="9">
        <v>1.031968</v>
      </c>
      <c r="E46" s="9">
        <v>0.74523300000000003</v>
      </c>
      <c r="F46" s="9">
        <v>1.065212</v>
      </c>
      <c r="G46" s="9">
        <v>1.1000799999999999</v>
      </c>
      <c r="H46" s="9">
        <v>1.036324</v>
      </c>
      <c r="I46" s="9">
        <v>1.017795</v>
      </c>
      <c r="J46" s="9">
        <v>1.035061</v>
      </c>
      <c r="K46" s="9">
        <v>0.966395</v>
      </c>
      <c r="L46" s="9">
        <v>1.074913</v>
      </c>
      <c r="M46" s="9">
        <v>0.94121299999999997</v>
      </c>
      <c r="N46" s="9">
        <v>0.99684600000000001</v>
      </c>
      <c r="O46" s="15"/>
    </row>
    <row r="47" spans="1:15" x14ac:dyDescent="0.35">
      <c r="B47" s="9">
        <v>0.809979</v>
      </c>
      <c r="C47" s="9">
        <v>0.97780500000000004</v>
      </c>
      <c r="D47" s="9">
        <v>0.81471899999999997</v>
      </c>
      <c r="E47" s="9">
        <v>1.112665</v>
      </c>
      <c r="F47" s="9">
        <v>1.1331960000000001</v>
      </c>
      <c r="G47" s="9">
        <v>1.200569</v>
      </c>
      <c r="H47" s="9">
        <v>0.83567899999999995</v>
      </c>
      <c r="I47" s="9">
        <v>1.221403</v>
      </c>
      <c r="J47" s="9">
        <v>0.99266100000000002</v>
      </c>
      <c r="K47" s="9">
        <v>1.188472</v>
      </c>
      <c r="L47" s="9">
        <v>1.0330509999999999</v>
      </c>
      <c r="M47" s="9">
        <v>1.0887640000000001</v>
      </c>
      <c r="N47" s="9">
        <v>1.1736059999999999</v>
      </c>
      <c r="O47" s="15"/>
    </row>
    <row r="48" spans="1:15" x14ac:dyDescent="0.35">
      <c r="B48" s="9">
        <v>0.59376099999999998</v>
      </c>
      <c r="C48" s="9">
        <v>0.98335399999999995</v>
      </c>
      <c r="D48" s="9">
        <v>1.0668759999999999</v>
      </c>
      <c r="E48" s="9">
        <v>0.97502500000000003</v>
      </c>
      <c r="F48" s="9">
        <v>0.89743499999999998</v>
      </c>
      <c r="G48" s="9">
        <v>0.96646100000000001</v>
      </c>
      <c r="H48" s="9">
        <v>0.89892899999999998</v>
      </c>
      <c r="I48" s="9">
        <v>0.99898799999999999</v>
      </c>
      <c r="J48" s="9">
        <v>1.1790400000000001</v>
      </c>
      <c r="K48" s="9">
        <v>1.047604</v>
      </c>
      <c r="L48" s="9">
        <v>0.95762499999999995</v>
      </c>
      <c r="M48" s="9">
        <v>0.82869499999999996</v>
      </c>
      <c r="N48" s="9">
        <v>1.0988629999999999</v>
      </c>
      <c r="O48" s="15"/>
    </row>
    <row r="49" spans="2:15" x14ac:dyDescent="0.35">
      <c r="B49" s="9">
        <v>1.038629</v>
      </c>
      <c r="C49" s="9">
        <v>0.77281900000000003</v>
      </c>
      <c r="D49" s="9">
        <v>0.95924100000000001</v>
      </c>
      <c r="E49" s="9">
        <v>0.99188399999999999</v>
      </c>
      <c r="F49" s="9">
        <v>1.0558369999999999</v>
      </c>
      <c r="G49" s="9">
        <v>0.93842400000000004</v>
      </c>
      <c r="H49" s="9">
        <v>1.0294859999999999</v>
      </c>
      <c r="I49" s="9">
        <v>0.92928299999999997</v>
      </c>
      <c r="J49" s="9">
        <v>1.092951</v>
      </c>
      <c r="K49" s="9">
        <v>0.76153599999999999</v>
      </c>
      <c r="L49" s="9">
        <v>0.84237200000000001</v>
      </c>
      <c r="M49" s="9">
        <v>1.1846760000000001</v>
      </c>
      <c r="N49" s="9">
        <v>0.99363500000000005</v>
      </c>
      <c r="O49" s="15"/>
    </row>
    <row r="50" spans="2:15" x14ac:dyDescent="0.35">
      <c r="B50" s="9">
        <v>0.691222</v>
      </c>
      <c r="C50" s="9">
        <v>0.93904200000000004</v>
      </c>
      <c r="D50" s="9">
        <v>0.79869599999999996</v>
      </c>
      <c r="E50" s="9">
        <v>0.93383099999999997</v>
      </c>
      <c r="F50" s="9">
        <v>1.1632670000000001</v>
      </c>
      <c r="G50" s="9">
        <v>1.0221290000000001</v>
      </c>
      <c r="H50" s="9">
        <v>1.1163000000000001</v>
      </c>
      <c r="I50" s="9">
        <v>1.050047</v>
      </c>
      <c r="J50" s="9">
        <v>0.35884700000000003</v>
      </c>
      <c r="K50" s="9">
        <v>1.022106</v>
      </c>
      <c r="L50" s="9">
        <v>1.06728</v>
      </c>
      <c r="M50" s="9">
        <v>1.184968</v>
      </c>
      <c r="N50" s="9">
        <v>0.93640900000000005</v>
      </c>
      <c r="O50" s="15"/>
    </row>
    <row r="51" spans="2:15" x14ac:dyDescent="0.35">
      <c r="B51" s="9">
        <v>1.050133</v>
      </c>
      <c r="C51" s="9">
        <v>1.0653870000000001</v>
      </c>
      <c r="D51" s="9">
        <v>0.73487899999999995</v>
      </c>
      <c r="E51" s="9">
        <v>0.83249200000000001</v>
      </c>
      <c r="F51" s="9">
        <v>0.92771599999999999</v>
      </c>
      <c r="G51" s="9">
        <v>1.1368400000000001</v>
      </c>
      <c r="H51" s="9">
        <v>0.97615099999999999</v>
      </c>
      <c r="I51" s="9">
        <v>0.80047900000000005</v>
      </c>
      <c r="J51" s="9">
        <v>1.332422</v>
      </c>
      <c r="K51" s="9">
        <v>1.022106</v>
      </c>
      <c r="L51" s="9">
        <v>0.94269899999999995</v>
      </c>
      <c r="M51" s="9">
        <v>0.86504499999999995</v>
      </c>
      <c r="N51" s="9">
        <v>1.1065430000000001</v>
      </c>
      <c r="O51" s="15"/>
    </row>
    <row r="52" spans="2:15" x14ac:dyDescent="0.35">
      <c r="B52" s="9">
        <v>0.98176300000000005</v>
      </c>
      <c r="C52" s="9">
        <v>0.51187700000000003</v>
      </c>
      <c r="D52" s="9">
        <v>0.93596000000000001</v>
      </c>
      <c r="E52" s="9">
        <v>0.79428200000000004</v>
      </c>
      <c r="F52" s="9">
        <v>0.99109199999999997</v>
      </c>
      <c r="G52" s="9">
        <v>1.2949999999999999</v>
      </c>
      <c r="H52" s="9">
        <v>0.91837000000000002</v>
      </c>
      <c r="I52" s="9">
        <v>0.94925000000000004</v>
      </c>
      <c r="J52" s="9">
        <v>0.85781700000000005</v>
      </c>
      <c r="K52" s="9">
        <v>0.99877300000000002</v>
      </c>
      <c r="L52" s="9">
        <v>0.96379400000000004</v>
      </c>
      <c r="M52" s="9">
        <v>1.1213919999999999</v>
      </c>
      <c r="N52" s="9">
        <v>1.0296829999999999</v>
      </c>
      <c r="O52" s="15"/>
    </row>
    <row r="53" spans="2:15" x14ac:dyDescent="0.35">
      <c r="B53" s="9">
        <v>0.80458799999999997</v>
      </c>
      <c r="C53" s="9">
        <v>0.95273799999999997</v>
      </c>
      <c r="D53" s="9">
        <v>1.121386</v>
      </c>
      <c r="E53" s="9">
        <v>1.020634</v>
      </c>
      <c r="F53" s="9">
        <v>1.0023219999999999</v>
      </c>
      <c r="G53" s="9">
        <v>1.1496420000000001</v>
      </c>
      <c r="H53" s="9">
        <v>1.1030059999999999</v>
      </c>
      <c r="I53" s="9">
        <v>0.95411000000000001</v>
      </c>
      <c r="J53" s="9">
        <v>1.241957</v>
      </c>
      <c r="K53" s="9">
        <v>1.065534</v>
      </c>
      <c r="L53" s="9">
        <v>1.109219</v>
      </c>
      <c r="M53" s="9">
        <v>1.219765</v>
      </c>
      <c r="N53" s="9">
        <v>1.0520259999999999</v>
      </c>
      <c r="O53" s="15"/>
    </row>
    <row r="54" spans="2:15" x14ac:dyDescent="0.35">
      <c r="B54" s="9">
        <v>0.63192999999999999</v>
      </c>
      <c r="C54" s="9">
        <v>1.032138</v>
      </c>
      <c r="D54" s="9">
        <v>1.1280809999999999</v>
      </c>
      <c r="E54" s="9">
        <v>0.74033899999999997</v>
      </c>
      <c r="F54" s="9">
        <v>0.74433499999999997</v>
      </c>
      <c r="G54" s="9">
        <v>1.1071789999999999</v>
      </c>
      <c r="H54" s="9">
        <v>1.029935</v>
      </c>
      <c r="I54" s="9">
        <v>1.080336</v>
      </c>
      <c r="J54" s="9">
        <v>0.90700899999999995</v>
      </c>
      <c r="K54" s="9">
        <v>1.072783</v>
      </c>
      <c r="L54" s="9">
        <v>1.000024</v>
      </c>
      <c r="M54" s="9">
        <v>1.0458369999999999</v>
      </c>
      <c r="N54" s="9">
        <v>0.97279599999999999</v>
      </c>
      <c r="O54" s="15"/>
    </row>
    <row r="55" spans="2:15" x14ac:dyDescent="0.35">
      <c r="B55" s="9">
        <v>0.80681599999999998</v>
      </c>
      <c r="C55" s="9">
        <v>0.96906999999999999</v>
      </c>
      <c r="D55" s="9">
        <v>0.729406</v>
      </c>
      <c r="E55" s="9">
        <v>1.065758</v>
      </c>
      <c r="F55" s="9">
        <v>0.94550199999999995</v>
      </c>
      <c r="G55" s="9">
        <v>1.1206659999999999</v>
      </c>
      <c r="H55" s="9">
        <v>0.78393199999999996</v>
      </c>
      <c r="I55" s="9">
        <v>1.1304369999999999</v>
      </c>
      <c r="J55" s="9">
        <v>0.94379900000000005</v>
      </c>
      <c r="K55" s="9">
        <v>1.051272</v>
      </c>
      <c r="L55" s="9">
        <v>1.0564629999999999</v>
      </c>
      <c r="M55" s="9">
        <v>1.0848629999999999</v>
      </c>
      <c r="N55" s="9">
        <v>0.85578100000000001</v>
      </c>
      <c r="O55" s="15"/>
    </row>
    <row r="56" spans="2:15" x14ac:dyDescent="0.35">
      <c r="B56" s="9">
        <v>0.41013500000000003</v>
      </c>
      <c r="C56" s="9">
        <v>1.1202460000000001</v>
      </c>
      <c r="D56" s="9">
        <v>0.92822899999999997</v>
      </c>
      <c r="E56" s="9">
        <v>0.87049299999999996</v>
      </c>
      <c r="F56" s="9">
        <v>1.0709059999999999</v>
      </c>
      <c r="G56" s="9">
        <v>0.87352200000000002</v>
      </c>
      <c r="H56" s="9">
        <v>0.79822700000000002</v>
      </c>
      <c r="I56" s="9">
        <v>0.93554599999999999</v>
      </c>
      <c r="J56" s="9">
        <v>1.16292</v>
      </c>
      <c r="K56" s="9">
        <v>0.94198700000000002</v>
      </c>
      <c r="L56" s="9">
        <v>1.1825140000000001</v>
      </c>
      <c r="M56" s="9">
        <v>1.0331920000000001</v>
      </c>
      <c r="N56" s="9">
        <v>1.0192239999999999</v>
      </c>
      <c r="O56" s="15"/>
    </row>
    <row r="57" spans="2:15" x14ac:dyDescent="0.35">
      <c r="B57" s="9">
        <v>0.837843</v>
      </c>
      <c r="C57" s="9">
        <v>1.087148</v>
      </c>
      <c r="D57" s="9">
        <v>0.93606299999999998</v>
      </c>
      <c r="E57" s="9">
        <v>1.1694070000000001</v>
      </c>
      <c r="F57" s="9">
        <v>0.995807</v>
      </c>
      <c r="G57" s="9">
        <v>1.071455</v>
      </c>
      <c r="H57" s="9">
        <v>0.97189700000000001</v>
      </c>
      <c r="I57" s="9">
        <v>0.88931499999999997</v>
      </c>
      <c r="J57" s="9">
        <v>0.90079600000000004</v>
      </c>
      <c r="K57" s="9">
        <v>0.970252</v>
      </c>
      <c r="L57" s="9">
        <v>1.0647489999999999</v>
      </c>
      <c r="M57" s="9">
        <v>1.105019</v>
      </c>
      <c r="N57" s="9">
        <v>0.94879899999999995</v>
      </c>
      <c r="O57" s="15"/>
    </row>
    <row r="58" spans="2:15" x14ac:dyDescent="0.35">
      <c r="B58" s="9">
        <v>0.782385</v>
      </c>
      <c r="C58" s="9">
        <v>0.71494899999999995</v>
      </c>
      <c r="D58" s="9">
        <v>0.95806400000000003</v>
      </c>
      <c r="E58" s="9">
        <v>0.95495699999999994</v>
      </c>
      <c r="F58" s="9">
        <v>1.022403</v>
      </c>
      <c r="G58" s="9">
        <v>0.87540899999999999</v>
      </c>
      <c r="H58" s="9">
        <v>0.75028099999999998</v>
      </c>
      <c r="I58" s="9">
        <v>1.230345</v>
      </c>
      <c r="J58" s="9">
        <v>0.98574799999999996</v>
      </c>
      <c r="K58" s="9">
        <v>1.224607</v>
      </c>
      <c r="L58" s="9">
        <v>1.1269640000000001</v>
      </c>
      <c r="M58" s="9">
        <v>1.0468820000000001</v>
      </c>
      <c r="N58" s="9">
        <v>0.928948</v>
      </c>
      <c r="O58" s="15"/>
    </row>
    <row r="59" spans="2:15" x14ac:dyDescent="0.35">
      <c r="B59" s="9">
        <v>0.34468700000000002</v>
      </c>
      <c r="C59" s="9">
        <v>0.935701</v>
      </c>
      <c r="D59" s="9">
        <v>1.365494</v>
      </c>
      <c r="E59" s="9">
        <v>0.858186</v>
      </c>
      <c r="F59" s="9">
        <v>0.98077999999999999</v>
      </c>
      <c r="G59" s="9">
        <v>0.79329700000000003</v>
      </c>
      <c r="H59" s="9">
        <v>0.98368500000000003</v>
      </c>
      <c r="I59" s="9">
        <v>1.0368250000000001</v>
      </c>
      <c r="J59" s="9">
        <v>1.3222430000000001</v>
      </c>
      <c r="K59" s="9">
        <v>0.88471999999999995</v>
      </c>
      <c r="L59" s="9">
        <v>0.71849499999999999</v>
      </c>
      <c r="M59" s="9">
        <v>0.94962599999999997</v>
      </c>
      <c r="N59" s="9">
        <v>1.321637</v>
      </c>
      <c r="O59" s="15"/>
    </row>
    <row r="60" spans="2:15" x14ac:dyDescent="0.35">
      <c r="B60" s="9">
        <v>0.44614100000000001</v>
      </c>
      <c r="C60" s="9">
        <v>1.055375</v>
      </c>
      <c r="D60" s="9">
        <v>0.79062500000000002</v>
      </c>
      <c r="E60" s="9"/>
      <c r="F60" s="9">
        <v>0.82988099999999998</v>
      </c>
      <c r="G60" s="9">
        <v>0.96763500000000002</v>
      </c>
      <c r="H60" s="9">
        <v>1.0842719999999999</v>
      </c>
      <c r="I60" s="9">
        <v>1.0705560000000001</v>
      </c>
      <c r="J60" s="9">
        <v>1.0456110000000001</v>
      </c>
      <c r="K60" s="9">
        <v>1.1475569999999999</v>
      </c>
      <c r="L60" s="9">
        <v>0.49416599999999999</v>
      </c>
      <c r="M60" s="9">
        <v>1.145068</v>
      </c>
      <c r="N60" s="9">
        <v>0.96920099999999998</v>
      </c>
      <c r="O60" s="15"/>
    </row>
    <row r="61" spans="2:15" x14ac:dyDescent="0.35">
      <c r="B61" s="9">
        <v>0.73373999999999995</v>
      </c>
      <c r="C61" s="9">
        <v>1.1890540000000001</v>
      </c>
      <c r="D61" s="9">
        <v>0.86930399999999997</v>
      </c>
      <c r="E61" s="9"/>
      <c r="F61" s="9"/>
      <c r="G61" s="9">
        <v>1.046627</v>
      </c>
      <c r="H61" s="9">
        <v>1.2335929999999999</v>
      </c>
      <c r="I61" s="9">
        <v>1.1158159999999999</v>
      </c>
      <c r="J61" s="9">
        <v>1.3368910000000001</v>
      </c>
      <c r="K61" s="9">
        <v>1.076713</v>
      </c>
      <c r="L61" s="9">
        <v>1.2227110000000001</v>
      </c>
      <c r="M61" s="9">
        <v>1.0406550000000001</v>
      </c>
      <c r="N61" s="9">
        <v>1.42174</v>
      </c>
      <c r="O61" s="15"/>
    </row>
    <row r="62" spans="2:15" x14ac:dyDescent="0.35">
      <c r="B62" s="9">
        <v>0.376803</v>
      </c>
      <c r="C62" s="9">
        <v>1.2428140000000001</v>
      </c>
      <c r="D62" s="9">
        <v>0.94884299999999999</v>
      </c>
      <c r="E62" s="9"/>
      <c r="F62" s="9"/>
      <c r="G62" s="9">
        <v>1.077172</v>
      </c>
      <c r="H62" s="9">
        <v>1.373246</v>
      </c>
      <c r="I62" s="9">
        <v>0.87216099999999996</v>
      </c>
      <c r="J62" s="9"/>
      <c r="K62" s="9">
        <v>1.049064</v>
      </c>
      <c r="L62" s="9">
        <v>0.69566300000000003</v>
      </c>
      <c r="M62" s="9">
        <v>1.116887</v>
      </c>
      <c r="N62" s="9">
        <v>0.963835</v>
      </c>
      <c r="O62" s="15"/>
    </row>
    <row r="63" spans="2:15" x14ac:dyDescent="0.35">
      <c r="B63" s="9">
        <v>0.42464600000000002</v>
      </c>
      <c r="C63" s="9"/>
      <c r="D63" s="9"/>
      <c r="E63" s="9"/>
      <c r="F63" s="9"/>
      <c r="G63" s="9">
        <v>1.0206170000000001</v>
      </c>
      <c r="H63" s="9">
        <v>1.0669900000000001</v>
      </c>
      <c r="I63" s="9"/>
      <c r="J63" s="9"/>
      <c r="K63" s="9"/>
      <c r="L63" s="9">
        <v>0.917852</v>
      </c>
      <c r="M63" s="9">
        <v>0.96329699999999996</v>
      </c>
      <c r="N63" s="9"/>
      <c r="O63" s="15"/>
    </row>
    <row r="64" spans="2:15" x14ac:dyDescent="0.35">
      <c r="B64" s="9">
        <v>0.40984399999999999</v>
      </c>
      <c r="C64" s="9"/>
      <c r="D64" s="9"/>
      <c r="E64" s="9"/>
      <c r="F64" s="9"/>
      <c r="G64" s="9">
        <v>1.01542</v>
      </c>
      <c r="H64" s="9">
        <v>0.99947900000000001</v>
      </c>
      <c r="I64" s="9"/>
      <c r="J64" s="9"/>
      <c r="K64" s="9"/>
      <c r="L64" s="9">
        <v>1.081151</v>
      </c>
      <c r="M64" s="9"/>
      <c r="N64" s="9"/>
      <c r="O64" s="15"/>
    </row>
    <row r="65" spans="2:15" x14ac:dyDescent="0.35">
      <c r="B65" s="9">
        <v>0.92746899999999999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5"/>
    </row>
    <row r="66" spans="2:15" x14ac:dyDescent="0.35">
      <c r="B66" s="9">
        <v>1.1772419999999999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5"/>
    </row>
    <row r="67" spans="2:15" x14ac:dyDescent="0.3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5"/>
    </row>
    <row r="68" spans="2:1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2:1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2:1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2:1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</sheetData>
  <mergeCells count="3">
    <mergeCell ref="C2:E2"/>
    <mergeCell ref="F2:H2"/>
    <mergeCell ref="I2:K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32EA-A7AC-46DF-893D-0A37A4A6C9FA}">
  <dimension ref="A1:CJ108"/>
  <sheetViews>
    <sheetView zoomScale="40" zoomScaleNormal="40" workbookViewId="0">
      <selection activeCell="T39" sqref="T39"/>
    </sheetView>
  </sheetViews>
  <sheetFormatPr defaultRowHeight="15.5" x14ac:dyDescent="0.35"/>
  <cols>
    <col min="1" max="1" width="10.58203125" style="2" customWidth="1"/>
    <col min="2" max="16384" width="8.6640625" style="2"/>
  </cols>
  <sheetData>
    <row r="1" spans="1:88" x14ac:dyDescent="0.35">
      <c r="A1" s="1" t="s">
        <v>78</v>
      </c>
    </row>
    <row r="2" spans="1:88" s="1" customFormat="1" ht="15" x14ac:dyDescent="0.3">
      <c r="A2" s="18"/>
      <c r="B2" s="20" t="s">
        <v>70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20" t="s">
        <v>71</v>
      </c>
      <c r="P2" s="21"/>
      <c r="Q2" s="21"/>
      <c r="R2" s="21"/>
      <c r="S2" s="21"/>
      <c r="T2" s="21"/>
      <c r="U2" s="22"/>
      <c r="V2" s="20" t="s">
        <v>72</v>
      </c>
      <c r="W2" s="21"/>
      <c r="X2" s="21"/>
      <c r="Y2" s="21"/>
      <c r="Z2" s="21"/>
      <c r="AA2" s="21"/>
      <c r="AB2" s="21"/>
      <c r="AC2" s="21"/>
      <c r="AD2" s="21"/>
      <c r="AE2" s="21"/>
      <c r="AF2" s="22"/>
      <c r="AG2" s="20" t="s">
        <v>73</v>
      </c>
      <c r="AH2" s="21"/>
      <c r="AI2" s="21"/>
      <c r="AJ2" s="21"/>
      <c r="AK2" s="21"/>
      <c r="AL2" s="22"/>
      <c r="AM2" s="20" t="s">
        <v>74</v>
      </c>
      <c r="AN2" s="21"/>
      <c r="AO2" s="21"/>
      <c r="AP2" s="21"/>
      <c r="AQ2" s="22"/>
      <c r="AR2" s="20" t="s">
        <v>75</v>
      </c>
      <c r="AS2" s="21"/>
      <c r="AT2" s="22"/>
      <c r="AU2" s="20" t="s">
        <v>76</v>
      </c>
      <c r="AV2" s="21"/>
      <c r="AW2" s="22"/>
      <c r="AX2" s="20" t="s">
        <v>77</v>
      </c>
      <c r="AY2" s="21"/>
      <c r="AZ2" s="22"/>
      <c r="BA2" s="18"/>
      <c r="BB2" s="18"/>
      <c r="BC2" s="18"/>
      <c r="BD2" s="18"/>
      <c r="BE2" s="18"/>
      <c r="BF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</row>
    <row r="3" spans="1:88" x14ac:dyDescent="0.35">
      <c r="A3" s="18" t="s">
        <v>3</v>
      </c>
      <c r="B3" s="10">
        <v>35.945459999999997</v>
      </c>
      <c r="C3" s="11">
        <v>40.85669</v>
      </c>
      <c r="D3" s="11">
        <v>37.762509999999999</v>
      </c>
      <c r="E3" s="11">
        <v>41.32546</v>
      </c>
      <c r="F3" s="11">
        <v>248.9144</v>
      </c>
      <c r="G3" s="11">
        <v>236.87379999999999</v>
      </c>
      <c r="H3" s="11">
        <v>250.19900000000001</v>
      </c>
      <c r="I3" s="11">
        <v>195.62370000000001</v>
      </c>
      <c r="J3" s="11">
        <v>166.41139999999999</v>
      </c>
      <c r="K3" s="11">
        <v>126.2394</v>
      </c>
      <c r="L3" s="11">
        <v>144.55090000000001</v>
      </c>
      <c r="M3" s="11">
        <v>154.12979999999999</v>
      </c>
      <c r="N3" s="12">
        <v>88.102860000000007</v>
      </c>
      <c r="O3" s="10">
        <v>30.257480000000001</v>
      </c>
      <c r="P3" s="11">
        <v>22.489039999999999</v>
      </c>
      <c r="Q3" s="11">
        <v>210.67339999999999</v>
      </c>
      <c r="R3" s="11">
        <v>193.3946</v>
      </c>
      <c r="S3" s="11">
        <v>159.69759999999999</v>
      </c>
      <c r="T3" s="11">
        <v>120.95399999999999</v>
      </c>
      <c r="U3" s="12">
        <v>123.37949999999999</v>
      </c>
      <c r="V3" s="10">
        <v>8.6900929999999992</v>
      </c>
      <c r="W3" s="11">
        <v>3.723455</v>
      </c>
      <c r="X3" s="11">
        <v>-1.3869800000000001</v>
      </c>
      <c r="Y3" s="11">
        <v>172.5924</v>
      </c>
      <c r="Z3" s="11">
        <v>179.39250000000001</v>
      </c>
      <c r="AA3" s="11">
        <v>164.904</v>
      </c>
      <c r="AB3" s="11">
        <v>109.2551</v>
      </c>
      <c r="AC3" s="11">
        <v>148.9152</v>
      </c>
      <c r="AD3" s="11">
        <v>131.33160000000001</v>
      </c>
      <c r="AE3" s="11">
        <v>64.157939999999996</v>
      </c>
      <c r="AF3" s="12">
        <v>84.772980000000004</v>
      </c>
      <c r="AG3" s="9">
        <v>15.99981</v>
      </c>
      <c r="AH3" s="9">
        <v>154.01410000000001</v>
      </c>
      <c r="AI3" s="9">
        <v>170.95189999999999</v>
      </c>
      <c r="AJ3" s="9">
        <v>137.6763</v>
      </c>
      <c r="AK3" s="9">
        <v>111.8309</v>
      </c>
      <c r="AL3" s="12">
        <v>71.706680000000006</v>
      </c>
      <c r="AM3" s="9">
        <v>117.5874</v>
      </c>
      <c r="AN3" s="9">
        <v>110.8993</v>
      </c>
      <c r="AO3" s="9">
        <v>91.284589999999994</v>
      </c>
      <c r="AP3" s="9">
        <v>124.61620000000001</v>
      </c>
      <c r="AQ3" s="12">
        <v>29.5624</v>
      </c>
      <c r="AR3" s="9">
        <v>134.7878</v>
      </c>
      <c r="AS3" s="9">
        <v>134.6036</v>
      </c>
      <c r="AT3" s="12">
        <v>30.290140000000001</v>
      </c>
      <c r="AU3" s="9">
        <v>113.5235</v>
      </c>
      <c r="AV3" s="9">
        <v>100.9442</v>
      </c>
      <c r="AW3" s="12">
        <v>33.965020000000003</v>
      </c>
      <c r="AX3" s="10">
        <v>124.8356</v>
      </c>
      <c r="AY3" s="11">
        <v>64.105450000000005</v>
      </c>
      <c r="AZ3" s="12">
        <v>44.445419999999999</v>
      </c>
      <c r="BA3" s="3"/>
      <c r="BC3" s="3"/>
      <c r="BD3" s="3"/>
      <c r="BE3" s="3"/>
      <c r="BF3" s="3"/>
      <c r="BH3" s="3"/>
      <c r="BJ3" s="3"/>
      <c r="BL3" s="3"/>
      <c r="BM3" s="3"/>
      <c r="BN3" s="3"/>
      <c r="BO3" s="3"/>
      <c r="BP3" s="3"/>
      <c r="BQ3" s="3"/>
      <c r="BR3" s="3"/>
      <c r="BS3" s="3"/>
      <c r="BT3" s="3"/>
      <c r="BU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x14ac:dyDescent="0.35">
      <c r="A4" s="18" t="s">
        <v>4</v>
      </c>
      <c r="B4" s="10">
        <v>28.996739999999999</v>
      </c>
      <c r="C4" s="11">
        <v>31.26765</v>
      </c>
      <c r="D4" s="11">
        <v>31.779399999999999</v>
      </c>
      <c r="E4" s="11">
        <v>38.724269999999997</v>
      </c>
      <c r="F4" s="11">
        <v>126.9297</v>
      </c>
      <c r="G4" s="11">
        <v>120.02670000000001</v>
      </c>
      <c r="H4" s="11">
        <v>126.982</v>
      </c>
      <c r="I4" s="11">
        <v>98.537540000000007</v>
      </c>
      <c r="J4" s="11">
        <v>84.886300000000006</v>
      </c>
      <c r="K4" s="11">
        <v>73.276380000000003</v>
      </c>
      <c r="L4" s="11">
        <v>74.590850000000003</v>
      </c>
      <c r="M4" s="11">
        <v>63.204949999999997</v>
      </c>
      <c r="N4" s="12">
        <v>59.943959999999997</v>
      </c>
      <c r="O4" s="10">
        <v>24.550409999999999</v>
      </c>
      <c r="P4" s="11">
        <v>16.10228</v>
      </c>
      <c r="Q4" s="11">
        <v>99.498339999999999</v>
      </c>
      <c r="R4" s="11">
        <v>92.983429999999998</v>
      </c>
      <c r="S4" s="11">
        <v>62.940689999999996</v>
      </c>
      <c r="T4" s="11">
        <v>55.385689999999997</v>
      </c>
      <c r="U4" s="12">
        <v>46.570509999999999</v>
      </c>
      <c r="V4" s="10">
        <v>5.4580950000000001</v>
      </c>
      <c r="W4" s="11">
        <v>7.0450200000000001</v>
      </c>
      <c r="X4" s="11">
        <v>5.3259540000000003</v>
      </c>
      <c r="Y4" s="11">
        <v>80.628309999999999</v>
      </c>
      <c r="Z4" s="11">
        <v>67.967259999999996</v>
      </c>
      <c r="AA4" s="11">
        <v>69.667850000000001</v>
      </c>
      <c r="AB4" s="11">
        <v>45.134039999999999</v>
      </c>
      <c r="AC4" s="11">
        <v>44.524209999999997</v>
      </c>
      <c r="AD4" s="11">
        <v>39.34666</v>
      </c>
      <c r="AE4" s="11">
        <v>19.490359999999999</v>
      </c>
      <c r="AF4" s="12">
        <v>28.479209999999998</v>
      </c>
      <c r="AG4" s="9">
        <v>-0.99824999999999997</v>
      </c>
      <c r="AH4" s="9">
        <v>63.607750000000003</v>
      </c>
      <c r="AI4" s="9">
        <v>78.661649999999995</v>
      </c>
      <c r="AJ4" s="9">
        <v>39.993670000000002</v>
      </c>
      <c r="AK4" s="9">
        <v>52.022069999999999</v>
      </c>
      <c r="AL4" s="12">
        <v>23.00291</v>
      </c>
      <c r="AM4" s="9">
        <v>61.806950000000001</v>
      </c>
      <c r="AN4" s="9">
        <v>49.016190000000002</v>
      </c>
      <c r="AO4" s="9">
        <v>46.020119999999999</v>
      </c>
      <c r="AP4" s="9">
        <v>55.951500000000003</v>
      </c>
      <c r="AQ4" s="12">
        <v>-0.159137</v>
      </c>
      <c r="AR4" s="9">
        <v>46.770009999999999</v>
      </c>
      <c r="AS4" s="9">
        <v>48.386969999999998</v>
      </c>
      <c r="AT4" s="12">
        <v>3.315356</v>
      </c>
      <c r="AU4" s="9">
        <v>40.584339999999997</v>
      </c>
      <c r="AV4" s="9">
        <v>27.822669999999999</v>
      </c>
      <c r="AW4" s="12">
        <v>-3.4069500000000001</v>
      </c>
      <c r="AX4" s="10">
        <v>49.953859999999999</v>
      </c>
      <c r="AY4" s="11">
        <v>32.048439999999999</v>
      </c>
      <c r="AZ4" s="12">
        <v>2.9059249999999999</v>
      </c>
      <c r="BA4" s="3"/>
      <c r="BC4" s="3"/>
      <c r="BD4" s="3"/>
      <c r="BE4" s="3"/>
      <c r="BF4" s="3"/>
      <c r="BH4" s="3"/>
      <c r="BJ4" s="3"/>
      <c r="BL4" s="3"/>
      <c r="BM4" s="3"/>
      <c r="BN4" s="3"/>
      <c r="BO4" s="3"/>
      <c r="BP4" s="3"/>
      <c r="BQ4" s="3"/>
      <c r="BR4" s="3"/>
      <c r="BS4" s="3"/>
      <c r="BT4" s="3"/>
      <c r="BU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x14ac:dyDescent="0.35">
      <c r="A5" s="18" t="s">
        <v>5</v>
      </c>
      <c r="B5" s="10">
        <v>4.8549249999999997</v>
      </c>
      <c r="C5" s="11">
        <v>5.4918570000000004</v>
      </c>
      <c r="D5" s="11">
        <v>0.15268399999999999</v>
      </c>
      <c r="E5" s="11">
        <v>10.03839</v>
      </c>
      <c r="F5" s="11">
        <v>36.315130000000003</v>
      </c>
      <c r="G5" s="11">
        <v>47.841880000000003</v>
      </c>
      <c r="H5" s="11">
        <v>43.77684</v>
      </c>
      <c r="I5" s="11">
        <v>38.047559999999997</v>
      </c>
      <c r="J5" s="11">
        <v>30.858910000000002</v>
      </c>
      <c r="K5" s="11">
        <v>21.062529999999999</v>
      </c>
      <c r="L5" s="11">
        <v>29.552890000000001</v>
      </c>
      <c r="M5" s="11">
        <v>19.118939999999998</v>
      </c>
      <c r="N5" s="12">
        <v>30.263780000000001</v>
      </c>
      <c r="O5" s="10">
        <v>-3.1133099999999998</v>
      </c>
      <c r="P5" s="11">
        <v>4.0281919999999998</v>
      </c>
      <c r="Q5" s="11">
        <v>32.477710000000002</v>
      </c>
      <c r="R5" s="11">
        <v>29.077999999999999</v>
      </c>
      <c r="S5" s="11">
        <v>25.377359999999999</v>
      </c>
      <c r="T5" s="11">
        <v>15.926769999999999</v>
      </c>
      <c r="U5" s="12">
        <v>27.676680000000001</v>
      </c>
      <c r="V5" s="10">
        <v>-2.9054700000000002</v>
      </c>
      <c r="W5" s="11">
        <v>-4.7493400000000001</v>
      </c>
      <c r="X5" s="11">
        <v>-2.5710099999999998</v>
      </c>
      <c r="Y5" s="11">
        <v>27.02618</v>
      </c>
      <c r="Z5" s="11">
        <v>22.750640000000001</v>
      </c>
      <c r="AA5" s="11">
        <v>21.508649999999999</v>
      </c>
      <c r="AB5" s="11">
        <v>15.63327</v>
      </c>
      <c r="AC5" s="11">
        <v>19.697120000000002</v>
      </c>
      <c r="AD5" s="11">
        <v>14.82423</v>
      </c>
      <c r="AE5" s="11">
        <v>14.737539999999999</v>
      </c>
      <c r="AF5" s="12">
        <v>28.750810000000001</v>
      </c>
      <c r="AG5" s="9">
        <v>-0.69733999999999996</v>
      </c>
      <c r="AH5" s="9">
        <v>28.182739999999999</v>
      </c>
      <c r="AI5" s="9">
        <v>28.152840000000001</v>
      </c>
      <c r="AJ5" s="9">
        <v>25.28931</v>
      </c>
      <c r="AK5" s="9">
        <v>24.755990000000001</v>
      </c>
      <c r="AL5" s="12">
        <v>26.41433</v>
      </c>
      <c r="AM5" s="9">
        <v>27.36656</v>
      </c>
      <c r="AN5" s="9">
        <v>16.453220000000002</v>
      </c>
      <c r="AO5" s="9">
        <v>19.253240000000002</v>
      </c>
      <c r="AP5" s="9">
        <v>26.353570000000001</v>
      </c>
      <c r="AQ5" s="12">
        <v>20.169640000000001</v>
      </c>
      <c r="AR5" s="9">
        <v>24.28613</v>
      </c>
      <c r="AS5" s="9">
        <v>28.303229999999999</v>
      </c>
      <c r="AT5" s="12">
        <v>28.885200000000001</v>
      </c>
      <c r="AU5" s="9">
        <v>22.512</v>
      </c>
      <c r="AV5" s="9">
        <v>12.64095</v>
      </c>
      <c r="AW5" s="12">
        <v>21.210540000000002</v>
      </c>
      <c r="AX5" s="10">
        <v>12.39401</v>
      </c>
      <c r="AY5" s="11">
        <v>21.870170000000002</v>
      </c>
      <c r="AZ5" s="12">
        <v>9.5084309999999999</v>
      </c>
      <c r="BA5" s="3"/>
      <c r="BC5" s="3"/>
      <c r="BD5" s="3"/>
      <c r="BE5" s="3"/>
      <c r="BF5" s="3"/>
      <c r="BH5" s="3"/>
      <c r="BJ5" s="3"/>
      <c r="BL5" s="3"/>
      <c r="BM5" s="3"/>
      <c r="BN5" s="3"/>
      <c r="BO5" s="3"/>
      <c r="BP5" s="3"/>
      <c r="BQ5" s="3"/>
      <c r="BR5" s="3"/>
      <c r="BS5" s="3"/>
      <c r="BT5" s="3"/>
      <c r="BU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8" spans="1:88" x14ac:dyDescent="0.35">
      <c r="A8" s="1" t="s">
        <v>79</v>
      </c>
    </row>
    <row r="9" spans="1:88" x14ac:dyDescent="0.35">
      <c r="B9" s="18" t="s">
        <v>70</v>
      </c>
      <c r="C9" s="18" t="s">
        <v>71</v>
      </c>
      <c r="D9" s="18" t="s">
        <v>72</v>
      </c>
      <c r="E9" s="18" t="s">
        <v>73</v>
      </c>
      <c r="F9" s="18" t="s">
        <v>74</v>
      </c>
      <c r="G9" s="18" t="s">
        <v>75</v>
      </c>
      <c r="H9" s="18" t="s">
        <v>76</v>
      </c>
      <c r="I9" s="18" t="s">
        <v>77</v>
      </c>
    </row>
    <row r="10" spans="1:88" x14ac:dyDescent="0.35">
      <c r="B10" s="3">
        <v>61</v>
      </c>
      <c r="C10" s="3">
        <v>60</v>
      </c>
      <c r="D10" s="3">
        <v>58</v>
      </c>
      <c r="E10" s="3">
        <v>51</v>
      </c>
      <c r="F10" s="3">
        <v>53</v>
      </c>
      <c r="G10" s="3">
        <v>50</v>
      </c>
      <c r="H10" s="3">
        <v>54</v>
      </c>
      <c r="I10" s="3">
        <v>43</v>
      </c>
    </row>
    <row r="11" spans="1:88" x14ac:dyDescent="0.35">
      <c r="B11" s="3">
        <v>57</v>
      </c>
      <c r="C11" s="3">
        <v>56</v>
      </c>
      <c r="D11" s="3">
        <v>54</v>
      </c>
      <c r="E11" s="3">
        <v>49</v>
      </c>
      <c r="F11" s="3">
        <v>51</v>
      </c>
      <c r="G11" s="3">
        <v>48</v>
      </c>
      <c r="H11" s="3">
        <v>44</v>
      </c>
      <c r="I11" s="3">
        <v>52</v>
      </c>
    </row>
    <row r="12" spans="1:88" x14ac:dyDescent="0.35">
      <c r="B12" s="3">
        <v>53</v>
      </c>
      <c r="C12" s="3">
        <v>46</v>
      </c>
      <c r="D12" s="3">
        <v>63</v>
      </c>
      <c r="E12" s="3">
        <v>49</v>
      </c>
      <c r="F12" s="3">
        <v>48</v>
      </c>
      <c r="G12" s="3">
        <v>49</v>
      </c>
      <c r="H12" s="3">
        <v>49</v>
      </c>
      <c r="I12" s="3">
        <v>43</v>
      </c>
    </row>
    <row r="13" spans="1:88" x14ac:dyDescent="0.35">
      <c r="B13" s="3">
        <v>50</v>
      </c>
      <c r="C13" s="3">
        <v>50</v>
      </c>
      <c r="D13" s="3">
        <v>47</v>
      </c>
      <c r="E13" s="3">
        <v>57</v>
      </c>
      <c r="F13" s="3">
        <v>45</v>
      </c>
      <c r="G13" s="3"/>
      <c r="H13" s="3"/>
      <c r="I13" s="3"/>
    </row>
    <row r="14" spans="1:88" x14ac:dyDescent="0.35">
      <c r="B14" s="3">
        <v>57</v>
      </c>
      <c r="C14" s="3">
        <v>58</v>
      </c>
      <c r="D14" s="3">
        <v>55</v>
      </c>
      <c r="E14" s="3">
        <v>47</v>
      </c>
      <c r="F14" s="3">
        <v>52</v>
      </c>
      <c r="G14" s="3"/>
      <c r="H14" s="3"/>
      <c r="I14" s="3"/>
    </row>
    <row r="15" spans="1:88" x14ac:dyDescent="0.35">
      <c r="B15" s="3">
        <v>47</v>
      </c>
      <c r="C15" s="3">
        <v>54</v>
      </c>
      <c r="D15" s="3">
        <v>52</v>
      </c>
      <c r="E15" s="3">
        <v>46</v>
      </c>
      <c r="F15" s="3"/>
      <c r="G15" s="3"/>
      <c r="H15" s="3"/>
      <c r="I15" s="3"/>
    </row>
    <row r="16" spans="1:88" x14ac:dyDescent="0.35">
      <c r="B16" s="3">
        <v>49</v>
      </c>
      <c r="C16" s="3">
        <v>49</v>
      </c>
      <c r="D16" s="3">
        <v>60</v>
      </c>
      <c r="E16" s="3"/>
      <c r="F16" s="3"/>
      <c r="G16" s="3"/>
      <c r="H16" s="3"/>
      <c r="I16" s="3"/>
    </row>
    <row r="17" spans="1:11" x14ac:dyDescent="0.35">
      <c r="B17" s="3"/>
      <c r="C17" s="3"/>
      <c r="D17" s="3">
        <v>52</v>
      </c>
      <c r="E17" s="3"/>
      <c r="F17" s="3"/>
      <c r="G17" s="3"/>
      <c r="H17" s="3"/>
      <c r="I17" s="3"/>
    </row>
    <row r="18" spans="1:11" x14ac:dyDescent="0.35">
      <c r="B18" s="3"/>
      <c r="C18" s="3"/>
      <c r="D18" s="3">
        <v>53</v>
      </c>
      <c r="E18" s="3"/>
      <c r="F18" s="3"/>
    </row>
    <row r="19" spans="1:11" x14ac:dyDescent="0.35">
      <c r="B19" s="3"/>
      <c r="C19" s="3"/>
      <c r="D19" s="3">
        <v>43</v>
      </c>
      <c r="E19" s="3"/>
      <c r="F19" s="3"/>
    </row>
    <row r="20" spans="1:11" x14ac:dyDescent="0.35">
      <c r="B20" s="3"/>
      <c r="C20" s="3"/>
      <c r="D20" s="3">
        <v>46</v>
      </c>
      <c r="E20" s="3"/>
    </row>
    <row r="22" spans="1:11" x14ac:dyDescent="0.35">
      <c r="A22" s="1" t="s">
        <v>80</v>
      </c>
    </row>
    <row r="23" spans="1:11" x14ac:dyDescent="0.35">
      <c r="B23" s="18" t="s">
        <v>70</v>
      </c>
      <c r="C23" s="18" t="s">
        <v>71</v>
      </c>
      <c r="D23" s="18" t="s">
        <v>72</v>
      </c>
      <c r="E23" s="18" t="s">
        <v>73</v>
      </c>
      <c r="F23" s="18" t="s">
        <v>74</v>
      </c>
      <c r="G23" s="18" t="s">
        <v>75</v>
      </c>
      <c r="H23" s="18" t="s">
        <v>76</v>
      </c>
      <c r="I23" s="18" t="s">
        <v>77</v>
      </c>
    </row>
    <row r="24" spans="1:11" x14ac:dyDescent="0.35">
      <c r="B24" s="9">
        <v>1.108943</v>
      </c>
      <c r="C24" s="9">
        <v>1.0125059999999999</v>
      </c>
      <c r="D24" s="9">
        <v>1.2578199999999999</v>
      </c>
      <c r="E24" s="9">
        <v>1.1315219999999999</v>
      </c>
      <c r="F24" s="9">
        <v>1.0479890000000001</v>
      </c>
      <c r="G24" s="9">
        <v>1.0641700000000001</v>
      </c>
      <c r="H24" s="9">
        <v>1.0081720000000001</v>
      </c>
      <c r="I24" s="9">
        <v>1.1121589999999999</v>
      </c>
      <c r="J24" s="15"/>
      <c r="K24" s="15"/>
    </row>
    <row r="25" spans="1:11" x14ac:dyDescent="0.35">
      <c r="B25" s="9">
        <v>1.031779</v>
      </c>
      <c r="C25" s="9">
        <v>1.0916300000000001</v>
      </c>
      <c r="D25" s="9">
        <v>0.88444400000000001</v>
      </c>
      <c r="E25" s="9">
        <v>1.000618</v>
      </c>
      <c r="F25" s="9">
        <v>1.0607599999999999</v>
      </c>
      <c r="G25" s="9">
        <v>0.99168199999999995</v>
      </c>
      <c r="H25" s="9">
        <v>1.1208309999999999</v>
      </c>
      <c r="I25" s="9">
        <v>1.325439</v>
      </c>
      <c r="J25" s="15"/>
      <c r="K25" s="15"/>
    </row>
    <row r="26" spans="1:11" x14ac:dyDescent="0.35">
      <c r="B26" s="9">
        <v>0.97870999999999997</v>
      </c>
      <c r="C26" s="9">
        <v>1.0897859999999999</v>
      </c>
      <c r="D26" s="9">
        <v>1.053577</v>
      </c>
      <c r="E26" s="9">
        <v>1.022821</v>
      </c>
      <c r="F26" s="9">
        <v>0.93509200000000003</v>
      </c>
      <c r="G26" s="9">
        <v>0.97530300000000003</v>
      </c>
      <c r="H26" s="9">
        <v>1.0373380000000001</v>
      </c>
      <c r="I26" s="9">
        <v>1.040413</v>
      </c>
      <c r="J26" s="15"/>
      <c r="K26" s="15"/>
    </row>
    <row r="27" spans="1:11" x14ac:dyDescent="0.35">
      <c r="B27" s="9">
        <v>1.1375690000000001</v>
      </c>
      <c r="C27" s="9">
        <v>0.88851800000000003</v>
      </c>
      <c r="D27" s="9">
        <v>1.2726900000000001</v>
      </c>
      <c r="E27" s="9">
        <v>0.99774300000000005</v>
      </c>
      <c r="F27" s="9">
        <v>1.0348809999999999</v>
      </c>
      <c r="G27" s="9">
        <v>1.1532819999999999</v>
      </c>
      <c r="H27" s="9">
        <v>1.0942449999999999</v>
      </c>
      <c r="I27" s="9">
        <v>0.91748399999999997</v>
      </c>
      <c r="J27" s="15"/>
      <c r="K27" s="15"/>
    </row>
    <row r="28" spans="1:11" x14ac:dyDescent="0.35">
      <c r="B28" s="9">
        <v>1.163184</v>
      </c>
      <c r="C28" s="9">
        <v>1.0711200000000001</v>
      </c>
      <c r="D28" s="9">
        <v>0.91345600000000005</v>
      </c>
      <c r="E28" s="9">
        <v>1.1478219999999999</v>
      </c>
      <c r="F28" s="9">
        <v>1.0285679999999999</v>
      </c>
      <c r="G28" s="9">
        <v>1.100903</v>
      </c>
      <c r="H28" s="9">
        <v>0.88852100000000001</v>
      </c>
      <c r="I28" s="9">
        <v>1.0734170000000001</v>
      </c>
      <c r="J28" s="15"/>
      <c r="K28" s="15"/>
    </row>
    <row r="29" spans="1:11" x14ac:dyDescent="0.35">
      <c r="B29" s="9">
        <v>0.92608800000000002</v>
      </c>
      <c r="C29" s="9">
        <v>1.074792</v>
      </c>
      <c r="D29" s="9">
        <v>1.032648</v>
      </c>
      <c r="E29" s="9">
        <v>0.96669499999999997</v>
      </c>
      <c r="F29" s="9">
        <v>0.95938699999999999</v>
      </c>
      <c r="G29" s="9">
        <v>1.1398820000000001</v>
      </c>
      <c r="H29" s="9">
        <v>0.96470699999999998</v>
      </c>
      <c r="I29" s="9">
        <v>1.0392999999999999</v>
      </c>
      <c r="J29" s="15"/>
      <c r="K29" s="15"/>
    </row>
    <row r="30" spans="1:11" x14ac:dyDescent="0.35">
      <c r="B30" s="9">
        <v>1.071474</v>
      </c>
      <c r="C30" s="9">
        <v>1.313901</v>
      </c>
      <c r="D30" s="9">
        <v>0.92376400000000003</v>
      </c>
      <c r="E30" s="9">
        <v>1.090787</v>
      </c>
      <c r="F30" s="9">
        <v>0.95940499999999995</v>
      </c>
      <c r="G30" s="9">
        <v>0.67401900000000003</v>
      </c>
      <c r="H30" s="9">
        <v>1.092462</v>
      </c>
      <c r="I30" s="9">
        <v>0.92755600000000005</v>
      </c>
      <c r="J30" s="15"/>
      <c r="K30" s="15"/>
    </row>
    <row r="31" spans="1:11" x14ac:dyDescent="0.35">
      <c r="B31" s="9">
        <v>0.99239699999999997</v>
      </c>
      <c r="C31" s="9">
        <v>1.016202</v>
      </c>
      <c r="D31" s="9">
        <v>1.1502939999999999</v>
      </c>
      <c r="E31" s="9">
        <v>0.97567499999999996</v>
      </c>
      <c r="F31" s="9">
        <v>0.77758899999999997</v>
      </c>
      <c r="G31" s="9">
        <v>1.0153570000000001</v>
      </c>
      <c r="H31" s="9">
        <v>1.4476309999999999</v>
      </c>
      <c r="I31" s="9">
        <v>1.1151960000000001</v>
      </c>
      <c r="J31" s="15"/>
      <c r="K31" s="15"/>
    </row>
    <row r="32" spans="1:11" x14ac:dyDescent="0.35">
      <c r="B32" s="9">
        <v>0.97731100000000004</v>
      </c>
      <c r="C32" s="9">
        <v>0.96012500000000001</v>
      </c>
      <c r="D32" s="9">
        <v>0.96377800000000002</v>
      </c>
      <c r="E32" s="9">
        <v>1.0356780000000001</v>
      </c>
      <c r="F32" s="9">
        <v>0.83986499999999997</v>
      </c>
      <c r="G32" s="9">
        <v>0.91691299999999998</v>
      </c>
      <c r="H32" s="9">
        <v>1.005979</v>
      </c>
      <c r="I32" s="9">
        <v>0.98469700000000004</v>
      </c>
      <c r="J32" s="15"/>
      <c r="K32" s="15"/>
    </row>
    <row r="33" spans="2:11" x14ac:dyDescent="0.35">
      <c r="B33" s="9">
        <v>1.2992030000000001</v>
      </c>
      <c r="C33" s="9">
        <v>1.138749</v>
      </c>
      <c r="D33" s="9">
        <v>1.088066</v>
      </c>
      <c r="E33" s="9">
        <v>1.070908</v>
      </c>
      <c r="F33" s="9">
        <v>1.012505</v>
      </c>
      <c r="G33" s="9">
        <v>1.0572079999999999</v>
      </c>
      <c r="H33" s="9">
        <v>1.007431</v>
      </c>
      <c r="I33" s="9">
        <v>1.103111</v>
      </c>
      <c r="J33" s="15"/>
      <c r="K33" s="15"/>
    </row>
    <row r="34" spans="2:11" x14ac:dyDescent="0.35">
      <c r="B34" s="9">
        <v>1.079799</v>
      </c>
      <c r="C34" s="9">
        <v>0.93457000000000001</v>
      </c>
      <c r="D34" s="9">
        <v>1.031393</v>
      </c>
      <c r="E34" s="9">
        <v>0.75799899999999998</v>
      </c>
      <c r="F34" s="9">
        <v>1.019417</v>
      </c>
      <c r="G34" s="9">
        <v>0.95528199999999996</v>
      </c>
      <c r="H34" s="9">
        <v>0.98811599999999999</v>
      </c>
      <c r="I34" s="9">
        <v>1.0799840000000001</v>
      </c>
      <c r="J34" s="15"/>
      <c r="K34" s="15"/>
    </row>
    <row r="35" spans="2:11" x14ac:dyDescent="0.35">
      <c r="B35" s="9">
        <v>0.91213999999999995</v>
      </c>
      <c r="C35" s="9">
        <v>1.0235380000000001</v>
      </c>
      <c r="D35" s="9">
        <v>0.915385</v>
      </c>
      <c r="E35" s="9">
        <v>0.90492499999999998</v>
      </c>
      <c r="F35" s="9">
        <v>0.790242</v>
      </c>
      <c r="G35" s="9">
        <v>1.053512</v>
      </c>
      <c r="H35" s="9">
        <v>1.0361720000000001</v>
      </c>
      <c r="I35" s="9">
        <v>0.96925399999999995</v>
      </c>
      <c r="J35" s="15"/>
      <c r="K35" s="15"/>
    </row>
    <row r="36" spans="2:11" x14ac:dyDescent="0.35">
      <c r="B36" s="9">
        <v>1.1790780000000001</v>
      </c>
      <c r="C36" s="9">
        <v>1.1184190000000001</v>
      </c>
      <c r="D36" s="9">
        <v>0.75254200000000004</v>
      </c>
      <c r="E36" s="9">
        <v>0.86024900000000004</v>
      </c>
      <c r="F36" s="9">
        <v>1.0383560000000001</v>
      </c>
      <c r="G36" s="9">
        <v>1.042689</v>
      </c>
      <c r="H36" s="9">
        <v>1.0179279999999999</v>
      </c>
      <c r="I36" s="9">
        <v>0.91921699999999995</v>
      </c>
      <c r="J36" s="15"/>
      <c r="K36" s="15"/>
    </row>
    <row r="37" spans="2:11" x14ac:dyDescent="0.35">
      <c r="B37" s="9">
        <v>0.88434400000000002</v>
      </c>
      <c r="C37" s="9">
        <v>1.102231</v>
      </c>
      <c r="D37" s="9">
        <v>0.96454200000000001</v>
      </c>
      <c r="E37" s="9">
        <v>0.88934100000000005</v>
      </c>
      <c r="F37" s="9">
        <v>1.0671310000000001</v>
      </c>
      <c r="G37" s="9">
        <v>0.952407</v>
      </c>
      <c r="H37" s="9">
        <v>0.91300999999999999</v>
      </c>
      <c r="I37" s="9">
        <v>1.038864</v>
      </c>
      <c r="J37" s="15"/>
      <c r="K37" s="15"/>
    </row>
    <row r="38" spans="2:11" x14ac:dyDescent="0.35">
      <c r="B38" s="9">
        <v>0.840445</v>
      </c>
      <c r="C38" s="9">
        <v>1.052222</v>
      </c>
      <c r="D38" s="9">
        <v>1.062252</v>
      </c>
      <c r="E38" s="9">
        <v>1.0329889999999999</v>
      </c>
      <c r="F38" s="9">
        <v>1.0374559999999999</v>
      </c>
      <c r="G38" s="9">
        <v>1.012548</v>
      </c>
      <c r="H38" s="9">
        <v>0.99694899999999997</v>
      </c>
      <c r="I38" s="9">
        <v>1.07013</v>
      </c>
      <c r="J38" s="15"/>
      <c r="K38" s="15"/>
    </row>
    <row r="39" spans="2:11" x14ac:dyDescent="0.35">
      <c r="B39" s="9">
        <v>1.0423</v>
      </c>
      <c r="C39" s="9">
        <v>0.95072299999999998</v>
      </c>
      <c r="D39" s="9">
        <v>0.94998000000000005</v>
      </c>
      <c r="E39" s="9">
        <v>1.0933630000000001</v>
      </c>
      <c r="F39" s="9">
        <v>1.1149560000000001</v>
      </c>
      <c r="G39" s="9">
        <v>0.89755399999999996</v>
      </c>
      <c r="H39" s="9">
        <v>1.2528539999999999</v>
      </c>
      <c r="I39" s="9">
        <v>1.0861510000000001</v>
      </c>
      <c r="J39" s="15"/>
      <c r="K39" s="15"/>
    </row>
    <row r="40" spans="2:11" x14ac:dyDescent="0.35">
      <c r="B40" s="9">
        <v>1.0719339999999999</v>
      </c>
      <c r="C40" s="9">
        <v>1.1329769999999999</v>
      </c>
      <c r="D40" s="9">
        <v>0.91144999999999998</v>
      </c>
      <c r="E40" s="9">
        <v>1.101812</v>
      </c>
      <c r="F40" s="9">
        <v>1.034397</v>
      </c>
      <c r="G40" s="9">
        <v>1.216302</v>
      </c>
      <c r="H40" s="9">
        <v>0.87021300000000001</v>
      </c>
      <c r="I40" s="9">
        <v>1.0715600000000001</v>
      </c>
      <c r="J40" s="15"/>
      <c r="K40" s="15"/>
    </row>
    <row r="41" spans="2:11" x14ac:dyDescent="0.35">
      <c r="B41" s="9">
        <v>1.141025</v>
      </c>
      <c r="C41" s="9">
        <v>0.841557</v>
      </c>
      <c r="D41" s="9">
        <v>1.0522929999999999</v>
      </c>
      <c r="E41" s="9">
        <v>1.0256130000000001</v>
      </c>
      <c r="F41" s="9">
        <v>0.92086900000000005</v>
      </c>
      <c r="G41" s="9">
        <v>1.217662</v>
      </c>
      <c r="H41" s="9">
        <v>1.1825270000000001</v>
      </c>
      <c r="I41" s="9">
        <v>0.95712299999999995</v>
      </c>
      <c r="J41" s="15"/>
      <c r="K41" s="15"/>
    </row>
    <row r="42" spans="2:11" x14ac:dyDescent="0.35">
      <c r="B42" s="9">
        <v>1.1591830000000001</v>
      </c>
      <c r="C42" s="9">
        <v>1.0845530000000001</v>
      </c>
      <c r="D42" s="9">
        <v>1.047051</v>
      </c>
      <c r="E42" s="9">
        <v>1.1908160000000001</v>
      </c>
      <c r="F42" s="9">
        <v>0.97274099999999997</v>
      </c>
      <c r="G42" s="9">
        <v>0.881193</v>
      </c>
      <c r="H42" s="9">
        <v>0.85339699999999996</v>
      </c>
      <c r="I42" s="9">
        <v>0.84321599999999997</v>
      </c>
      <c r="J42" s="15"/>
      <c r="K42" s="15"/>
    </row>
    <row r="43" spans="2:11" x14ac:dyDescent="0.35">
      <c r="B43" s="9">
        <v>1.1677519999999999</v>
      </c>
      <c r="C43" s="9">
        <v>1.1294820000000001</v>
      </c>
      <c r="D43" s="9">
        <v>0.97033000000000003</v>
      </c>
      <c r="E43" s="9">
        <v>0.92116299999999995</v>
      </c>
      <c r="F43" s="9">
        <v>1.033094</v>
      </c>
      <c r="G43" s="9">
        <v>0.99102400000000002</v>
      </c>
      <c r="H43" s="9">
        <v>1.154984</v>
      </c>
      <c r="I43" s="9">
        <v>0.79549199999999998</v>
      </c>
      <c r="J43" s="15"/>
      <c r="K43" s="15"/>
    </row>
    <row r="44" spans="2:11" x14ac:dyDescent="0.35">
      <c r="B44" s="9">
        <v>1.1717869999999999</v>
      </c>
      <c r="C44" s="9">
        <v>1.045282</v>
      </c>
      <c r="D44" s="9">
        <v>0.97223300000000001</v>
      </c>
      <c r="E44" s="9">
        <v>0.93864099999999995</v>
      </c>
      <c r="F44" s="9">
        <v>1.058386</v>
      </c>
      <c r="G44" s="9">
        <v>0.93062599999999995</v>
      </c>
      <c r="H44" s="9">
        <v>1.153689</v>
      </c>
      <c r="I44" s="9">
        <v>0.90807099999999996</v>
      </c>
      <c r="J44" s="15"/>
      <c r="K44" s="15"/>
    </row>
    <row r="45" spans="2:11" x14ac:dyDescent="0.35">
      <c r="B45" s="9">
        <v>0.90636000000000005</v>
      </c>
      <c r="C45" s="9">
        <v>1.0740369999999999</v>
      </c>
      <c r="D45" s="9">
        <v>0.908752</v>
      </c>
      <c r="E45" s="9">
        <v>1.156671</v>
      </c>
      <c r="F45" s="9">
        <v>1.007498</v>
      </c>
      <c r="G45" s="9">
        <v>1.069199</v>
      </c>
      <c r="H45" s="9">
        <v>0.99899099999999996</v>
      </c>
      <c r="I45" s="9">
        <v>1.0931649999999999</v>
      </c>
      <c r="J45" s="15"/>
      <c r="K45" s="15"/>
    </row>
    <row r="46" spans="2:11" x14ac:dyDescent="0.35">
      <c r="B46" s="9">
        <v>1.1457520000000001</v>
      </c>
      <c r="C46" s="9">
        <v>0.78679299999999996</v>
      </c>
      <c r="D46" s="9">
        <v>1.152892</v>
      </c>
      <c r="E46" s="9">
        <v>0.83395300000000006</v>
      </c>
      <c r="F46" s="9">
        <v>1.1512640000000001</v>
      </c>
      <c r="G46" s="9">
        <v>1.008677</v>
      </c>
      <c r="H46" s="9"/>
      <c r="I46" s="9">
        <v>1.0186740000000001</v>
      </c>
      <c r="J46" s="15"/>
      <c r="K46" s="15"/>
    </row>
    <row r="47" spans="2:11" x14ac:dyDescent="0.35">
      <c r="B47" s="9">
        <v>0.95995600000000003</v>
      </c>
      <c r="C47" s="9">
        <v>1.00475</v>
      </c>
      <c r="D47" s="9">
        <v>1.0434099999999999</v>
      </c>
      <c r="E47" s="9">
        <v>0.88797800000000005</v>
      </c>
      <c r="F47" s="9">
        <v>1.0505070000000001</v>
      </c>
      <c r="G47" s="9">
        <v>0.98599400000000004</v>
      </c>
      <c r="H47" s="9"/>
      <c r="I47" s="9"/>
      <c r="J47" s="15"/>
      <c r="K47" s="15"/>
    </row>
    <row r="48" spans="2:11" x14ac:dyDescent="0.35">
      <c r="B48" s="9">
        <v>1.0625519999999999</v>
      </c>
      <c r="C48" s="9">
        <v>1.0079800000000001</v>
      </c>
      <c r="D48" s="9">
        <v>0.92068000000000005</v>
      </c>
      <c r="E48" s="9">
        <v>0.90762699999999996</v>
      </c>
      <c r="F48" s="9">
        <v>1.053579</v>
      </c>
      <c r="G48" s="9">
        <v>0.95047700000000002</v>
      </c>
      <c r="H48" s="9"/>
      <c r="I48" s="9"/>
      <c r="J48" s="15"/>
      <c r="K48" s="15"/>
    </row>
    <row r="49" spans="2:11" x14ac:dyDescent="0.35">
      <c r="B49" s="9">
        <v>0.94788300000000003</v>
      </c>
      <c r="C49" s="9">
        <v>0.70394999999999996</v>
      </c>
      <c r="D49" s="9">
        <v>1.0722320000000001</v>
      </c>
      <c r="E49" s="9">
        <v>0.81311100000000003</v>
      </c>
      <c r="F49" s="9">
        <v>1.0297240000000001</v>
      </c>
      <c r="G49" s="9"/>
      <c r="H49" s="9"/>
      <c r="I49" s="9"/>
      <c r="J49" s="15"/>
      <c r="K49" s="15"/>
    </row>
    <row r="50" spans="2:11" x14ac:dyDescent="0.35">
      <c r="B50" s="9">
        <v>1.169449</v>
      </c>
      <c r="C50" s="9">
        <v>1.221355</v>
      </c>
      <c r="D50" s="9">
        <v>0.99741500000000005</v>
      </c>
      <c r="E50" s="9">
        <v>0.96021900000000004</v>
      </c>
      <c r="F50" s="9">
        <v>0.78092099999999998</v>
      </c>
      <c r="G50" s="9"/>
      <c r="H50" s="9"/>
      <c r="I50" s="9"/>
      <c r="J50" s="15"/>
      <c r="K50" s="15"/>
    </row>
    <row r="51" spans="2:11" x14ac:dyDescent="0.35">
      <c r="B51" s="9">
        <v>0.97771300000000005</v>
      </c>
      <c r="C51" s="9">
        <v>0.97077199999999997</v>
      </c>
      <c r="D51" s="9">
        <v>0.92675399999999997</v>
      </c>
      <c r="E51" s="9">
        <v>0.86241100000000004</v>
      </c>
      <c r="F51" s="9">
        <v>1.0209299999999999</v>
      </c>
      <c r="G51" s="9"/>
      <c r="H51" s="9"/>
      <c r="I51" s="9"/>
      <c r="J51" s="15"/>
      <c r="K51" s="15"/>
    </row>
    <row r="52" spans="2:11" x14ac:dyDescent="0.35">
      <c r="B52" s="9">
        <v>1.035512</v>
      </c>
      <c r="C52" s="9">
        <v>1.1383749999999999</v>
      </c>
      <c r="D52" s="9">
        <v>1.01586</v>
      </c>
      <c r="E52" s="9">
        <v>1.122042</v>
      </c>
      <c r="F52" s="9">
        <v>0.964727</v>
      </c>
      <c r="G52" s="9"/>
      <c r="H52" s="9"/>
      <c r="I52" s="9"/>
      <c r="J52" s="15"/>
      <c r="K52" s="15"/>
    </row>
    <row r="53" spans="2:11" x14ac:dyDescent="0.35">
      <c r="B53" s="9">
        <v>1.0899220000000001</v>
      </c>
      <c r="C53" s="9">
        <v>1.009172</v>
      </c>
      <c r="D53" s="9">
        <v>1.170482</v>
      </c>
      <c r="E53" s="9">
        <v>1.102295</v>
      </c>
      <c r="F53" s="9">
        <v>1.1859360000000001</v>
      </c>
      <c r="G53" s="15"/>
      <c r="H53" s="9"/>
      <c r="I53" s="9"/>
      <c r="J53" s="15"/>
      <c r="K53" s="15"/>
    </row>
    <row r="54" spans="2:11" x14ac:dyDescent="0.35">
      <c r="B54" s="9">
        <v>1.126342</v>
      </c>
      <c r="C54" s="9">
        <v>0.87245200000000001</v>
      </c>
      <c r="D54" s="9">
        <v>0.92293999999999998</v>
      </c>
      <c r="E54" s="9">
        <v>1.0204880000000001</v>
      </c>
      <c r="F54" s="9">
        <v>1.041326</v>
      </c>
      <c r="G54" s="15"/>
      <c r="H54" s="9"/>
      <c r="I54" s="9"/>
      <c r="J54" s="15"/>
      <c r="K54" s="15"/>
    </row>
    <row r="55" spans="2:11" x14ac:dyDescent="0.35">
      <c r="B55" s="9">
        <v>1.2093400000000001</v>
      </c>
      <c r="C55" s="9">
        <v>1.1208819999999999</v>
      </c>
      <c r="D55" s="9">
        <v>0.991205</v>
      </c>
      <c r="E55" s="9">
        <v>0.94653500000000002</v>
      </c>
      <c r="F55" s="9">
        <v>0.94163799999999998</v>
      </c>
      <c r="G55" s="15"/>
      <c r="H55" s="9"/>
      <c r="I55" s="9"/>
      <c r="J55" s="15"/>
      <c r="K55" s="15"/>
    </row>
    <row r="56" spans="2:11" x14ac:dyDescent="0.35">
      <c r="B56" s="9">
        <v>0.95482800000000001</v>
      </c>
      <c r="C56" s="9">
        <v>0.97926599999999997</v>
      </c>
      <c r="D56" s="9">
        <v>0.84985900000000003</v>
      </c>
      <c r="E56" s="9">
        <v>0.71081499999999997</v>
      </c>
      <c r="F56" s="9">
        <v>1.2272050000000001</v>
      </c>
      <c r="G56" s="15"/>
      <c r="H56" s="9"/>
      <c r="I56" s="9"/>
      <c r="J56" s="15"/>
      <c r="K56" s="15"/>
    </row>
    <row r="57" spans="2:11" x14ac:dyDescent="0.35">
      <c r="B57" s="9">
        <v>0.87373599999999996</v>
      </c>
      <c r="C57" s="9">
        <v>1.0780400000000001</v>
      </c>
      <c r="D57" s="9">
        <v>1.089666</v>
      </c>
      <c r="E57" s="9">
        <v>0.96794800000000003</v>
      </c>
      <c r="F57" s="9">
        <v>1.1140699999999999</v>
      </c>
      <c r="G57" s="15"/>
      <c r="H57" s="9"/>
      <c r="I57" s="9"/>
      <c r="J57" s="15"/>
      <c r="K57" s="15"/>
    </row>
    <row r="58" spans="2:11" x14ac:dyDescent="0.35">
      <c r="B58" s="9">
        <v>0.92761400000000005</v>
      </c>
      <c r="C58" s="9">
        <v>1.0054780000000001</v>
      </c>
      <c r="D58" s="9">
        <v>1.2538560000000001</v>
      </c>
      <c r="E58" s="9">
        <v>1.0674049999999999</v>
      </c>
      <c r="F58" s="9">
        <v>1.1324019999999999</v>
      </c>
      <c r="G58" s="15"/>
      <c r="H58" s="9"/>
      <c r="I58" s="9"/>
      <c r="J58" s="15"/>
      <c r="K58" s="15"/>
    </row>
    <row r="59" spans="2:11" x14ac:dyDescent="0.35">
      <c r="B59" s="9">
        <v>1.1044929999999999</v>
      </c>
      <c r="C59" s="9">
        <v>0.88511399999999996</v>
      </c>
      <c r="D59" s="9">
        <v>0.96738100000000005</v>
      </c>
      <c r="E59" s="9">
        <v>1.1138710000000001</v>
      </c>
      <c r="F59" s="9"/>
      <c r="G59" s="15"/>
      <c r="H59" s="9"/>
      <c r="I59" s="9"/>
      <c r="J59" s="15"/>
      <c r="K59" s="15"/>
    </row>
    <row r="60" spans="2:11" x14ac:dyDescent="0.35">
      <c r="B60" s="9">
        <v>0.99721199999999999</v>
      </c>
      <c r="C60" s="9">
        <v>0.94642300000000001</v>
      </c>
      <c r="D60" s="9">
        <v>1.0128649999999999</v>
      </c>
      <c r="E60" s="9">
        <v>0.95770699999999997</v>
      </c>
      <c r="F60" s="9"/>
      <c r="G60" s="15"/>
      <c r="H60" s="9"/>
      <c r="I60" s="9"/>
      <c r="J60" s="15"/>
      <c r="K60" s="15"/>
    </row>
    <row r="61" spans="2:11" x14ac:dyDescent="0.35">
      <c r="B61" s="9">
        <v>0.91229400000000005</v>
      </c>
      <c r="C61" s="9">
        <v>0.84650800000000004</v>
      </c>
      <c r="D61" s="9">
        <v>0.98892800000000003</v>
      </c>
      <c r="E61" s="9">
        <v>0.87512299999999998</v>
      </c>
      <c r="F61" s="9"/>
      <c r="G61" s="15"/>
      <c r="H61" s="9"/>
      <c r="I61" s="9"/>
      <c r="J61" s="15"/>
      <c r="K61" s="15"/>
    </row>
    <row r="62" spans="2:11" x14ac:dyDescent="0.35">
      <c r="B62" s="9">
        <v>1.131778</v>
      </c>
      <c r="C62" s="9">
        <v>1.020961</v>
      </c>
      <c r="D62" s="9">
        <v>1.058384</v>
      </c>
      <c r="E62" s="9">
        <v>0.80659199999999998</v>
      </c>
      <c r="F62" s="9"/>
      <c r="G62" s="15"/>
      <c r="H62" s="9"/>
      <c r="I62" s="9"/>
      <c r="J62" s="15"/>
      <c r="K62" s="15"/>
    </row>
    <row r="63" spans="2:11" x14ac:dyDescent="0.35">
      <c r="B63" s="9">
        <v>0.96997</v>
      </c>
      <c r="C63" s="9">
        <v>0.99094099999999996</v>
      </c>
      <c r="D63" s="9">
        <v>0.66289900000000002</v>
      </c>
      <c r="E63" s="9">
        <v>0.991645</v>
      </c>
      <c r="F63" s="9"/>
      <c r="G63" s="15"/>
      <c r="H63" s="9"/>
      <c r="I63" s="9"/>
      <c r="J63" s="15"/>
      <c r="K63" s="15"/>
    </row>
    <row r="64" spans="2:11" x14ac:dyDescent="0.35">
      <c r="B64" s="9">
        <v>1.0132129999999999</v>
      </c>
      <c r="C64" s="9">
        <v>1.0372269999999999</v>
      </c>
      <c r="D64" s="9">
        <v>1.1949719999999999</v>
      </c>
      <c r="E64" s="9">
        <v>1.0865640000000001</v>
      </c>
      <c r="F64" s="9"/>
      <c r="G64" s="15"/>
      <c r="H64" s="9"/>
      <c r="I64" s="9"/>
      <c r="J64" s="15"/>
      <c r="K64" s="15"/>
    </row>
    <row r="65" spans="2:11" x14ac:dyDescent="0.35">
      <c r="B65" s="9">
        <v>0.79907099999999998</v>
      </c>
      <c r="C65" s="9">
        <v>0.99835799999999997</v>
      </c>
      <c r="D65" s="9">
        <v>1.003976</v>
      </c>
      <c r="E65" s="9">
        <v>1.263355</v>
      </c>
      <c r="F65" s="9"/>
      <c r="G65" s="15"/>
      <c r="H65" s="9"/>
      <c r="I65" s="9"/>
      <c r="J65" s="15"/>
      <c r="K65" s="15"/>
    </row>
    <row r="66" spans="2:11" x14ac:dyDescent="0.35">
      <c r="B66" s="9">
        <v>1.085968</v>
      </c>
      <c r="C66" s="9">
        <v>0.90032599999999996</v>
      </c>
      <c r="D66" s="9">
        <v>0.79423500000000002</v>
      </c>
      <c r="E66" s="9">
        <v>0.98773299999999997</v>
      </c>
      <c r="F66" s="15"/>
      <c r="G66" s="15"/>
      <c r="H66" s="9"/>
      <c r="I66" s="9"/>
      <c r="J66" s="15"/>
      <c r="K66" s="15"/>
    </row>
    <row r="67" spans="2:11" x14ac:dyDescent="0.35">
      <c r="B67" s="9">
        <v>1.133316</v>
      </c>
      <c r="C67" s="9">
        <v>1.068945</v>
      </c>
      <c r="D67" s="9">
        <v>1.0008919999999999</v>
      </c>
      <c r="E67" s="9"/>
      <c r="F67" s="15"/>
      <c r="G67" s="15"/>
      <c r="H67" s="9"/>
      <c r="I67" s="9"/>
      <c r="J67" s="15"/>
      <c r="K67" s="15"/>
    </row>
    <row r="68" spans="2:11" x14ac:dyDescent="0.35">
      <c r="B68" s="9">
        <v>1.006556</v>
      </c>
      <c r="C68" s="9">
        <v>0.88333200000000001</v>
      </c>
      <c r="D68" s="9">
        <v>0.99331800000000003</v>
      </c>
      <c r="E68" s="9"/>
      <c r="F68" s="15"/>
      <c r="G68" s="15"/>
      <c r="H68" s="9"/>
      <c r="I68" s="9"/>
      <c r="J68" s="15"/>
      <c r="K68" s="15"/>
    </row>
    <row r="69" spans="2:11" x14ac:dyDescent="0.35">
      <c r="B69" s="9">
        <v>1.050702</v>
      </c>
      <c r="C69" s="9">
        <v>1.13683</v>
      </c>
      <c r="D69" s="9">
        <v>1.026259</v>
      </c>
      <c r="E69" s="9"/>
      <c r="F69" s="15"/>
      <c r="G69" s="15"/>
      <c r="H69" s="9"/>
      <c r="I69" s="9"/>
      <c r="J69" s="15"/>
      <c r="K69" s="15"/>
    </row>
    <row r="70" spans="2:11" x14ac:dyDescent="0.35">
      <c r="B70" s="9">
        <v>1.0315129999999999</v>
      </c>
      <c r="C70" s="9">
        <v>1.162083</v>
      </c>
      <c r="D70" s="9">
        <v>1.012373</v>
      </c>
      <c r="E70" s="9"/>
      <c r="F70" s="15"/>
      <c r="G70" s="15"/>
      <c r="H70" s="9"/>
      <c r="I70" s="9"/>
      <c r="J70" s="15"/>
      <c r="K70" s="15"/>
    </row>
    <row r="71" spans="2:11" x14ac:dyDescent="0.35">
      <c r="B71" s="9">
        <v>0.891482</v>
      </c>
      <c r="C71" s="9">
        <v>0.76420299999999997</v>
      </c>
      <c r="D71" s="9">
        <v>1.0173650000000001</v>
      </c>
      <c r="E71" s="9"/>
      <c r="F71" s="15"/>
      <c r="G71" s="15"/>
      <c r="H71" s="9"/>
      <c r="I71" s="9"/>
      <c r="J71" s="15"/>
      <c r="K71" s="15"/>
    </row>
    <row r="72" spans="2:11" x14ac:dyDescent="0.35">
      <c r="B72" s="9">
        <v>1.0940479999999999</v>
      </c>
      <c r="C72" s="9">
        <v>1.1493409999999999</v>
      </c>
      <c r="D72" s="9">
        <v>1.0005269999999999</v>
      </c>
      <c r="E72" s="9"/>
      <c r="F72" s="15"/>
      <c r="G72" s="15"/>
      <c r="H72" s="9"/>
      <c r="I72" s="9"/>
      <c r="J72" s="15"/>
      <c r="K72" s="15"/>
    </row>
    <row r="73" spans="2:11" x14ac:dyDescent="0.35">
      <c r="B73" s="9">
        <v>1.1320509999999999</v>
      </c>
      <c r="C73" s="9">
        <v>0.94460900000000003</v>
      </c>
      <c r="D73" s="9">
        <v>0.94418999999999997</v>
      </c>
      <c r="E73" s="9"/>
      <c r="F73" s="15"/>
      <c r="G73" s="15"/>
      <c r="H73" s="9"/>
      <c r="I73" s="9"/>
      <c r="J73" s="15"/>
      <c r="K73" s="15"/>
    </row>
    <row r="74" spans="2:11" x14ac:dyDescent="0.35">
      <c r="B74" s="9">
        <v>1.3841399999999999</v>
      </c>
      <c r="C74" s="9">
        <v>0.99993799999999999</v>
      </c>
      <c r="D74" s="9">
        <v>1.1030089999999999</v>
      </c>
      <c r="E74" s="15"/>
      <c r="F74" s="15"/>
      <c r="G74" s="15"/>
      <c r="H74" s="9"/>
      <c r="I74" s="9"/>
      <c r="J74" s="15"/>
      <c r="K74" s="15"/>
    </row>
    <row r="75" spans="2:11" x14ac:dyDescent="0.35">
      <c r="B75" s="9">
        <v>1.236966</v>
      </c>
      <c r="C75" s="9">
        <v>0.88947399999999999</v>
      </c>
      <c r="D75" s="9">
        <v>0.88935900000000001</v>
      </c>
      <c r="E75" s="15"/>
      <c r="F75" s="15"/>
      <c r="G75" s="15"/>
      <c r="H75" s="9"/>
      <c r="I75" s="9"/>
      <c r="J75" s="15"/>
      <c r="K75" s="15"/>
    </row>
    <row r="76" spans="2:11" x14ac:dyDescent="0.35">
      <c r="B76" s="9">
        <v>1.053258</v>
      </c>
      <c r="C76" s="9">
        <v>0.94045500000000004</v>
      </c>
      <c r="D76" s="9">
        <v>0.89564200000000005</v>
      </c>
      <c r="E76" s="15"/>
      <c r="F76" s="15"/>
      <c r="G76" s="15"/>
      <c r="H76" s="9"/>
      <c r="I76" s="9"/>
      <c r="J76" s="15"/>
      <c r="K76" s="15"/>
    </row>
    <row r="77" spans="2:11" x14ac:dyDescent="0.35">
      <c r="B77" s="9"/>
      <c r="C77" s="9">
        <v>1.1721410000000001</v>
      </c>
      <c r="D77" s="9">
        <v>0.95101899999999995</v>
      </c>
      <c r="E77" s="15"/>
      <c r="F77" s="15"/>
      <c r="G77" s="15"/>
      <c r="H77" s="9"/>
      <c r="I77" s="9"/>
      <c r="J77" s="15"/>
      <c r="K77" s="15"/>
    </row>
    <row r="78" spans="2:11" x14ac:dyDescent="0.35">
      <c r="B78" s="9"/>
      <c r="C78" s="9">
        <v>1.1282000000000001</v>
      </c>
      <c r="D78" s="9">
        <v>1.081629</v>
      </c>
      <c r="E78" s="15"/>
      <c r="F78" s="15"/>
      <c r="G78" s="15"/>
      <c r="H78" s="9"/>
      <c r="I78" s="9"/>
      <c r="J78" s="15"/>
      <c r="K78" s="15"/>
    </row>
    <row r="79" spans="2:11" x14ac:dyDescent="0.35">
      <c r="B79" s="9"/>
      <c r="C79" s="9">
        <v>0.97916700000000001</v>
      </c>
      <c r="D79" s="9">
        <v>1.074141</v>
      </c>
      <c r="E79" s="15"/>
      <c r="F79" s="15"/>
      <c r="G79" s="15"/>
      <c r="H79" s="9"/>
      <c r="I79" s="9"/>
      <c r="J79" s="15"/>
      <c r="K79" s="15"/>
    </row>
    <row r="80" spans="2:11" x14ac:dyDescent="0.35">
      <c r="B80" s="9"/>
      <c r="C80" s="9"/>
      <c r="D80" s="9">
        <v>0.88051699999999999</v>
      </c>
      <c r="E80" s="15"/>
      <c r="F80" s="15"/>
      <c r="G80" s="15"/>
      <c r="H80" s="9"/>
      <c r="I80" s="9"/>
      <c r="J80" s="15"/>
      <c r="K80" s="15"/>
    </row>
    <row r="81" spans="2:11" x14ac:dyDescent="0.35">
      <c r="B81" s="9"/>
      <c r="C81" s="9"/>
      <c r="D81" s="9">
        <v>1.0786519999999999</v>
      </c>
      <c r="E81" s="15"/>
      <c r="F81" s="15"/>
      <c r="G81" s="15"/>
      <c r="H81" s="9"/>
      <c r="I81" s="9"/>
      <c r="J81" s="15"/>
      <c r="K81" s="15"/>
    </row>
    <row r="82" spans="2:11" x14ac:dyDescent="0.35">
      <c r="B82" s="9"/>
      <c r="C82" s="9"/>
      <c r="D82" s="9">
        <v>1.0702229999999999</v>
      </c>
      <c r="E82" s="15"/>
      <c r="F82" s="15"/>
      <c r="G82" s="15"/>
      <c r="H82" s="9"/>
      <c r="I82" s="9"/>
      <c r="J82" s="15"/>
      <c r="K82" s="15"/>
    </row>
    <row r="83" spans="2:11" x14ac:dyDescent="0.35">
      <c r="B83" s="9"/>
      <c r="C83" s="9"/>
      <c r="D83" s="9">
        <v>1.049523</v>
      </c>
      <c r="E83" s="15"/>
      <c r="F83" s="15"/>
      <c r="G83" s="15"/>
      <c r="H83" s="9"/>
      <c r="I83" s="9"/>
      <c r="J83" s="15"/>
      <c r="K83" s="15"/>
    </row>
    <row r="84" spans="2:11" x14ac:dyDescent="0.35">
      <c r="B84" s="15"/>
      <c r="C84" s="9"/>
      <c r="D84" s="9">
        <v>0.95699500000000004</v>
      </c>
      <c r="E84" s="15"/>
      <c r="F84" s="15"/>
      <c r="G84" s="15"/>
      <c r="H84" s="9"/>
      <c r="I84" s="9"/>
      <c r="J84" s="15"/>
      <c r="K84" s="15"/>
    </row>
    <row r="85" spans="2:11" x14ac:dyDescent="0.35">
      <c r="B85" s="15"/>
      <c r="C85" s="15"/>
      <c r="D85" s="9">
        <v>0.94626600000000005</v>
      </c>
      <c r="E85" s="15"/>
      <c r="F85" s="15"/>
      <c r="G85" s="15"/>
      <c r="H85" s="9"/>
      <c r="I85" s="9"/>
      <c r="J85" s="15"/>
      <c r="K85" s="15"/>
    </row>
    <row r="86" spans="2:11" x14ac:dyDescent="0.35">
      <c r="B86" s="15"/>
      <c r="C86" s="15"/>
      <c r="D86" s="9">
        <v>0.91645100000000002</v>
      </c>
      <c r="E86" s="15"/>
      <c r="F86" s="15"/>
      <c r="G86" s="15"/>
      <c r="H86" s="9"/>
      <c r="I86" s="9"/>
      <c r="J86" s="15"/>
      <c r="K86" s="15"/>
    </row>
    <row r="87" spans="2:11" x14ac:dyDescent="0.35">
      <c r="B87" s="15"/>
      <c r="C87" s="15"/>
      <c r="D87" s="9">
        <v>0.95873200000000003</v>
      </c>
      <c r="E87" s="15"/>
      <c r="F87" s="15"/>
      <c r="G87" s="15"/>
      <c r="H87" s="9"/>
      <c r="I87" s="9"/>
      <c r="J87" s="15"/>
      <c r="K87" s="15"/>
    </row>
    <row r="88" spans="2:11" x14ac:dyDescent="0.35">
      <c r="B88" s="15"/>
      <c r="C88" s="15"/>
      <c r="D88" s="9">
        <v>1.126835</v>
      </c>
      <c r="E88" s="15"/>
      <c r="F88" s="15"/>
      <c r="G88" s="15"/>
      <c r="H88" s="9"/>
      <c r="I88" s="9"/>
      <c r="J88" s="15"/>
      <c r="K88" s="15"/>
    </row>
    <row r="89" spans="2:11" x14ac:dyDescent="0.35">
      <c r="B89" s="15"/>
      <c r="C89" s="15"/>
      <c r="D89" s="9">
        <v>0.963225</v>
      </c>
      <c r="E89" s="15"/>
      <c r="F89" s="15"/>
      <c r="G89" s="15"/>
      <c r="H89" s="9"/>
      <c r="I89" s="9"/>
      <c r="J89" s="15"/>
      <c r="K89" s="15"/>
    </row>
    <row r="90" spans="2:11" x14ac:dyDescent="0.35">
      <c r="B90" s="15"/>
      <c r="C90" s="15"/>
      <c r="D90" s="9">
        <v>1.0732120000000001</v>
      </c>
      <c r="E90" s="15"/>
      <c r="F90" s="15"/>
      <c r="G90" s="15"/>
      <c r="H90" s="9"/>
      <c r="I90" s="9"/>
      <c r="J90" s="15"/>
      <c r="K90" s="15"/>
    </row>
    <row r="91" spans="2:11" x14ac:dyDescent="0.35">
      <c r="B91" s="15"/>
      <c r="C91" s="15"/>
      <c r="D91" s="9">
        <v>1.1398379999999999</v>
      </c>
      <c r="E91" s="15"/>
      <c r="F91" s="15"/>
      <c r="G91" s="15"/>
      <c r="H91" s="9"/>
      <c r="I91" s="9"/>
      <c r="J91" s="15"/>
      <c r="K91" s="15"/>
    </row>
    <row r="92" spans="2:11" x14ac:dyDescent="0.35">
      <c r="B92" s="15"/>
      <c r="C92" s="15"/>
      <c r="D92" s="9">
        <v>0.92769800000000002</v>
      </c>
      <c r="E92" s="15"/>
      <c r="F92" s="15"/>
      <c r="G92" s="15"/>
      <c r="H92" s="9"/>
      <c r="I92" s="9"/>
      <c r="J92" s="15"/>
      <c r="K92" s="15"/>
    </row>
    <row r="93" spans="2:11" x14ac:dyDescent="0.35">
      <c r="B93" s="15"/>
      <c r="C93" s="15"/>
      <c r="D93" s="9">
        <v>1.133758</v>
      </c>
      <c r="E93" s="15"/>
      <c r="F93" s="15"/>
      <c r="G93" s="15"/>
      <c r="H93" s="9"/>
      <c r="I93" s="9"/>
      <c r="J93" s="15"/>
      <c r="K93" s="15"/>
    </row>
    <row r="94" spans="2:11" x14ac:dyDescent="0.35">
      <c r="B94" s="15"/>
      <c r="C94" s="15"/>
      <c r="D94" s="9">
        <v>0.60911000000000004</v>
      </c>
      <c r="E94" s="15"/>
      <c r="F94" s="15"/>
      <c r="G94" s="15"/>
      <c r="H94" s="9"/>
      <c r="I94" s="9"/>
      <c r="J94" s="15"/>
      <c r="K94" s="15"/>
    </row>
    <row r="95" spans="2:11" x14ac:dyDescent="0.35">
      <c r="B95" s="15"/>
      <c r="C95" s="15"/>
      <c r="D95" s="9">
        <v>0.69466399999999995</v>
      </c>
      <c r="E95" s="15"/>
      <c r="F95" s="15"/>
      <c r="G95" s="15"/>
      <c r="H95" s="9"/>
      <c r="I95" s="9"/>
      <c r="J95" s="15"/>
      <c r="K95" s="15"/>
    </row>
    <row r="96" spans="2:11" x14ac:dyDescent="0.35">
      <c r="B96" s="15"/>
      <c r="C96" s="15"/>
      <c r="D96" s="9">
        <v>1.226977</v>
      </c>
      <c r="E96" s="15"/>
      <c r="F96" s="15"/>
      <c r="G96" s="15"/>
      <c r="H96" s="9"/>
      <c r="I96" s="9"/>
      <c r="J96" s="15"/>
      <c r="K96" s="15"/>
    </row>
    <row r="97" spans="2:11" x14ac:dyDescent="0.35">
      <c r="B97" s="15"/>
      <c r="C97" s="15"/>
      <c r="D97" s="9">
        <v>0.95543100000000003</v>
      </c>
      <c r="E97" s="15"/>
      <c r="F97" s="15"/>
      <c r="G97" s="15"/>
      <c r="H97" s="15"/>
      <c r="I97" s="9"/>
      <c r="J97" s="15"/>
      <c r="K97" s="15"/>
    </row>
    <row r="98" spans="2:11" x14ac:dyDescent="0.35">
      <c r="B98" s="15"/>
      <c r="C98" s="15"/>
      <c r="D98" s="9">
        <v>1.0163770000000001</v>
      </c>
      <c r="E98" s="15"/>
      <c r="F98" s="15"/>
      <c r="G98" s="15"/>
      <c r="H98" s="15"/>
      <c r="I98" s="15"/>
      <c r="J98" s="15"/>
      <c r="K98" s="15"/>
    </row>
    <row r="99" spans="2:11" x14ac:dyDescent="0.35">
      <c r="B99" s="15"/>
      <c r="C99" s="15"/>
      <c r="D99" s="9">
        <v>0.97556799999999999</v>
      </c>
      <c r="E99" s="15"/>
      <c r="F99" s="15"/>
      <c r="G99" s="15"/>
      <c r="H99" s="15"/>
      <c r="I99" s="15"/>
      <c r="J99" s="15"/>
      <c r="K99" s="15"/>
    </row>
    <row r="100" spans="2:11" x14ac:dyDescent="0.35">
      <c r="B100" s="15"/>
      <c r="C100" s="15"/>
      <c r="D100" s="9">
        <v>1.050063</v>
      </c>
      <c r="E100" s="15"/>
      <c r="F100" s="15"/>
      <c r="G100" s="15"/>
      <c r="H100" s="15"/>
      <c r="I100" s="15"/>
      <c r="J100" s="15"/>
      <c r="K100" s="15"/>
    </row>
    <row r="101" spans="2:11" x14ac:dyDescent="0.35">
      <c r="B101" s="15"/>
      <c r="C101" s="15"/>
      <c r="D101" s="9">
        <v>0.80835500000000005</v>
      </c>
      <c r="E101" s="15"/>
      <c r="F101" s="15"/>
      <c r="G101" s="15"/>
      <c r="H101" s="15"/>
      <c r="I101" s="15"/>
      <c r="J101" s="15"/>
      <c r="K101" s="15"/>
    </row>
    <row r="102" spans="2:11" x14ac:dyDescent="0.35">
      <c r="B102" s="15"/>
      <c r="C102" s="15"/>
      <c r="D102" s="9">
        <v>1.1821790000000001</v>
      </c>
      <c r="E102" s="15"/>
      <c r="F102" s="15"/>
      <c r="G102" s="15"/>
      <c r="H102" s="15"/>
      <c r="I102" s="15"/>
      <c r="J102" s="15"/>
      <c r="K102" s="15"/>
    </row>
    <row r="103" spans="2:11" x14ac:dyDescent="0.35">
      <c r="B103" s="15"/>
      <c r="C103" s="15"/>
      <c r="D103" s="9">
        <v>0.920103</v>
      </c>
      <c r="E103" s="15"/>
      <c r="F103" s="15"/>
      <c r="G103" s="15"/>
      <c r="H103" s="15"/>
      <c r="I103" s="15"/>
      <c r="J103" s="15"/>
      <c r="K103" s="15"/>
    </row>
    <row r="104" spans="2:11" x14ac:dyDescent="0.35">
      <c r="B104" s="15"/>
      <c r="C104" s="15"/>
      <c r="D104" s="9">
        <v>0.84168500000000002</v>
      </c>
      <c r="E104" s="15"/>
      <c r="F104" s="15"/>
      <c r="G104" s="15"/>
      <c r="H104" s="15"/>
      <c r="I104" s="15"/>
      <c r="J104" s="15"/>
      <c r="K104" s="15"/>
    </row>
    <row r="105" spans="2:11" x14ac:dyDescent="0.35">
      <c r="B105" s="15"/>
      <c r="C105" s="15"/>
      <c r="D105" s="9">
        <v>1.019239</v>
      </c>
      <c r="E105" s="15"/>
      <c r="F105" s="15"/>
      <c r="G105" s="15"/>
      <c r="H105" s="15"/>
      <c r="I105" s="15"/>
      <c r="J105" s="15"/>
      <c r="K105" s="15"/>
    </row>
    <row r="106" spans="2:11" x14ac:dyDescent="0.35">
      <c r="B106" s="15"/>
      <c r="C106" s="15"/>
      <c r="D106" s="9">
        <v>0.92669599999999996</v>
      </c>
      <c r="E106" s="15"/>
      <c r="F106" s="15"/>
      <c r="G106" s="15"/>
      <c r="H106" s="15"/>
      <c r="I106" s="15"/>
      <c r="J106" s="15"/>
      <c r="K106" s="15"/>
    </row>
    <row r="107" spans="2:11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2:11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</sheetData>
  <mergeCells count="8">
    <mergeCell ref="B2:N2"/>
    <mergeCell ref="O2:U2"/>
    <mergeCell ref="V2:AF2"/>
    <mergeCell ref="AG2:AL2"/>
    <mergeCell ref="AM2:AQ2"/>
    <mergeCell ref="AR2:AT2"/>
    <mergeCell ref="AU2:AW2"/>
    <mergeCell ref="AX2:AZ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F102-D65E-4C6A-844C-A95B65771648}">
  <dimension ref="A1:DO52"/>
  <sheetViews>
    <sheetView zoomScale="40" zoomScaleNormal="40" workbookViewId="0">
      <selection activeCell="L11" sqref="L11"/>
    </sheetView>
  </sheetViews>
  <sheetFormatPr defaultRowHeight="15.5" x14ac:dyDescent="0.35"/>
  <cols>
    <col min="1" max="1" width="11.08203125" style="2" customWidth="1"/>
    <col min="2" max="2" width="10.4140625" style="2" customWidth="1"/>
    <col min="3" max="16384" width="8.6640625" style="2"/>
  </cols>
  <sheetData>
    <row r="1" spans="1:119" x14ac:dyDescent="0.35">
      <c r="A1" s="1" t="s">
        <v>81</v>
      </c>
    </row>
    <row r="2" spans="1:119" x14ac:dyDescent="0.35">
      <c r="B2" s="20" t="s">
        <v>82</v>
      </c>
      <c r="C2" s="21"/>
      <c r="D2" s="22"/>
      <c r="E2" s="20" t="s">
        <v>83</v>
      </c>
      <c r="F2" s="21"/>
      <c r="G2" s="22"/>
      <c r="H2" s="20" t="s">
        <v>84</v>
      </c>
      <c r="I2" s="21"/>
      <c r="J2" s="22"/>
      <c r="K2" s="20" t="s">
        <v>85</v>
      </c>
      <c r="L2" s="21"/>
      <c r="M2" s="22"/>
      <c r="N2" s="20" t="s">
        <v>86</v>
      </c>
      <c r="O2" s="21"/>
      <c r="P2" s="22"/>
      <c r="Q2" s="20" t="s">
        <v>87</v>
      </c>
      <c r="R2" s="21"/>
      <c r="S2" s="22"/>
      <c r="T2" s="20" t="s">
        <v>88</v>
      </c>
      <c r="U2" s="21"/>
      <c r="V2" s="21"/>
      <c r="W2" s="22"/>
      <c r="X2" s="20" t="s">
        <v>89</v>
      </c>
      <c r="Y2" s="21"/>
      <c r="Z2" s="21"/>
      <c r="AA2" s="21"/>
      <c r="AB2" s="22"/>
      <c r="AC2" s="3"/>
      <c r="AI2" s="3"/>
      <c r="AJ2" s="3"/>
      <c r="AK2" s="3"/>
      <c r="AL2" s="3"/>
      <c r="AM2" s="3"/>
      <c r="AN2" s="3"/>
      <c r="AO2" s="3"/>
      <c r="AP2" s="3"/>
      <c r="AQ2" s="3"/>
      <c r="AR2" s="3"/>
      <c r="AX2" s="3"/>
      <c r="AY2" s="3"/>
      <c r="AZ2" s="3"/>
      <c r="BA2" s="3"/>
      <c r="BB2" s="3"/>
      <c r="BC2" s="3"/>
      <c r="BD2" s="3"/>
      <c r="BE2" s="3"/>
      <c r="BF2" s="3"/>
      <c r="BG2" s="3"/>
      <c r="BM2" s="3"/>
      <c r="BN2" s="3"/>
      <c r="BO2" s="3"/>
      <c r="BP2" s="3"/>
      <c r="BQ2" s="3"/>
      <c r="BR2" s="3"/>
      <c r="BS2" s="3"/>
      <c r="BT2" s="3"/>
      <c r="BU2" s="3"/>
      <c r="BV2" s="3"/>
      <c r="CB2" s="3"/>
      <c r="CC2" s="3"/>
      <c r="CD2" s="3"/>
      <c r="CE2" s="3"/>
      <c r="CF2" s="3"/>
      <c r="CG2" s="3"/>
      <c r="CH2" s="3"/>
      <c r="CI2" s="3"/>
      <c r="CJ2" s="3"/>
      <c r="CK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F2" s="3"/>
      <c r="DG2" s="3"/>
      <c r="DH2" s="3"/>
      <c r="DI2" s="3"/>
      <c r="DJ2" s="3"/>
      <c r="DK2" s="3"/>
      <c r="DL2" s="3"/>
      <c r="DM2" s="3"/>
      <c r="DN2" s="3"/>
      <c r="DO2" s="3"/>
    </row>
    <row r="3" spans="1:119" x14ac:dyDescent="0.35">
      <c r="A3" s="18" t="s">
        <v>3</v>
      </c>
      <c r="B3" s="10">
        <v>75.523110000000003</v>
      </c>
      <c r="C3" s="11">
        <v>55.487160000000003</v>
      </c>
      <c r="D3" s="12">
        <v>18.558240000000001</v>
      </c>
      <c r="E3" s="10">
        <v>66.966070000000002</v>
      </c>
      <c r="F3" s="11">
        <v>59.17998</v>
      </c>
      <c r="G3" s="12">
        <v>31.525790000000001</v>
      </c>
      <c r="H3" s="10">
        <v>107.69329999999999</v>
      </c>
      <c r="I3" s="11">
        <v>54.954599999999999</v>
      </c>
      <c r="J3" s="12">
        <v>18.730419999999999</v>
      </c>
      <c r="K3" s="10">
        <v>74.044499999999999</v>
      </c>
      <c r="L3" s="11">
        <v>80.434780000000003</v>
      </c>
      <c r="M3" s="12">
        <v>21.949770000000001</v>
      </c>
      <c r="N3" s="10">
        <v>73.140309999999999</v>
      </c>
      <c r="O3" s="11">
        <v>89.557169999999999</v>
      </c>
      <c r="P3" s="12">
        <v>47.586370000000002</v>
      </c>
      <c r="Q3" s="10">
        <v>57.355699999999999</v>
      </c>
      <c r="R3" s="11">
        <v>53.648850000000003</v>
      </c>
      <c r="S3" s="12">
        <v>17.426850000000002</v>
      </c>
      <c r="T3" s="10">
        <v>43.409689999999998</v>
      </c>
      <c r="U3" s="11">
        <v>57.749989999999997</v>
      </c>
      <c r="V3" s="11">
        <v>0.62479899999999999</v>
      </c>
      <c r="W3" s="12">
        <v>9.64832</v>
      </c>
      <c r="X3" s="10">
        <v>32.76061</v>
      </c>
      <c r="Y3" s="11">
        <v>25.419070000000001</v>
      </c>
      <c r="Z3" s="11">
        <v>78.16292</v>
      </c>
      <c r="AA3" s="11">
        <v>65.673400000000001</v>
      </c>
      <c r="AB3" s="12">
        <v>10.17703</v>
      </c>
      <c r="AC3" s="3"/>
      <c r="AI3" s="3"/>
      <c r="AJ3" s="3"/>
      <c r="AK3" s="3"/>
      <c r="AL3" s="3"/>
      <c r="AM3" s="3"/>
      <c r="AN3" s="3"/>
      <c r="AO3" s="3"/>
      <c r="AP3" s="3"/>
      <c r="AQ3" s="3"/>
      <c r="AR3" s="3"/>
      <c r="AX3" s="3"/>
      <c r="AY3" s="3"/>
      <c r="AZ3" s="3"/>
      <c r="BA3" s="3"/>
      <c r="BB3" s="3"/>
      <c r="BC3" s="3"/>
      <c r="BD3" s="3"/>
      <c r="BE3" s="3"/>
      <c r="BF3" s="3"/>
      <c r="BG3" s="3"/>
      <c r="BM3" s="3"/>
      <c r="BN3" s="3"/>
      <c r="BO3" s="3"/>
      <c r="BP3" s="3"/>
      <c r="BQ3" s="3"/>
      <c r="BR3" s="3"/>
      <c r="BS3" s="3"/>
      <c r="BT3" s="3"/>
      <c r="BU3" s="3"/>
      <c r="BV3" s="3"/>
      <c r="CB3" s="3"/>
      <c r="CC3" s="3"/>
      <c r="CD3" s="3"/>
      <c r="CE3" s="3"/>
      <c r="CF3" s="3"/>
      <c r="CG3" s="3"/>
      <c r="CH3" s="3"/>
      <c r="CI3" s="3"/>
      <c r="CJ3" s="3"/>
      <c r="CK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F3" s="3"/>
      <c r="DG3" s="3"/>
      <c r="DH3" s="3"/>
      <c r="DI3" s="3"/>
      <c r="DJ3" s="3"/>
      <c r="DK3" s="3"/>
      <c r="DL3" s="3"/>
      <c r="DM3" s="3"/>
      <c r="DN3" s="3"/>
      <c r="DO3" s="3"/>
    </row>
    <row r="4" spans="1:119" x14ac:dyDescent="0.35">
      <c r="A4" s="18" t="s">
        <v>4</v>
      </c>
      <c r="B4" s="10">
        <v>38.688189999999999</v>
      </c>
      <c r="C4" s="11">
        <v>29.293959999999998</v>
      </c>
      <c r="D4" s="12">
        <v>7.5548450000000003</v>
      </c>
      <c r="E4" s="10">
        <v>25.327110000000001</v>
      </c>
      <c r="F4" s="11">
        <v>32.352800000000002</v>
      </c>
      <c r="G4" s="12">
        <v>18.52028</v>
      </c>
      <c r="H4" s="10">
        <v>36.568060000000003</v>
      </c>
      <c r="I4" s="11">
        <v>34.134439999999998</v>
      </c>
      <c r="J4" s="12">
        <v>6.3613020000000002</v>
      </c>
      <c r="K4" s="10">
        <v>17.041090000000001</v>
      </c>
      <c r="L4" s="11">
        <v>30.727399999999999</v>
      </c>
      <c r="M4" s="12">
        <v>2.9295279999999999</v>
      </c>
      <c r="N4" s="10">
        <v>32.675449999999998</v>
      </c>
      <c r="O4" s="11">
        <v>46.027320000000003</v>
      </c>
      <c r="P4" s="12">
        <v>18.78105</v>
      </c>
      <c r="Q4" s="10">
        <v>30.22418</v>
      </c>
      <c r="R4" s="11">
        <v>41.399450000000002</v>
      </c>
      <c r="S4" s="12">
        <v>9.0329770000000007</v>
      </c>
      <c r="T4" s="10">
        <v>20.15221</v>
      </c>
      <c r="U4" s="11">
        <v>29.47373</v>
      </c>
      <c r="V4" s="11">
        <v>3.091669</v>
      </c>
      <c r="W4" s="12">
        <v>14.56166</v>
      </c>
      <c r="X4" s="10">
        <v>15.732390000000001</v>
      </c>
      <c r="Y4" s="11">
        <v>10.75324</v>
      </c>
      <c r="Z4" s="11">
        <v>45.127209999999998</v>
      </c>
      <c r="AA4" s="11">
        <v>31.839590000000001</v>
      </c>
      <c r="AB4" s="12">
        <v>-1.04051</v>
      </c>
      <c r="AC4" s="3"/>
      <c r="AI4" s="3"/>
      <c r="AJ4" s="3"/>
      <c r="AK4" s="3"/>
      <c r="AL4" s="3"/>
      <c r="AM4" s="3"/>
      <c r="AN4" s="3"/>
      <c r="AO4" s="3"/>
      <c r="AP4" s="3"/>
      <c r="AQ4" s="3"/>
      <c r="AR4" s="3"/>
      <c r="AX4" s="3"/>
      <c r="AY4" s="3"/>
      <c r="AZ4" s="3"/>
      <c r="BA4" s="3"/>
      <c r="BB4" s="3"/>
      <c r="BC4" s="3"/>
      <c r="BD4" s="3"/>
      <c r="BE4" s="3"/>
      <c r="BF4" s="3"/>
      <c r="BG4" s="3"/>
      <c r="BM4" s="3"/>
      <c r="BN4" s="3"/>
      <c r="BO4" s="3"/>
      <c r="BP4" s="3"/>
      <c r="BQ4" s="3"/>
      <c r="BR4" s="3"/>
      <c r="BS4" s="3"/>
      <c r="BT4" s="3"/>
      <c r="BU4" s="3"/>
      <c r="BV4" s="3"/>
      <c r="CB4" s="3"/>
      <c r="CC4" s="3"/>
      <c r="CD4" s="3"/>
      <c r="CE4" s="3"/>
      <c r="CF4" s="3"/>
      <c r="CG4" s="3"/>
      <c r="CH4" s="3"/>
      <c r="CI4" s="3"/>
      <c r="CJ4" s="3"/>
      <c r="CK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F4" s="3"/>
      <c r="DG4" s="3"/>
      <c r="DH4" s="3"/>
      <c r="DI4" s="3"/>
      <c r="DJ4" s="3"/>
      <c r="DK4" s="3"/>
      <c r="DL4" s="3"/>
      <c r="DM4" s="3"/>
      <c r="DN4" s="3"/>
      <c r="DO4" s="3"/>
    </row>
    <row r="5" spans="1:119" x14ac:dyDescent="0.35">
      <c r="A5" s="18" t="s">
        <v>5</v>
      </c>
      <c r="B5" s="10">
        <v>12.61458</v>
      </c>
      <c r="C5" s="11">
        <v>24.183910000000001</v>
      </c>
      <c r="D5" s="12">
        <v>17.567810000000001</v>
      </c>
      <c r="E5" s="10">
        <v>18.463699999999999</v>
      </c>
      <c r="F5" s="11">
        <v>26.841740000000001</v>
      </c>
      <c r="G5" s="12">
        <v>22.64528</v>
      </c>
      <c r="H5" s="10">
        <v>21.26463</v>
      </c>
      <c r="I5" s="11">
        <v>23.054680000000001</v>
      </c>
      <c r="J5" s="12">
        <v>21.211449999999999</v>
      </c>
      <c r="K5" s="10">
        <v>12.00848</v>
      </c>
      <c r="L5" s="11">
        <v>18.25874</v>
      </c>
      <c r="M5" s="12">
        <v>12.53581</v>
      </c>
      <c r="N5" s="10">
        <v>25.030480000000001</v>
      </c>
      <c r="O5" s="11">
        <v>25.39667</v>
      </c>
      <c r="P5" s="12">
        <v>21.396170000000001</v>
      </c>
      <c r="Q5" s="10">
        <v>15.544370000000001</v>
      </c>
      <c r="R5" s="11">
        <v>15.829549999999999</v>
      </c>
      <c r="S5" s="12">
        <v>15.68854</v>
      </c>
      <c r="T5" s="10">
        <v>17.14695</v>
      </c>
      <c r="U5" s="11">
        <v>16.507269999999998</v>
      </c>
      <c r="V5" s="11">
        <v>7.6711410000000004</v>
      </c>
      <c r="W5" s="12">
        <v>19.9102</v>
      </c>
      <c r="X5" s="10">
        <v>12.252940000000001</v>
      </c>
      <c r="Y5" s="11">
        <v>5.2652609999999997</v>
      </c>
      <c r="Z5" s="11">
        <v>18.200230000000001</v>
      </c>
      <c r="AA5" s="11">
        <v>15.40034</v>
      </c>
      <c r="AB5" s="12">
        <v>17.383410000000001</v>
      </c>
      <c r="AC5" s="3"/>
      <c r="AI5" s="3"/>
      <c r="AJ5" s="3"/>
      <c r="AK5" s="3"/>
      <c r="AL5" s="3"/>
      <c r="AM5" s="3"/>
      <c r="AN5" s="3"/>
      <c r="AO5" s="3"/>
      <c r="AP5" s="3"/>
      <c r="AQ5" s="3"/>
      <c r="AR5" s="3"/>
      <c r="AX5" s="3"/>
      <c r="AY5" s="3"/>
      <c r="AZ5" s="3"/>
      <c r="BA5" s="3"/>
      <c r="BB5" s="3"/>
      <c r="BC5" s="3"/>
      <c r="BD5" s="3"/>
      <c r="BE5" s="3"/>
      <c r="BF5" s="3"/>
      <c r="BG5" s="3"/>
      <c r="BM5" s="3"/>
      <c r="BN5" s="3"/>
      <c r="BO5" s="3"/>
      <c r="BP5" s="3"/>
      <c r="BQ5" s="3"/>
      <c r="BR5" s="3"/>
      <c r="BS5" s="3"/>
      <c r="BT5" s="3"/>
      <c r="BU5" s="3"/>
      <c r="BV5" s="3"/>
      <c r="CB5" s="3"/>
      <c r="CC5" s="3"/>
      <c r="CD5" s="3"/>
      <c r="CE5" s="3"/>
      <c r="CF5" s="3"/>
      <c r="CG5" s="3"/>
      <c r="CH5" s="3"/>
      <c r="CI5" s="3"/>
      <c r="CJ5" s="3"/>
      <c r="CK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F5" s="3"/>
      <c r="DG5" s="3"/>
      <c r="DH5" s="3"/>
      <c r="DI5" s="3"/>
      <c r="DJ5" s="3"/>
      <c r="DK5" s="3"/>
      <c r="DL5" s="3"/>
      <c r="DM5" s="3"/>
      <c r="DN5" s="3"/>
      <c r="DO5" s="3"/>
    </row>
    <row r="7" spans="1:119" x14ac:dyDescent="0.35">
      <c r="A7" s="1" t="s">
        <v>90</v>
      </c>
      <c r="B7" s="18" t="s">
        <v>82</v>
      </c>
      <c r="C7" s="18" t="s">
        <v>83</v>
      </c>
      <c r="D7" s="18" t="s">
        <v>84</v>
      </c>
      <c r="E7" s="18" t="s">
        <v>85</v>
      </c>
      <c r="F7" s="18" t="s">
        <v>86</v>
      </c>
      <c r="G7" s="18" t="s">
        <v>87</v>
      </c>
      <c r="H7" s="18" t="s">
        <v>88</v>
      </c>
      <c r="I7" s="18" t="s">
        <v>89</v>
      </c>
    </row>
    <row r="8" spans="1:119" x14ac:dyDescent="0.35">
      <c r="B8" s="3">
        <v>44</v>
      </c>
      <c r="C8" s="3">
        <v>44</v>
      </c>
      <c r="D8" s="3">
        <v>43</v>
      </c>
      <c r="E8" s="3">
        <v>42</v>
      </c>
      <c r="F8" s="3">
        <v>41</v>
      </c>
      <c r="G8" s="3">
        <v>42</v>
      </c>
      <c r="H8" s="3">
        <v>41</v>
      </c>
      <c r="I8" s="3">
        <v>43</v>
      </c>
    </row>
    <row r="9" spans="1:119" x14ac:dyDescent="0.35">
      <c r="B9" s="3">
        <v>48</v>
      </c>
      <c r="C9" s="3">
        <v>51</v>
      </c>
      <c r="D9" s="3">
        <v>45</v>
      </c>
      <c r="E9" s="3">
        <v>49</v>
      </c>
      <c r="F9" s="3">
        <v>55</v>
      </c>
      <c r="G9" s="3">
        <v>45</v>
      </c>
      <c r="H9" s="3">
        <v>43</v>
      </c>
      <c r="I9" s="3">
        <v>44</v>
      </c>
    </row>
    <row r="10" spans="1:119" x14ac:dyDescent="0.35">
      <c r="B10" s="3">
        <v>44</v>
      </c>
      <c r="C10" s="3">
        <v>44</v>
      </c>
      <c r="D10" s="3">
        <v>39</v>
      </c>
      <c r="E10" s="3">
        <v>45</v>
      </c>
      <c r="F10" s="3">
        <v>46</v>
      </c>
      <c r="G10" s="3">
        <v>46</v>
      </c>
      <c r="H10" s="3">
        <v>46</v>
      </c>
      <c r="I10" s="3">
        <v>41</v>
      </c>
    </row>
    <row r="11" spans="1:119" x14ac:dyDescent="0.35">
      <c r="H11" s="3">
        <v>47</v>
      </c>
      <c r="I11" s="3">
        <v>50</v>
      </c>
    </row>
    <row r="12" spans="1:119" x14ac:dyDescent="0.35">
      <c r="I12" s="3">
        <v>49</v>
      </c>
    </row>
    <row r="13" spans="1:119" x14ac:dyDescent="0.35">
      <c r="I13" s="3"/>
    </row>
    <row r="15" spans="1:119" x14ac:dyDescent="0.35">
      <c r="A15" s="1" t="s">
        <v>91</v>
      </c>
      <c r="B15" s="18" t="s">
        <v>82</v>
      </c>
      <c r="C15" s="18" t="s">
        <v>83</v>
      </c>
      <c r="D15" s="18" t="s">
        <v>84</v>
      </c>
      <c r="E15" s="18" t="s">
        <v>85</v>
      </c>
      <c r="F15" s="18" t="s">
        <v>86</v>
      </c>
      <c r="G15" s="18" t="s">
        <v>87</v>
      </c>
      <c r="H15" s="18" t="s">
        <v>88</v>
      </c>
      <c r="I15" s="18" t="s">
        <v>89</v>
      </c>
    </row>
    <row r="16" spans="1:119" x14ac:dyDescent="0.35">
      <c r="B16" s="9">
        <v>1.119945</v>
      </c>
      <c r="C16" s="9">
        <v>1.1207819999999999</v>
      </c>
      <c r="D16" s="9">
        <v>1.1311040000000001</v>
      </c>
      <c r="E16" s="9">
        <v>1.2855620000000001</v>
      </c>
      <c r="F16" s="9">
        <v>0.95739200000000002</v>
      </c>
      <c r="G16" s="9">
        <v>1.1892469999999999</v>
      </c>
      <c r="H16" s="9">
        <v>1.1576200000000001</v>
      </c>
      <c r="I16" s="9">
        <v>1.3275110000000001</v>
      </c>
    </row>
    <row r="17" spans="2:9" x14ac:dyDescent="0.35">
      <c r="B17" s="9">
        <v>1.043371</v>
      </c>
      <c r="C17" s="9">
        <v>1.0197350000000001</v>
      </c>
      <c r="D17" s="9">
        <v>0.913076</v>
      </c>
      <c r="E17" s="9">
        <v>1.2060169999999999</v>
      </c>
      <c r="F17" s="9">
        <v>1.0372539999999999</v>
      </c>
      <c r="G17" s="9">
        <v>1.018672</v>
      </c>
      <c r="H17" s="9">
        <v>0.94237899999999997</v>
      </c>
      <c r="I17" s="9">
        <v>0.874108</v>
      </c>
    </row>
    <row r="18" spans="2:9" x14ac:dyDescent="0.35">
      <c r="B18" s="9">
        <v>1.1763589999999999</v>
      </c>
      <c r="C18" s="9">
        <v>0.99375100000000005</v>
      </c>
      <c r="D18" s="9">
        <v>1.0519179999999999</v>
      </c>
      <c r="E18" s="9">
        <v>1.168231</v>
      </c>
      <c r="F18" s="9">
        <v>0.88761699999999999</v>
      </c>
      <c r="G18" s="9">
        <v>1.02118</v>
      </c>
      <c r="H18" s="9">
        <v>0.52438099999999999</v>
      </c>
      <c r="I18" s="9">
        <v>0.99926800000000005</v>
      </c>
    </row>
    <row r="19" spans="2:9" x14ac:dyDescent="0.35">
      <c r="B19" s="9">
        <v>0.99545899999999998</v>
      </c>
      <c r="C19" s="9">
        <v>1.0856460000000001</v>
      </c>
      <c r="D19" s="9">
        <v>0.98682300000000001</v>
      </c>
      <c r="E19" s="9">
        <v>0.984904</v>
      </c>
      <c r="F19" s="9">
        <v>1.09727</v>
      </c>
      <c r="G19" s="9">
        <v>1.247598</v>
      </c>
      <c r="H19" s="9">
        <v>1.106139</v>
      </c>
      <c r="I19" s="9">
        <v>1.0153669999999999</v>
      </c>
    </row>
    <row r="20" spans="2:9" x14ac:dyDescent="0.35">
      <c r="B20" s="9">
        <v>1.0370889999999999</v>
      </c>
      <c r="C20" s="9">
        <v>0.89690000000000003</v>
      </c>
      <c r="D20" s="9">
        <v>1.02904</v>
      </c>
      <c r="E20" s="9">
        <v>0.95030599999999998</v>
      </c>
      <c r="F20" s="9">
        <v>0.89678199999999997</v>
      </c>
      <c r="G20" s="9">
        <v>0.98202199999999995</v>
      </c>
      <c r="H20" s="9">
        <v>0.93088800000000005</v>
      </c>
      <c r="I20" s="9">
        <v>0.98309999999999997</v>
      </c>
    </row>
    <row r="21" spans="2:9" x14ac:dyDescent="0.35">
      <c r="B21" s="9">
        <v>1.0069030000000001</v>
      </c>
      <c r="C21" s="9">
        <v>1.0318929999999999</v>
      </c>
      <c r="D21" s="9">
        <v>1.0844130000000001</v>
      </c>
      <c r="E21" s="9">
        <v>0.88962600000000003</v>
      </c>
      <c r="F21" s="9">
        <v>1.1174189999999999</v>
      </c>
      <c r="G21" s="9">
        <v>1.037336</v>
      </c>
      <c r="H21" s="9">
        <v>1.0939669999999999</v>
      </c>
      <c r="I21" s="9">
        <v>1.2665409999999999</v>
      </c>
    </row>
    <row r="22" spans="2:9" x14ac:dyDescent="0.35">
      <c r="B22" s="9">
        <v>1.207284</v>
      </c>
      <c r="C22" s="9">
        <v>1.103162</v>
      </c>
      <c r="D22" s="9">
        <v>1.0589029999999999</v>
      </c>
      <c r="E22" s="9">
        <v>1.1203920000000001</v>
      </c>
      <c r="F22" s="9">
        <v>1.0170349999999999</v>
      </c>
      <c r="G22" s="9">
        <v>1.037118</v>
      </c>
      <c r="H22" s="9">
        <v>0.85606000000000004</v>
      </c>
      <c r="I22" s="9">
        <v>0.98839699999999997</v>
      </c>
    </row>
    <row r="23" spans="2:9" x14ac:dyDescent="0.35">
      <c r="B23" s="9">
        <v>1.067096</v>
      </c>
      <c r="C23" s="9">
        <v>0.99434999999999996</v>
      </c>
      <c r="D23" s="9">
        <v>0.89569200000000004</v>
      </c>
      <c r="E23" s="9">
        <v>0.91786900000000005</v>
      </c>
      <c r="F23" s="9">
        <v>0.92777200000000004</v>
      </c>
      <c r="G23" s="9">
        <v>1.0772870000000001</v>
      </c>
      <c r="H23" s="9">
        <v>1.027928</v>
      </c>
      <c r="I23" s="9">
        <v>0.91418600000000005</v>
      </c>
    </row>
    <row r="24" spans="2:9" x14ac:dyDescent="0.35">
      <c r="B24" s="9">
        <v>0.92957699999999999</v>
      </c>
      <c r="C24" s="9">
        <v>0.84389099999999995</v>
      </c>
      <c r="D24" s="9">
        <v>0.87168299999999999</v>
      </c>
      <c r="E24" s="9">
        <v>1.0219290000000001</v>
      </c>
      <c r="F24" s="9">
        <v>0.884602</v>
      </c>
      <c r="G24" s="9">
        <v>1.023528</v>
      </c>
      <c r="H24" s="9">
        <v>0.89148300000000003</v>
      </c>
      <c r="I24" s="9">
        <v>0.86277099999999995</v>
      </c>
    </row>
    <row r="25" spans="2:9" x14ac:dyDescent="0.35">
      <c r="B25" s="9">
        <v>0.96819</v>
      </c>
      <c r="C25" s="9">
        <v>0.92831300000000005</v>
      </c>
      <c r="D25" s="9">
        <v>1.031879</v>
      </c>
      <c r="E25" s="9">
        <v>0.90442599999999995</v>
      </c>
      <c r="F25" s="9">
        <v>1.166955</v>
      </c>
      <c r="G25" s="9">
        <v>1.0347</v>
      </c>
      <c r="H25" s="9">
        <v>0.94747099999999995</v>
      </c>
      <c r="I25" s="9">
        <v>1.0020519999999999</v>
      </c>
    </row>
    <row r="26" spans="2:9" x14ac:dyDescent="0.35">
      <c r="B26" s="9">
        <v>0.99468299999999998</v>
      </c>
      <c r="C26" s="9">
        <v>0.9728</v>
      </c>
      <c r="D26" s="9">
        <v>0.86123499999999997</v>
      </c>
      <c r="E26" s="9">
        <v>0.93437499999999996</v>
      </c>
      <c r="F26" s="9">
        <v>1.043323</v>
      </c>
      <c r="G26" s="9">
        <v>1.0266360000000001</v>
      </c>
      <c r="H26" s="9">
        <v>0.96670500000000004</v>
      </c>
      <c r="I26" s="9">
        <v>1.1823330000000001</v>
      </c>
    </row>
    <row r="27" spans="2:9" x14ac:dyDescent="0.35">
      <c r="B27" s="9">
        <v>0.85941500000000004</v>
      </c>
      <c r="C27" s="9">
        <v>0.97550099999999995</v>
      </c>
      <c r="D27" s="9">
        <v>0.93487799999999999</v>
      </c>
      <c r="E27" s="9">
        <v>0.88729899999999995</v>
      </c>
      <c r="F27" s="9">
        <v>1.076684</v>
      </c>
      <c r="G27" s="9">
        <v>0.99905500000000003</v>
      </c>
      <c r="H27" s="9">
        <v>1.008991</v>
      </c>
      <c r="I27" s="9">
        <v>1.057312</v>
      </c>
    </row>
    <row r="28" spans="2:9" x14ac:dyDescent="0.35">
      <c r="B28" s="9">
        <v>0.93306599999999995</v>
      </c>
      <c r="C28" s="9">
        <v>0.91027000000000002</v>
      </c>
      <c r="D28" s="9">
        <v>1.104738</v>
      </c>
      <c r="E28" s="9">
        <v>0.88510800000000001</v>
      </c>
      <c r="F28" s="9">
        <v>1.12995</v>
      </c>
      <c r="G28" s="9">
        <v>0.964638</v>
      </c>
      <c r="H28" s="9">
        <v>0.96110799999999996</v>
      </c>
      <c r="I28" s="9">
        <v>0.99615500000000001</v>
      </c>
    </row>
    <row r="29" spans="2:9" x14ac:dyDescent="0.35">
      <c r="B29" s="9">
        <v>1.0489740000000001</v>
      </c>
      <c r="C29" s="9">
        <v>0.97553299999999998</v>
      </c>
      <c r="D29" s="9">
        <v>0.94892200000000004</v>
      </c>
      <c r="E29" s="9">
        <v>0.866456</v>
      </c>
      <c r="F29" s="9">
        <v>0.89076699999999998</v>
      </c>
      <c r="G29" s="9">
        <v>1.1287309999999999</v>
      </c>
      <c r="H29" s="9">
        <v>1.112366</v>
      </c>
      <c r="I29" s="9">
        <v>0.84019900000000003</v>
      </c>
    </row>
    <row r="30" spans="2:9" x14ac:dyDescent="0.35">
      <c r="B30" s="9">
        <v>1.085493</v>
      </c>
      <c r="C30" s="9">
        <v>0.93912700000000005</v>
      </c>
      <c r="D30" s="9">
        <v>1.1965380000000001</v>
      </c>
      <c r="E30" s="9">
        <v>1.1162749999999999</v>
      </c>
      <c r="F30" s="9">
        <v>0.99272099999999996</v>
      </c>
      <c r="G30" s="9">
        <v>1.054433</v>
      </c>
      <c r="H30" s="9">
        <v>0.87617299999999998</v>
      </c>
      <c r="I30" s="9">
        <v>1.091391</v>
      </c>
    </row>
    <row r="31" spans="2:9" x14ac:dyDescent="0.35">
      <c r="B31" s="9">
        <v>1.0730189999999999</v>
      </c>
      <c r="C31" s="9">
        <v>1.00623</v>
      </c>
      <c r="D31" s="9">
        <v>0.99376799999999998</v>
      </c>
      <c r="E31" s="9">
        <v>0.89670799999999995</v>
      </c>
      <c r="F31" s="9">
        <v>0.98173699999999997</v>
      </c>
      <c r="G31" s="9">
        <v>1.0521069999999999</v>
      </c>
      <c r="H31" s="9">
        <v>1.1334630000000001</v>
      </c>
      <c r="I31" s="9">
        <v>0.87442699999999995</v>
      </c>
    </row>
    <row r="32" spans="2:9" x14ac:dyDescent="0.35">
      <c r="B32" s="9">
        <v>0.94913800000000004</v>
      </c>
      <c r="C32" s="9">
        <v>0.96792299999999998</v>
      </c>
      <c r="D32" s="9">
        <v>1.032529</v>
      </c>
      <c r="E32" s="9">
        <v>1.011919</v>
      </c>
      <c r="F32" s="9">
        <v>0.96736200000000006</v>
      </c>
      <c r="G32" s="9">
        <v>1.079609</v>
      </c>
      <c r="H32" s="9">
        <v>1.0061530000000001</v>
      </c>
      <c r="I32" s="9">
        <v>0.90001299999999995</v>
      </c>
    </row>
    <row r="33" spans="2:9" x14ac:dyDescent="0.35">
      <c r="B33" s="9">
        <v>0.78347800000000001</v>
      </c>
      <c r="C33" s="9">
        <v>1.078443</v>
      </c>
      <c r="D33" s="9">
        <v>1.076541</v>
      </c>
      <c r="E33" s="9">
        <v>0.95013700000000001</v>
      </c>
      <c r="F33" s="9">
        <v>0.93291500000000005</v>
      </c>
      <c r="G33" s="9">
        <v>1.172423</v>
      </c>
      <c r="H33" s="9">
        <v>0.95100399999999996</v>
      </c>
      <c r="I33" s="9">
        <v>1.1106069999999999</v>
      </c>
    </row>
    <row r="34" spans="2:9" x14ac:dyDescent="0.35">
      <c r="B34" s="9">
        <v>0.95238100000000003</v>
      </c>
      <c r="C34" s="9"/>
      <c r="D34" s="9">
        <v>1.004775</v>
      </c>
      <c r="E34" s="9">
        <v>0.84424100000000002</v>
      </c>
      <c r="F34" s="9">
        <v>0.89335200000000003</v>
      </c>
      <c r="G34" s="9"/>
      <c r="H34" s="9">
        <v>1.2375890000000001</v>
      </c>
      <c r="I34" s="9">
        <v>1.032114</v>
      </c>
    </row>
    <row r="35" spans="2:9" x14ac:dyDescent="0.35">
      <c r="B35" s="9">
        <v>1.055045</v>
      </c>
      <c r="C35" s="9"/>
      <c r="D35" s="9">
        <v>1.0918950000000001</v>
      </c>
      <c r="E35" s="9">
        <v>1.0586850000000001</v>
      </c>
      <c r="F35" s="9">
        <v>0.94819100000000001</v>
      </c>
      <c r="G35" s="9"/>
      <c r="H35" s="9">
        <v>1.081976</v>
      </c>
      <c r="I35" s="9">
        <v>1.130979</v>
      </c>
    </row>
    <row r="36" spans="2:9" x14ac:dyDescent="0.35">
      <c r="B36" s="9">
        <v>0.752336</v>
      </c>
      <c r="C36" s="9"/>
      <c r="D36" s="9">
        <v>0.82550199999999996</v>
      </c>
      <c r="E36" s="9">
        <v>1.048767</v>
      </c>
      <c r="F36" s="9">
        <v>1.0481549999999999</v>
      </c>
      <c r="G36" s="9"/>
      <c r="H36" s="9">
        <v>1.008934</v>
      </c>
      <c r="I36" s="9">
        <v>1.0434220000000001</v>
      </c>
    </row>
    <row r="37" spans="2:9" x14ac:dyDescent="0.35">
      <c r="B37" s="9">
        <v>0.95979499999999995</v>
      </c>
      <c r="C37" s="9"/>
      <c r="D37" s="9">
        <v>0.77115699999999998</v>
      </c>
      <c r="E37" s="9">
        <v>0.88686200000000004</v>
      </c>
      <c r="F37" s="9">
        <v>0.89685099999999995</v>
      </c>
      <c r="G37" s="9"/>
      <c r="H37" s="9">
        <v>1.2631680000000001</v>
      </c>
      <c r="I37" s="9">
        <v>0.98794599999999999</v>
      </c>
    </row>
    <row r="38" spans="2:9" x14ac:dyDescent="0.35">
      <c r="B38" s="9"/>
      <c r="C38" s="9"/>
      <c r="D38" s="9"/>
      <c r="E38" s="9"/>
      <c r="F38" s="9">
        <v>1.057893</v>
      </c>
      <c r="G38" s="9"/>
      <c r="H38" s="9">
        <v>0.983344</v>
      </c>
      <c r="I38" s="9">
        <v>0.87845799999999996</v>
      </c>
    </row>
    <row r="39" spans="2:9" x14ac:dyDescent="0.35">
      <c r="B39" s="9"/>
      <c r="C39" s="9"/>
      <c r="D39" s="9"/>
      <c r="E39" s="9"/>
      <c r="F39" s="9"/>
      <c r="G39" s="9"/>
      <c r="H39" s="9">
        <v>1.3727590000000001</v>
      </c>
      <c r="I39" s="9">
        <v>0.93901299999999999</v>
      </c>
    </row>
    <row r="40" spans="2:9" x14ac:dyDescent="0.35">
      <c r="B40" s="9"/>
      <c r="C40" s="9"/>
      <c r="D40" s="9"/>
      <c r="E40" s="9"/>
      <c r="F40" s="9"/>
      <c r="G40" s="9"/>
      <c r="H40" s="9">
        <v>0.85294700000000001</v>
      </c>
      <c r="I40" s="9">
        <v>1.053752</v>
      </c>
    </row>
    <row r="41" spans="2:9" x14ac:dyDescent="0.35">
      <c r="B41" s="9"/>
      <c r="C41" s="9"/>
      <c r="D41" s="9"/>
      <c r="E41" s="9"/>
      <c r="F41" s="9"/>
      <c r="G41" s="9"/>
      <c r="H41" s="9">
        <v>1.074157</v>
      </c>
      <c r="I41" s="9">
        <v>1.040375</v>
      </c>
    </row>
    <row r="42" spans="2:9" x14ac:dyDescent="0.35">
      <c r="B42" s="9"/>
      <c r="C42" s="9"/>
      <c r="D42" s="9"/>
      <c r="E42" s="9"/>
      <c r="F42" s="9"/>
      <c r="G42" s="9"/>
      <c r="H42" s="9">
        <v>1.2591429999999999</v>
      </c>
      <c r="I42" s="9">
        <v>0.96459099999999998</v>
      </c>
    </row>
    <row r="43" spans="2:9" x14ac:dyDescent="0.35">
      <c r="B43" s="9"/>
      <c r="C43" s="15"/>
      <c r="D43" s="9"/>
      <c r="E43" s="9"/>
      <c r="F43" s="9"/>
      <c r="G43" s="15"/>
      <c r="H43" s="9">
        <v>0.98074899999999998</v>
      </c>
      <c r="I43" s="9">
        <v>0.99166600000000005</v>
      </c>
    </row>
    <row r="44" spans="2:9" x14ac:dyDescent="0.35">
      <c r="B44" s="9"/>
      <c r="C44" s="15"/>
      <c r="D44" s="9"/>
      <c r="E44" s="9"/>
      <c r="F44" s="9"/>
      <c r="G44" s="15"/>
      <c r="H44" s="15"/>
      <c r="I44" s="9">
        <v>1.1136900000000001</v>
      </c>
    </row>
    <row r="45" spans="2:9" x14ac:dyDescent="0.35">
      <c r="B45" s="9"/>
      <c r="C45" s="15"/>
      <c r="D45" s="9"/>
      <c r="E45" s="9"/>
      <c r="F45" s="9"/>
      <c r="G45" s="15"/>
      <c r="H45" s="15"/>
      <c r="I45" s="9">
        <v>0.91492200000000001</v>
      </c>
    </row>
    <row r="46" spans="2:9" x14ac:dyDescent="0.35">
      <c r="B46" s="15"/>
      <c r="C46" s="15"/>
      <c r="D46" s="15"/>
      <c r="E46" s="15"/>
      <c r="F46" s="9"/>
      <c r="G46" s="15"/>
      <c r="H46" s="15"/>
      <c r="I46" s="9">
        <v>0.85225499999999998</v>
      </c>
    </row>
    <row r="47" spans="2:9" x14ac:dyDescent="0.35">
      <c r="B47" s="15"/>
      <c r="C47" s="15"/>
      <c r="D47" s="15"/>
      <c r="E47" s="15"/>
      <c r="F47" s="15"/>
      <c r="G47" s="15"/>
      <c r="H47" s="15"/>
      <c r="I47" s="9">
        <v>1.021817</v>
      </c>
    </row>
    <row r="48" spans="2:9" x14ac:dyDescent="0.35">
      <c r="B48" s="15"/>
      <c r="C48" s="15"/>
      <c r="D48" s="15"/>
      <c r="E48" s="15"/>
      <c r="F48" s="15"/>
      <c r="G48" s="15"/>
      <c r="H48" s="15"/>
      <c r="I48" s="9">
        <v>0.93047400000000002</v>
      </c>
    </row>
    <row r="49" spans="2:9" x14ac:dyDescent="0.35">
      <c r="B49" s="15"/>
      <c r="C49" s="15"/>
      <c r="D49" s="15"/>
      <c r="E49" s="15"/>
      <c r="F49" s="15"/>
      <c r="G49" s="15"/>
      <c r="H49" s="15"/>
      <c r="I49" s="9">
        <v>1.007644</v>
      </c>
    </row>
    <row r="50" spans="2:9" x14ac:dyDescent="0.35">
      <c r="B50" s="15"/>
      <c r="C50" s="15"/>
      <c r="D50" s="15"/>
      <c r="E50" s="15"/>
      <c r="F50" s="15"/>
      <c r="G50" s="15"/>
      <c r="H50" s="15"/>
      <c r="I50" s="9"/>
    </row>
    <row r="51" spans="2:9" x14ac:dyDescent="0.35">
      <c r="I51" s="3"/>
    </row>
    <row r="52" spans="2:9" x14ac:dyDescent="0.35">
      <c r="I52" s="3"/>
    </row>
  </sheetData>
  <mergeCells count="8">
    <mergeCell ref="B2:D2"/>
    <mergeCell ref="E2:G2"/>
    <mergeCell ref="H2:J2"/>
    <mergeCell ref="K2:M2"/>
    <mergeCell ref="N2:P2"/>
    <mergeCell ref="Q2:S2"/>
    <mergeCell ref="T2:W2"/>
    <mergeCell ref="X2:AB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62BD-6ECC-4459-AE4D-9D0A715F061B}">
  <dimension ref="A1:AP30"/>
  <sheetViews>
    <sheetView zoomScale="55" zoomScaleNormal="55" workbookViewId="0">
      <selection activeCell="N16" sqref="N16"/>
    </sheetView>
  </sheetViews>
  <sheetFormatPr defaultRowHeight="15.5" x14ac:dyDescent="0.35"/>
  <cols>
    <col min="1" max="1" width="22.9140625" style="2" customWidth="1"/>
    <col min="2" max="16384" width="8.6640625" style="2"/>
  </cols>
  <sheetData>
    <row r="1" spans="1:42" x14ac:dyDescent="0.35">
      <c r="A1" s="1" t="s">
        <v>92</v>
      </c>
    </row>
    <row r="2" spans="1:42" x14ac:dyDescent="0.35">
      <c r="B2" s="23" t="s">
        <v>93</v>
      </c>
      <c r="C2" s="23"/>
      <c r="D2" s="23"/>
      <c r="E2" s="23"/>
      <c r="F2" s="23"/>
      <c r="H2" s="23" t="s">
        <v>94</v>
      </c>
      <c r="I2" s="23"/>
      <c r="J2" s="23"/>
      <c r="K2" s="23"/>
      <c r="L2" s="23"/>
      <c r="N2" s="23" t="s">
        <v>95</v>
      </c>
      <c r="O2" s="23"/>
      <c r="P2" s="23"/>
      <c r="Q2" s="23"/>
      <c r="R2" s="23"/>
      <c r="T2" s="23" t="s">
        <v>96</v>
      </c>
      <c r="U2" s="23"/>
      <c r="V2" s="23"/>
      <c r="W2" s="23"/>
      <c r="X2" s="23"/>
      <c r="Z2" s="23" t="s">
        <v>97</v>
      </c>
      <c r="AA2" s="23"/>
      <c r="AB2" s="23"/>
      <c r="AC2" s="23"/>
      <c r="AD2" s="23"/>
      <c r="AF2" s="23" t="s">
        <v>98</v>
      </c>
      <c r="AG2" s="23"/>
      <c r="AH2" s="23"/>
      <c r="AI2" s="23"/>
      <c r="AJ2" s="23"/>
      <c r="AL2" s="23" t="s">
        <v>99</v>
      </c>
      <c r="AM2" s="23"/>
      <c r="AN2" s="23"/>
      <c r="AO2" s="23"/>
      <c r="AP2" s="23"/>
    </row>
    <row r="3" spans="1:42" x14ac:dyDescent="0.35">
      <c r="B3" s="2">
        <v>320</v>
      </c>
      <c r="C3" s="2">
        <v>284</v>
      </c>
      <c r="D3" s="2">
        <v>331</v>
      </c>
      <c r="E3" s="2">
        <v>238</v>
      </c>
      <c r="F3" s="2">
        <v>204</v>
      </c>
      <c r="H3" s="2">
        <v>774</v>
      </c>
      <c r="I3" s="2">
        <v>311</v>
      </c>
      <c r="J3" s="2">
        <v>491</v>
      </c>
      <c r="K3" s="2">
        <v>119</v>
      </c>
      <c r="L3" s="2">
        <v>440</v>
      </c>
      <c r="N3" s="2">
        <v>424</v>
      </c>
      <c r="O3" s="2">
        <v>239</v>
      </c>
      <c r="P3" s="2">
        <v>1016</v>
      </c>
      <c r="Q3" s="2">
        <v>549</v>
      </c>
      <c r="R3" s="2">
        <v>1099</v>
      </c>
      <c r="T3" s="2">
        <v>560</v>
      </c>
      <c r="U3" s="2">
        <v>649</v>
      </c>
      <c r="V3" s="2">
        <v>535</v>
      </c>
      <c r="W3" s="2">
        <v>753</v>
      </c>
      <c r="X3" s="2">
        <v>1294</v>
      </c>
      <c r="Z3" s="2">
        <v>1266</v>
      </c>
      <c r="AA3" s="2">
        <v>1340</v>
      </c>
      <c r="AB3" s="2">
        <v>927</v>
      </c>
      <c r="AC3" s="2">
        <v>1437</v>
      </c>
      <c r="AD3" s="2">
        <v>2231</v>
      </c>
      <c r="AF3" s="2">
        <v>1823</v>
      </c>
      <c r="AG3" s="2">
        <v>1592</v>
      </c>
      <c r="AH3" s="2">
        <v>2326</v>
      </c>
      <c r="AI3" s="2">
        <v>1776</v>
      </c>
      <c r="AJ3" s="2">
        <v>2335</v>
      </c>
      <c r="AL3" s="2">
        <v>2432</v>
      </c>
      <c r="AM3" s="2">
        <v>2032</v>
      </c>
      <c r="AN3" s="2">
        <v>2921</v>
      </c>
      <c r="AO3" s="2">
        <v>1551</v>
      </c>
      <c r="AP3" s="2">
        <v>2335</v>
      </c>
    </row>
    <row r="4" spans="1:42" x14ac:dyDescent="0.35">
      <c r="B4" s="2">
        <v>534</v>
      </c>
      <c r="C4" s="2">
        <v>234</v>
      </c>
      <c r="D4" s="2">
        <v>239</v>
      </c>
      <c r="E4" s="2">
        <v>107</v>
      </c>
      <c r="F4" s="2">
        <v>228</v>
      </c>
      <c r="H4" s="2">
        <v>841</v>
      </c>
      <c r="I4" s="2">
        <v>368</v>
      </c>
      <c r="J4" s="2">
        <v>466</v>
      </c>
      <c r="K4" s="2">
        <v>168</v>
      </c>
      <c r="L4" s="2">
        <v>444</v>
      </c>
      <c r="N4" s="2">
        <v>298</v>
      </c>
      <c r="O4" s="2">
        <v>452</v>
      </c>
      <c r="P4" s="2">
        <v>838</v>
      </c>
      <c r="Q4" s="2">
        <v>802</v>
      </c>
      <c r="R4" s="2">
        <v>1170</v>
      </c>
      <c r="T4" s="2">
        <v>407</v>
      </c>
      <c r="U4" s="2">
        <v>404</v>
      </c>
      <c r="V4" s="2">
        <v>501</v>
      </c>
      <c r="W4" s="2">
        <v>945</v>
      </c>
      <c r="X4" s="2">
        <v>900</v>
      </c>
      <c r="Z4" s="2">
        <v>1251</v>
      </c>
      <c r="AA4" s="2">
        <v>673</v>
      </c>
      <c r="AB4" s="2">
        <v>866</v>
      </c>
      <c r="AC4" s="2">
        <v>1813</v>
      </c>
      <c r="AD4" s="2">
        <v>2027</v>
      </c>
      <c r="AF4" s="2">
        <v>1394</v>
      </c>
      <c r="AG4" s="2">
        <v>1543</v>
      </c>
      <c r="AH4" s="2">
        <v>2109</v>
      </c>
      <c r="AI4" s="2">
        <v>2092</v>
      </c>
      <c r="AJ4" s="2">
        <v>2342</v>
      </c>
      <c r="AL4" s="2">
        <v>1730</v>
      </c>
      <c r="AM4" s="2">
        <v>2180</v>
      </c>
      <c r="AN4" s="2">
        <v>1662</v>
      </c>
      <c r="AO4" s="2">
        <v>1980</v>
      </c>
      <c r="AP4" s="2">
        <v>2051</v>
      </c>
    </row>
    <row r="5" spans="1:42" x14ac:dyDescent="0.35">
      <c r="B5" s="2">
        <v>346</v>
      </c>
      <c r="C5" s="2">
        <v>284</v>
      </c>
      <c r="D5" s="2">
        <v>521</v>
      </c>
      <c r="E5" s="2">
        <v>190</v>
      </c>
      <c r="F5" s="2">
        <v>164</v>
      </c>
      <c r="H5" s="2">
        <v>773</v>
      </c>
      <c r="I5" s="2">
        <v>569</v>
      </c>
      <c r="J5" s="2">
        <v>634</v>
      </c>
      <c r="K5" s="2">
        <v>311</v>
      </c>
      <c r="L5" s="2">
        <v>334</v>
      </c>
      <c r="N5" s="2">
        <v>495</v>
      </c>
      <c r="O5" s="2">
        <v>539</v>
      </c>
      <c r="P5" s="2">
        <v>751</v>
      </c>
      <c r="Q5" s="2">
        <v>569</v>
      </c>
      <c r="R5" s="2">
        <v>849</v>
      </c>
      <c r="T5" s="2">
        <v>788</v>
      </c>
      <c r="U5" s="2">
        <v>461</v>
      </c>
      <c r="V5" s="2">
        <v>617</v>
      </c>
      <c r="W5" s="2">
        <v>1132</v>
      </c>
      <c r="X5" s="2">
        <v>857</v>
      </c>
      <c r="Z5" s="2">
        <v>1055</v>
      </c>
      <c r="AA5" s="2">
        <v>759</v>
      </c>
      <c r="AB5" s="2">
        <v>1066</v>
      </c>
      <c r="AC5" s="2">
        <v>1994</v>
      </c>
      <c r="AD5" s="2">
        <v>1830</v>
      </c>
      <c r="AF5" s="2">
        <v>1345</v>
      </c>
      <c r="AG5" s="2">
        <v>1639</v>
      </c>
      <c r="AH5" s="2">
        <v>2511</v>
      </c>
      <c r="AI5" s="2">
        <v>2058</v>
      </c>
      <c r="AJ5" s="2">
        <v>2188</v>
      </c>
      <c r="AL5" s="2">
        <v>2220</v>
      </c>
      <c r="AM5" s="2">
        <v>1996</v>
      </c>
      <c r="AN5" s="2">
        <v>1660</v>
      </c>
      <c r="AO5" s="2">
        <v>2400</v>
      </c>
      <c r="AP5" s="2">
        <v>1492</v>
      </c>
    </row>
    <row r="6" spans="1:42" x14ac:dyDescent="0.35">
      <c r="B6" s="3">
        <v>540</v>
      </c>
      <c r="C6" s="2">
        <v>335</v>
      </c>
      <c r="D6" s="2">
        <v>415</v>
      </c>
      <c r="E6" s="2">
        <v>218</v>
      </c>
      <c r="F6" s="2">
        <v>219</v>
      </c>
      <c r="H6" s="2">
        <v>647</v>
      </c>
      <c r="I6" s="2">
        <v>703</v>
      </c>
      <c r="J6" s="2">
        <v>686</v>
      </c>
      <c r="K6" s="2">
        <v>133</v>
      </c>
      <c r="L6" s="2">
        <v>396</v>
      </c>
      <c r="N6" s="2">
        <v>238</v>
      </c>
      <c r="O6" s="2">
        <v>568</v>
      </c>
      <c r="P6" s="2">
        <v>497</v>
      </c>
      <c r="Q6" s="2">
        <v>982</v>
      </c>
      <c r="R6" s="2">
        <v>1124</v>
      </c>
      <c r="T6" s="2">
        <v>480</v>
      </c>
      <c r="U6" s="2">
        <v>416</v>
      </c>
      <c r="V6" s="2">
        <v>442</v>
      </c>
      <c r="W6" s="2">
        <v>1139</v>
      </c>
      <c r="X6" s="2">
        <v>1115</v>
      </c>
      <c r="Z6" s="2">
        <v>725</v>
      </c>
      <c r="AA6" s="2">
        <v>786</v>
      </c>
      <c r="AB6" s="2">
        <v>1281</v>
      </c>
      <c r="AC6" s="2">
        <v>1924</v>
      </c>
      <c r="AD6" s="2">
        <v>1261</v>
      </c>
      <c r="AF6" s="2">
        <v>2624</v>
      </c>
      <c r="AG6" s="2">
        <v>1761</v>
      </c>
      <c r="AH6" s="2">
        <v>1710</v>
      </c>
      <c r="AI6" s="2">
        <v>1895</v>
      </c>
      <c r="AJ6" s="2">
        <v>1993</v>
      </c>
      <c r="AL6" s="2">
        <v>1552</v>
      </c>
      <c r="AM6" s="2">
        <v>2318</v>
      </c>
      <c r="AN6" s="2">
        <v>2858</v>
      </c>
      <c r="AO6" s="2">
        <v>2604</v>
      </c>
      <c r="AP6" s="2">
        <v>1347</v>
      </c>
    </row>
    <row r="7" spans="1:42" x14ac:dyDescent="0.35">
      <c r="B7" s="2">
        <v>218</v>
      </c>
      <c r="C7" s="2">
        <v>278</v>
      </c>
      <c r="D7" s="2">
        <v>276</v>
      </c>
      <c r="E7" s="2">
        <v>205</v>
      </c>
      <c r="F7" s="2">
        <v>233</v>
      </c>
      <c r="H7" s="2">
        <v>543</v>
      </c>
      <c r="I7" s="2">
        <v>786</v>
      </c>
      <c r="J7" s="2">
        <v>692</v>
      </c>
      <c r="K7" s="2">
        <v>175</v>
      </c>
      <c r="L7" s="2">
        <v>408</v>
      </c>
      <c r="N7" s="2">
        <v>249</v>
      </c>
      <c r="O7" s="2">
        <v>357</v>
      </c>
      <c r="P7" s="2">
        <v>525</v>
      </c>
      <c r="Q7" s="2">
        <v>1029</v>
      </c>
      <c r="R7" s="2">
        <v>1110</v>
      </c>
      <c r="T7" s="2">
        <v>417</v>
      </c>
      <c r="U7" s="2">
        <v>420</v>
      </c>
      <c r="V7" s="2">
        <v>521</v>
      </c>
      <c r="W7" s="2">
        <v>1436</v>
      </c>
      <c r="X7" s="2">
        <v>1172</v>
      </c>
      <c r="Z7" s="2">
        <v>721</v>
      </c>
      <c r="AA7" s="2">
        <v>884</v>
      </c>
      <c r="AB7" s="2">
        <v>598</v>
      </c>
      <c r="AC7" s="2">
        <v>2256</v>
      </c>
      <c r="AD7" s="2">
        <v>1486</v>
      </c>
      <c r="AF7" s="2">
        <v>1470</v>
      </c>
      <c r="AG7" s="2">
        <v>1524</v>
      </c>
      <c r="AH7" s="2">
        <v>1830</v>
      </c>
      <c r="AI7" s="2">
        <v>2067</v>
      </c>
      <c r="AJ7" s="2">
        <v>1949</v>
      </c>
      <c r="AL7" s="2">
        <v>2032</v>
      </c>
      <c r="AM7" s="2">
        <v>1948</v>
      </c>
      <c r="AN7" s="2">
        <v>1578</v>
      </c>
      <c r="AO7" s="2">
        <v>1401</v>
      </c>
      <c r="AP7" s="2">
        <v>2153</v>
      </c>
    </row>
    <row r="8" spans="1:42" x14ac:dyDescent="0.35">
      <c r="B8" s="2">
        <v>208</v>
      </c>
      <c r="C8" s="2">
        <v>290</v>
      </c>
      <c r="D8" s="2">
        <v>599</v>
      </c>
      <c r="E8" s="2">
        <v>123</v>
      </c>
      <c r="F8" s="2">
        <v>246</v>
      </c>
      <c r="H8" s="2">
        <v>586</v>
      </c>
      <c r="I8" s="2">
        <v>495</v>
      </c>
      <c r="J8" s="2">
        <v>911</v>
      </c>
      <c r="K8" s="2">
        <v>164</v>
      </c>
      <c r="L8" s="2">
        <v>435</v>
      </c>
      <c r="N8" s="2">
        <v>415</v>
      </c>
      <c r="O8" s="2">
        <v>350</v>
      </c>
      <c r="P8" s="2">
        <v>457</v>
      </c>
      <c r="Q8" s="2">
        <v>1518</v>
      </c>
      <c r="R8" s="2">
        <v>900</v>
      </c>
      <c r="T8" s="2">
        <v>540</v>
      </c>
      <c r="U8" s="2">
        <v>448</v>
      </c>
      <c r="V8" s="2">
        <v>959</v>
      </c>
      <c r="W8" s="2">
        <v>1349</v>
      </c>
      <c r="X8" s="2">
        <v>909</v>
      </c>
      <c r="Z8" s="2">
        <v>773</v>
      </c>
      <c r="AA8" s="14">
        <v>710</v>
      </c>
      <c r="AB8" s="2">
        <v>787</v>
      </c>
      <c r="AC8" s="2">
        <v>1639</v>
      </c>
      <c r="AD8" s="2">
        <v>1969</v>
      </c>
      <c r="AF8" s="2">
        <v>2191</v>
      </c>
      <c r="AG8" s="2">
        <v>1827</v>
      </c>
      <c r="AH8" s="2">
        <v>1557</v>
      </c>
      <c r="AI8" s="2">
        <v>2446</v>
      </c>
      <c r="AJ8" s="2">
        <v>1757</v>
      </c>
      <c r="AL8" s="2">
        <v>2346</v>
      </c>
      <c r="AM8" s="2">
        <v>1906</v>
      </c>
      <c r="AN8" s="2">
        <v>1667</v>
      </c>
      <c r="AO8" s="2">
        <v>1827</v>
      </c>
      <c r="AP8" s="2">
        <v>1524</v>
      </c>
    </row>
    <row r="9" spans="1:42" x14ac:dyDescent="0.35">
      <c r="B9" s="2">
        <v>222</v>
      </c>
      <c r="C9" s="2">
        <v>257</v>
      </c>
      <c r="D9" s="2">
        <v>290</v>
      </c>
      <c r="E9" s="2">
        <v>127</v>
      </c>
      <c r="F9" s="2">
        <v>131</v>
      </c>
      <c r="H9" s="2">
        <v>750</v>
      </c>
      <c r="I9" s="2">
        <v>450</v>
      </c>
      <c r="J9" s="2">
        <v>619</v>
      </c>
      <c r="K9" s="2">
        <v>281</v>
      </c>
      <c r="L9" s="2">
        <v>336</v>
      </c>
      <c r="N9" s="2">
        <v>423</v>
      </c>
      <c r="O9" s="2">
        <v>462</v>
      </c>
      <c r="P9" s="2">
        <v>586</v>
      </c>
      <c r="Q9" s="2">
        <v>904</v>
      </c>
      <c r="R9" s="2">
        <v>1216</v>
      </c>
      <c r="T9" s="2">
        <v>583</v>
      </c>
      <c r="U9" s="2">
        <v>794</v>
      </c>
      <c r="V9" s="2">
        <v>984</v>
      </c>
      <c r="W9" s="2">
        <v>1252</v>
      </c>
      <c r="X9" s="2">
        <v>1200</v>
      </c>
      <c r="Z9" s="2">
        <v>1555</v>
      </c>
      <c r="AA9" s="2">
        <v>658</v>
      </c>
      <c r="AB9" s="2">
        <v>734</v>
      </c>
      <c r="AC9" s="2">
        <v>1704</v>
      </c>
      <c r="AD9" s="2">
        <v>2354</v>
      </c>
      <c r="AF9" s="2">
        <v>1919</v>
      </c>
      <c r="AG9" s="2">
        <v>1611</v>
      </c>
      <c r="AH9" s="2">
        <v>1742</v>
      </c>
      <c r="AI9" s="2">
        <v>2523</v>
      </c>
      <c r="AJ9" s="2">
        <v>1933</v>
      </c>
      <c r="AL9" s="2">
        <v>1519</v>
      </c>
      <c r="AM9" s="2">
        <v>1924</v>
      </c>
      <c r="AN9" s="2">
        <v>1375</v>
      </c>
      <c r="AO9" s="2">
        <v>1557</v>
      </c>
      <c r="AP9" s="2">
        <v>2026</v>
      </c>
    </row>
    <row r="10" spans="1:42" x14ac:dyDescent="0.35">
      <c r="B10" s="2">
        <v>226</v>
      </c>
      <c r="C10" s="2">
        <v>280</v>
      </c>
      <c r="D10" s="2">
        <v>497</v>
      </c>
      <c r="E10" s="2">
        <v>138</v>
      </c>
      <c r="F10" s="2">
        <v>123</v>
      </c>
      <c r="H10" s="2">
        <v>893</v>
      </c>
      <c r="I10" s="2">
        <v>529</v>
      </c>
      <c r="J10" s="2">
        <v>611</v>
      </c>
      <c r="K10" s="2">
        <v>149</v>
      </c>
      <c r="L10" s="2">
        <v>431</v>
      </c>
      <c r="N10" s="2">
        <v>271</v>
      </c>
      <c r="O10" s="2">
        <v>442</v>
      </c>
      <c r="P10" s="2">
        <v>868</v>
      </c>
      <c r="Q10" s="2">
        <v>1432</v>
      </c>
      <c r="R10" s="2">
        <v>979</v>
      </c>
      <c r="T10" s="2">
        <v>449</v>
      </c>
      <c r="U10" s="2">
        <v>1057</v>
      </c>
      <c r="V10" s="2">
        <v>1242</v>
      </c>
      <c r="W10" s="2">
        <v>1113</v>
      </c>
      <c r="X10" s="2">
        <v>1339</v>
      </c>
      <c r="Z10" s="2">
        <v>1583</v>
      </c>
      <c r="AA10" s="2">
        <v>901</v>
      </c>
      <c r="AB10" s="2">
        <v>877</v>
      </c>
      <c r="AC10" s="2">
        <v>2552</v>
      </c>
      <c r="AD10" s="2">
        <v>1954</v>
      </c>
      <c r="AF10" s="2">
        <v>1384</v>
      </c>
      <c r="AG10" s="2">
        <v>1868</v>
      </c>
      <c r="AH10" s="2">
        <v>1826</v>
      </c>
      <c r="AI10" s="2">
        <v>1699</v>
      </c>
      <c r="AJ10" s="2">
        <v>2263</v>
      </c>
      <c r="AL10" s="2">
        <v>2368</v>
      </c>
      <c r="AM10" s="2">
        <v>2066</v>
      </c>
      <c r="AN10" s="2">
        <v>1387</v>
      </c>
      <c r="AO10" s="2">
        <v>1453</v>
      </c>
      <c r="AP10" s="2">
        <v>1546</v>
      </c>
    </row>
    <row r="11" spans="1:42" x14ac:dyDescent="0.35">
      <c r="B11" s="2">
        <v>318</v>
      </c>
      <c r="C11" s="2">
        <v>482</v>
      </c>
      <c r="D11" s="2">
        <v>400</v>
      </c>
      <c r="E11" s="2">
        <v>210</v>
      </c>
      <c r="F11" s="2">
        <v>179</v>
      </c>
      <c r="H11" s="2">
        <v>908</v>
      </c>
      <c r="I11" s="2">
        <v>356</v>
      </c>
      <c r="J11" s="2">
        <v>933</v>
      </c>
      <c r="K11" s="2">
        <v>188</v>
      </c>
      <c r="L11" s="2">
        <v>407</v>
      </c>
      <c r="N11" s="2">
        <v>268</v>
      </c>
      <c r="O11" s="2">
        <v>342</v>
      </c>
      <c r="P11" s="2">
        <v>682</v>
      </c>
      <c r="Q11" s="2">
        <v>1124</v>
      </c>
      <c r="R11" s="2">
        <v>903</v>
      </c>
      <c r="T11" s="2">
        <v>415</v>
      </c>
      <c r="U11" s="2">
        <v>888</v>
      </c>
      <c r="V11" s="2">
        <v>625</v>
      </c>
      <c r="W11" s="2">
        <v>1131</v>
      </c>
      <c r="X11" s="2">
        <v>1311</v>
      </c>
      <c r="Z11" s="2">
        <v>1259</v>
      </c>
      <c r="AA11" s="2">
        <v>748</v>
      </c>
      <c r="AB11" s="2">
        <v>784</v>
      </c>
      <c r="AC11" s="2">
        <v>2064</v>
      </c>
      <c r="AD11" s="2">
        <v>1346</v>
      </c>
      <c r="AF11" s="2">
        <v>1757</v>
      </c>
      <c r="AG11" s="2">
        <v>1488</v>
      </c>
      <c r="AH11" s="2">
        <v>1354</v>
      </c>
      <c r="AI11" s="2">
        <v>1662</v>
      </c>
      <c r="AJ11" s="2">
        <v>2209</v>
      </c>
      <c r="AL11" s="2">
        <v>2651</v>
      </c>
      <c r="AM11" s="2">
        <v>1961</v>
      </c>
      <c r="AN11" s="2">
        <v>1427</v>
      </c>
      <c r="AO11" s="2">
        <v>1486</v>
      </c>
      <c r="AP11" s="2">
        <v>1604</v>
      </c>
    </row>
    <row r="12" spans="1:42" x14ac:dyDescent="0.35">
      <c r="B12" s="2">
        <v>324</v>
      </c>
      <c r="C12" s="2">
        <v>308</v>
      </c>
      <c r="D12" s="2">
        <v>263</v>
      </c>
      <c r="E12" s="2">
        <v>169</v>
      </c>
      <c r="F12" s="2">
        <v>157</v>
      </c>
      <c r="H12" s="2">
        <v>742</v>
      </c>
      <c r="I12" s="2">
        <v>453</v>
      </c>
      <c r="J12" s="2">
        <v>436</v>
      </c>
      <c r="K12" s="2">
        <v>215</v>
      </c>
      <c r="L12" s="2">
        <v>421</v>
      </c>
      <c r="N12" s="2">
        <v>260</v>
      </c>
      <c r="O12" s="2">
        <v>577</v>
      </c>
      <c r="P12" s="2">
        <v>657</v>
      </c>
      <c r="Q12" s="2">
        <v>1198</v>
      </c>
      <c r="R12" s="2">
        <v>954</v>
      </c>
      <c r="T12" s="2">
        <v>417</v>
      </c>
      <c r="U12" s="2">
        <v>965</v>
      </c>
      <c r="V12" s="2">
        <v>791</v>
      </c>
      <c r="W12" s="2">
        <v>891</v>
      </c>
      <c r="X12" s="2">
        <v>1211</v>
      </c>
      <c r="Z12" s="2">
        <v>698</v>
      </c>
      <c r="AA12" s="2">
        <v>749</v>
      </c>
      <c r="AB12" s="2">
        <v>883</v>
      </c>
      <c r="AC12" s="2">
        <v>1665</v>
      </c>
      <c r="AD12" s="2">
        <v>1526</v>
      </c>
      <c r="AF12" s="2">
        <v>1654</v>
      </c>
      <c r="AG12" s="2">
        <v>2311</v>
      </c>
      <c r="AH12" s="2">
        <v>1617</v>
      </c>
      <c r="AI12" s="2">
        <v>1943</v>
      </c>
      <c r="AJ12" s="2">
        <v>1868</v>
      </c>
      <c r="AL12" s="2">
        <v>2486</v>
      </c>
      <c r="AM12" s="2">
        <v>2558</v>
      </c>
      <c r="AN12" s="2">
        <v>1388</v>
      </c>
      <c r="AO12" s="2">
        <v>1610</v>
      </c>
      <c r="AP12" s="2">
        <v>1994</v>
      </c>
    </row>
    <row r="13" spans="1:42" ht="13.5" customHeight="1" x14ac:dyDescent="0.35">
      <c r="B13" s="24">
        <v>315</v>
      </c>
      <c r="C13" s="24">
        <v>489</v>
      </c>
      <c r="D13" s="24">
        <v>335</v>
      </c>
      <c r="E13" s="24">
        <v>114</v>
      </c>
      <c r="F13" s="24">
        <v>148</v>
      </c>
      <c r="H13" s="24">
        <v>806</v>
      </c>
      <c r="I13" s="24">
        <v>426</v>
      </c>
      <c r="J13" s="24">
        <v>475</v>
      </c>
      <c r="K13" s="24">
        <v>232</v>
      </c>
      <c r="L13" s="24">
        <v>329</v>
      </c>
      <c r="N13" s="24">
        <v>291</v>
      </c>
      <c r="O13" s="24">
        <v>303</v>
      </c>
      <c r="P13" s="24">
        <v>639</v>
      </c>
      <c r="Q13" s="24">
        <v>1162</v>
      </c>
      <c r="R13" s="24">
        <v>1318</v>
      </c>
      <c r="T13" s="24">
        <v>478</v>
      </c>
      <c r="U13" s="24">
        <v>1316</v>
      </c>
      <c r="V13" s="24">
        <v>1018</v>
      </c>
      <c r="W13" s="24">
        <v>896</v>
      </c>
      <c r="X13" s="24">
        <v>1201</v>
      </c>
      <c r="Z13" s="24">
        <v>651</v>
      </c>
      <c r="AA13" s="24">
        <v>982</v>
      </c>
      <c r="AB13" s="24">
        <v>838</v>
      </c>
      <c r="AC13" s="24">
        <v>1191</v>
      </c>
      <c r="AD13" s="24">
        <v>1909</v>
      </c>
      <c r="AF13" s="24">
        <v>1671</v>
      </c>
      <c r="AG13" s="24">
        <v>1749</v>
      </c>
      <c r="AH13" s="24">
        <v>1449</v>
      </c>
      <c r="AI13" s="24">
        <v>2001</v>
      </c>
      <c r="AJ13" s="24">
        <v>1961</v>
      </c>
      <c r="AL13" s="24">
        <v>1915</v>
      </c>
      <c r="AM13" s="24">
        <v>2420</v>
      </c>
      <c r="AN13" s="24">
        <v>1665</v>
      </c>
      <c r="AO13" s="24">
        <v>2293</v>
      </c>
      <c r="AP13" s="24">
        <v>1716</v>
      </c>
    </row>
    <row r="15" spans="1:42" x14ac:dyDescent="0.35">
      <c r="C15" s="1" t="s">
        <v>100</v>
      </c>
      <c r="D15" s="1" t="s">
        <v>94</v>
      </c>
      <c r="E15" s="1" t="s">
        <v>101</v>
      </c>
      <c r="F15" s="1" t="s">
        <v>102</v>
      </c>
      <c r="G15" s="1" t="s">
        <v>103</v>
      </c>
      <c r="H15" s="1" t="s">
        <v>104</v>
      </c>
      <c r="I15" s="1" t="s">
        <v>105</v>
      </c>
    </row>
    <row r="16" spans="1:42" x14ac:dyDescent="0.35">
      <c r="B16" s="2" t="s">
        <v>66</v>
      </c>
      <c r="C16" s="15">
        <v>275.07272727272726</v>
      </c>
      <c r="D16" s="15">
        <v>494.16363636363639</v>
      </c>
      <c r="E16" s="15">
        <v>703.09090909090912</v>
      </c>
      <c r="F16" s="15">
        <v>838.78181818181815</v>
      </c>
      <c r="G16" s="15">
        <v>1281.8181818181818</v>
      </c>
      <c r="H16" s="15">
        <v>1875.2</v>
      </c>
      <c r="I16" s="15">
        <v>1929.0545454545454</v>
      </c>
    </row>
    <row r="17" spans="1:9" x14ac:dyDescent="0.35">
      <c r="B17" s="2" t="s">
        <v>30</v>
      </c>
      <c r="C17" s="15">
        <v>16.162888333768453</v>
      </c>
      <c r="D17" s="15">
        <v>30.267602927230865</v>
      </c>
      <c r="E17" s="15">
        <v>47.192544014820356</v>
      </c>
      <c r="F17" s="15">
        <v>44.024225737548576</v>
      </c>
      <c r="G17" s="15">
        <v>72.771729678102503</v>
      </c>
      <c r="H17" s="15">
        <v>43.554837141055209</v>
      </c>
      <c r="I17" s="15">
        <v>56.028837080865983</v>
      </c>
    </row>
    <row r="19" spans="1:9" x14ac:dyDescent="0.35">
      <c r="A19" s="1" t="s">
        <v>106</v>
      </c>
    </row>
    <row r="20" spans="1:9" x14ac:dyDescent="0.35">
      <c r="B20" s="1" t="s">
        <v>100</v>
      </c>
      <c r="C20" s="1" t="s">
        <v>94</v>
      </c>
      <c r="D20" s="1" t="s">
        <v>101</v>
      </c>
      <c r="E20" s="1" t="s">
        <v>102</v>
      </c>
      <c r="F20" s="1" t="s">
        <v>103</v>
      </c>
      <c r="G20" s="1" t="s">
        <v>104</v>
      </c>
      <c r="H20" s="1" t="s">
        <v>105</v>
      </c>
    </row>
    <row r="21" spans="1:9" x14ac:dyDescent="0.35">
      <c r="B21" s="15">
        <f>(11.8334+12.5563+12.4997)/3</f>
        <v>12.296466666666666</v>
      </c>
      <c r="C21" s="15">
        <f>(14.5652+12.9972)/2</f>
        <v>13.7812</v>
      </c>
      <c r="D21" s="15">
        <f>(16.991+16.6831+16.9456)/3</f>
        <v>16.873233333333332</v>
      </c>
      <c r="E21" s="15">
        <v>17.158000000000001</v>
      </c>
      <c r="F21" s="15">
        <v>17.366466666666668</v>
      </c>
      <c r="G21" s="15">
        <v>16.026199999999999</v>
      </c>
      <c r="H21" s="15">
        <v>11.969999999999999</v>
      </c>
    </row>
    <row r="22" spans="1:9" x14ac:dyDescent="0.35">
      <c r="B22" s="15">
        <f>(15.3628+15.2492)/2</f>
        <v>15.306000000000001</v>
      </c>
      <c r="C22" s="15">
        <f>(17.5572+17.3074+16.1051)/3</f>
        <v>16.989900000000002</v>
      </c>
      <c r="D22" s="15">
        <f>(14.6977+14.3558+15.1035)/3</f>
        <v>14.718999999999999</v>
      </c>
      <c r="E22" s="15">
        <v>19.737799999999996</v>
      </c>
      <c r="F22" s="15">
        <v>16.617333333333335</v>
      </c>
      <c r="G22" s="15">
        <v>18.84065</v>
      </c>
      <c r="H22" s="15">
        <v>19.648900000000001</v>
      </c>
    </row>
    <row r="23" spans="1:9" x14ac:dyDescent="0.35">
      <c r="B23" s="15">
        <f>(4.3831+1.4538+4.1605)/3</f>
        <v>3.3324666666666665</v>
      </c>
      <c r="C23" s="15">
        <f>(4.6454+4.6934)/2</f>
        <v>4.6693999999999996</v>
      </c>
      <c r="D23" s="15">
        <f>(4.1386+5.1228+6.0511)/3</f>
        <v>5.104166666666667</v>
      </c>
      <c r="E23" s="15">
        <v>9.7468500000000002</v>
      </c>
      <c r="F23" s="15">
        <v>8.8564000000000007</v>
      </c>
      <c r="G23" s="15">
        <v>10.305933333333334</v>
      </c>
      <c r="H23" s="15">
        <v>9.1061999999999994</v>
      </c>
    </row>
    <row r="24" spans="1:9" x14ac:dyDescent="0.35">
      <c r="B24" s="15">
        <f>(3.786+4.152)/2</f>
        <v>3.9690000000000003</v>
      </c>
      <c r="C24" s="15">
        <f>(4.1482+4.9121)/2</f>
        <v>4.5301499999999999</v>
      </c>
      <c r="D24" s="15">
        <f>(4.1974+5.362)/2</f>
        <v>4.7797000000000001</v>
      </c>
      <c r="E24" s="15">
        <v>7.9844499999999998</v>
      </c>
      <c r="F24" s="15">
        <v>10.155950000000001</v>
      </c>
      <c r="G24" s="15">
        <v>8.1421333333333337</v>
      </c>
      <c r="H24" s="15">
        <v>7.61</v>
      </c>
    </row>
    <row r="25" spans="1:9" x14ac:dyDescent="0.35">
      <c r="E25" s="15">
        <v>5.7103999999999999</v>
      </c>
      <c r="F25" s="15">
        <v>6.5555333333333339</v>
      </c>
      <c r="G25" s="15">
        <v>4.2628000000000004</v>
      </c>
      <c r="H25" s="15">
        <v>4.24</v>
      </c>
    </row>
    <row r="26" spans="1:9" x14ac:dyDescent="0.35">
      <c r="E26" s="15">
        <v>3.6821000000000002</v>
      </c>
      <c r="F26" s="15">
        <v>4.6854000000000005</v>
      </c>
      <c r="G26" s="15">
        <v>4.5</v>
      </c>
      <c r="H26" s="15">
        <v>3.84</v>
      </c>
    </row>
    <row r="27" spans="1:9" x14ac:dyDescent="0.35">
      <c r="E27" s="15"/>
      <c r="F27" s="15"/>
      <c r="G27" s="15"/>
      <c r="H27" s="15"/>
    </row>
    <row r="28" spans="1:9" x14ac:dyDescent="0.35">
      <c r="C28" s="1" t="s">
        <v>100</v>
      </c>
      <c r="D28" s="1" t="s">
        <v>94</v>
      </c>
      <c r="E28" s="1" t="s">
        <v>101</v>
      </c>
      <c r="F28" s="1" t="s">
        <v>102</v>
      </c>
      <c r="G28" s="1" t="s">
        <v>103</v>
      </c>
      <c r="H28" s="1" t="s">
        <v>104</v>
      </c>
      <c r="I28" s="1" t="s">
        <v>105</v>
      </c>
    </row>
    <row r="29" spans="1:9" x14ac:dyDescent="0.35">
      <c r="B29" s="2" t="s">
        <v>66</v>
      </c>
      <c r="C29" s="15">
        <v>8.7259833333333319</v>
      </c>
      <c r="D29" s="15">
        <v>9.9926624999999998</v>
      </c>
      <c r="E29" s="15">
        <v>10.369024999999999</v>
      </c>
      <c r="F29" s="15">
        <v>10.669933333333333</v>
      </c>
      <c r="G29" s="15">
        <v>10.706180555555555</v>
      </c>
      <c r="H29" s="15">
        <v>10.346286111111111</v>
      </c>
      <c r="I29" s="15">
        <v>9.4025166666666653</v>
      </c>
    </row>
    <row r="30" spans="1:9" x14ac:dyDescent="0.35">
      <c r="B30" s="2" t="s">
        <v>30</v>
      </c>
      <c r="C30" s="15">
        <v>2.9967188033253502</v>
      </c>
      <c r="D30" s="15">
        <v>3.1818563171634455</v>
      </c>
      <c r="E30" s="15">
        <v>3.1647313705079063</v>
      </c>
      <c r="F30" s="15">
        <v>2.6192359198077422</v>
      </c>
      <c r="G30" s="15">
        <v>2.1330983011694906</v>
      </c>
      <c r="H30" s="15">
        <v>2.4526409034179513</v>
      </c>
      <c r="I30" s="15">
        <v>2.3977380427417665</v>
      </c>
    </row>
  </sheetData>
  <mergeCells count="7">
    <mergeCell ref="AL2:AP2"/>
    <mergeCell ref="B2:F2"/>
    <mergeCell ref="H2:L2"/>
    <mergeCell ref="N2:R2"/>
    <mergeCell ref="T2:X2"/>
    <mergeCell ref="Z2:AD2"/>
    <mergeCell ref="AF2:AJ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6EA41-D68B-46A6-9EA2-4C2C646879BD}">
  <dimension ref="A1:C29"/>
  <sheetViews>
    <sheetView zoomScale="55" zoomScaleNormal="55" workbookViewId="0">
      <selection activeCell="M19" sqref="M19"/>
    </sheetView>
  </sheetViews>
  <sheetFormatPr defaultRowHeight="15.5" x14ac:dyDescent="0.35"/>
  <cols>
    <col min="1" max="1" width="24.5" style="2" customWidth="1"/>
    <col min="2" max="2" width="10.6640625" style="2" customWidth="1"/>
    <col min="3" max="3" width="16.5" style="2" customWidth="1"/>
    <col min="4" max="16384" width="8.6640625" style="2"/>
  </cols>
  <sheetData>
    <row r="1" spans="1:3" x14ac:dyDescent="0.35">
      <c r="A1" s="1" t="s">
        <v>107</v>
      </c>
    </row>
    <row r="2" spans="1:3" x14ac:dyDescent="0.35">
      <c r="B2" s="1" t="s">
        <v>111</v>
      </c>
      <c r="C2" s="1" t="s">
        <v>108</v>
      </c>
    </row>
    <row r="3" spans="1:3" x14ac:dyDescent="0.35">
      <c r="B3" s="25">
        <v>0</v>
      </c>
      <c r="C3" s="25">
        <v>12</v>
      </c>
    </row>
    <row r="4" spans="1:3" x14ac:dyDescent="0.35">
      <c r="B4" s="25">
        <v>2</v>
      </c>
      <c r="C4" s="25">
        <v>9</v>
      </c>
    </row>
    <row r="5" spans="1:3" x14ac:dyDescent="0.35">
      <c r="B5" s="25">
        <v>3</v>
      </c>
      <c r="C5" s="25">
        <v>9</v>
      </c>
    </row>
    <row r="6" spans="1:3" x14ac:dyDescent="0.35">
      <c r="B6" s="25">
        <v>5</v>
      </c>
      <c r="C6" s="25">
        <v>20</v>
      </c>
    </row>
    <row r="7" spans="1:3" x14ac:dyDescent="0.35">
      <c r="B7" s="25">
        <v>6</v>
      </c>
      <c r="C7" s="25">
        <v>25</v>
      </c>
    </row>
    <row r="8" spans="1:3" x14ac:dyDescent="0.35">
      <c r="B8" s="25">
        <v>7</v>
      </c>
      <c r="C8" s="25">
        <v>25</v>
      </c>
    </row>
    <row r="9" spans="1:3" x14ac:dyDescent="0.35">
      <c r="B9" s="25">
        <v>8</v>
      </c>
      <c r="C9" s="25">
        <v>27</v>
      </c>
    </row>
    <row r="10" spans="1:3" x14ac:dyDescent="0.35">
      <c r="B10" s="25">
        <v>9</v>
      </c>
      <c r="C10" s="25">
        <v>28</v>
      </c>
    </row>
    <row r="11" spans="1:3" x14ac:dyDescent="0.35">
      <c r="B11" s="25">
        <v>10</v>
      </c>
      <c r="C11" s="25">
        <v>25</v>
      </c>
    </row>
    <row r="12" spans="1:3" x14ac:dyDescent="0.35">
      <c r="B12" s="25">
        <v>12</v>
      </c>
      <c r="C12" s="25">
        <v>21</v>
      </c>
    </row>
    <row r="13" spans="1:3" x14ac:dyDescent="0.35">
      <c r="B13" s="25">
        <v>13</v>
      </c>
      <c r="C13" s="25">
        <v>23</v>
      </c>
    </row>
    <row r="14" spans="1:3" x14ac:dyDescent="0.35">
      <c r="B14" s="25">
        <v>14</v>
      </c>
      <c r="C14" s="25">
        <v>21</v>
      </c>
    </row>
    <row r="16" spans="1:3" x14ac:dyDescent="0.35">
      <c r="A16" s="1" t="s">
        <v>109</v>
      </c>
    </row>
    <row r="17" spans="2:3" x14ac:dyDescent="0.35">
      <c r="B17" s="1" t="s">
        <v>111</v>
      </c>
      <c r="C17" s="1" t="s">
        <v>110</v>
      </c>
    </row>
    <row r="18" spans="2:3" x14ac:dyDescent="0.35">
      <c r="B18" s="25">
        <v>0</v>
      </c>
      <c r="C18" s="25">
        <v>4.25</v>
      </c>
    </row>
    <row r="19" spans="2:3" x14ac:dyDescent="0.35">
      <c r="B19" s="25">
        <v>2</v>
      </c>
      <c r="C19" s="25">
        <v>3.34</v>
      </c>
    </row>
    <row r="20" spans="2:3" x14ac:dyDescent="0.35">
      <c r="B20" s="25">
        <v>3</v>
      </c>
      <c r="C20" s="25">
        <v>3.36</v>
      </c>
    </row>
    <row r="21" spans="2:3" x14ac:dyDescent="0.35">
      <c r="B21" s="25">
        <v>5</v>
      </c>
      <c r="C21" s="25">
        <v>4.59</v>
      </c>
    </row>
    <row r="22" spans="2:3" x14ac:dyDescent="0.35">
      <c r="B22" s="25">
        <v>6</v>
      </c>
      <c r="C22" s="25">
        <v>4</v>
      </c>
    </row>
    <row r="23" spans="2:3" x14ac:dyDescent="0.35">
      <c r="B23" s="25">
        <v>7</v>
      </c>
      <c r="C23" s="25">
        <v>2.62</v>
      </c>
    </row>
    <row r="24" spans="2:3" x14ac:dyDescent="0.35">
      <c r="B24" s="25">
        <v>8</v>
      </c>
      <c r="C24" s="25">
        <v>2.91</v>
      </c>
    </row>
    <row r="25" spans="2:3" x14ac:dyDescent="0.35">
      <c r="B25" s="25">
        <v>9</v>
      </c>
      <c r="C25" s="25">
        <v>2.44</v>
      </c>
    </row>
    <row r="26" spans="2:3" x14ac:dyDescent="0.35">
      <c r="B26" s="25">
        <v>10</v>
      </c>
      <c r="C26" s="25">
        <v>0</v>
      </c>
    </row>
    <row r="27" spans="2:3" x14ac:dyDescent="0.35">
      <c r="B27" s="25">
        <v>12</v>
      </c>
      <c r="C27" s="25">
        <v>0</v>
      </c>
    </row>
    <row r="28" spans="2:3" x14ac:dyDescent="0.35">
      <c r="B28" s="25">
        <v>13</v>
      </c>
      <c r="C28" s="25">
        <v>0</v>
      </c>
    </row>
    <row r="29" spans="2:3" x14ac:dyDescent="0.35">
      <c r="B29" s="25">
        <v>14</v>
      </c>
      <c r="C29" s="25">
        <v>0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F780-C6D1-44E8-B671-9164D0881D80}">
  <dimension ref="A1:H85"/>
  <sheetViews>
    <sheetView zoomScale="55" zoomScaleNormal="55" workbookViewId="0">
      <selection activeCell="G21" sqref="G21"/>
    </sheetView>
  </sheetViews>
  <sheetFormatPr defaultRowHeight="15.5" x14ac:dyDescent="0.35"/>
  <cols>
    <col min="1" max="1" width="22.4140625" style="2" customWidth="1"/>
    <col min="2" max="2" width="11.6640625" style="2" customWidth="1"/>
    <col min="3" max="16384" width="8.6640625" style="2"/>
  </cols>
  <sheetData>
    <row r="1" spans="1:8" x14ac:dyDescent="0.35">
      <c r="A1" s="1" t="s">
        <v>113</v>
      </c>
    </row>
    <row r="2" spans="1:8" x14ac:dyDescent="0.35">
      <c r="B2" s="1" t="s">
        <v>36</v>
      </c>
      <c r="C2" s="27" t="s">
        <v>31</v>
      </c>
      <c r="D2" s="27" t="s">
        <v>32</v>
      </c>
    </row>
    <row r="3" spans="1:8" x14ac:dyDescent="0.35">
      <c r="B3" s="26">
        <f>-24/60/24</f>
        <v>-1.6666666666666666E-2</v>
      </c>
      <c r="C3" s="26">
        <v>10.215400000000001</v>
      </c>
      <c r="D3" s="26">
        <v>8.6880000000000006</v>
      </c>
      <c r="H3" s="25"/>
    </row>
    <row r="4" spans="1:8" x14ac:dyDescent="0.35">
      <c r="B4" s="26">
        <v>0</v>
      </c>
      <c r="C4" s="26">
        <v>0</v>
      </c>
      <c r="D4" s="26">
        <v>0</v>
      </c>
    </row>
    <row r="5" spans="1:8" x14ac:dyDescent="0.35">
      <c r="B5" s="26">
        <f>18/60/24</f>
        <v>1.2499999999999999E-2</v>
      </c>
      <c r="C5" s="26">
        <v>0</v>
      </c>
      <c r="D5" s="26">
        <v>0</v>
      </c>
      <c r="H5" s="25"/>
    </row>
    <row r="6" spans="1:8" x14ac:dyDescent="0.35">
      <c r="B6" s="26">
        <f>37/60/24</f>
        <v>2.5694444444444447E-2</v>
      </c>
      <c r="C6" s="26">
        <v>0</v>
      </c>
      <c r="D6" s="26">
        <v>0</v>
      </c>
      <c r="H6" s="25"/>
    </row>
    <row r="7" spans="1:8" x14ac:dyDescent="0.35">
      <c r="B7" s="26">
        <f>62/60/24</f>
        <v>4.3055555555555562E-2</v>
      </c>
      <c r="C7" s="26">
        <v>0</v>
      </c>
      <c r="D7" s="26">
        <v>0</v>
      </c>
      <c r="H7" s="25"/>
    </row>
    <row r="8" spans="1:8" x14ac:dyDescent="0.35">
      <c r="B8" s="26">
        <f>96/60/24</f>
        <v>6.6666666666666666E-2</v>
      </c>
      <c r="C8" s="26">
        <v>0</v>
      </c>
      <c r="D8" s="26">
        <v>0</v>
      </c>
      <c r="H8" s="25"/>
    </row>
    <row r="9" spans="1:8" x14ac:dyDescent="0.35">
      <c r="B9" s="26">
        <f>126/60/24</f>
        <v>8.7500000000000008E-2</v>
      </c>
      <c r="C9" s="26">
        <v>0</v>
      </c>
      <c r="D9" s="26">
        <v>0</v>
      </c>
      <c r="H9" s="25"/>
    </row>
    <row r="10" spans="1:8" x14ac:dyDescent="0.35">
      <c r="B10" s="26">
        <f>3/24</f>
        <v>0.125</v>
      </c>
      <c r="C10" s="26">
        <v>0</v>
      </c>
      <c r="D10" s="26">
        <v>0</v>
      </c>
      <c r="H10" s="25"/>
    </row>
    <row r="11" spans="1:8" x14ac:dyDescent="0.35">
      <c r="B11" s="26">
        <f>4/24</f>
        <v>0.16666666666666666</v>
      </c>
      <c r="C11" s="26">
        <v>0</v>
      </c>
      <c r="D11" s="26">
        <v>0</v>
      </c>
      <c r="H11" s="25"/>
    </row>
    <row r="12" spans="1:8" x14ac:dyDescent="0.35">
      <c r="B12" s="26">
        <f>6/24</f>
        <v>0.25</v>
      </c>
      <c r="C12" s="26">
        <v>0</v>
      </c>
      <c r="D12" s="26">
        <v>0</v>
      </c>
      <c r="H12" s="25"/>
    </row>
    <row r="13" spans="1:8" x14ac:dyDescent="0.35">
      <c r="B13" s="26">
        <f>8/24</f>
        <v>0.33333333333333331</v>
      </c>
      <c r="C13" s="26">
        <v>0</v>
      </c>
      <c r="D13" s="26">
        <v>0</v>
      </c>
      <c r="H13" s="25"/>
    </row>
    <row r="14" spans="1:8" x14ac:dyDescent="0.35">
      <c r="B14" s="26">
        <f>12/24</f>
        <v>0.5</v>
      </c>
      <c r="C14" s="26">
        <v>0</v>
      </c>
      <c r="D14" s="26">
        <v>0</v>
      </c>
      <c r="H14" s="25"/>
    </row>
    <row r="15" spans="1:8" x14ac:dyDescent="0.35">
      <c r="B15" s="26">
        <f>22/24</f>
        <v>0.91666666666666663</v>
      </c>
      <c r="C15" s="26">
        <v>0</v>
      </c>
      <c r="D15" s="26">
        <v>0</v>
      </c>
      <c r="H15" s="25"/>
    </row>
    <row r="16" spans="1:8" x14ac:dyDescent="0.35">
      <c r="B16" s="26">
        <f>27/24</f>
        <v>1.125</v>
      </c>
      <c r="C16" s="26">
        <v>0</v>
      </c>
      <c r="D16" s="26">
        <v>0</v>
      </c>
      <c r="H16" s="25"/>
    </row>
    <row r="17" spans="2:8" x14ac:dyDescent="0.35">
      <c r="B17" s="26">
        <f>33.5/24</f>
        <v>1.3958333333333333</v>
      </c>
      <c r="C17" s="26">
        <v>0</v>
      </c>
      <c r="D17" s="26">
        <v>0</v>
      </c>
      <c r="H17" s="25"/>
    </row>
    <row r="18" spans="2:8" x14ac:dyDescent="0.35">
      <c r="B18" s="26">
        <f>38/24</f>
        <v>1.5833333333333333</v>
      </c>
      <c r="C18" s="26">
        <v>6.3506</v>
      </c>
      <c r="D18" s="26">
        <v>4.5513000000000003</v>
      </c>
      <c r="H18" s="25"/>
    </row>
    <row r="19" spans="2:8" x14ac:dyDescent="0.35">
      <c r="B19" s="26">
        <f>47/24</f>
        <v>1.9583333333333333</v>
      </c>
      <c r="C19" s="26">
        <v>5.8795000000000002</v>
      </c>
      <c r="D19" s="26">
        <v>4.4412000000000003</v>
      </c>
      <c r="H19" s="25"/>
    </row>
    <row r="20" spans="2:8" x14ac:dyDescent="0.35">
      <c r="B20" s="26">
        <f>50/24</f>
        <v>2.0833333333333335</v>
      </c>
      <c r="C20" s="26">
        <v>6.3474000000000004</v>
      </c>
      <c r="D20" s="26">
        <v>5.1832000000000003</v>
      </c>
      <c r="H20" s="25"/>
    </row>
    <row r="21" spans="2:8" x14ac:dyDescent="0.35">
      <c r="B21" s="26">
        <f>56/24</f>
        <v>2.3333333333333335</v>
      </c>
      <c r="C21" s="26">
        <v>5.8403</v>
      </c>
      <c r="D21" s="26">
        <v>5.4546000000000001</v>
      </c>
      <c r="H21" s="25"/>
    </row>
    <row r="22" spans="2:8" x14ac:dyDescent="0.35">
      <c r="B22" s="26">
        <f>62/24</f>
        <v>2.5833333333333335</v>
      </c>
      <c r="C22" s="26">
        <v>7.1033999999999997</v>
      </c>
      <c r="D22" s="26">
        <v>6.2439999999999998</v>
      </c>
      <c r="H22" s="25"/>
    </row>
    <row r="23" spans="2:8" x14ac:dyDescent="0.35">
      <c r="B23" s="26">
        <f>71.5/24</f>
        <v>2.9791666666666665</v>
      </c>
      <c r="C23" s="26">
        <v>5.4733999999999998</v>
      </c>
      <c r="D23" s="26">
        <v>6.1976000000000004</v>
      </c>
      <c r="H23" s="25"/>
    </row>
    <row r="24" spans="2:8" x14ac:dyDescent="0.35">
      <c r="B24" s="26">
        <f>81/24</f>
        <v>3.375</v>
      </c>
      <c r="C24" s="26">
        <v>4.9352</v>
      </c>
      <c r="D24" s="26">
        <v>7.3689</v>
      </c>
      <c r="H24" s="25"/>
    </row>
    <row r="25" spans="2:8" x14ac:dyDescent="0.35">
      <c r="B25" s="26">
        <f>95/24</f>
        <v>3.9583333333333335</v>
      </c>
      <c r="C25" s="26">
        <v>8.2050000000000001</v>
      </c>
      <c r="D25" s="26">
        <v>8.2754999999999992</v>
      </c>
      <c r="H25" s="25"/>
    </row>
    <row r="26" spans="2:8" x14ac:dyDescent="0.35">
      <c r="B26" s="26">
        <f>106/24</f>
        <v>4.416666666666667</v>
      </c>
      <c r="C26" s="26">
        <v>5.4776999999999996</v>
      </c>
      <c r="D26" s="26">
        <v>8.4057999999999993</v>
      </c>
      <c r="H26" s="25"/>
    </row>
    <row r="27" spans="2:8" x14ac:dyDescent="0.35">
      <c r="B27" s="26">
        <v>5</v>
      </c>
      <c r="C27" s="26">
        <v>4.8155000000000001</v>
      </c>
      <c r="D27" s="26">
        <v>8.4116</v>
      </c>
      <c r="H27" s="25"/>
    </row>
    <row r="28" spans="2:8" x14ac:dyDescent="0.35">
      <c r="B28" s="26">
        <f>131/24</f>
        <v>5.458333333333333</v>
      </c>
      <c r="C28" s="26">
        <v>5.7076000000000002</v>
      </c>
      <c r="D28" s="26">
        <v>8.2429000000000006</v>
      </c>
      <c r="H28" s="25"/>
    </row>
    <row r="29" spans="2:8" x14ac:dyDescent="0.35">
      <c r="B29" s="26">
        <f>143.5/24</f>
        <v>5.979166666666667</v>
      </c>
      <c r="C29" s="26">
        <v>3.6577999999999999</v>
      </c>
      <c r="D29" s="26">
        <v>7.8211000000000004</v>
      </c>
      <c r="H29" s="25"/>
    </row>
    <row r="30" spans="2:8" x14ac:dyDescent="0.35">
      <c r="B30" s="26">
        <f>156/24</f>
        <v>6.5</v>
      </c>
      <c r="C30" s="26">
        <v>6.5366</v>
      </c>
      <c r="D30" s="26">
        <v>11.8226</v>
      </c>
      <c r="H30" s="25"/>
    </row>
    <row r="31" spans="2:8" x14ac:dyDescent="0.35">
      <c r="B31" s="25">
        <v>7</v>
      </c>
      <c r="C31" s="26">
        <v>7.4842000000000004</v>
      </c>
      <c r="D31" s="26">
        <v>10.9224</v>
      </c>
      <c r="H31" s="25"/>
    </row>
    <row r="32" spans="2:8" x14ac:dyDescent="0.35">
      <c r="B32" s="25">
        <v>8</v>
      </c>
      <c r="C32" s="26">
        <v>7.2975000000000003</v>
      </c>
      <c r="D32" s="26">
        <v>12.3908</v>
      </c>
      <c r="H32" s="25"/>
    </row>
    <row r="33" spans="2:8" x14ac:dyDescent="0.35">
      <c r="B33" s="25">
        <v>9</v>
      </c>
      <c r="C33" s="26">
        <v>5.8631000000000002</v>
      </c>
      <c r="D33" s="26">
        <v>10.3512</v>
      </c>
      <c r="H33" s="25"/>
    </row>
    <row r="34" spans="2:8" x14ac:dyDescent="0.35">
      <c r="B34" s="25">
        <v>10</v>
      </c>
      <c r="C34" s="26">
        <v>4.4747000000000003</v>
      </c>
      <c r="D34" s="26">
        <v>8.8562999999999992</v>
      </c>
      <c r="H34" s="25"/>
    </row>
    <row r="35" spans="2:8" x14ac:dyDescent="0.35">
      <c r="B35" s="25">
        <v>11</v>
      </c>
      <c r="C35" s="26">
        <v>3.1118999999999999</v>
      </c>
      <c r="D35" s="26">
        <v>8.4025999999999996</v>
      </c>
      <c r="H35" s="25"/>
    </row>
    <row r="36" spans="2:8" x14ac:dyDescent="0.35">
      <c r="B36" s="25">
        <v>12</v>
      </c>
      <c r="C36" s="26">
        <v>3.9197000000000002</v>
      </c>
      <c r="D36" s="26">
        <v>9.5225000000000009</v>
      </c>
      <c r="H36" s="25"/>
    </row>
    <row r="37" spans="2:8" x14ac:dyDescent="0.35">
      <c r="B37" s="25">
        <v>14</v>
      </c>
      <c r="C37" s="26">
        <v>3.6402000000000001</v>
      </c>
      <c r="D37" s="26">
        <v>9.2352000000000007</v>
      </c>
      <c r="H37" s="25"/>
    </row>
    <row r="38" spans="2:8" x14ac:dyDescent="0.35">
      <c r="B38" s="25">
        <v>16</v>
      </c>
      <c r="C38" s="26">
        <v>3.7113</v>
      </c>
      <c r="D38" s="26">
        <v>12.402699999999999</v>
      </c>
      <c r="H38" s="25"/>
    </row>
    <row r="39" spans="2:8" x14ac:dyDescent="0.35">
      <c r="B39" s="25">
        <v>17</v>
      </c>
      <c r="C39" s="26">
        <f>(6.3068+4.6503)/2</f>
        <v>5.4785500000000003</v>
      </c>
      <c r="D39" s="26">
        <v>6.0877999999999997</v>
      </c>
      <c r="H39" s="25"/>
    </row>
    <row r="40" spans="2:8" x14ac:dyDescent="0.35">
      <c r="B40" s="25">
        <v>19</v>
      </c>
      <c r="C40" s="26">
        <v>5.6482999999999999</v>
      </c>
      <c r="D40" s="26">
        <v>8.0585000000000004</v>
      </c>
      <c r="H40" s="25"/>
    </row>
    <row r="41" spans="2:8" x14ac:dyDescent="0.35">
      <c r="B41" s="25">
        <v>24</v>
      </c>
      <c r="C41" s="26">
        <v>5.7633000000000001</v>
      </c>
      <c r="D41" s="26">
        <v>8.2050000000000001</v>
      </c>
      <c r="H41" s="25"/>
    </row>
    <row r="42" spans="2:8" x14ac:dyDescent="0.35">
      <c r="B42" s="25">
        <v>28</v>
      </c>
      <c r="C42" s="26">
        <v>5.4977999999999998</v>
      </c>
      <c r="D42" s="26">
        <v>6.2466999999999997</v>
      </c>
      <c r="H42" s="25"/>
    </row>
    <row r="43" spans="2:8" x14ac:dyDescent="0.35">
      <c r="B43" s="25">
        <v>32</v>
      </c>
      <c r="C43" s="26">
        <v>2.5653000000000001</v>
      </c>
      <c r="D43" s="26">
        <v>4.1074999999999999</v>
      </c>
      <c r="H43" s="25"/>
    </row>
    <row r="44" spans="2:8" x14ac:dyDescent="0.35">
      <c r="B44" s="25">
        <v>36</v>
      </c>
      <c r="C44" s="26">
        <v>4.6432000000000002</v>
      </c>
      <c r="D44" s="26">
        <v>4.8647</v>
      </c>
      <c r="H44" s="25"/>
    </row>
    <row r="45" spans="2:8" x14ac:dyDescent="0.35">
      <c r="B45" s="25">
        <v>40</v>
      </c>
      <c r="C45" s="26">
        <v>5.9695</v>
      </c>
      <c r="D45" s="26">
        <v>6.8113000000000001</v>
      </c>
      <c r="H45" s="25"/>
    </row>
    <row r="46" spans="2:8" x14ac:dyDescent="0.35">
      <c r="B46" s="25">
        <v>44</v>
      </c>
      <c r="C46" s="26">
        <v>4.5871000000000004</v>
      </c>
      <c r="D46" s="26">
        <v>3.4676999999999998</v>
      </c>
      <c r="H46" s="25"/>
    </row>
    <row r="47" spans="2:8" x14ac:dyDescent="0.35">
      <c r="B47" s="25">
        <v>48</v>
      </c>
      <c r="C47" s="26">
        <v>5.8994</v>
      </c>
      <c r="D47" s="26">
        <v>4.1242000000000001</v>
      </c>
      <c r="H47" s="25"/>
    </row>
    <row r="48" spans="2:8" x14ac:dyDescent="0.35">
      <c r="B48" s="25">
        <v>52</v>
      </c>
      <c r="C48" s="26">
        <v>11.4527</v>
      </c>
      <c r="D48" s="26">
        <v>8.8154000000000003</v>
      </c>
      <c r="H48" s="25"/>
    </row>
    <row r="49" spans="2:8" x14ac:dyDescent="0.35">
      <c r="B49" s="25">
        <v>56</v>
      </c>
      <c r="C49" s="26">
        <v>11.7616</v>
      </c>
      <c r="D49" s="26">
        <v>6.7085999999999997</v>
      </c>
      <c r="H49" s="25"/>
    </row>
    <row r="50" spans="2:8" x14ac:dyDescent="0.35">
      <c r="B50" s="25">
        <v>60</v>
      </c>
      <c r="C50" s="26">
        <v>10.1721</v>
      </c>
      <c r="D50" s="26">
        <v>8.1506000000000007</v>
      </c>
      <c r="H50" s="25"/>
    </row>
    <row r="51" spans="2:8" x14ac:dyDescent="0.35">
      <c r="B51" s="25">
        <v>64</v>
      </c>
      <c r="C51" s="26">
        <v>5.8030999999999997</v>
      </c>
      <c r="D51" s="26">
        <v>7.3832000000000004</v>
      </c>
      <c r="H51" s="25"/>
    </row>
    <row r="52" spans="2:8" x14ac:dyDescent="0.35">
      <c r="B52" s="25">
        <v>66</v>
      </c>
      <c r="C52" s="26">
        <v>9.6353000000000009</v>
      </c>
      <c r="D52" s="26">
        <v>6.0610999999999997</v>
      </c>
      <c r="H52" s="25"/>
    </row>
    <row r="53" spans="2:8" x14ac:dyDescent="0.35">
      <c r="B53" s="25">
        <v>73</v>
      </c>
      <c r="C53" s="26">
        <v>10.4674</v>
      </c>
      <c r="D53" s="26">
        <v>6.0354999999999999</v>
      </c>
      <c r="H53" s="25"/>
    </row>
    <row r="54" spans="2:8" x14ac:dyDescent="0.35">
      <c r="B54" s="3"/>
    </row>
    <row r="55" spans="2:8" x14ac:dyDescent="0.35">
      <c r="B55" s="3"/>
    </row>
    <row r="56" spans="2:8" x14ac:dyDescent="0.35">
      <c r="B56" s="3"/>
    </row>
    <row r="57" spans="2:8" x14ac:dyDescent="0.35">
      <c r="B57" s="3"/>
    </row>
    <row r="58" spans="2:8" x14ac:dyDescent="0.35">
      <c r="B58" s="3"/>
    </row>
    <row r="59" spans="2:8" x14ac:dyDescent="0.35">
      <c r="B59" s="3"/>
    </row>
    <row r="60" spans="2:8" x14ac:dyDescent="0.35">
      <c r="B60" s="3"/>
    </row>
    <row r="61" spans="2:8" x14ac:dyDescent="0.35">
      <c r="B61" s="3"/>
    </row>
    <row r="62" spans="2:8" x14ac:dyDescent="0.35">
      <c r="B62" s="3"/>
    </row>
    <row r="63" spans="2:8" x14ac:dyDescent="0.35">
      <c r="B63" s="3"/>
    </row>
    <row r="64" spans="2:8" x14ac:dyDescent="0.35">
      <c r="B64" s="3"/>
    </row>
    <row r="65" spans="2:2" x14ac:dyDescent="0.35">
      <c r="B65" s="3"/>
    </row>
    <row r="66" spans="2:2" x14ac:dyDescent="0.35">
      <c r="B66" s="3"/>
    </row>
    <row r="67" spans="2:2" x14ac:dyDescent="0.35">
      <c r="B67" s="3"/>
    </row>
    <row r="68" spans="2:2" x14ac:dyDescent="0.35">
      <c r="B68" s="3"/>
    </row>
    <row r="69" spans="2:2" x14ac:dyDescent="0.35">
      <c r="B69" s="3"/>
    </row>
    <row r="70" spans="2:2" x14ac:dyDescent="0.35">
      <c r="B70" s="3"/>
    </row>
    <row r="71" spans="2:2" x14ac:dyDescent="0.35">
      <c r="B71" s="3"/>
    </row>
    <row r="72" spans="2:2" x14ac:dyDescent="0.35">
      <c r="B72" s="3"/>
    </row>
    <row r="73" spans="2:2" x14ac:dyDescent="0.35">
      <c r="B73" s="3"/>
    </row>
    <row r="74" spans="2:2" x14ac:dyDescent="0.35">
      <c r="B74" s="3"/>
    </row>
    <row r="75" spans="2:2" x14ac:dyDescent="0.35">
      <c r="B75" s="3"/>
    </row>
    <row r="76" spans="2:2" x14ac:dyDescent="0.35">
      <c r="B76" s="3"/>
    </row>
    <row r="77" spans="2:2" x14ac:dyDescent="0.35">
      <c r="B77" s="3"/>
    </row>
    <row r="78" spans="2:2" x14ac:dyDescent="0.35">
      <c r="B78" s="3"/>
    </row>
    <row r="79" spans="2:2" x14ac:dyDescent="0.35">
      <c r="B79" s="3"/>
    </row>
    <row r="80" spans="2:2" x14ac:dyDescent="0.35">
      <c r="B80" s="3"/>
    </row>
    <row r="81" spans="2:2" x14ac:dyDescent="0.35">
      <c r="B81" s="3"/>
    </row>
    <row r="82" spans="2:2" x14ac:dyDescent="0.35">
      <c r="B82" s="3"/>
    </row>
    <row r="83" spans="2:2" x14ac:dyDescent="0.35">
      <c r="B83" s="3"/>
    </row>
    <row r="84" spans="2:2" x14ac:dyDescent="0.35">
      <c r="B84" s="3"/>
    </row>
    <row r="85" spans="2:2" x14ac:dyDescent="0.35">
      <c r="B85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Figure 2 </vt:lpstr>
      <vt:lpstr>Figure 3 </vt:lpstr>
      <vt:lpstr>Figure 4 </vt:lpstr>
      <vt:lpstr>Figure 5 </vt:lpstr>
      <vt:lpstr>Figure 6B-D</vt:lpstr>
      <vt:lpstr>Figure 6F-H</vt:lpstr>
      <vt:lpstr>Supplementary figure 1</vt:lpstr>
      <vt:lpstr>Supplementary figure 2</vt:lpstr>
      <vt:lpstr>Supplementary figure 4</vt:lpstr>
      <vt:lpstr>Supplementary 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柯北</dc:creator>
  <cp:lastModifiedBy>Xiexiaoke</cp:lastModifiedBy>
  <dcterms:created xsi:type="dcterms:W3CDTF">2015-06-05T18:19:34Z</dcterms:created>
  <dcterms:modified xsi:type="dcterms:W3CDTF">2021-10-13T11:37:46Z</dcterms:modified>
</cp:coreProperties>
</file>