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1 - content" sheetId="1" r:id="rId4"/>
    <sheet state="visible" name="S1.1 - EU fleet" sheetId="2" r:id="rId5"/>
    <sheet state="visible" name="S1.2 - Models specifications" sheetId="3" r:id="rId6"/>
    <sheet state="visible" name="S.1.3 - DLR fleet composit" sheetId="4" r:id="rId7"/>
    <sheet state="visible" name="S.1.4 - % models per year" sheetId="5" r:id="rId8"/>
    <sheet state="visible" name="S1.5 - N models per year" sheetId="6" r:id="rId9"/>
    <sheet state="visible" name="S1.6 - Ti by model per year" sheetId="7" r:id="rId10"/>
    <sheet state="visible" name="S1.7 - Ti by model (Reduction)" sheetId="8" r:id="rId11"/>
    <sheet state="visible" name="S1.8 - Stock input" sheetId="9" r:id="rId12"/>
  </sheets>
  <externalReferences>
    <externalReference r:id="rId13"/>
  </externalReferences>
  <definedNames/>
  <calcPr/>
  <extLst>
    <ext uri="GoogleSheetsCustomDataVersion2">
      <go:sheetsCustomData xmlns:go="http://customooxmlschemas.google.com/" r:id="rId14" roundtripDataChecksum="VG9dl8SsJS+Ajd2MaW0WzJq1k3IwVKUKCNm/ZGid1tQ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34">
      <text>
        <t xml:space="preserve">Hoff, Tim:
For all Cirium, the lowest available weight was taken per aircraft subcategory
======</t>
      </text>
    </comment>
  </commentList>
</comments>
</file>

<file path=xl/sharedStrings.xml><?xml version="1.0" encoding="utf-8"?>
<sst xmlns="http://schemas.openxmlformats.org/spreadsheetml/2006/main" count="790" uniqueCount="199">
  <si>
    <t>Aircraft model</t>
  </si>
  <si>
    <t>Models</t>
  </si>
  <si>
    <t>Seat Category</t>
  </si>
  <si>
    <t>Seat category</t>
  </si>
  <si>
    <t>Date of rollout</t>
  </si>
  <si>
    <t>2024</t>
  </si>
  <si>
    <t>2025</t>
  </si>
  <si>
    <t>OEW (kg)</t>
  </si>
  <si>
    <t>OEW Source</t>
  </si>
  <si>
    <t>2030</t>
  </si>
  <si>
    <t>% of Ti</t>
  </si>
  <si>
    <t>2035</t>
  </si>
  <si>
    <t>2040</t>
  </si>
  <si>
    <t>Ti Source</t>
  </si>
  <si>
    <t>Beech 1900 D</t>
  </si>
  <si>
    <t>2nd Ti Source</t>
  </si>
  <si>
    <t>SC01</t>
  </si>
  <si>
    <t>Ti Ton per aircraft</t>
  </si>
  <si>
    <t>SA227 Metro</t>
  </si>
  <si>
    <t>Passengers</t>
  </si>
  <si>
    <t>Class</t>
  </si>
  <si>
    <t>EUROSTAT</t>
  </si>
  <si>
    <t>Representative</t>
  </si>
  <si>
    <t>FAIRCHILD MODEL SA227-DC METRO 23, SA227-AC METRO III and EXPEDITER I</t>
  </si>
  <si>
    <t>Cessna 408 SkyCourier</t>
  </si>
  <si>
    <t>1-19</t>
  </si>
  <si>
    <t>P-aircraft (1 - 50 seats)</t>
  </si>
  <si>
    <t>Hypothesis</t>
  </si>
  <si>
    <t>Source</t>
  </si>
  <si>
    <t>Year</t>
  </si>
  <si>
    <t>Stock (nº of planes)</t>
  </si>
  <si>
    <t xml:space="preserve">Planes excluding cargo </t>
  </si>
  <si>
    <t>Avg annual growth in flights</t>
  </si>
  <si>
    <t>Eurocontrol</t>
  </si>
  <si>
    <t>Assumed</t>
  </si>
  <si>
    <t>DHC-6-300</t>
  </si>
  <si>
    <t>SC02</t>
  </si>
  <si>
    <r>
      <rPr>
        <rFont val="Arial"/>
        <color rgb="FF000000"/>
        <sz val="14.0"/>
      </rPr>
      <t xml:space="preserve">           </t>
    </r>
    <r>
      <rPr>
        <rFont val="Arial Rounded MT Bold"/>
        <color rgb="FF000000"/>
        <sz val="10.0"/>
      </rPr>
      <t>SUPPORTING INFORMATION FOR:</t>
    </r>
  </si>
  <si>
    <t>20-50</t>
  </si>
  <si>
    <t>P-aircraft (51 - 150 seats)</t>
  </si>
  <si>
    <t>Jetstream 31</t>
  </si>
  <si>
    <t>Assumed growth of fleet</t>
  </si>
  <si>
    <t>Expert assumption</t>
  </si>
  <si>
    <t>Wikipedia Taylor, JWR, ed. (1988). Jane's All the World's Aircraft, 1988–1989. Jane's Information Group. ISBN 978-0-7106-0867-3 .</t>
  </si>
  <si>
    <t>DHC-6-400</t>
  </si>
  <si>
    <t>SC03</t>
  </si>
  <si>
    <t>51-70</t>
  </si>
  <si>
    <t>Forecast</t>
  </si>
  <si>
    <t>P-aircraft (151 - 250 seats)</t>
  </si>
  <si>
    <t>Wikipedia Raython</t>
  </si>
  <si>
    <r>
      <rPr>
        <rFont val="Arial"/>
        <color rgb="FF000000"/>
        <sz val="14.0"/>
      </rPr>
      <t xml:space="preserve">Ghirlandi, S., Hoff, T., Böcher, C., Sprecher, B., Pohya, A. &amp; Peck, D. Material Flow Analysis of Titanium Metal in European Aviation: Circular Economy Strategies for reduced import dependence. </t>
    </r>
    <r>
      <rPr>
        <rFont val="Arial"/>
        <i/>
        <color rgb="FF000000"/>
        <sz val="14.0"/>
      </rPr>
      <t xml:space="preserve">Journal of Industrial Ecology. </t>
    </r>
  </si>
  <si>
    <t>Global (DLR)</t>
  </si>
  <si>
    <t>EU</t>
  </si>
  <si>
    <t>Do 228NG</t>
  </si>
  <si>
    <t>EU share of global</t>
  </si>
  <si>
    <t>SC04</t>
  </si>
  <si>
    <t>71-85</t>
  </si>
  <si>
    <t>P-aircraft (250+ seats)</t>
  </si>
  <si>
    <t>This supporting information provides a spreadsheet with background data and calculations on Eurostat and DLR fleet composition data, with characterisation of the 61 aircraft models in exam.</t>
  </si>
  <si>
    <t>Do228NG_neu</t>
  </si>
  <si>
    <t>Airliners.net</t>
  </si>
  <si>
    <t>SC05</t>
  </si>
  <si>
    <t>86-100</t>
  </si>
  <si>
    <t>SC06</t>
  </si>
  <si>
    <t>101-125</t>
  </si>
  <si>
    <t>Table of content</t>
  </si>
  <si>
    <t>SC07</t>
  </si>
  <si>
    <t>126-150</t>
  </si>
  <si>
    <t>S1.1 EU fleet</t>
  </si>
  <si>
    <t>This sheet contains the annual EU passenger fleet stock from 2000 to 2023 sourced from Eurostat, extended to 2040 using a 0.5% annual growth rate derived from Eurocontrol forecasts and calibrated against DLR global projections.</t>
  </si>
  <si>
    <t>S1.2 Models specifications</t>
  </si>
  <si>
    <t>This sheet contains the characterisation of 61 aircraft models across 12 seating classes by OEW and titanium intensity</t>
  </si>
  <si>
    <t>S1.3. DLR fleet composition</t>
  </si>
  <si>
    <t>This sheet contains DLR global fleet composition at discrete forecast years, used to derive EU model-level stock distributions through piecewise linear interpolation.</t>
  </si>
  <si>
    <t>ATR 42 500</t>
  </si>
  <si>
    <t>S1.4. Percentage of models per year</t>
  </si>
  <si>
    <t>This sheet contains the annual distribution of fleet stock across 61 models from 2000 to 2040, combining Cirium observed data for historical years and DLR projections for the forecast period.</t>
  </si>
  <si>
    <t>SC08</t>
  </si>
  <si>
    <t>S1.5. Number of models per year</t>
  </si>
  <si>
    <t>151-175</t>
  </si>
  <si>
    <t>This sheet contains annual aircraft counts by model, obtained by multiplying total fleet stock by the yearly model distribution from S1.4.</t>
  </si>
  <si>
    <t>Twin Otter Series 400 Multi-Page Brochure.pdf</t>
  </si>
  <si>
    <t>S1.6. Ti by model per year</t>
  </si>
  <si>
    <t>This sheet contains annual titanium stock by model, obtained by multiplying S1.5 counts by model-specific intensities; row sums yield total annual titanium in-use stock.</t>
  </si>
  <si>
    <t>S1.7. Ti by model per yar (reduction)</t>
  </si>
  <si>
    <t>This sheet contains the titanium intensity reduction scenario, lowering DLR flagship model intensity from 17% to 14% of OEW</t>
  </si>
  <si>
    <t>S1.8. Stock input</t>
  </si>
  <si>
    <t>This sheet contains the input stock of planes and titanium tonnage for the dMFA</t>
  </si>
  <si>
    <t>References</t>
  </si>
  <si>
    <t>CIRIUM (2024)</t>
  </si>
  <si>
    <t>DLR (2026). Cleanliest. German Aerospace Center. https://www.dlr.de/en/research-and-transfer/projects-and-missions/cleanliest</t>
  </si>
  <si>
    <t>ATR 42 600</t>
  </si>
  <si>
    <t>Total</t>
  </si>
  <si>
    <r>
      <rPr>
        <rFont val="Calibri"/>
        <color theme="1"/>
        <sz val="11.0"/>
      </rPr>
      <t xml:space="preserve">Eurostat. (2024, November 15). </t>
    </r>
    <r>
      <rPr>
        <rFont val="Times New Roman"/>
        <i/>
        <color rgb="FF000000"/>
        <sz val="12.0"/>
      </rPr>
      <t>Commercial aircraft fleet by aircraft category and country of registration</t>
    </r>
    <r>
      <rPr>
        <rFont val="Times New Roman"/>
        <color rgb="FF000000"/>
        <sz val="12.0"/>
      </rPr>
      <t>. Air Transport Equipment. https://ec.europa.eu/eurostat/databrowser/view/avia_eq_arc_typreg/default/table?lang=en&amp;category=avia.avia_eq</t>
    </r>
  </si>
  <si>
    <t>SC09</t>
  </si>
  <si>
    <t>EU %</t>
  </si>
  <si>
    <t>176-235</t>
  </si>
  <si>
    <t>Number of registered Aircraft</t>
  </si>
  <si>
    <r>
      <rPr>
        <rFont val="Calibri"/>
        <color theme="1"/>
        <sz val="11.0"/>
      </rPr>
      <t xml:space="preserve">Cirium. (2025). </t>
    </r>
    <r>
      <rPr>
        <rFont val="Times New Roman"/>
        <i/>
        <color rgb="FF000000"/>
        <sz val="12.0"/>
      </rPr>
      <t>Cirium – The world’s most trusted source of aviation analytics</t>
    </r>
    <r>
      <rPr>
        <rFont val="Times New Roman"/>
        <color rgb="FF000000"/>
        <sz val="12.0"/>
      </rPr>
      <t>. https://www.cirium.com/</t>
    </r>
  </si>
  <si>
    <t>Number of based Aircraft</t>
  </si>
  <si>
    <r>
      <rPr>
        <rFont val="Calibri"/>
        <color theme="1"/>
        <sz val="11.0"/>
      </rPr>
      <t xml:space="preserve">Eurocontrol. (2021). </t>
    </r>
    <r>
      <rPr>
        <rFont val="Times New Roman"/>
        <i/>
        <color rgb="FF000000"/>
        <sz val="12.0"/>
      </rPr>
      <t>EUROPEAN AVIATION IN 2040 Annex1 Flight Forecast to 2040</t>
    </r>
    <r>
      <rPr>
        <rFont val="Times New Roman"/>
        <color rgb="FF000000"/>
        <sz val="12.0"/>
      </rPr>
      <t>.</t>
    </r>
  </si>
  <si>
    <r>
      <rPr>
        <rFont val="Calibri"/>
        <color theme="1"/>
        <sz val="11.0"/>
      </rPr>
      <t xml:space="preserve">Buesa, A., Georgitzikis, A., Jakimów, K., Piñero, M., Maury, P., Latunussa, T., Pedauga, C., Samokhalov, L., Baldassarre, V., Mathieux, B., Rueda-Cantuche, F., Manuel Stijepic, J., Reys, D., Bilous, A., Notom, A., &amp; Tercero, P. (2025). </t>
    </r>
    <r>
      <rPr>
        <rFont val="Times New Roman"/>
        <i/>
        <color rgb="FF000000"/>
        <sz val="12.0"/>
      </rPr>
      <t>Titanium metal in the EU: Strategic relevance and circularity potential</t>
    </r>
    <r>
      <rPr>
        <rFont val="Times New Roman"/>
        <color rgb="FF000000"/>
        <sz val="12.0"/>
      </rPr>
      <t>. https://doi.org/10.2760/5871804</t>
    </r>
  </si>
  <si>
    <t>RUAG Holding</t>
  </si>
  <si>
    <t>CRJ200</t>
  </si>
  <si>
    <t>SC10</t>
  </si>
  <si>
    <r>
      <rPr>
        <rFont val="Calibri"/>
        <color theme="1"/>
        <sz val="11.0"/>
      </rPr>
      <t xml:space="preserve">Hoff, T., Sprecher, B., Pohya, A. A., Wende, G., &amp; Peck, D. (2025). The impact of circular strategies on titanium supply and demand in the aviation industry. </t>
    </r>
    <r>
      <rPr>
        <rFont val="Times New Roman"/>
        <i/>
        <color rgb="FF000000"/>
        <sz val="12.0"/>
      </rPr>
      <t>Resources, Conservation and Recycling</t>
    </r>
    <r>
      <rPr>
        <rFont val="Times New Roman"/>
        <color rgb="FF000000"/>
        <sz val="12.0"/>
      </rPr>
      <t xml:space="preserve">, </t>
    </r>
    <r>
      <rPr>
        <rFont val="Times New Roman"/>
        <i/>
        <color rgb="FF000000"/>
        <sz val="12.0"/>
      </rPr>
      <t>222</t>
    </r>
    <r>
      <rPr>
        <rFont val="Times New Roman"/>
        <color rgb="FF000000"/>
        <sz val="12.0"/>
      </rPr>
      <t>, 108476. https://doi.org/10.1016/J.RESCONREC.2025.108476</t>
    </r>
  </si>
  <si>
    <t>236-300</t>
  </si>
  <si>
    <t>DHC-8-100</t>
  </si>
  <si>
    <t>SC11</t>
  </si>
  <si>
    <t>301-400</t>
  </si>
  <si>
    <t>LCA - CH</t>
  </si>
  <si>
    <t>DHC-8-300</t>
  </si>
  <si>
    <t>skycourier_passenger_product_card.pdf</t>
  </si>
  <si>
    <t>SC12</t>
  </si>
  <si>
    <t>401+</t>
  </si>
  <si>
    <t>ERJ-145</t>
  </si>
  <si>
    <t>Saab 340 B</t>
  </si>
  <si>
    <t>ATR 72 500</t>
  </si>
  <si>
    <t>ATR 72 600</t>
  </si>
  <si>
    <t>shifting by one position the class to seat category correspondence has a big effect on historical accuracy</t>
  </si>
  <si>
    <t>CRJ700</t>
  </si>
  <si>
    <t>D70 FC-LH2</t>
  </si>
  <si>
    <t>Wayback Machine</t>
  </si>
  <si>
    <t>E170</t>
  </si>
  <si>
    <t>E175</t>
  </si>
  <si>
    <t>MA60</t>
  </si>
  <si>
    <t>CRJ900</t>
  </si>
  <si>
    <t>Airport Planning Manual</t>
  </si>
  <si>
    <t>DHC-8-400 (Q400)</t>
  </si>
  <si>
    <t>DashQ8-400_neu</t>
  </si>
  <si>
    <t>C909</t>
  </si>
  <si>
    <t>E190</t>
  </si>
  <si>
    <t>E190 E2</t>
  </si>
  <si>
    <t>Fokker 100</t>
  </si>
  <si>
    <t>Superjet 100 95</t>
  </si>
  <si>
    <t>717-200</t>
  </si>
  <si>
    <t>A220-100</t>
  </si>
  <si>
    <t>A319</t>
  </si>
  <si>
    <t>E195</t>
  </si>
  <si>
    <t>737-700</t>
  </si>
  <si>
    <t>A220-300</t>
  </si>
  <si>
    <t>A320</t>
  </si>
  <si>
    <t>E195 E2</t>
  </si>
  <si>
    <t>737 Max 8</t>
  </si>
  <si>
    <t>737 Max 9</t>
  </si>
  <si>
    <t>737-800</t>
  </si>
  <si>
    <t>19T0916_BROCHURE_BOOKLET_ATR_FAMILY_105X200_V7.indd</t>
  </si>
  <si>
    <t>A319neo</t>
  </si>
  <si>
    <t>A320neo</t>
  </si>
  <si>
    <t>D239+S</t>
  </si>
  <si>
    <t>A321</t>
  </si>
  <si>
    <t>ATR_Fiche42-600-3.pdf</t>
  </si>
  <si>
    <t>A321neo</t>
  </si>
  <si>
    <t>DLR F25</t>
  </si>
  <si>
    <t>D239+M</t>
  </si>
  <si>
    <t>787-8</t>
  </si>
  <si>
    <t>Embraer Spec E175_210x297mm R</t>
  </si>
  <si>
    <t>787-9</t>
  </si>
  <si>
    <t>A330-200</t>
  </si>
  <si>
    <t>A330-300</t>
  </si>
  <si>
    <t>D300+M</t>
  </si>
  <si>
    <t>777-200</t>
  </si>
  <si>
    <t>APM-1346 - AIRPORT PLANNING MANUAL</t>
  </si>
  <si>
    <t>777-300</t>
  </si>
  <si>
    <t>787-10</t>
  </si>
  <si>
    <t>A350-900</t>
  </si>
  <si>
    <t>D315+M</t>
  </si>
  <si>
    <t>A330-900neo</t>
  </si>
  <si>
    <t>A380-800</t>
  </si>
  <si>
    <t>Boeing 777-9</t>
  </si>
  <si>
    <t>747-400</t>
  </si>
  <si>
    <t>SC13</t>
  </si>
  <si>
    <t>ATR_Fiche72-600-3.pdf</t>
  </si>
  <si>
    <t>777-9</t>
  </si>
  <si>
    <t>mhirj-preview-files.s3-us-west-2.amazonaws.com/mhirj/2020-12/MHIRJ_CRJ700_Factsheet_En_V1_web.pdf</t>
  </si>
  <si>
    <t>Dash8_Spec_Sheet_web.pdf</t>
  </si>
  <si>
    <t>mhirj-preview-files.s3-us-west-2.amazonaws.com/mhirj/2020-12/MHIRJ_CRJ900_Factsheet_En_V1_web.pdf</t>
  </si>
  <si>
    <t>FOKKER 100 GENERAL.</t>
  </si>
  <si>
    <t>APM-1901 - AIRPORT PLANNING MANUAL</t>
  </si>
  <si>
    <t>acap_en.pdf</t>
  </si>
  <si>
    <t>e190-e2_spec.pdf</t>
  </si>
  <si>
    <t>https://en.wikipedia.org/wiki/Embraer_E-Jet_family</t>
  </si>
  <si>
    <t>Wikipedia (Brazil)</t>
  </si>
  <si>
    <t>Bombardier</t>
  </si>
  <si>
    <t>Hoff</t>
  </si>
  <si>
    <t>Buesa</t>
  </si>
  <si>
    <t>Cirium</t>
  </si>
  <si>
    <t>Nyamekye</t>
  </si>
  <si>
    <t>S1.8 - Stock input</t>
  </si>
  <si>
    <t>Wikipedia and own calculation</t>
  </si>
  <si>
    <t>DLR</t>
  </si>
  <si>
    <t>Mouritz</t>
  </si>
  <si>
    <t>Titanium (ton)</t>
  </si>
  <si>
    <t>Warren</t>
  </si>
  <si>
    <t>Sum by row</t>
  </si>
  <si>
    <t>Baseline stock</t>
  </si>
  <si>
    <t>Difference</t>
  </si>
  <si>
    <t>Stock (titanium ton)</t>
  </si>
  <si>
    <t>Stock_reduced (titanium ton)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</si>
</sst>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0.000"/>
    <numFmt numFmtId="166" formatCode="0.0%"/>
  </numFmts>
  <fonts count="18">
    <font>
      <sz val="11.0"/>
      <color theme="1"/>
      <name val="Calibri"/>
      <scheme val="minor"/>
    </font>
    <font>
      <b/>
      <sz val="11.0"/>
      <color theme="1"/>
      <name val="Calibri"/>
    </font>
    <font>
      <b/>
      <sz val="12.0"/>
      <color theme="1"/>
      <name val="Aptos Narrow"/>
    </font>
    <font>
      <color theme="1"/>
      <name val="Calibri"/>
      <scheme val="minor"/>
    </font>
    <font>
      <sz val="11.0"/>
      <color theme="1"/>
      <name val="Calibri"/>
    </font>
    <font>
      <u/>
      <sz val="11.0"/>
      <color theme="10"/>
      <name val="Calibri"/>
    </font>
    <font>
      <u/>
      <sz val="10.0"/>
      <color theme="1"/>
      <name val="Arial"/>
    </font>
    <font/>
    <font>
      <sz val="10.0"/>
      <color theme="1"/>
      <name val="Arial"/>
    </font>
    <font>
      <u/>
      <sz val="11.0"/>
      <color theme="10"/>
      <name val="Calibri"/>
    </font>
    <font>
      <sz val="14.0"/>
      <color rgb="FF000000"/>
      <name val="Arial"/>
    </font>
    <font>
      <sz val="12.0"/>
      <color rgb="FF000000"/>
      <name val="Calibri"/>
    </font>
    <font>
      <sz val="11.0"/>
      <color rgb="FF000000"/>
      <name val="Arial"/>
    </font>
    <font>
      <sz val="12.0"/>
      <color rgb="FF000000"/>
      <name val="'Times New Roman'"/>
    </font>
    <font>
      <b/>
      <sz val="11.0"/>
      <color rgb="FF000000"/>
      <name val="Arial"/>
    </font>
    <font>
      <sz val="12.0"/>
      <color rgb="FF000000"/>
      <name val="&quot;Aptos Narrow&quot;"/>
    </font>
    <font>
      <sz val="12.0"/>
      <color theme="1"/>
      <name val="Calibri"/>
    </font>
    <font>
      <b/>
      <sz val="12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BD4B4"/>
        <bgColor rgb="FFFBD4B4"/>
      </patternFill>
    </fill>
    <fill>
      <patternFill patternType="solid">
        <fgColor rgb="FFBFBFBF"/>
        <bgColor rgb="FFBFBFBF"/>
      </patternFill>
    </fill>
    <fill>
      <patternFill patternType="solid">
        <fgColor rgb="FFE2ECF7"/>
        <bgColor rgb="FFE2ECF7"/>
      </patternFill>
    </fill>
    <fill>
      <patternFill patternType="solid">
        <fgColor rgb="FFFFFF00"/>
        <bgColor rgb="FFFFFF0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right style="thin">
        <color rgb="FF000000"/>
      </right>
    </border>
    <border>
      <left/>
      <right/>
      <top/>
      <bottom/>
    </border>
    <border>
      <bottom style="double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horizontal="center" vertical="top"/>
    </xf>
    <xf borderId="0" fillId="0" fontId="1" numFmtId="0" xfId="0" applyAlignment="1" applyFont="1">
      <alignment horizontal="center" vertical="top"/>
    </xf>
    <xf borderId="0" fillId="0" fontId="1" numFmtId="164" xfId="0" applyAlignment="1" applyFont="1" applyNumberFormat="1">
      <alignment horizontal="center"/>
    </xf>
    <xf borderId="0" fillId="0" fontId="3" numFmtId="0" xfId="0" applyFont="1"/>
    <xf borderId="0" fillId="0" fontId="4" numFmtId="0" xfId="0" applyAlignment="1" applyFont="1">
      <alignment horizontal="center"/>
    </xf>
    <xf borderId="0" fillId="0" fontId="4" numFmtId="1" xfId="0" applyAlignment="1" applyFont="1" applyNumberFormat="1">
      <alignment horizontal="center"/>
    </xf>
    <xf borderId="0" fillId="0" fontId="5" numFmtId="0" xfId="0" applyAlignment="1" applyFont="1">
      <alignment vertical="center"/>
    </xf>
    <xf borderId="2" fillId="2" fontId="1" numFmtId="0" xfId="0" applyAlignment="1" applyBorder="1" applyFill="1" applyFont="1">
      <alignment horizontal="center"/>
    </xf>
    <xf borderId="0" fillId="0" fontId="6" numFmtId="0" xfId="0" applyAlignment="1" applyFont="1">
      <alignment vertical="center"/>
    </xf>
    <xf borderId="0" fillId="0" fontId="4" numFmtId="49" xfId="0" applyAlignment="1" applyFont="1" applyNumberFormat="1">
      <alignment horizontal="center"/>
    </xf>
    <xf borderId="3" fillId="0" fontId="7" numFmtId="0" xfId="0" applyBorder="1" applyFont="1"/>
    <xf borderId="4" fillId="0" fontId="7" numFmtId="0" xfId="0" applyBorder="1" applyFont="1"/>
    <xf borderId="0" fillId="0" fontId="8" numFmtId="0" xfId="0" applyFont="1"/>
    <xf borderId="0" fillId="0" fontId="1" numFmtId="0" xfId="0" applyFont="1"/>
    <xf borderId="0" fillId="0" fontId="4" numFmtId="10" xfId="0" applyFont="1" applyNumberFormat="1"/>
    <xf borderId="0" fillId="0" fontId="9" numFmtId="0" xfId="0" applyFont="1"/>
    <xf borderId="0" fillId="0" fontId="4" numFmtId="165" xfId="0" applyAlignment="1" applyFont="1" applyNumberFormat="1">
      <alignment horizontal="center"/>
    </xf>
    <xf borderId="0" fillId="0" fontId="10" numFmtId="0" xfId="0" applyAlignment="1" applyFont="1">
      <alignment vertical="center"/>
    </xf>
    <xf borderId="0" fillId="0" fontId="4" numFmtId="165" xfId="0" applyFont="1" applyNumberFormat="1"/>
    <xf borderId="0" fillId="0" fontId="11" numFmtId="1" xfId="0" applyFont="1" applyNumberFormat="1"/>
    <xf borderId="0" fillId="0" fontId="4" numFmtId="166" xfId="0" applyFont="1" applyNumberFormat="1"/>
    <xf borderId="5" fillId="0" fontId="4" numFmtId="0" xfId="0" applyBorder="1" applyFont="1"/>
    <xf borderId="2" fillId="2" fontId="4" numFmtId="0" xfId="0" applyAlignment="1" applyBorder="1" applyFont="1">
      <alignment horizontal="center"/>
    </xf>
    <xf borderId="0" fillId="0" fontId="10" numFmtId="0" xfId="0" applyAlignment="1" applyFont="1">
      <alignment horizontal="left" readingOrder="0" shrinkToFit="0" vertical="center" wrapText="1"/>
    </xf>
    <xf borderId="0" fillId="0" fontId="1" numFmtId="9" xfId="0" applyAlignment="1" applyFont="1" applyNumberFormat="1">
      <alignment horizontal="center"/>
    </xf>
    <xf borderId="6" fillId="3" fontId="1" numFmtId="0" xfId="0" applyAlignment="1" applyBorder="1" applyFill="1" applyFont="1">
      <alignment horizontal="center" vertical="center"/>
    </xf>
    <xf borderId="0" fillId="0" fontId="12" numFmtId="0" xfId="0" applyAlignment="1" applyFont="1">
      <alignment horizontal="left" shrinkToFit="0" vertical="top" wrapText="1"/>
    </xf>
    <xf borderId="0" fillId="0" fontId="12" numFmtId="0" xfId="0" applyAlignment="1" applyFont="1">
      <alignment shrinkToFit="0" vertical="top" wrapText="1"/>
    </xf>
    <xf borderId="0" fillId="0" fontId="4" numFmtId="1" xfId="0" applyFont="1" applyNumberFormat="1"/>
    <xf borderId="6" fillId="3" fontId="4" numFmtId="0" xfId="0" applyAlignment="1" applyBorder="1" applyFont="1">
      <alignment horizontal="center" vertical="center"/>
    </xf>
    <xf borderId="6" fillId="3" fontId="4" numFmtId="49" xfId="0" applyAlignment="1" applyBorder="1" applyFont="1" applyNumberFormat="1">
      <alignment horizontal="center" vertical="center"/>
    </xf>
    <xf borderId="0" fillId="0" fontId="13" numFmtId="0" xfId="0" applyAlignment="1" applyFont="1">
      <alignment readingOrder="0"/>
    </xf>
    <xf borderId="6" fillId="4" fontId="4" numFmtId="0" xfId="0" applyAlignment="1" applyBorder="1" applyFill="1" applyFont="1">
      <alignment horizontal="center"/>
    </xf>
    <xf borderId="6" fillId="5" fontId="4" numFmtId="165" xfId="0" applyAlignment="1" applyBorder="1" applyFill="1" applyFont="1" applyNumberFormat="1">
      <alignment horizontal="center"/>
    </xf>
    <xf borderId="0" fillId="0" fontId="4" numFmtId="0" xfId="0" applyAlignment="1" applyFont="1">
      <alignment vertical="center"/>
    </xf>
    <xf borderId="6" fillId="4" fontId="4" numFmtId="0" xfId="0" applyAlignment="1" applyBorder="1" applyFont="1">
      <alignment horizontal="left"/>
    </xf>
    <xf borderId="6" fillId="4" fontId="4" numFmtId="166" xfId="0" applyAlignment="1" applyBorder="1" applyFont="1" applyNumberFormat="1">
      <alignment horizontal="center"/>
    </xf>
    <xf borderId="1" fillId="0" fontId="1" numFmtId="0" xfId="0" applyAlignment="1" applyBorder="1" applyFont="1">
      <alignment horizontal="center" vertical="top"/>
    </xf>
    <xf borderId="0" fillId="0" fontId="14" numFmtId="0" xfId="0" applyFont="1"/>
    <xf borderId="0" fillId="0" fontId="12" numFmtId="0" xfId="0" applyFont="1"/>
    <xf borderId="7" fillId="0" fontId="4" numFmtId="0" xfId="0" applyAlignment="1" applyBorder="1" applyFont="1">
      <alignment horizontal="center"/>
    </xf>
    <xf borderId="0" fillId="0" fontId="4" numFmtId="17" xfId="0" applyFont="1" applyNumberFormat="1"/>
    <xf borderId="0" fillId="0" fontId="1" numFmtId="0" xfId="0" applyAlignment="1" applyFont="1">
      <alignment horizontal="center" readingOrder="0" vertical="top"/>
    </xf>
    <xf borderId="6" fillId="5" fontId="4" numFmtId="165" xfId="0" applyBorder="1" applyFont="1" applyNumberFormat="1"/>
    <xf borderId="0" fillId="0" fontId="4" numFmtId="164" xfId="0" applyFont="1" applyNumberFormat="1"/>
    <xf borderId="0" fillId="0" fontId="15" numFmtId="1" xfId="0" applyAlignment="1" applyFont="1" applyNumberFormat="1">
      <alignment horizontal="right" readingOrder="0" shrinkToFit="0" vertical="bottom" wrapText="0"/>
    </xf>
    <xf borderId="6" fillId="5" fontId="16" numFmtId="0" xfId="0" applyBorder="1" applyFont="1"/>
    <xf borderId="0" fillId="0" fontId="4" numFmtId="164" xfId="0" applyAlignment="1" applyFont="1" applyNumberFormat="1">
      <alignment horizontal="left"/>
    </xf>
    <xf borderId="0" fillId="0" fontId="17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externalLink" Target="externalLinks/externalLink1.xml"/><Relationship Id="rId12" Type="http://schemas.openxmlformats.org/officeDocument/2006/relationships/worksheet" Target="worksheets/sheet9.xml"/><Relationship Id="rId14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57150</xdr:rowOff>
    </xdr:from>
    <xdr:ext cx="5334000" cy="514350"/>
    <xdr:pic>
      <xdr:nvPicPr>
        <xdr:cNvPr descr="esupp new graphic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1733550</xdr:colOff>
      <xdr:row>9</xdr:row>
      <xdr:rowOff>0</xdr:rowOff>
    </xdr:from>
    <xdr:ext cx="2962275" cy="2667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781050</xdr:colOff>
      <xdr:row>17</xdr:row>
      <xdr:rowOff>95250</xdr:rowOff>
    </xdr:from>
    <xdr:ext cx="4133850" cy="790575"/>
    <xdr:sp>
      <xdr:nvSpPr>
        <xdr:cNvPr id="3" name="Shape 3"/>
        <xdr:cNvSpPr txBox="1"/>
      </xdr:nvSpPr>
      <xdr:spPr>
        <a:xfrm>
          <a:off x="3283838" y="3389475"/>
          <a:ext cx="4124325" cy="78105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Validation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Cirium database in 2024 validates that the share of the global fleet based in the EU is around 15%</a:t>
          </a: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personal/sghirlandi_tudelft_nl/Documents/DLR%20(Stefano)/Paper%20A%20-%20dMFA%20and%20aerospace/Data/Supplementary%20B%20-%20dMFA%20code%20and%20data/Input%20for%20code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read.me"/>
      <sheetName val="Stock of planes in EU27"/>
      <sheetName val="Tonnage per model"/>
      <sheetName val="share of models per year"/>
      <sheetName val="Number of models per year"/>
      <sheetName val="Titanium by model per year"/>
      <sheetName val="Titanium x model x year (reduce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eurocontrol.int/sites/default/files/2019-07/challenges-of-growth-2018-annex1_0.pdf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hyperlink" Target="https://mhirj-preview-files.s3-us-west-2.amazonaws.com/mhirj/2020-12/MHIRJ_CRJ900_Factsheet_En_V1_web.pdf" TargetMode="External"/><Relationship Id="rId22" Type="http://schemas.openxmlformats.org/officeDocument/2006/relationships/hyperlink" Target="https://www.embraer.com/media/jwsj1u1u/e190apm_apm_190-1.pdf" TargetMode="External"/><Relationship Id="rId21" Type="http://schemas.openxmlformats.org/officeDocument/2006/relationships/hyperlink" Target="http://www.fokker-aircraft.info/f100general.htm" TargetMode="External"/><Relationship Id="rId24" Type="http://schemas.openxmlformats.org/officeDocument/2006/relationships/hyperlink" Target="https://www.airliners.net/aircraft-data/sukhoi-superjet-100/408" TargetMode="External"/><Relationship Id="rId23" Type="http://schemas.openxmlformats.org/officeDocument/2006/relationships/hyperlink" Target="http://www.comac.cc/pdf/acap_en.pdf" TargetMode="External"/><Relationship Id="rId1" Type="http://schemas.openxmlformats.org/officeDocument/2006/relationships/comments" Target="../comments1.xml"/><Relationship Id="rId2" Type="http://schemas.openxmlformats.org/officeDocument/2006/relationships/hyperlink" Target="https://janes.migavia.com/usa/fairchild/sa227-dc.html" TargetMode="External"/><Relationship Id="rId3" Type="http://schemas.openxmlformats.org/officeDocument/2006/relationships/hyperlink" Target="https://www.airliners.net/aircraft-data/de-havilland-canada-dhc-6-twin-otter/181" TargetMode="External"/><Relationship Id="rId4" Type="http://schemas.openxmlformats.org/officeDocument/2006/relationships/hyperlink" Target="https://www.vikingair.com/sites/default/files/documents/Twin%20Otter%20Series%20400%20Multi-Page%20Brochure.pdf" TargetMode="External"/><Relationship Id="rId9" Type="http://schemas.openxmlformats.org/officeDocument/2006/relationships/hyperlink" Target="https://customer.aero.bombardier.com/webd/BAG/CustSite/BRAD/RACSDocument.nsf/51aae8b2b3bfdf6685256c300045ff31/ec63f8639ff3ab9d85257c1500635bd8/$FILE/ATT1ES4H.pdf/CRJ200APMR8.pdf" TargetMode="External"/><Relationship Id="rId26" Type="http://schemas.openxmlformats.org/officeDocument/2006/relationships/hyperlink" Target="https://en.wikipedia.org/wiki/Embraer_E-Jet_family" TargetMode="External"/><Relationship Id="rId25" Type="http://schemas.openxmlformats.org/officeDocument/2006/relationships/hyperlink" Target="https://www.embraer.com/media/e5whgknk/e190-e2_spec.pdf" TargetMode="External"/><Relationship Id="rId28" Type="http://schemas.openxmlformats.org/officeDocument/2006/relationships/vmlDrawing" Target="../drawings/vmlDrawing1.vml"/><Relationship Id="rId27" Type="http://schemas.openxmlformats.org/officeDocument/2006/relationships/drawing" Target="../drawings/drawing3.xml"/><Relationship Id="rId5" Type="http://schemas.openxmlformats.org/officeDocument/2006/relationships/hyperlink" Target="https://web.archive.org/web/20090814021949/http:/www.ruag.com/de/AerospaceTechnology/Luftfahrt/Zivile_Luftfahrt/Dornier_228/Produktion_Dornier_228" TargetMode="External"/><Relationship Id="rId6" Type="http://schemas.openxmlformats.org/officeDocument/2006/relationships/hyperlink" Target="https://cessna.txtav.com/-/media/cessna/files/product-cards/turboprop/skycourier_passenger_product_card.pdf" TargetMode="External"/><Relationship Id="rId7" Type="http://schemas.openxmlformats.org/officeDocument/2006/relationships/hyperlink" Target="https://web.archive.org/web/20161005085657/https:/www2.bombardier.com/Used_Aircraft/pdf/Q300_EN.pdf" TargetMode="External"/><Relationship Id="rId8" Type="http://schemas.openxmlformats.org/officeDocument/2006/relationships/hyperlink" Target="https://customer.aero.bombardier.com/webd/BAG/CustSite/BRAD/RACSDocument.nsf/51aae8b2b3bfdf6685256c300045ff31/ec63f8639ff3ab9d85257c1500635bd8/$FILE/ATT1ES4H.pdf/CRJ200APMR8.pdf" TargetMode="External"/><Relationship Id="rId11" Type="http://schemas.openxmlformats.org/officeDocument/2006/relationships/hyperlink" Target="https://web.archive.org/web/20150924000027/http:/www.embraercommercialaviation.com/AircraftPDF/E145XR_Weights.pdf" TargetMode="External"/><Relationship Id="rId10" Type="http://schemas.openxmlformats.org/officeDocument/2006/relationships/hyperlink" Target="https://web.archive.org/web/20211227180209/https:/www.saabaircraftleasing.com/prod/datasheets/340b_jar.pdf" TargetMode="External"/><Relationship Id="rId13" Type="http://schemas.openxmlformats.org/officeDocument/2006/relationships/hyperlink" Target="https://www.atr-aircraft.com/wp-content/uploads/2022/06/ATR_Fiche42-600-3.pdf" TargetMode="External"/><Relationship Id="rId12" Type="http://schemas.openxmlformats.org/officeDocument/2006/relationships/hyperlink" Target="https://www.atr-aircraft.com/wp-content/uploads/2020/07/42-500.pdf" TargetMode="External"/><Relationship Id="rId15" Type="http://schemas.openxmlformats.org/officeDocument/2006/relationships/hyperlink" Target="https://www.embraer.com/media/l2knyey2/e170-apm_apm_170-1.pdf" TargetMode="External"/><Relationship Id="rId14" Type="http://schemas.openxmlformats.org/officeDocument/2006/relationships/hyperlink" Target="https://www.embraer.com/media/5hun3qcb/e175_spec.pdf" TargetMode="External"/><Relationship Id="rId17" Type="http://schemas.openxmlformats.org/officeDocument/2006/relationships/hyperlink" Target="https://www.atr-aircraft.com/wp-content/uploads/2022/06/ATR_Fiche72-600-3.pdf" TargetMode="External"/><Relationship Id="rId16" Type="http://schemas.openxmlformats.org/officeDocument/2006/relationships/hyperlink" Target="https://www.atr-aircraft.com/wp-content/uploads/2020/07/72-500.pdf" TargetMode="External"/><Relationship Id="rId19" Type="http://schemas.openxmlformats.org/officeDocument/2006/relationships/hyperlink" Target="https://dehavillandfield.com/wp-content/uploads/2022/08/Dash8_Spec_Sheet_web.pdf" TargetMode="External"/><Relationship Id="rId18" Type="http://schemas.openxmlformats.org/officeDocument/2006/relationships/hyperlink" Target="https://mhirj-preview-files.s3-us-west-2.amazonaws.com/mhirj/2020-12/MHIRJ_CRJ700_Factsheet_En_V1_web.pdf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0"/>
    <col customWidth="1" min="2" max="2" width="28.29"/>
    <col customWidth="1" min="3" max="3" width="25.43"/>
    <col customWidth="1" min="4" max="26" width="8.86"/>
  </cols>
  <sheetData>
    <row r="1">
      <c r="A1" s="8"/>
      <c r="B1" s="10"/>
      <c r="C1" s="10"/>
      <c r="D1" s="10"/>
      <c r="E1" s="10"/>
      <c r="F1" s="10"/>
      <c r="G1" s="10"/>
      <c r="H1" s="14"/>
      <c r="I1" s="14"/>
    </row>
    <row r="2">
      <c r="A2" s="14"/>
      <c r="B2" s="14"/>
      <c r="C2" s="14"/>
      <c r="D2" s="14"/>
      <c r="E2" s="14"/>
      <c r="F2" s="14"/>
      <c r="G2" s="14"/>
      <c r="H2" s="14"/>
      <c r="I2" s="14"/>
    </row>
    <row r="3">
      <c r="A3" s="19" t="s">
        <v>37</v>
      </c>
      <c r="B3" s="14"/>
      <c r="C3" s="14"/>
      <c r="D3" s="14"/>
      <c r="E3" s="14"/>
      <c r="F3" s="14"/>
      <c r="G3" s="14"/>
      <c r="H3" s="14"/>
      <c r="I3" s="14"/>
    </row>
    <row r="4">
      <c r="A4" s="19"/>
      <c r="B4" s="14"/>
      <c r="C4" s="14"/>
      <c r="D4" s="14"/>
      <c r="E4" s="14"/>
      <c r="F4" s="14"/>
      <c r="G4" s="14"/>
      <c r="H4" s="14"/>
      <c r="I4" s="14"/>
    </row>
    <row r="5" ht="17.25" customHeight="1">
      <c r="A5" s="25" t="s">
        <v>50</v>
      </c>
    </row>
    <row r="6" ht="30.75" customHeight="1"/>
    <row r="7">
      <c r="A7" s="14"/>
      <c r="B7" s="14"/>
      <c r="C7" s="14"/>
      <c r="D7" s="14"/>
      <c r="E7" s="14"/>
      <c r="F7" s="14"/>
      <c r="G7" s="14"/>
      <c r="H7" s="14"/>
      <c r="I7" s="14"/>
    </row>
    <row r="8">
      <c r="A8" s="28" t="s">
        <v>58</v>
      </c>
      <c r="I8" s="29"/>
    </row>
    <row r="9">
      <c r="I9" s="29"/>
    </row>
    <row r="10">
      <c r="A10" s="29"/>
      <c r="B10" s="29"/>
      <c r="C10" s="29"/>
      <c r="D10" s="29"/>
      <c r="E10" s="29"/>
      <c r="F10" s="29"/>
      <c r="G10" s="29"/>
      <c r="H10" s="29"/>
      <c r="I10" s="29"/>
    </row>
    <row r="11">
      <c r="A11" s="29"/>
      <c r="B11" s="29"/>
      <c r="C11" s="29"/>
      <c r="D11" s="29"/>
      <c r="E11" s="29"/>
      <c r="F11" s="29"/>
      <c r="G11" s="29"/>
      <c r="H11" s="29"/>
      <c r="I11" s="29"/>
    </row>
    <row r="13">
      <c r="A13" s="15" t="s">
        <v>65</v>
      </c>
    </row>
    <row r="14">
      <c r="A14" s="5" t="s">
        <v>68</v>
      </c>
      <c r="B14" s="5" t="s">
        <v>69</v>
      </c>
    </row>
    <row r="15">
      <c r="A15" s="5" t="s">
        <v>70</v>
      </c>
      <c r="B15" s="5" t="s">
        <v>71</v>
      </c>
    </row>
    <row r="16">
      <c r="A16" s="5" t="s">
        <v>72</v>
      </c>
      <c r="B16" s="5" t="s">
        <v>73</v>
      </c>
    </row>
    <row r="17">
      <c r="A17" s="5" t="s">
        <v>75</v>
      </c>
      <c r="B17" s="5" t="s">
        <v>76</v>
      </c>
    </row>
    <row r="18">
      <c r="A18" s="5" t="s">
        <v>78</v>
      </c>
      <c r="B18" s="5" t="s">
        <v>80</v>
      </c>
    </row>
    <row r="19">
      <c r="A19" s="5" t="s">
        <v>82</v>
      </c>
      <c r="B19" s="5" t="s">
        <v>83</v>
      </c>
    </row>
    <row r="20">
      <c r="A20" s="5" t="s">
        <v>84</v>
      </c>
      <c r="B20" s="5" t="s">
        <v>85</v>
      </c>
    </row>
    <row r="21" ht="15.75" customHeight="1">
      <c r="A21" s="5" t="s">
        <v>86</v>
      </c>
      <c r="B21" s="5" t="s">
        <v>87</v>
      </c>
    </row>
    <row r="22" ht="15.75" customHeight="1"/>
    <row r="23" ht="15.75" customHeight="1"/>
    <row r="24" ht="15.75" customHeight="1">
      <c r="A24" s="15" t="s">
        <v>88</v>
      </c>
    </row>
    <row r="25" ht="15.75" customHeight="1">
      <c r="A25" s="33" t="s">
        <v>90</v>
      </c>
    </row>
    <row r="26" ht="15.75" customHeight="1">
      <c r="A26" s="36" t="s">
        <v>93</v>
      </c>
    </row>
    <row r="27" ht="15.75" customHeight="1">
      <c r="A27" s="36" t="s">
        <v>98</v>
      </c>
    </row>
    <row r="28" ht="15.75" customHeight="1">
      <c r="A28" s="36" t="s">
        <v>100</v>
      </c>
    </row>
    <row r="29" ht="15.75" customHeight="1">
      <c r="A29" s="36" t="s">
        <v>101</v>
      </c>
    </row>
    <row r="30" ht="15.75" customHeight="1">
      <c r="A30" s="36" t="s">
        <v>105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8:H9"/>
    <mergeCell ref="A5:L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10.71"/>
    <col customWidth="1" min="8" max="8" width="14.43"/>
    <col customWidth="1" min="9" max="26" width="10.71"/>
  </cols>
  <sheetData>
    <row r="2">
      <c r="A2" s="9" t="s">
        <v>21</v>
      </c>
      <c r="B2" s="12"/>
      <c r="C2" s="13"/>
      <c r="F2" s="1" t="s">
        <v>27</v>
      </c>
      <c r="H2" s="15" t="s">
        <v>28</v>
      </c>
    </row>
    <row r="3">
      <c r="A3" s="6" t="s">
        <v>29</v>
      </c>
      <c r="B3" s="6" t="s">
        <v>30</v>
      </c>
      <c r="C3" s="5" t="s">
        <v>31</v>
      </c>
      <c r="F3" s="16">
        <v>0.019</v>
      </c>
      <c r="G3" s="5" t="s">
        <v>32</v>
      </c>
      <c r="H3" s="17" t="s">
        <v>33</v>
      </c>
    </row>
    <row r="4">
      <c r="A4" s="5">
        <v>2000.0</v>
      </c>
      <c r="B4" s="5">
        <v>4274.0</v>
      </c>
      <c r="C4" s="21">
        <v>3691.0</v>
      </c>
      <c r="F4" s="22">
        <v>0.005</v>
      </c>
      <c r="G4" s="5" t="s">
        <v>41</v>
      </c>
      <c r="H4" s="5" t="s">
        <v>42</v>
      </c>
    </row>
    <row r="5">
      <c r="A5" s="5">
        <v>2001.0</v>
      </c>
      <c r="B5" s="5">
        <v>4200.0</v>
      </c>
      <c r="C5" s="21">
        <v>3568.0</v>
      </c>
    </row>
    <row r="6">
      <c r="A6" s="5">
        <v>2002.0</v>
      </c>
      <c r="B6" s="5">
        <v>4336.0</v>
      </c>
      <c r="C6" s="21">
        <v>3721.0</v>
      </c>
      <c r="F6" s="24" t="s">
        <v>47</v>
      </c>
      <c r="G6" s="12"/>
      <c r="H6" s="13"/>
    </row>
    <row r="7">
      <c r="A7" s="5">
        <v>2003.0</v>
      </c>
      <c r="B7" s="5">
        <v>4420.0</v>
      </c>
      <c r="C7" s="21">
        <v>3778.0</v>
      </c>
      <c r="F7" s="1" t="s">
        <v>51</v>
      </c>
      <c r="G7" s="1" t="s">
        <v>52</v>
      </c>
      <c r="H7" s="26" t="s">
        <v>54</v>
      </c>
    </row>
    <row r="8">
      <c r="A8" s="5">
        <v>2004.0</v>
      </c>
      <c r="B8" s="5">
        <v>4561.0</v>
      </c>
      <c r="C8" s="21">
        <v>3910.0</v>
      </c>
      <c r="E8" s="15">
        <v>2024.0</v>
      </c>
      <c r="F8" s="5">
        <v>33708.0</v>
      </c>
      <c r="G8" s="5">
        <v>5157.0</v>
      </c>
      <c r="H8" s="22">
        <f t="shared" ref="H8:H12" si="1">G8/F8</f>
        <v>0.152990388</v>
      </c>
    </row>
    <row r="9">
      <c r="A9" s="5">
        <v>2005.0</v>
      </c>
      <c r="B9" s="5">
        <v>4776.0</v>
      </c>
      <c r="C9" s="21">
        <v>4075.0</v>
      </c>
      <c r="E9" s="15">
        <v>2025.0</v>
      </c>
      <c r="F9" s="30">
        <v>33985.593414699775</v>
      </c>
      <c r="G9" s="5">
        <v>5165.0</v>
      </c>
      <c r="H9" s="22">
        <f t="shared" si="1"/>
        <v>0.1519761605</v>
      </c>
    </row>
    <row r="10">
      <c r="A10" s="5">
        <v>2006.0</v>
      </c>
      <c r="B10" s="5">
        <v>5069.0</v>
      </c>
      <c r="C10" s="21">
        <v>4259.0</v>
      </c>
      <c r="E10" s="15">
        <v>2030.0</v>
      </c>
      <c r="F10" s="30">
        <v>35292.0</v>
      </c>
      <c r="G10" s="30">
        <f>C27*(1+F$4)^5</f>
        <v>5252.36217</v>
      </c>
      <c r="H10" s="22">
        <f t="shared" si="1"/>
        <v>0.1488258577</v>
      </c>
    </row>
    <row r="11">
      <c r="A11" s="5">
        <v>2007.0</v>
      </c>
      <c r="B11" s="5">
        <v>5398.0</v>
      </c>
      <c r="C11" s="21">
        <v>4577.0</v>
      </c>
      <c r="E11" s="15">
        <v>2035.0</v>
      </c>
      <c r="F11" s="30">
        <v>36743.193099018055</v>
      </c>
      <c r="G11" s="30">
        <f t="shared" ref="G11:G12" si="2">G10*(1+F$4)^5</f>
        <v>5384.990896</v>
      </c>
      <c r="H11" s="22">
        <f t="shared" si="1"/>
        <v>0.1465575102</v>
      </c>
    </row>
    <row r="12">
      <c r="A12" s="5">
        <v>2008.0</v>
      </c>
      <c r="B12" s="5">
        <v>5474.0</v>
      </c>
      <c r="C12" s="21">
        <v>4549.0</v>
      </c>
      <c r="E12" s="15">
        <v>2040.0</v>
      </c>
      <c r="F12" s="30">
        <v>38291.784225184565</v>
      </c>
      <c r="G12" s="30">
        <f t="shared" si="2"/>
        <v>5520.968665</v>
      </c>
      <c r="H12" s="22">
        <f t="shared" si="1"/>
        <v>0.1441815464</v>
      </c>
    </row>
    <row r="13">
      <c r="A13" s="5">
        <v>2009.0</v>
      </c>
      <c r="B13" s="5">
        <v>5460.0</v>
      </c>
      <c r="C13" s="21">
        <v>4526.0</v>
      </c>
    </row>
    <row r="14">
      <c r="A14" s="5">
        <v>2010.0</v>
      </c>
      <c r="B14" s="5">
        <v>5465.0</v>
      </c>
      <c r="C14" s="21">
        <v>4513.0</v>
      </c>
      <c r="F14" s="1" t="s">
        <v>89</v>
      </c>
    </row>
    <row r="15">
      <c r="A15" s="5">
        <v>2011.0</v>
      </c>
      <c r="B15" s="5">
        <v>5505.0</v>
      </c>
      <c r="C15" s="21">
        <v>4544.0</v>
      </c>
      <c r="E15" s="34"/>
      <c r="F15" s="34" t="s">
        <v>92</v>
      </c>
      <c r="G15" s="34" t="s">
        <v>52</v>
      </c>
      <c r="H15" s="34" t="s">
        <v>95</v>
      </c>
    </row>
    <row r="16">
      <c r="A16" s="5">
        <v>2012.0</v>
      </c>
      <c r="B16" s="5">
        <v>5377.0</v>
      </c>
      <c r="C16" s="21">
        <v>4393.0</v>
      </c>
      <c r="E16" s="37" t="s">
        <v>97</v>
      </c>
      <c r="F16" s="34">
        <v>27903.0</v>
      </c>
      <c r="G16" s="34">
        <v>4350.0</v>
      </c>
      <c r="H16" s="38">
        <v>0.15589721535318782</v>
      </c>
    </row>
    <row r="17">
      <c r="A17" s="5">
        <v>2013.0</v>
      </c>
      <c r="B17" s="5">
        <v>5241.0</v>
      </c>
      <c r="C17" s="21">
        <v>4256.0</v>
      </c>
      <c r="E17" s="37" t="s">
        <v>99</v>
      </c>
      <c r="F17" s="34">
        <v>27548.0</v>
      </c>
      <c r="G17" s="34">
        <v>3888.0</v>
      </c>
      <c r="H17" s="38">
        <v>0.14113547262959197</v>
      </c>
    </row>
    <row r="18">
      <c r="A18" s="5">
        <v>2014.0</v>
      </c>
      <c r="B18" s="5">
        <v>5270.0</v>
      </c>
      <c r="C18" s="21">
        <v>4290.0</v>
      </c>
    </row>
    <row r="19">
      <c r="A19" s="5">
        <v>2015.0</v>
      </c>
      <c r="B19" s="5">
        <v>5219.0</v>
      </c>
      <c r="C19" s="21">
        <v>4211.0</v>
      </c>
    </row>
    <row r="20">
      <c r="A20" s="5">
        <v>2016.0</v>
      </c>
      <c r="B20" s="5">
        <v>5389.0</v>
      </c>
      <c r="C20" s="21">
        <v>4397.0</v>
      </c>
    </row>
    <row r="21" ht="15.75" customHeight="1">
      <c r="A21" s="5">
        <v>2017.0</v>
      </c>
      <c r="B21" s="5">
        <v>5566.0</v>
      </c>
      <c r="C21" s="21">
        <v>4581.0</v>
      </c>
    </row>
    <row r="22" ht="15.75" customHeight="1">
      <c r="A22" s="5">
        <v>2018.0</v>
      </c>
      <c r="B22" s="5">
        <v>5865.0</v>
      </c>
      <c r="C22" s="21">
        <v>4895.0</v>
      </c>
    </row>
    <row r="23" ht="15.75" customHeight="1">
      <c r="A23" s="5">
        <v>2019.0</v>
      </c>
      <c r="B23" s="5">
        <v>5958.0</v>
      </c>
      <c r="C23" s="21">
        <v>4959.0</v>
      </c>
    </row>
    <row r="24" ht="15.75" customHeight="1">
      <c r="A24" s="5">
        <v>2020.0</v>
      </c>
      <c r="B24" s="5">
        <v>4638.0</v>
      </c>
      <c r="C24" s="21">
        <v>3617.0</v>
      </c>
    </row>
    <row r="25" ht="15.75" customHeight="1">
      <c r="A25" s="5">
        <v>2021.0</v>
      </c>
      <c r="B25" s="5">
        <v>5473.0</v>
      </c>
      <c r="C25" s="21">
        <v>4410.0</v>
      </c>
    </row>
    <row r="26" ht="15.75" customHeight="1">
      <c r="A26" s="5">
        <v>2022.0</v>
      </c>
      <c r="B26" s="5">
        <v>5723.0</v>
      </c>
      <c r="C26" s="21">
        <v>4706.0</v>
      </c>
    </row>
    <row r="27" ht="15.75" customHeight="1">
      <c r="A27" s="5">
        <v>2023.0</v>
      </c>
      <c r="B27" s="5">
        <v>6196.0</v>
      </c>
      <c r="C27" s="21">
        <v>5123.0</v>
      </c>
    </row>
    <row r="28" ht="15.75" customHeight="1"/>
    <row r="29" ht="15.75" customHeight="1">
      <c r="B29" s="30"/>
      <c r="E29" s="15"/>
    </row>
    <row r="30" ht="15.75" customHeight="1">
      <c r="B30" s="30"/>
    </row>
    <row r="31" ht="15.75" customHeight="1">
      <c r="B31" s="30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2:C2"/>
    <mergeCell ref="F2:G2"/>
    <mergeCell ref="F6:H6"/>
    <mergeCell ref="F14:H14"/>
  </mergeCells>
  <hyperlinks>
    <hyperlink r:id="rId1" ref="H3"/>
  </hyperlinks>
  <printOptions/>
  <pageMargins bottom="0.75" footer="0.0" header="0.0" left="0.7" right="0.7" top="0.7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3" width="13.14"/>
    <col customWidth="1" min="4" max="4" width="10.71"/>
    <col customWidth="1" min="5" max="5" width="9.29"/>
    <col customWidth="1" min="6" max="9" width="10.71"/>
    <col customWidth="1" min="10" max="10" width="9.0"/>
    <col customWidth="1" min="11" max="11" width="25.14"/>
    <col customWidth="1" min="12" max="26" width="10.71"/>
  </cols>
  <sheetData>
    <row r="1">
      <c r="A1" s="1" t="s">
        <v>0</v>
      </c>
      <c r="B1" s="3" t="s">
        <v>2</v>
      </c>
      <c r="C1" s="3" t="s">
        <v>4</v>
      </c>
      <c r="D1" s="3" t="s">
        <v>7</v>
      </c>
      <c r="E1" s="3" t="s">
        <v>8</v>
      </c>
      <c r="F1" s="4" t="s">
        <v>10</v>
      </c>
      <c r="G1" s="3" t="s">
        <v>13</v>
      </c>
      <c r="H1" s="3" t="s">
        <v>15</v>
      </c>
      <c r="I1" s="3" t="s">
        <v>17</v>
      </c>
    </row>
    <row r="2">
      <c r="A2" s="6" t="s">
        <v>18</v>
      </c>
      <c r="B2" s="6" t="s">
        <v>16</v>
      </c>
      <c r="C2" s="6">
        <v>1981.0</v>
      </c>
      <c r="D2" s="7">
        <v>3935.0</v>
      </c>
      <c r="E2" s="17" t="s">
        <v>23</v>
      </c>
      <c r="F2" s="18">
        <v>0.02</v>
      </c>
      <c r="G2" s="6" t="s">
        <v>34</v>
      </c>
      <c r="I2" s="20">
        <f t="shared" ref="I2:I61" si="1">(D2/1000)*F2</f>
        <v>0.0787</v>
      </c>
    </row>
    <row r="3">
      <c r="A3" s="6" t="s">
        <v>40</v>
      </c>
      <c r="B3" s="6" t="s">
        <v>16</v>
      </c>
      <c r="C3" s="6">
        <v>1982.0</v>
      </c>
      <c r="D3" s="7">
        <v>4360.0</v>
      </c>
      <c r="E3" s="23" t="s">
        <v>43</v>
      </c>
      <c r="F3" s="18">
        <v>0.02</v>
      </c>
      <c r="G3" s="6" t="s">
        <v>34</v>
      </c>
      <c r="I3" s="20">
        <f t="shared" si="1"/>
        <v>0.0872</v>
      </c>
    </row>
    <row r="4">
      <c r="A4" s="6" t="s">
        <v>14</v>
      </c>
      <c r="B4" s="6" t="s">
        <v>16</v>
      </c>
      <c r="C4" s="6">
        <v>1991.0</v>
      </c>
      <c r="D4" s="7">
        <v>4932.0</v>
      </c>
      <c r="E4" s="23" t="s">
        <v>49</v>
      </c>
      <c r="F4" s="18">
        <v>0.02</v>
      </c>
      <c r="G4" s="6" t="s">
        <v>34</v>
      </c>
      <c r="I4" s="20">
        <f t="shared" si="1"/>
        <v>0.09864</v>
      </c>
      <c r="K4" s="27" t="s">
        <v>2</v>
      </c>
      <c r="L4" s="27" t="s">
        <v>19</v>
      </c>
    </row>
    <row r="5">
      <c r="A5" s="6" t="s">
        <v>35</v>
      </c>
      <c r="B5" s="6" t="s">
        <v>16</v>
      </c>
      <c r="C5" s="6">
        <v>1969.0</v>
      </c>
      <c r="D5" s="7">
        <v>3363.0</v>
      </c>
      <c r="E5" s="17" t="s">
        <v>60</v>
      </c>
      <c r="F5" s="18">
        <v>0.02</v>
      </c>
      <c r="G5" s="6" t="s">
        <v>34</v>
      </c>
      <c r="I5" s="20">
        <f t="shared" si="1"/>
        <v>0.06726</v>
      </c>
      <c r="K5" s="31" t="s">
        <v>16</v>
      </c>
      <c r="L5" s="32" t="s">
        <v>25</v>
      </c>
    </row>
    <row r="6">
      <c r="A6" s="6" t="s">
        <v>44</v>
      </c>
      <c r="B6" s="6" t="s">
        <v>16</v>
      </c>
      <c r="C6" s="6">
        <v>2010.0</v>
      </c>
      <c r="D6" s="7">
        <v>3221.0</v>
      </c>
      <c r="E6" s="17" t="s">
        <v>81</v>
      </c>
      <c r="F6" s="35">
        <v>0.04</v>
      </c>
      <c r="G6" s="6" t="s">
        <v>34</v>
      </c>
      <c r="I6" s="20">
        <f t="shared" si="1"/>
        <v>0.12884</v>
      </c>
      <c r="K6" s="31" t="s">
        <v>36</v>
      </c>
      <c r="L6" s="32" t="s">
        <v>38</v>
      </c>
    </row>
    <row r="7">
      <c r="A7" s="6" t="s">
        <v>53</v>
      </c>
      <c r="B7" s="6" t="s">
        <v>16</v>
      </c>
      <c r="C7" s="6">
        <v>2010.0</v>
      </c>
      <c r="D7" s="7">
        <v>3379.0</v>
      </c>
      <c r="E7" s="17" t="s">
        <v>102</v>
      </c>
      <c r="F7" s="18">
        <v>0.02</v>
      </c>
      <c r="G7" s="6" t="s">
        <v>34</v>
      </c>
      <c r="I7" s="20">
        <f t="shared" si="1"/>
        <v>0.06758</v>
      </c>
      <c r="K7" s="31" t="s">
        <v>45</v>
      </c>
      <c r="L7" s="31" t="s">
        <v>46</v>
      </c>
    </row>
    <row r="8">
      <c r="A8" s="6" t="s">
        <v>59</v>
      </c>
      <c r="B8" s="6" t="s">
        <v>16</v>
      </c>
      <c r="C8" s="6">
        <v>2035.0</v>
      </c>
      <c r="D8" s="7">
        <v>8920.0</v>
      </c>
      <c r="E8" s="6" t="s">
        <v>110</v>
      </c>
      <c r="F8" s="18">
        <v>0.03</v>
      </c>
      <c r="G8" s="6" t="s">
        <v>34</v>
      </c>
      <c r="I8" s="20">
        <f t="shared" si="1"/>
        <v>0.2676</v>
      </c>
      <c r="K8" s="31" t="s">
        <v>55</v>
      </c>
      <c r="L8" s="31" t="s">
        <v>56</v>
      </c>
    </row>
    <row r="9">
      <c r="A9" s="6" t="s">
        <v>24</v>
      </c>
      <c r="B9" s="6" t="s">
        <v>16</v>
      </c>
      <c r="C9" s="6">
        <v>2022.0</v>
      </c>
      <c r="D9" s="7">
        <v>5772.0</v>
      </c>
      <c r="E9" s="17" t="s">
        <v>112</v>
      </c>
      <c r="F9" s="18">
        <v>0.02</v>
      </c>
      <c r="G9" s="6" t="s">
        <v>34</v>
      </c>
      <c r="I9" s="20">
        <f t="shared" si="1"/>
        <v>0.11544</v>
      </c>
      <c r="K9" s="31" t="s">
        <v>61</v>
      </c>
      <c r="L9" s="31" t="s">
        <v>62</v>
      </c>
    </row>
    <row r="10">
      <c r="A10" s="6" t="s">
        <v>111</v>
      </c>
      <c r="B10" s="6" t="s">
        <v>36</v>
      </c>
      <c r="C10" s="6">
        <v>1984.0</v>
      </c>
      <c r="D10" s="7">
        <v>11793.0</v>
      </c>
      <c r="E10" s="17" t="s">
        <v>122</v>
      </c>
      <c r="F10" s="18">
        <v>0.03</v>
      </c>
      <c r="G10" s="6" t="s">
        <v>34</v>
      </c>
      <c r="I10" s="20">
        <f t="shared" si="1"/>
        <v>0.35379</v>
      </c>
      <c r="K10" s="31" t="s">
        <v>63</v>
      </c>
      <c r="L10" s="31" t="s">
        <v>64</v>
      </c>
    </row>
    <row r="11">
      <c r="A11" s="6" t="s">
        <v>103</v>
      </c>
      <c r="B11" s="6" t="s">
        <v>36</v>
      </c>
      <c r="C11" s="6">
        <v>1996.0</v>
      </c>
      <c r="D11" s="7">
        <v>13835.0</v>
      </c>
      <c r="E11" s="17" t="s">
        <v>127</v>
      </c>
      <c r="F11" s="18">
        <v>0.04</v>
      </c>
      <c r="G11" s="6" t="s">
        <v>34</v>
      </c>
      <c r="I11" s="20">
        <f t="shared" si="1"/>
        <v>0.5534</v>
      </c>
      <c r="K11" s="31" t="s">
        <v>66</v>
      </c>
      <c r="L11" s="31" t="s">
        <v>67</v>
      </c>
    </row>
    <row r="12">
      <c r="A12" s="6" t="s">
        <v>107</v>
      </c>
      <c r="B12" s="6" t="s">
        <v>36</v>
      </c>
      <c r="C12" s="6">
        <v>1984.0</v>
      </c>
      <c r="D12" s="7">
        <v>10477.0</v>
      </c>
      <c r="E12" s="17" t="s">
        <v>127</v>
      </c>
      <c r="F12" s="18">
        <v>0.03</v>
      </c>
      <c r="G12" s="6" t="s">
        <v>34</v>
      </c>
      <c r="I12" s="20">
        <f t="shared" si="1"/>
        <v>0.31431</v>
      </c>
      <c r="K12" s="31" t="s">
        <v>77</v>
      </c>
      <c r="L12" s="31" t="s">
        <v>67</v>
      </c>
    </row>
    <row r="13">
      <c r="A13" s="6" t="s">
        <v>116</v>
      </c>
      <c r="B13" s="6" t="s">
        <v>36</v>
      </c>
      <c r="C13" s="6">
        <v>1989.0</v>
      </c>
      <c r="D13" s="7">
        <v>8620.0</v>
      </c>
      <c r="E13" s="17" t="s">
        <v>122</v>
      </c>
      <c r="F13" s="18">
        <v>0.02</v>
      </c>
      <c r="G13" s="6" t="s">
        <v>34</v>
      </c>
      <c r="I13" s="20">
        <f t="shared" si="1"/>
        <v>0.1724</v>
      </c>
      <c r="K13" s="31" t="s">
        <v>94</v>
      </c>
      <c r="L13" s="31" t="s">
        <v>96</v>
      </c>
    </row>
    <row r="14">
      <c r="A14" s="6" t="s">
        <v>115</v>
      </c>
      <c r="B14" s="6" t="s">
        <v>36</v>
      </c>
      <c r="C14" s="6">
        <v>1997.0</v>
      </c>
      <c r="D14" s="7">
        <v>12591.0</v>
      </c>
      <c r="E14" s="17" t="s">
        <v>122</v>
      </c>
      <c r="F14" s="18">
        <v>0.04</v>
      </c>
      <c r="G14" s="6" t="s">
        <v>34</v>
      </c>
      <c r="I14" s="20">
        <f t="shared" si="1"/>
        <v>0.50364</v>
      </c>
      <c r="K14" s="31" t="s">
        <v>104</v>
      </c>
      <c r="L14" s="31" t="s">
        <v>106</v>
      </c>
    </row>
    <row r="15">
      <c r="A15" s="6" t="s">
        <v>74</v>
      </c>
      <c r="B15" s="6" t="s">
        <v>36</v>
      </c>
      <c r="C15" s="6">
        <v>1995.0</v>
      </c>
      <c r="D15" s="7">
        <v>11250.0</v>
      </c>
      <c r="E15" s="17" t="s">
        <v>146</v>
      </c>
      <c r="F15" s="18">
        <v>0.02</v>
      </c>
      <c r="G15" s="6" t="s">
        <v>34</v>
      </c>
      <c r="I15" s="20">
        <f t="shared" si="1"/>
        <v>0.225</v>
      </c>
      <c r="K15" s="31" t="s">
        <v>108</v>
      </c>
      <c r="L15" s="31" t="s">
        <v>109</v>
      </c>
    </row>
    <row r="16">
      <c r="A16" s="6" t="s">
        <v>91</v>
      </c>
      <c r="B16" s="6" t="s">
        <v>36</v>
      </c>
      <c r="C16" s="6">
        <v>2012.0</v>
      </c>
      <c r="D16" s="7">
        <v>11750.0</v>
      </c>
      <c r="E16" s="17" t="s">
        <v>151</v>
      </c>
      <c r="F16" s="18">
        <v>0.02</v>
      </c>
      <c r="G16" s="6" t="s">
        <v>34</v>
      </c>
      <c r="I16" s="20">
        <f t="shared" si="1"/>
        <v>0.235</v>
      </c>
      <c r="K16" s="31" t="s">
        <v>113</v>
      </c>
      <c r="L16" s="31" t="s">
        <v>114</v>
      </c>
    </row>
    <row r="17">
      <c r="A17" s="6" t="s">
        <v>124</v>
      </c>
      <c r="B17" s="6" t="s">
        <v>45</v>
      </c>
      <c r="C17" s="6">
        <v>2005.0</v>
      </c>
      <c r="D17" s="7">
        <v>21886.0</v>
      </c>
      <c r="E17" s="17" t="s">
        <v>156</v>
      </c>
      <c r="F17" s="18">
        <v>0.04</v>
      </c>
      <c r="G17" s="6" t="s">
        <v>34</v>
      </c>
      <c r="I17" s="20">
        <f t="shared" si="1"/>
        <v>0.87544</v>
      </c>
    </row>
    <row r="18">
      <c r="A18" s="6" t="s">
        <v>123</v>
      </c>
      <c r="B18" s="6" t="s">
        <v>45</v>
      </c>
      <c r="C18" s="6">
        <v>2004.0</v>
      </c>
      <c r="D18" s="7">
        <v>20700.0</v>
      </c>
      <c r="E18" s="17" t="s">
        <v>162</v>
      </c>
      <c r="F18" s="18">
        <v>0.04</v>
      </c>
      <c r="G18" s="6" t="s">
        <v>34</v>
      </c>
      <c r="I18" s="20">
        <f t="shared" si="1"/>
        <v>0.828</v>
      </c>
    </row>
    <row r="19">
      <c r="A19" s="6" t="s">
        <v>117</v>
      </c>
      <c r="B19" s="6" t="s">
        <v>45</v>
      </c>
      <c r="C19" s="6">
        <v>1997.0</v>
      </c>
      <c r="D19" s="7">
        <v>12950.0</v>
      </c>
      <c r="E19" s="17" t="s">
        <v>146</v>
      </c>
      <c r="F19" s="18">
        <v>0.02</v>
      </c>
      <c r="G19" s="6" t="s">
        <v>34</v>
      </c>
      <c r="I19" s="20">
        <f t="shared" si="1"/>
        <v>0.259</v>
      </c>
    </row>
    <row r="20">
      <c r="A20" s="6" t="s">
        <v>118</v>
      </c>
      <c r="B20" s="6" t="s">
        <v>45</v>
      </c>
      <c r="C20" s="6">
        <v>2011.0</v>
      </c>
      <c r="D20" s="7">
        <v>13600.0</v>
      </c>
      <c r="E20" s="17" t="s">
        <v>172</v>
      </c>
      <c r="F20" s="18">
        <v>0.02</v>
      </c>
      <c r="G20" s="6" t="s">
        <v>34</v>
      </c>
      <c r="I20" s="20">
        <f t="shared" si="1"/>
        <v>0.272</v>
      </c>
    </row>
    <row r="21" ht="15.75" customHeight="1">
      <c r="A21" s="6" t="s">
        <v>120</v>
      </c>
      <c r="B21" s="6" t="s">
        <v>45</v>
      </c>
      <c r="C21" s="6">
        <v>2001.0</v>
      </c>
      <c r="D21" s="7">
        <v>20069.0</v>
      </c>
      <c r="E21" s="17" t="s">
        <v>174</v>
      </c>
      <c r="F21" s="18">
        <v>0.04</v>
      </c>
      <c r="G21" s="6" t="s">
        <v>34</v>
      </c>
      <c r="I21" s="20">
        <f t="shared" si="1"/>
        <v>0.80276</v>
      </c>
    </row>
    <row r="22" ht="15.75" customHeight="1">
      <c r="A22" s="6" t="s">
        <v>125</v>
      </c>
      <c r="B22" s="6" t="s">
        <v>45</v>
      </c>
      <c r="C22" s="6">
        <v>2000.0</v>
      </c>
      <c r="D22" s="7">
        <v>13700.0</v>
      </c>
      <c r="E22" s="23" t="s">
        <v>43</v>
      </c>
      <c r="F22" s="18">
        <v>0.02</v>
      </c>
      <c r="G22" s="6" t="s">
        <v>34</v>
      </c>
      <c r="I22" s="20">
        <f t="shared" si="1"/>
        <v>0.274</v>
      </c>
      <c r="L22" s="40"/>
      <c r="M22" s="40"/>
      <c r="N22" s="40"/>
      <c r="O22" s="40"/>
    </row>
    <row r="23" ht="15.75" customHeight="1">
      <c r="A23" s="6" t="s">
        <v>128</v>
      </c>
      <c r="B23" s="6" t="s">
        <v>55</v>
      </c>
      <c r="C23" s="6">
        <v>2000.0</v>
      </c>
      <c r="D23" s="7">
        <v>17885.0</v>
      </c>
      <c r="E23" s="17" t="s">
        <v>175</v>
      </c>
      <c r="F23" s="18">
        <v>0.02</v>
      </c>
      <c r="G23" s="6" t="s">
        <v>34</v>
      </c>
      <c r="I23" s="20">
        <f t="shared" si="1"/>
        <v>0.3577</v>
      </c>
      <c r="L23" s="41"/>
      <c r="O23" s="15"/>
    </row>
    <row r="24" ht="15.75" customHeight="1">
      <c r="A24" s="6" t="s">
        <v>126</v>
      </c>
      <c r="B24" s="6" t="s">
        <v>55</v>
      </c>
      <c r="C24" s="6">
        <v>2003.0</v>
      </c>
      <c r="D24" s="7">
        <v>21845.0</v>
      </c>
      <c r="E24" s="17" t="s">
        <v>176</v>
      </c>
      <c r="F24" s="18">
        <v>0.045</v>
      </c>
      <c r="G24" s="6" t="s">
        <v>34</v>
      </c>
      <c r="I24" s="20">
        <f t="shared" si="1"/>
        <v>0.983025</v>
      </c>
      <c r="L24" s="41"/>
      <c r="O24" s="15"/>
    </row>
    <row r="25" ht="15.75" customHeight="1">
      <c r="A25" s="6" t="s">
        <v>129</v>
      </c>
      <c r="B25" s="6" t="s">
        <v>55</v>
      </c>
      <c r="C25" s="6">
        <v>2035.0</v>
      </c>
      <c r="D25" s="7">
        <v>24272.0</v>
      </c>
      <c r="E25" s="17" t="s">
        <v>177</v>
      </c>
      <c r="F25" s="18">
        <v>0.02</v>
      </c>
      <c r="G25" s="6" t="s">
        <v>34</v>
      </c>
      <c r="I25" s="20">
        <f t="shared" si="1"/>
        <v>0.48544</v>
      </c>
      <c r="L25" s="41"/>
      <c r="O25" s="15"/>
    </row>
    <row r="26" ht="15.75" customHeight="1">
      <c r="A26" s="6" t="s">
        <v>133</v>
      </c>
      <c r="B26" s="6" t="s">
        <v>61</v>
      </c>
      <c r="C26" s="6">
        <v>1988.0</v>
      </c>
      <c r="D26" s="7">
        <v>27900.0</v>
      </c>
      <c r="E26" s="17" t="s">
        <v>178</v>
      </c>
      <c r="F26" s="18">
        <v>0.04</v>
      </c>
      <c r="G26" s="6" t="s">
        <v>34</v>
      </c>
      <c r="I26" s="20">
        <f t="shared" si="1"/>
        <v>1.116</v>
      </c>
      <c r="L26" s="41"/>
      <c r="O26" s="15"/>
    </row>
    <row r="27" ht="15.75" customHeight="1">
      <c r="A27" s="6" t="s">
        <v>131</v>
      </c>
      <c r="B27" s="6" t="s">
        <v>61</v>
      </c>
      <c r="C27" s="6">
        <v>2005.0</v>
      </c>
      <c r="D27" s="7">
        <v>24955.0</v>
      </c>
      <c r="E27" s="17" t="s">
        <v>179</v>
      </c>
      <c r="F27" s="18">
        <v>0.04</v>
      </c>
      <c r="G27" s="6" t="s">
        <v>34</v>
      </c>
      <c r="I27" s="20">
        <f t="shared" si="1"/>
        <v>0.9982</v>
      </c>
      <c r="L27" s="41"/>
      <c r="O27" s="15"/>
    </row>
    <row r="28" ht="15.75" customHeight="1">
      <c r="A28" s="6" t="s">
        <v>130</v>
      </c>
      <c r="B28" s="6" t="s">
        <v>61</v>
      </c>
      <c r="C28" s="6">
        <v>2016.0</v>
      </c>
      <c r="D28" s="7">
        <v>25100.0</v>
      </c>
      <c r="E28" s="17" t="s">
        <v>60</v>
      </c>
      <c r="F28" s="18">
        <v>0.04</v>
      </c>
      <c r="G28" s="6" t="s">
        <v>34</v>
      </c>
      <c r="I28" s="20">
        <f t="shared" si="1"/>
        <v>1.004</v>
      </c>
      <c r="L28" s="41"/>
      <c r="O28" s="15"/>
    </row>
    <row r="29" ht="15.75" customHeight="1">
      <c r="A29" s="6" t="s">
        <v>134</v>
      </c>
      <c r="B29" s="6" t="s">
        <v>61</v>
      </c>
      <c r="C29" s="6">
        <v>2011.0</v>
      </c>
      <c r="D29" s="7">
        <v>33000.0</v>
      </c>
      <c r="E29" s="17" t="s">
        <v>180</v>
      </c>
      <c r="F29" s="18">
        <v>0.04</v>
      </c>
      <c r="G29" s="6" t="s">
        <v>34</v>
      </c>
      <c r="I29" s="20">
        <f t="shared" si="1"/>
        <v>1.32</v>
      </c>
      <c r="L29" s="41"/>
      <c r="O29" s="15"/>
    </row>
    <row r="30" ht="15.75" customHeight="1">
      <c r="A30" s="42" t="s">
        <v>132</v>
      </c>
      <c r="B30" s="42" t="s">
        <v>61</v>
      </c>
      <c r="C30" s="6">
        <v>2018.0</v>
      </c>
      <c r="D30" s="7">
        <v>32990.0</v>
      </c>
      <c r="E30" s="17" t="s">
        <v>181</v>
      </c>
      <c r="F30" s="18">
        <v>0.05</v>
      </c>
      <c r="G30" s="6" t="s">
        <v>34</v>
      </c>
      <c r="I30" s="20">
        <f t="shared" si="1"/>
        <v>1.6495</v>
      </c>
      <c r="L30" s="41"/>
      <c r="O30" s="15"/>
    </row>
    <row r="31" ht="15.75" customHeight="1">
      <c r="A31" s="6" t="s">
        <v>138</v>
      </c>
      <c r="B31" s="6" t="s">
        <v>63</v>
      </c>
      <c r="C31" s="6">
        <v>2006.0</v>
      </c>
      <c r="D31" s="6">
        <v>28970.0</v>
      </c>
      <c r="E31" s="6" t="s">
        <v>182</v>
      </c>
      <c r="F31" s="18">
        <v>0.042</v>
      </c>
      <c r="G31" s="6" t="s">
        <v>34</v>
      </c>
      <c r="I31" s="20">
        <f t="shared" si="1"/>
        <v>1.21674</v>
      </c>
      <c r="L31" s="41"/>
      <c r="O31" s="15"/>
    </row>
    <row r="32" ht="15.75" customHeight="1">
      <c r="A32" s="6" t="s">
        <v>135</v>
      </c>
      <c r="B32" s="6" t="s">
        <v>63</v>
      </c>
      <c r="C32" s="6">
        <v>1999.0</v>
      </c>
      <c r="D32" s="6">
        <v>31674.0</v>
      </c>
      <c r="E32" s="6" t="s">
        <v>110</v>
      </c>
      <c r="F32" s="18">
        <v>0.076</v>
      </c>
      <c r="G32" s="6" t="s">
        <v>110</v>
      </c>
      <c r="H32" s="6"/>
      <c r="I32" s="20">
        <f t="shared" si="1"/>
        <v>2.407224</v>
      </c>
      <c r="O32" s="15"/>
    </row>
    <row r="33" ht="15.75" customHeight="1">
      <c r="A33" s="6" t="s">
        <v>136</v>
      </c>
      <c r="B33" s="6" t="s">
        <v>63</v>
      </c>
      <c r="C33" s="6">
        <v>2016.0</v>
      </c>
      <c r="D33" s="7">
        <v>35220.0</v>
      </c>
      <c r="E33" s="6" t="s">
        <v>183</v>
      </c>
      <c r="F33" s="18">
        <v>0.08</v>
      </c>
      <c r="G33" s="6" t="s">
        <v>184</v>
      </c>
      <c r="H33" s="6" t="s">
        <v>185</v>
      </c>
      <c r="I33" s="20">
        <f t="shared" si="1"/>
        <v>2.8176</v>
      </c>
      <c r="J33" s="15"/>
      <c r="O33" s="15"/>
    </row>
    <row r="34" ht="15.75" customHeight="1">
      <c r="A34" s="6" t="s">
        <v>137</v>
      </c>
      <c r="B34" s="6" t="s">
        <v>63</v>
      </c>
      <c r="C34" s="6">
        <v>1996.0</v>
      </c>
      <c r="D34" s="7">
        <v>39330.65443250478</v>
      </c>
      <c r="E34" s="6" t="s">
        <v>186</v>
      </c>
      <c r="F34" s="18">
        <v>0.042</v>
      </c>
      <c r="G34" s="6" t="s">
        <v>184</v>
      </c>
      <c r="H34" s="6" t="s">
        <v>187</v>
      </c>
      <c r="I34" s="20">
        <f t="shared" si="1"/>
        <v>1.651887486</v>
      </c>
      <c r="J34" s="15"/>
      <c r="O34" s="15"/>
    </row>
    <row r="35" ht="15.75" customHeight="1">
      <c r="A35" s="6" t="s">
        <v>141</v>
      </c>
      <c r="B35" s="6" t="s">
        <v>66</v>
      </c>
      <c r="C35" s="6">
        <v>1988.0</v>
      </c>
      <c r="D35" s="7">
        <v>87173.66666666667</v>
      </c>
      <c r="E35" s="6" t="s">
        <v>186</v>
      </c>
      <c r="F35" s="18">
        <v>0.042</v>
      </c>
      <c r="G35" s="6" t="s">
        <v>184</v>
      </c>
      <c r="H35" s="6" t="s">
        <v>187</v>
      </c>
      <c r="I35" s="20">
        <f t="shared" si="1"/>
        <v>3.661294</v>
      </c>
      <c r="J35" s="15"/>
      <c r="K35" s="43"/>
      <c r="O35" s="15"/>
    </row>
    <row r="36" ht="15.75" customHeight="1">
      <c r="A36" s="6" t="s">
        <v>142</v>
      </c>
      <c r="B36" s="6" t="s">
        <v>66</v>
      </c>
      <c r="C36" s="6">
        <v>2019.0</v>
      </c>
      <c r="D36" s="6">
        <f>D31+(D31*0.4)</f>
        <v>40558</v>
      </c>
      <c r="E36" s="6" t="s">
        <v>189</v>
      </c>
      <c r="F36" s="18">
        <v>0.062</v>
      </c>
      <c r="G36" s="6" t="s">
        <v>34</v>
      </c>
      <c r="H36" s="6"/>
      <c r="I36" s="20">
        <f t="shared" si="1"/>
        <v>2.514596</v>
      </c>
      <c r="J36" s="15"/>
      <c r="O36" s="15"/>
    </row>
    <row r="37" ht="15.75" customHeight="1">
      <c r="A37" s="6" t="s">
        <v>140</v>
      </c>
      <c r="B37" s="6" t="s">
        <v>66</v>
      </c>
      <c r="C37" s="6">
        <v>2016.0</v>
      </c>
      <c r="D37" s="7">
        <v>37080.0</v>
      </c>
      <c r="E37" s="6" t="s">
        <v>183</v>
      </c>
      <c r="F37" s="18">
        <v>0.08</v>
      </c>
      <c r="G37" s="6" t="s">
        <v>184</v>
      </c>
      <c r="H37" s="6" t="s">
        <v>185</v>
      </c>
      <c r="I37" s="20">
        <f t="shared" si="1"/>
        <v>2.9664</v>
      </c>
      <c r="J37" s="15"/>
      <c r="K37" s="43"/>
      <c r="O37" s="15"/>
    </row>
    <row r="38" ht="15.75" customHeight="1">
      <c r="A38" s="6" t="s">
        <v>139</v>
      </c>
      <c r="B38" s="6" t="s">
        <v>66</v>
      </c>
      <c r="C38" s="6">
        <v>1997.0</v>
      </c>
      <c r="D38" s="7">
        <v>37648.136</v>
      </c>
      <c r="E38" s="6" t="s">
        <v>186</v>
      </c>
      <c r="F38" s="18">
        <v>0.062</v>
      </c>
      <c r="G38" s="6" t="s">
        <v>184</v>
      </c>
      <c r="H38" s="6" t="s">
        <v>187</v>
      </c>
      <c r="I38" s="20">
        <f t="shared" si="1"/>
        <v>2.334184432</v>
      </c>
      <c r="J38" s="15"/>
      <c r="O38" s="15"/>
    </row>
    <row r="39" ht="15.75" customHeight="1">
      <c r="A39" s="6" t="s">
        <v>147</v>
      </c>
      <c r="B39" s="6" t="s">
        <v>77</v>
      </c>
      <c r="C39" s="6">
        <v>2018.0</v>
      </c>
      <c r="D39" s="7">
        <v>40390.71817454545</v>
      </c>
      <c r="E39" s="6" t="s">
        <v>186</v>
      </c>
      <c r="F39" s="18">
        <v>0.12</v>
      </c>
      <c r="G39" s="6" t="s">
        <v>184</v>
      </c>
      <c r="H39" s="6" t="s">
        <v>185</v>
      </c>
      <c r="I39" s="20">
        <f t="shared" si="1"/>
        <v>4.846886181</v>
      </c>
      <c r="J39" s="15"/>
      <c r="K39" s="43"/>
      <c r="O39" s="15"/>
    </row>
    <row r="40" ht="15.75" customHeight="1">
      <c r="A40" s="6" t="s">
        <v>148</v>
      </c>
      <c r="B40" s="6" t="s">
        <v>77</v>
      </c>
      <c r="C40" s="6">
        <v>2016.0</v>
      </c>
      <c r="D40" s="7">
        <v>44647.400754</v>
      </c>
      <c r="E40" s="6" t="s">
        <v>186</v>
      </c>
      <c r="F40" s="18">
        <v>0.12</v>
      </c>
      <c r="G40" s="6" t="s">
        <v>184</v>
      </c>
      <c r="H40" s="6" t="s">
        <v>185</v>
      </c>
      <c r="I40" s="20">
        <f t="shared" si="1"/>
        <v>5.35768809</v>
      </c>
      <c r="J40" s="15"/>
      <c r="K40" s="43"/>
      <c r="O40" s="15"/>
    </row>
    <row r="41" ht="15.75" customHeight="1">
      <c r="A41" s="6" t="s">
        <v>145</v>
      </c>
      <c r="B41" s="6" t="s">
        <v>77</v>
      </c>
      <c r="C41" s="6">
        <v>1998.0</v>
      </c>
      <c r="D41" s="7">
        <v>41312.31501187504</v>
      </c>
      <c r="E41" s="6" t="s">
        <v>186</v>
      </c>
      <c r="F41" s="18">
        <v>0.062</v>
      </c>
      <c r="G41" s="6" t="s">
        <v>184</v>
      </c>
      <c r="H41" s="6" t="s">
        <v>187</v>
      </c>
      <c r="I41" s="20">
        <f t="shared" si="1"/>
        <v>2.561363531</v>
      </c>
      <c r="J41" s="15"/>
      <c r="K41" s="43"/>
      <c r="O41" s="15"/>
    </row>
    <row r="42" ht="15.75" customHeight="1">
      <c r="A42" s="6" t="s">
        <v>143</v>
      </c>
      <c r="B42" s="6" t="s">
        <v>77</v>
      </c>
      <c r="C42" s="6">
        <v>2017.0</v>
      </c>
      <c r="D42" s="7">
        <v>45068.90112</v>
      </c>
      <c r="E42" s="6" t="s">
        <v>186</v>
      </c>
      <c r="F42" s="18">
        <v>0.12</v>
      </c>
      <c r="G42" s="6" t="s">
        <v>184</v>
      </c>
      <c r="H42" s="6" t="s">
        <v>185</v>
      </c>
      <c r="I42" s="20">
        <f t="shared" si="1"/>
        <v>5.408268134</v>
      </c>
      <c r="J42" s="15"/>
      <c r="K42" s="43"/>
      <c r="O42" s="15"/>
    </row>
    <row r="43" ht="15.75" customHeight="1">
      <c r="A43" s="6" t="s">
        <v>144</v>
      </c>
      <c r="B43" s="6" t="s">
        <v>77</v>
      </c>
      <c r="C43" s="6">
        <v>2018.0</v>
      </c>
      <c r="D43" s="7">
        <v>47168.81705896163</v>
      </c>
      <c r="E43" s="6" t="s">
        <v>186</v>
      </c>
      <c r="F43" s="18">
        <v>0.12</v>
      </c>
      <c r="G43" s="6" t="s">
        <v>184</v>
      </c>
      <c r="H43" s="6" t="s">
        <v>185</v>
      </c>
      <c r="I43" s="20">
        <f t="shared" si="1"/>
        <v>5.660258047</v>
      </c>
      <c r="J43" s="15"/>
      <c r="O43" s="15"/>
    </row>
    <row r="44" ht="15.75" customHeight="1">
      <c r="A44" s="6" t="s">
        <v>149</v>
      </c>
      <c r="B44" s="6" t="s">
        <v>77</v>
      </c>
      <c r="C44" s="6">
        <v>2030.0</v>
      </c>
      <c r="D44" s="7">
        <v>43078.0</v>
      </c>
      <c r="E44" s="6" t="s">
        <v>190</v>
      </c>
      <c r="F44" s="18">
        <v>0.12</v>
      </c>
      <c r="G44" s="6" t="s">
        <v>190</v>
      </c>
      <c r="H44" s="6"/>
      <c r="I44" s="20">
        <f t="shared" si="1"/>
        <v>5.16936</v>
      </c>
      <c r="J44" s="15"/>
      <c r="O44" s="15"/>
    </row>
    <row r="45" ht="15.75" customHeight="1">
      <c r="A45" s="6" t="s">
        <v>152</v>
      </c>
      <c r="B45" s="6" t="s">
        <v>94</v>
      </c>
      <c r="C45" s="6">
        <v>2017.0</v>
      </c>
      <c r="D45" s="7">
        <v>49771.60952591463</v>
      </c>
      <c r="E45" s="6" t="s">
        <v>186</v>
      </c>
      <c r="F45" s="18">
        <v>0.12</v>
      </c>
      <c r="G45" s="6" t="s">
        <v>184</v>
      </c>
      <c r="H45" s="6" t="s">
        <v>185</v>
      </c>
      <c r="I45" s="20">
        <f t="shared" si="1"/>
        <v>5.972593143</v>
      </c>
      <c r="J45" s="15"/>
      <c r="O45" s="15"/>
    </row>
    <row r="46" ht="15.75" customHeight="1">
      <c r="A46" s="6" t="s">
        <v>150</v>
      </c>
      <c r="B46" s="6" t="s">
        <v>94</v>
      </c>
      <c r="C46" s="6">
        <v>1994.0</v>
      </c>
      <c r="D46" s="7">
        <v>48221.835121129414</v>
      </c>
      <c r="E46" s="6" t="s">
        <v>186</v>
      </c>
      <c r="F46" s="18">
        <v>0.042</v>
      </c>
      <c r="G46" s="6" t="s">
        <v>184</v>
      </c>
      <c r="H46" s="6" t="s">
        <v>187</v>
      </c>
      <c r="I46" s="20">
        <f t="shared" si="1"/>
        <v>2.025317075</v>
      </c>
      <c r="J46" s="15"/>
      <c r="O46" s="15"/>
    </row>
    <row r="47" ht="15.75" customHeight="1">
      <c r="A47" s="6" t="s">
        <v>154</v>
      </c>
      <c r="B47" s="6" t="s">
        <v>94</v>
      </c>
      <c r="C47" s="6">
        <v>2030.0</v>
      </c>
      <c r="D47" s="7">
        <v>45706.0</v>
      </c>
      <c r="E47" s="6" t="s">
        <v>190</v>
      </c>
      <c r="F47" s="18">
        <v>0.17</v>
      </c>
      <c r="G47" s="6" t="s">
        <v>34</v>
      </c>
      <c r="H47" s="6"/>
      <c r="I47" s="20">
        <f t="shared" si="1"/>
        <v>7.77002</v>
      </c>
      <c r="J47" s="15"/>
      <c r="K47" s="43"/>
      <c r="O47" s="15"/>
    </row>
    <row r="48" ht="15.75" customHeight="1">
      <c r="A48" s="6" t="s">
        <v>155</v>
      </c>
      <c r="B48" s="6" t="s">
        <v>104</v>
      </c>
      <c r="C48" s="6">
        <v>2011.0</v>
      </c>
      <c r="D48" s="7">
        <v>114597.36793766233</v>
      </c>
      <c r="E48" s="6" t="s">
        <v>186</v>
      </c>
      <c r="F48" s="18">
        <v>0.14</v>
      </c>
      <c r="G48" s="6" t="s">
        <v>184</v>
      </c>
      <c r="H48" s="6" t="s">
        <v>191</v>
      </c>
      <c r="I48" s="20">
        <f t="shared" si="1"/>
        <v>16.04363151</v>
      </c>
      <c r="J48" s="15"/>
      <c r="K48" s="43"/>
      <c r="O48" s="15"/>
    </row>
    <row r="49" ht="15.75" customHeight="1">
      <c r="A49" s="6" t="s">
        <v>157</v>
      </c>
      <c r="B49" s="6" t="s">
        <v>104</v>
      </c>
      <c r="C49" s="6">
        <v>2014.0</v>
      </c>
      <c r="D49" s="7">
        <v>115187.77281334724</v>
      </c>
      <c r="E49" s="6" t="s">
        <v>186</v>
      </c>
      <c r="F49" s="18">
        <v>0.14</v>
      </c>
      <c r="G49" s="6" t="s">
        <v>184</v>
      </c>
      <c r="H49" s="6" t="s">
        <v>191</v>
      </c>
      <c r="I49" s="20">
        <f t="shared" si="1"/>
        <v>16.12628819</v>
      </c>
      <c r="J49" s="15"/>
      <c r="K49" s="43"/>
      <c r="O49" s="15"/>
    </row>
    <row r="50" ht="15.75" customHeight="1">
      <c r="A50" s="6" t="s">
        <v>159</v>
      </c>
      <c r="B50" s="6" t="s">
        <v>104</v>
      </c>
      <c r="C50" s="6">
        <v>1994.0</v>
      </c>
      <c r="D50" s="7">
        <v>119428.959232</v>
      </c>
      <c r="E50" s="6" t="s">
        <v>186</v>
      </c>
      <c r="F50" s="18">
        <v>0.035</v>
      </c>
      <c r="G50" s="6" t="s">
        <v>184</v>
      </c>
      <c r="H50" s="6" t="s">
        <v>187</v>
      </c>
      <c r="I50" s="20">
        <f t="shared" si="1"/>
        <v>4.180013573</v>
      </c>
      <c r="J50" s="15"/>
      <c r="O50" s="15"/>
    </row>
    <row r="51" ht="15.75" customHeight="1">
      <c r="A51" s="6" t="s">
        <v>158</v>
      </c>
      <c r="B51" s="6" t="s">
        <v>104</v>
      </c>
      <c r="C51" s="6">
        <v>1998.0</v>
      </c>
      <c r="D51" s="7">
        <v>116177.611776</v>
      </c>
      <c r="E51" s="6" t="s">
        <v>186</v>
      </c>
      <c r="F51" s="18">
        <v>0.035</v>
      </c>
      <c r="G51" s="6" t="s">
        <v>184</v>
      </c>
      <c r="H51" s="6" t="s">
        <v>187</v>
      </c>
      <c r="I51" s="20">
        <f t="shared" si="1"/>
        <v>4.066216412</v>
      </c>
      <c r="J51" s="15"/>
      <c r="K51" s="43"/>
      <c r="O51" s="15"/>
    </row>
    <row r="52" ht="15.75" customHeight="1">
      <c r="A52" s="6" t="s">
        <v>160</v>
      </c>
      <c r="B52" s="6" t="s">
        <v>104</v>
      </c>
      <c r="C52" s="6">
        <v>2040.0</v>
      </c>
      <c r="D52" s="6">
        <v>129870.0</v>
      </c>
      <c r="E52" s="6" t="s">
        <v>190</v>
      </c>
      <c r="F52" s="18">
        <v>0.17</v>
      </c>
      <c r="G52" s="6" t="s">
        <v>34</v>
      </c>
      <c r="H52" s="6"/>
      <c r="I52" s="20">
        <f t="shared" si="1"/>
        <v>22.0779</v>
      </c>
      <c r="J52" s="15"/>
      <c r="K52" s="43"/>
      <c r="O52" s="15"/>
    </row>
    <row r="53" ht="15.75" customHeight="1">
      <c r="A53" s="6" t="s">
        <v>163</v>
      </c>
      <c r="B53" s="6" t="s">
        <v>108</v>
      </c>
      <c r="C53" s="6">
        <v>1998.0</v>
      </c>
      <c r="D53" s="7">
        <v>158681.70677357895</v>
      </c>
      <c r="E53" s="6" t="s">
        <v>186</v>
      </c>
      <c r="F53" s="18">
        <v>0.07</v>
      </c>
      <c r="G53" s="6" t="s">
        <v>184</v>
      </c>
      <c r="H53" s="6" t="s">
        <v>193</v>
      </c>
      <c r="I53" s="20">
        <f t="shared" si="1"/>
        <v>11.10771947</v>
      </c>
      <c r="J53" s="15"/>
      <c r="K53" s="43"/>
    </row>
    <row r="54" ht="15.75" customHeight="1">
      <c r="A54" s="6" t="s">
        <v>161</v>
      </c>
      <c r="B54" s="6" t="s">
        <v>108</v>
      </c>
      <c r="C54" s="6">
        <v>1995.0</v>
      </c>
      <c r="D54" s="7">
        <v>133687.21590036975</v>
      </c>
      <c r="E54" s="6" t="s">
        <v>186</v>
      </c>
      <c r="F54" s="18">
        <v>0.07</v>
      </c>
      <c r="G54" s="6" t="s">
        <v>184</v>
      </c>
      <c r="H54" s="6" t="s">
        <v>193</v>
      </c>
      <c r="I54" s="20">
        <f t="shared" si="1"/>
        <v>9.358105113</v>
      </c>
      <c r="J54" s="15"/>
      <c r="K54" s="43"/>
    </row>
    <row r="55" ht="15.75" customHeight="1">
      <c r="A55" s="6" t="s">
        <v>165</v>
      </c>
      <c r="B55" s="6" t="s">
        <v>108</v>
      </c>
      <c r="C55" s="6">
        <v>2015.0</v>
      </c>
      <c r="D55" s="7">
        <v>119781.32178510663</v>
      </c>
      <c r="E55" s="6" t="s">
        <v>186</v>
      </c>
      <c r="F55" s="18">
        <v>0.14</v>
      </c>
      <c r="G55" s="6" t="s">
        <v>184</v>
      </c>
      <c r="H55" s="6" t="s">
        <v>187</v>
      </c>
      <c r="I55" s="20">
        <f t="shared" si="1"/>
        <v>16.76938505</v>
      </c>
      <c r="J55" s="15"/>
    </row>
    <row r="56" ht="15.75" customHeight="1">
      <c r="A56" s="6" t="s">
        <v>164</v>
      </c>
      <c r="B56" s="6" t="s">
        <v>108</v>
      </c>
      <c r="C56" s="6">
        <v>2018.0</v>
      </c>
      <c r="D56" s="7">
        <v>115353.98240375587</v>
      </c>
      <c r="E56" s="6" t="s">
        <v>186</v>
      </c>
      <c r="F56" s="18">
        <v>0.14</v>
      </c>
      <c r="G56" s="6" t="s">
        <v>184</v>
      </c>
      <c r="H56" s="6" t="s">
        <v>191</v>
      </c>
      <c r="I56" s="20">
        <f t="shared" si="1"/>
        <v>16.14955754</v>
      </c>
      <c r="J56" s="15"/>
    </row>
    <row r="57" ht="15.75" customHeight="1">
      <c r="A57" s="6" t="s">
        <v>166</v>
      </c>
      <c r="B57" s="6" t="s">
        <v>108</v>
      </c>
      <c r="C57" s="6">
        <v>2040.0</v>
      </c>
      <c r="D57" s="7"/>
      <c r="E57" s="6" t="s">
        <v>190</v>
      </c>
      <c r="F57" s="18">
        <v>0.17</v>
      </c>
      <c r="G57" s="6" t="s">
        <v>34</v>
      </c>
      <c r="H57" s="6"/>
      <c r="I57" s="20">
        <f t="shared" si="1"/>
        <v>0</v>
      </c>
      <c r="J57" s="15"/>
    </row>
    <row r="58" ht="15.75" customHeight="1">
      <c r="A58" s="6" t="s">
        <v>168</v>
      </c>
      <c r="B58" s="6" t="s">
        <v>113</v>
      </c>
      <c r="C58" s="6">
        <v>2007.0</v>
      </c>
      <c r="D58" s="7">
        <v>270210.2488540378</v>
      </c>
      <c r="E58" s="6" t="s">
        <v>186</v>
      </c>
      <c r="F58" s="18">
        <v>0.1</v>
      </c>
      <c r="G58" s="6" t="s">
        <v>184</v>
      </c>
      <c r="H58" s="6" t="s">
        <v>185</v>
      </c>
      <c r="I58" s="20">
        <f t="shared" si="1"/>
        <v>27.02102489</v>
      </c>
      <c r="J58" s="15"/>
    </row>
    <row r="59" ht="15.75" customHeight="1">
      <c r="A59" s="6" t="s">
        <v>167</v>
      </c>
      <c r="B59" s="6" t="s">
        <v>113</v>
      </c>
      <c r="C59" s="6">
        <v>2018.0</v>
      </c>
      <c r="D59" s="7">
        <v>132864.38194027357</v>
      </c>
      <c r="E59" s="6" t="s">
        <v>186</v>
      </c>
      <c r="F59" s="18">
        <v>0.1</v>
      </c>
      <c r="G59" s="6" t="s">
        <v>184</v>
      </c>
      <c r="H59" s="6" t="s">
        <v>185</v>
      </c>
      <c r="I59" s="20">
        <f t="shared" si="1"/>
        <v>13.28643819</v>
      </c>
      <c r="J59" s="15"/>
      <c r="K59" s="43"/>
    </row>
    <row r="60" ht="15.75" customHeight="1">
      <c r="A60" s="6" t="s">
        <v>169</v>
      </c>
      <c r="B60" s="6" t="s">
        <v>113</v>
      </c>
      <c r="C60" s="6">
        <v>2027.0</v>
      </c>
      <c r="D60" s="7">
        <v>167829.04</v>
      </c>
      <c r="E60" s="6" t="s">
        <v>186</v>
      </c>
      <c r="F60" s="18">
        <v>0.13</v>
      </c>
      <c r="G60" s="6" t="s">
        <v>184</v>
      </c>
      <c r="H60" s="6" t="s">
        <v>185</v>
      </c>
      <c r="I60" s="20">
        <f t="shared" si="1"/>
        <v>21.8177752</v>
      </c>
      <c r="J60" s="15"/>
      <c r="K60" s="43"/>
    </row>
    <row r="61" ht="15.75" customHeight="1">
      <c r="A61" s="6" t="s">
        <v>170</v>
      </c>
      <c r="B61" s="6" t="s">
        <v>171</v>
      </c>
      <c r="C61" s="6">
        <v>1989.0</v>
      </c>
      <c r="D61" s="7">
        <v>182161.6299157733</v>
      </c>
      <c r="E61" s="6" t="s">
        <v>186</v>
      </c>
      <c r="F61" s="18">
        <v>0.05</v>
      </c>
      <c r="G61" s="6" t="s">
        <v>184</v>
      </c>
      <c r="H61" s="6" t="s">
        <v>185</v>
      </c>
      <c r="I61" s="20">
        <f t="shared" si="1"/>
        <v>9.108081496</v>
      </c>
    </row>
    <row r="62" ht="15.75" customHeight="1">
      <c r="B62" s="46"/>
      <c r="C62" s="46"/>
    </row>
    <row r="63" ht="15.75" customHeight="1">
      <c r="B63" s="46"/>
      <c r="C63" s="46"/>
    </row>
    <row r="64" ht="15.75" customHeight="1">
      <c r="B64" s="46"/>
      <c r="C64" s="46"/>
    </row>
    <row r="65" ht="15.75" customHeight="1">
      <c r="B65" s="46"/>
      <c r="C65" s="46"/>
    </row>
    <row r="66" ht="15.75" customHeight="1">
      <c r="B66" s="46"/>
      <c r="C66" s="46"/>
    </row>
    <row r="67" ht="15.75" customHeight="1">
      <c r="B67" s="46"/>
      <c r="C67" s="46"/>
    </row>
    <row r="68" ht="15.75" customHeight="1">
      <c r="B68" s="46"/>
      <c r="C68" s="46"/>
    </row>
    <row r="69" ht="15.75" customHeight="1">
      <c r="B69" s="46"/>
      <c r="C69" s="46"/>
    </row>
    <row r="70" ht="15.75" customHeight="1">
      <c r="B70" s="46"/>
      <c r="C70" s="46"/>
    </row>
    <row r="71" ht="15.75" customHeight="1">
      <c r="B71" s="46"/>
      <c r="C71" s="46"/>
    </row>
    <row r="72" ht="15.75" customHeight="1">
      <c r="B72" s="46"/>
      <c r="C72" s="46"/>
    </row>
    <row r="73" ht="15.75" customHeight="1">
      <c r="B73" s="46"/>
      <c r="C73" s="46"/>
    </row>
    <row r="74" ht="15.75" customHeight="1">
      <c r="B74" s="46"/>
      <c r="C74" s="46"/>
    </row>
    <row r="75" ht="15.75" customHeight="1">
      <c r="B75" s="46"/>
      <c r="C75" s="46"/>
    </row>
    <row r="76" ht="15.75" customHeight="1">
      <c r="B76" s="46"/>
      <c r="C76" s="46"/>
    </row>
    <row r="77" ht="15.75" customHeight="1">
      <c r="B77" s="46"/>
      <c r="C77" s="46"/>
    </row>
    <row r="78" ht="15.75" customHeight="1">
      <c r="B78" s="46"/>
      <c r="C78" s="46"/>
    </row>
    <row r="79" ht="15.75" customHeight="1">
      <c r="B79" s="46"/>
      <c r="C79" s="46"/>
    </row>
    <row r="80" ht="15.75" customHeight="1">
      <c r="B80" s="46"/>
      <c r="C80" s="46"/>
    </row>
    <row r="81" ht="15.75" customHeight="1">
      <c r="B81" s="46"/>
      <c r="C81" s="46"/>
    </row>
    <row r="82" ht="15.75" customHeight="1">
      <c r="B82" s="46"/>
      <c r="C82" s="46"/>
    </row>
    <row r="83" ht="15.75" customHeight="1">
      <c r="B83" s="46"/>
      <c r="C83" s="46"/>
    </row>
    <row r="84" ht="15.75" customHeight="1">
      <c r="B84" s="46"/>
      <c r="C84" s="46"/>
    </row>
    <row r="85" ht="15.75" customHeight="1">
      <c r="B85" s="46"/>
      <c r="C85" s="46"/>
    </row>
    <row r="86" ht="15.75" customHeight="1">
      <c r="B86" s="46"/>
      <c r="C86" s="46"/>
    </row>
    <row r="87" ht="15.75" customHeight="1">
      <c r="B87" s="46"/>
      <c r="C87" s="46"/>
    </row>
    <row r="88" ht="15.75" customHeight="1">
      <c r="B88" s="46"/>
      <c r="C88" s="46"/>
    </row>
    <row r="89" ht="15.75" customHeight="1">
      <c r="B89" s="46"/>
      <c r="C89" s="46"/>
    </row>
    <row r="90" ht="15.75" customHeight="1">
      <c r="B90" s="46"/>
      <c r="C90" s="46"/>
    </row>
    <row r="91" ht="15.75" customHeight="1">
      <c r="B91" s="46"/>
      <c r="C91" s="46"/>
    </row>
    <row r="92" ht="15.75" customHeight="1">
      <c r="B92" s="46"/>
      <c r="C92" s="46"/>
    </row>
    <row r="93" ht="15.75" customHeight="1">
      <c r="B93" s="46"/>
      <c r="C93" s="46"/>
    </row>
    <row r="94" ht="15.75" customHeight="1">
      <c r="B94" s="46"/>
      <c r="C94" s="46"/>
    </row>
    <row r="95" ht="15.75" customHeight="1">
      <c r="B95" s="46"/>
      <c r="C95" s="46"/>
    </row>
    <row r="96" ht="15.75" customHeight="1">
      <c r="B96" s="46"/>
      <c r="C96" s="46"/>
    </row>
    <row r="97" ht="15.75" customHeight="1">
      <c r="B97" s="46"/>
      <c r="C97" s="46"/>
    </row>
    <row r="98" ht="15.75" customHeight="1">
      <c r="B98" s="46"/>
      <c r="C98" s="46"/>
    </row>
    <row r="99" ht="15.75" customHeight="1">
      <c r="B99" s="46"/>
      <c r="C99" s="46"/>
    </row>
    <row r="100" ht="15.75" customHeight="1">
      <c r="B100" s="46"/>
      <c r="C100" s="46"/>
    </row>
    <row r="101" ht="15.75" customHeight="1">
      <c r="B101" s="46"/>
      <c r="C101" s="46"/>
    </row>
    <row r="102" ht="15.75" customHeight="1">
      <c r="B102" s="46"/>
      <c r="C102" s="46"/>
    </row>
    <row r="103" ht="15.75" customHeight="1">
      <c r="B103" s="46"/>
      <c r="C103" s="46"/>
    </row>
    <row r="104" ht="15.75" customHeight="1">
      <c r="B104" s="46"/>
      <c r="C104" s="46"/>
    </row>
    <row r="105" ht="15.75" customHeight="1">
      <c r="B105" s="46"/>
      <c r="C105" s="46"/>
    </row>
    <row r="106" ht="15.75" customHeight="1">
      <c r="B106" s="46"/>
      <c r="C106" s="46"/>
    </row>
    <row r="107" ht="15.75" customHeight="1">
      <c r="B107" s="46"/>
      <c r="C107" s="46"/>
    </row>
    <row r="108" ht="15.75" customHeight="1">
      <c r="B108" s="46"/>
      <c r="C108" s="46"/>
    </row>
    <row r="109" ht="15.75" customHeight="1">
      <c r="B109" s="46"/>
      <c r="C109" s="46"/>
    </row>
    <row r="110" ht="15.75" customHeight="1">
      <c r="B110" s="46"/>
      <c r="C110" s="46"/>
    </row>
    <row r="111" ht="15.75" customHeight="1">
      <c r="B111" s="46"/>
      <c r="C111" s="46"/>
    </row>
    <row r="112" ht="15.75" customHeight="1">
      <c r="B112" s="46"/>
      <c r="C112" s="46"/>
    </row>
    <row r="113" ht="15.75" customHeight="1">
      <c r="B113" s="46"/>
      <c r="C113" s="46"/>
    </row>
    <row r="114" ht="15.75" customHeight="1">
      <c r="B114" s="46"/>
      <c r="C114" s="46"/>
    </row>
    <row r="115" ht="15.75" customHeight="1">
      <c r="B115" s="46"/>
      <c r="C115" s="46"/>
    </row>
    <row r="116" ht="15.75" customHeight="1">
      <c r="B116" s="46"/>
      <c r="C116" s="46"/>
    </row>
    <row r="117" ht="15.75" customHeight="1">
      <c r="B117" s="46"/>
      <c r="C117" s="46"/>
    </row>
    <row r="118" ht="15.75" customHeight="1">
      <c r="B118" s="46"/>
      <c r="C118" s="46"/>
    </row>
    <row r="119" ht="15.75" customHeight="1">
      <c r="B119" s="46"/>
      <c r="C119" s="46"/>
    </row>
    <row r="120" ht="15.75" customHeight="1">
      <c r="B120" s="46"/>
      <c r="C120" s="46"/>
    </row>
    <row r="121" ht="15.75" customHeight="1">
      <c r="B121" s="46"/>
      <c r="C121" s="46"/>
    </row>
    <row r="122" ht="15.75" customHeight="1">
      <c r="B122" s="46"/>
      <c r="C122" s="46"/>
    </row>
    <row r="123" ht="15.75" customHeight="1">
      <c r="B123" s="46"/>
      <c r="C123" s="46"/>
    </row>
    <row r="124" ht="15.75" customHeight="1">
      <c r="B124" s="46"/>
      <c r="C124" s="46"/>
    </row>
    <row r="125" ht="15.75" customHeight="1">
      <c r="B125" s="46"/>
      <c r="C125" s="46"/>
    </row>
    <row r="126" ht="15.75" customHeight="1">
      <c r="B126" s="46"/>
      <c r="C126" s="46"/>
    </row>
    <row r="127" ht="15.75" customHeight="1">
      <c r="B127" s="46"/>
      <c r="C127" s="46"/>
    </row>
    <row r="128" ht="15.75" customHeight="1">
      <c r="B128" s="46"/>
      <c r="C128" s="46"/>
    </row>
    <row r="129" ht="15.75" customHeight="1">
      <c r="B129" s="46"/>
      <c r="C129" s="46"/>
    </row>
    <row r="130" ht="15.75" customHeight="1">
      <c r="B130" s="46"/>
      <c r="C130" s="46"/>
    </row>
    <row r="131" ht="15.75" customHeight="1">
      <c r="B131" s="46"/>
      <c r="C131" s="46"/>
    </row>
    <row r="132" ht="15.75" customHeight="1">
      <c r="B132" s="46"/>
      <c r="C132" s="46"/>
    </row>
    <row r="133" ht="15.75" customHeight="1">
      <c r="B133" s="46"/>
      <c r="C133" s="46"/>
    </row>
    <row r="134" ht="15.75" customHeight="1">
      <c r="B134" s="46"/>
      <c r="C134" s="46"/>
    </row>
    <row r="135" ht="15.75" customHeight="1">
      <c r="B135" s="46"/>
      <c r="C135" s="46"/>
    </row>
    <row r="136" ht="15.75" customHeight="1">
      <c r="B136" s="46"/>
      <c r="C136" s="46"/>
    </row>
    <row r="137" ht="15.75" customHeight="1">
      <c r="B137" s="46"/>
      <c r="C137" s="46"/>
    </row>
    <row r="138" ht="15.75" customHeight="1">
      <c r="B138" s="46"/>
      <c r="C138" s="46"/>
    </row>
    <row r="139" ht="15.75" customHeight="1">
      <c r="B139" s="46"/>
      <c r="C139" s="46"/>
    </row>
    <row r="140" ht="15.75" customHeight="1">
      <c r="B140" s="46"/>
      <c r="C140" s="46"/>
    </row>
    <row r="141" ht="15.75" customHeight="1">
      <c r="B141" s="46"/>
      <c r="C141" s="46"/>
    </row>
    <row r="142" ht="15.75" customHeight="1">
      <c r="B142" s="46"/>
      <c r="C142" s="46"/>
    </row>
    <row r="143" ht="15.75" customHeight="1">
      <c r="B143" s="46"/>
      <c r="C143" s="46"/>
    </row>
    <row r="144" ht="15.75" customHeight="1">
      <c r="B144" s="46"/>
      <c r="C144" s="46"/>
    </row>
    <row r="145" ht="15.75" customHeight="1">
      <c r="B145" s="46"/>
      <c r="C145" s="46"/>
    </row>
    <row r="146" ht="15.75" customHeight="1">
      <c r="B146" s="46"/>
      <c r="C146" s="46"/>
    </row>
    <row r="147" ht="15.75" customHeight="1">
      <c r="B147" s="46"/>
      <c r="C147" s="46"/>
    </row>
    <row r="148" ht="15.75" customHeight="1">
      <c r="B148" s="46"/>
      <c r="C148" s="46"/>
    </row>
    <row r="149" ht="15.75" customHeight="1">
      <c r="B149" s="46"/>
      <c r="C149" s="46"/>
    </row>
    <row r="150" ht="15.75" customHeight="1">
      <c r="B150" s="46"/>
      <c r="C150" s="46"/>
    </row>
    <row r="151" ht="15.75" customHeight="1">
      <c r="B151" s="46"/>
      <c r="C151" s="46"/>
    </row>
    <row r="152" ht="15.75" customHeight="1">
      <c r="B152" s="46"/>
      <c r="C152" s="46"/>
    </row>
    <row r="153" ht="15.75" customHeight="1">
      <c r="B153" s="46"/>
      <c r="C153" s="46"/>
    </row>
    <row r="154" ht="15.75" customHeight="1">
      <c r="B154" s="46"/>
      <c r="C154" s="46"/>
    </row>
    <row r="155" ht="15.75" customHeight="1">
      <c r="B155" s="46"/>
      <c r="C155" s="46"/>
    </row>
    <row r="156" ht="15.75" customHeight="1">
      <c r="B156" s="46"/>
      <c r="C156" s="46"/>
    </row>
    <row r="157" ht="15.75" customHeight="1">
      <c r="B157" s="46"/>
      <c r="C157" s="46"/>
    </row>
    <row r="158" ht="15.75" customHeight="1">
      <c r="B158" s="46"/>
      <c r="C158" s="46"/>
    </row>
    <row r="159" ht="15.75" customHeight="1">
      <c r="B159" s="46"/>
      <c r="C159" s="46"/>
    </row>
    <row r="160" ht="15.75" customHeight="1">
      <c r="B160" s="46"/>
      <c r="C160" s="46"/>
    </row>
    <row r="161" ht="15.75" customHeight="1">
      <c r="B161" s="46"/>
      <c r="C161" s="46"/>
    </row>
    <row r="162" ht="15.75" customHeight="1">
      <c r="B162" s="46"/>
      <c r="C162" s="46"/>
    </row>
    <row r="163" ht="15.75" customHeight="1">
      <c r="B163" s="46"/>
      <c r="C163" s="46"/>
    </row>
    <row r="164" ht="15.75" customHeight="1">
      <c r="B164" s="46"/>
      <c r="C164" s="46"/>
    </row>
    <row r="165" ht="15.75" customHeight="1">
      <c r="B165" s="46"/>
      <c r="C165" s="46"/>
    </row>
    <row r="166" ht="15.75" customHeight="1">
      <c r="B166" s="46"/>
      <c r="C166" s="46"/>
    </row>
    <row r="167" ht="15.75" customHeight="1">
      <c r="B167" s="46"/>
      <c r="C167" s="46"/>
    </row>
    <row r="168" ht="15.75" customHeight="1">
      <c r="B168" s="46"/>
      <c r="C168" s="46"/>
    </row>
    <row r="169" ht="15.75" customHeight="1">
      <c r="B169" s="46"/>
      <c r="C169" s="46"/>
    </row>
    <row r="170" ht="15.75" customHeight="1">
      <c r="B170" s="46"/>
      <c r="C170" s="46"/>
    </row>
    <row r="171" ht="15.75" customHeight="1">
      <c r="B171" s="46"/>
      <c r="C171" s="46"/>
    </row>
    <row r="172" ht="15.75" customHeight="1">
      <c r="B172" s="46"/>
      <c r="C172" s="46"/>
    </row>
    <row r="173" ht="15.75" customHeight="1">
      <c r="B173" s="46"/>
      <c r="C173" s="46"/>
    </row>
    <row r="174" ht="15.75" customHeight="1">
      <c r="B174" s="46"/>
      <c r="C174" s="46"/>
    </row>
    <row r="175" ht="15.75" customHeight="1">
      <c r="B175" s="46"/>
      <c r="C175" s="46"/>
    </row>
    <row r="176" ht="15.75" customHeight="1">
      <c r="B176" s="46"/>
      <c r="C176" s="46"/>
    </row>
    <row r="177" ht="15.75" customHeight="1">
      <c r="B177" s="46"/>
      <c r="C177" s="46"/>
    </row>
    <row r="178" ht="15.75" customHeight="1">
      <c r="B178" s="46"/>
      <c r="C178" s="46"/>
    </row>
    <row r="179" ht="15.75" customHeight="1">
      <c r="B179" s="46"/>
      <c r="C179" s="46"/>
    </row>
    <row r="180" ht="15.75" customHeight="1">
      <c r="B180" s="46"/>
      <c r="C180" s="46"/>
    </row>
    <row r="181" ht="15.75" customHeight="1">
      <c r="B181" s="46"/>
      <c r="C181" s="46"/>
    </row>
    <row r="182" ht="15.75" customHeight="1">
      <c r="B182" s="46"/>
      <c r="C182" s="46"/>
    </row>
    <row r="183" ht="15.75" customHeight="1">
      <c r="B183" s="46"/>
      <c r="C183" s="46"/>
    </row>
    <row r="184" ht="15.75" customHeight="1">
      <c r="B184" s="46"/>
      <c r="C184" s="46"/>
    </row>
    <row r="185" ht="15.75" customHeight="1">
      <c r="B185" s="46"/>
      <c r="C185" s="46"/>
    </row>
    <row r="186" ht="15.75" customHeight="1">
      <c r="B186" s="46"/>
      <c r="C186" s="46"/>
    </row>
    <row r="187" ht="15.75" customHeight="1">
      <c r="B187" s="46"/>
      <c r="C187" s="46"/>
    </row>
    <row r="188" ht="15.75" customHeight="1">
      <c r="B188" s="46"/>
      <c r="C188" s="46"/>
    </row>
    <row r="189" ht="15.75" customHeight="1">
      <c r="B189" s="46"/>
      <c r="C189" s="46"/>
    </row>
    <row r="190" ht="15.75" customHeight="1">
      <c r="B190" s="46"/>
      <c r="C190" s="46"/>
    </row>
    <row r="191" ht="15.75" customHeight="1">
      <c r="B191" s="46"/>
      <c r="C191" s="46"/>
    </row>
    <row r="192" ht="15.75" customHeight="1">
      <c r="B192" s="46"/>
      <c r="C192" s="46"/>
    </row>
    <row r="193" ht="15.75" customHeight="1">
      <c r="B193" s="46"/>
      <c r="C193" s="46"/>
    </row>
    <row r="194" ht="15.75" customHeight="1">
      <c r="B194" s="46"/>
      <c r="C194" s="46"/>
    </row>
    <row r="195" ht="15.75" customHeight="1">
      <c r="B195" s="46"/>
      <c r="C195" s="46"/>
    </row>
    <row r="196" ht="15.75" customHeight="1">
      <c r="B196" s="46"/>
      <c r="C196" s="46"/>
    </row>
    <row r="197" ht="15.75" customHeight="1">
      <c r="B197" s="46"/>
      <c r="C197" s="46"/>
    </row>
    <row r="198" ht="15.75" customHeight="1">
      <c r="B198" s="46"/>
      <c r="C198" s="46"/>
    </row>
    <row r="199" ht="15.75" customHeight="1">
      <c r="B199" s="46"/>
      <c r="C199" s="46"/>
    </row>
    <row r="200" ht="15.75" customHeight="1">
      <c r="B200" s="46"/>
      <c r="C200" s="46"/>
    </row>
    <row r="201" ht="15.75" customHeight="1">
      <c r="B201" s="46"/>
      <c r="C201" s="46"/>
    </row>
    <row r="202" ht="15.75" customHeight="1">
      <c r="B202" s="46"/>
      <c r="C202" s="46"/>
    </row>
    <row r="203" ht="15.75" customHeight="1">
      <c r="B203" s="46"/>
      <c r="C203" s="46"/>
    </row>
    <row r="204" ht="15.75" customHeight="1">
      <c r="B204" s="46"/>
      <c r="C204" s="46"/>
    </row>
    <row r="205" ht="15.75" customHeight="1">
      <c r="B205" s="46"/>
      <c r="C205" s="46"/>
    </row>
    <row r="206" ht="15.75" customHeight="1">
      <c r="B206" s="46"/>
      <c r="C206" s="46"/>
    </row>
    <row r="207" ht="15.75" customHeight="1">
      <c r="B207" s="46"/>
      <c r="C207" s="46"/>
    </row>
    <row r="208" ht="15.75" customHeight="1">
      <c r="B208" s="46"/>
      <c r="C208" s="46"/>
    </row>
    <row r="209" ht="15.75" customHeight="1">
      <c r="B209" s="46"/>
      <c r="C209" s="46"/>
    </row>
    <row r="210" ht="15.75" customHeight="1">
      <c r="B210" s="46"/>
      <c r="C210" s="46"/>
    </row>
    <row r="211" ht="15.75" customHeight="1">
      <c r="B211" s="46"/>
      <c r="C211" s="46"/>
    </row>
    <row r="212" ht="15.75" customHeight="1">
      <c r="B212" s="46"/>
      <c r="C212" s="46"/>
    </row>
    <row r="213" ht="15.75" customHeight="1">
      <c r="B213" s="46"/>
      <c r="C213" s="46"/>
    </row>
    <row r="214" ht="15.75" customHeight="1">
      <c r="B214" s="46"/>
      <c r="C214" s="46"/>
    </row>
    <row r="215" ht="15.75" customHeight="1">
      <c r="B215" s="46"/>
      <c r="C215" s="46"/>
    </row>
    <row r="216" ht="15.75" customHeight="1">
      <c r="B216" s="46"/>
      <c r="C216" s="46"/>
    </row>
    <row r="217" ht="15.75" customHeight="1">
      <c r="B217" s="46"/>
      <c r="C217" s="46"/>
    </row>
    <row r="218" ht="15.75" customHeight="1">
      <c r="B218" s="46"/>
      <c r="C218" s="46"/>
    </row>
    <row r="219" ht="15.75" customHeight="1">
      <c r="B219" s="46"/>
      <c r="C219" s="46"/>
    </row>
    <row r="220" ht="15.75" customHeight="1">
      <c r="B220" s="46"/>
      <c r="C220" s="46"/>
    </row>
    <row r="221" ht="15.75" customHeight="1">
      <c r="B221" s="46"/>
      <c r="C221" s="46"/>
    </row>
    <row r="222" ht="15.75" customHeight="1">
      <c r="B222" s="46"/>
      <c r="C222" s="46"/>
    </row>
    <row r="223" ht="15.75" customHeight="1">
      <c r="B223" s="46"/>
      <c r="C223" s="46"/>
    </row>
    <row r="224" ht="15.75" customHeight="1">
      <c r="B224" s="46"/>
      <c r="C224" s="46"/>
    </row>
    <row r="225" ht="15.75" customHeight="1">
      <c r="B225" s="46"/>
      <c r="C225" s="46"/>
    </row>
    <row r="226" ht="15.75" customHeight="1">
      <c r="B226" s="46"/>
      <c r="C226" s="46"/>
    </row>
    <row r="227" ht="15.75" customHeight="1">
      <c r="B227" s="46"/>
      <c r="C227" s="46"/>
    </row>
    <row r="228" ht="15.75" customHeight="1">
      <c r="B228" s="46"/>
      <c r="C228" s="46"/>
    </row>
    <row r="229" ht="15.75" customHeight="1">
      <c r="B229" s="46"/>
      <c r="C229" s="46"/>
    </row>
    <row r="230" ht="15.75" customHeight="1">
      <c r="B230" s="46"/>
      <c r="C230" s="46"/>
    </row>
    <row r="231" ht="15.75" customHeight="1">
      <c r="B231" s="46"/>
      <c r="C231" s="46"/>
    </row>
    <row r="232" ht="15.75" customHeight="1">
      <c r="B232" s="46"/>
      <c r="C232" s="46"/>
    </row>
    <row r="233" ht="15.75" customHeight="1">
      <c r="B233" s="46"/>
      <c r="C233" s="46"/>
    </row>
    <row r="234" ht="15.75" customHeight="1">
      <c r="B234" s="46"/>
      <c r="C234" s="46"/>
    </row>
    <row r="235" ht="15.75" customHeight="1">
      <c r="B235" s="46"/>
      <c r="C235" s="46"/>
    </row>
    <row r="236" ht="15.75" customHeight="1">
      <c r="B236" s="46"/>
      <c r="C236" s="46"/>
    </row>
    <row r="237" ht="15.75" customHeight="1">
      <c r="B237" s="46"/>
      <c r="C237" s="46"/>
    </row>
    <row r="238" ht="15.75" customHeight="1">
      <c r="B238" s="46"/>
      <c r="C238" s="46"/>
    </row>
    <row r="239" ht="15.75" customHeight="1">
      <c r="B239" s="46"/>
      <c r="C239" s="46"/>
    </row>
    <row r="240" ht="15.75" customHeight="1">
      <c r="B240" s="46"/>
      <c r="C240" s="46"/>
    </row>
    <row r="241" ht="15.75" customHeight="1">
      <c r="B241" s="46"/>
      <c r="C241" s="46"/>
    </row>
    <row r="242" ht="15.75" customHeight="1">
      <c r="B242" s="46"/>
      <c r="C242" s="46"/>
    </row>
    <row r="243" ht="15.75" customHeight="1">
      <c r="B243" s="46"/>
      <c r="C243" s="46"/>
    </row>
    <row r="244" ht="15.75" customHeight="1">
      <c r="B244" s="46"/>
      <c r="C244" s="46"/>
    </row>
    <row r="245" ht="15.75" customHeight="1">
      <c r="B245" s="46"/>
      <c r="C245" s="46"/>
    </row>
    <row r="246" ht="15.75" customHeight="1">
      <c r="B246" s="46"/>
      <c r="C246" s="46"/>
    </row>
    <row r="247" ht="15.75" customHeight="1">
      <c r="B247" s="46"/>
      <c r="C247" s="46"/>
    </row>
    <row r="248" ht="15.75" customHeight="1">
      <c r="B248" s="46"/>
      <c r="C248" s="46"/>
    </row>
    <row r="249" ht="15.75" customHeight="1">
      <c r="B249" s="46"/>
      <c r="C249" s="46"/>
    </row>
    <row r="250" ht="15.75" customHeight="1">
      <c r="B250" s="46"/>
      <c r="C250" s="46"/>
    </row>
    <row r="251" ht="15.75" customHeight="1">
      <c r="B251" s="46"/>
      <c r="C251" s="46"/>
    </row>
    <row r="252" ht="15.75" customHeight="1">
      <c r="B252" s="46"/>
      <c r="C252" s="46"/>
    </row>
    <row r="253" ht="15.75" customHeight="1">
      <c r="B253" s="46"/>
      <c r="C253" s="46"/>
    </row>
    <row r="254" ht="15.75" customHeight="1">
      <c r="B254" s="46"/>
      <c r="C254" s="46"/>
    </row>
    <row r="255" ht="15.75" customHeight="1">
      <c r="B255" s="46"/>
      <c r="C255" s="46"/>
    </row>
    <row r="256" ht="15.75" customHeight="1">
      <c r="B256" s="46"/>
      <c r="C256" s="46"/>
    </row>
    <row r="257" ht="15.75" customHeight="1">
      <c r="B257" s="46"/>
      <c r="C257" s="46"/>
    </row>
    <row r="258" ht="15.75" customHeight="1">
      <c r="B258" s="46"/>
      <c r="C258" s="46"/>
    </row>
    <row r="259" ht="15.75" customHeight="1">
      <c r="B259" s="46"/>
      <c r="C259" s="46"/>
    </row>
    <row r="260" ht="15.75" customHeight="1">
      <c r="B260" s="46"/>
      <c r="C260" s="46"/>
    </row>
    <row r="261" ht="15.75" customHeight="1">
      <c r="B261" s="46"/>
      <c r="C261" s="46"/>
    </row>
    <row r="262" ht="15.75" customHeight="1">
      <c r="B262" s="46"/>
      <c r="C262" s="46"/>
    </row>
    <row r="263" ht="15.75" customHeight="1">
      <c r="B263" s="46"/>
      <c r="C263" s="46"/>
    </row>
    <row r="264" ht="15.75" customHeight="1">
      <c r="B264" s="46"/>
      <c r="C264" s="46"/>
    </row>
    <row r="265" ht="15.75" customHeight="1">
      <c r="B265" s="46"/>
      <c r="C265" s="46"/>
    </row>
    <row r="266" ht="15.75" customHeight="1">
      <c r="B266" s="46"/>
      <c r="C266" s="46"/>
    </row>
    <row r="267" ht="15.75" customHeight="1">
      <c r="B267" s="46"/>
      <c r="C267" s="46"/>
    </row>
    <row r="268" ht="15.75" customHeight="1">
      <c r="B268" s="46"/>
      <c r="C268" s="46"/>
    </row>
    <row r="269" ht="15.75" customHeight="1">
      <c r="B269" s="46"/>
      <c r="C269" s="46"/>
    </row>
    <row r="270" ht="15.75" customHeight="1">
      <c r="B270" s="46"/>
      <c r="C270" s="46"/>
    </row>
    <row r="271" ht="15.75" customHeight="1">
      <c r="B271" s="46"/>
      <c r="C271" s="46"/>
    </row>
    <row r="272" ht="15.75" customHeight="1">
      <c r="B272" s="46"/>
      <c r="C272" s="46"/>
    </row>
    <row r="273" ht="15.75" customHeight="1">
      <c r="B273" s="46"/>
      <c r="C273" s="46"/>
    </row>
    <row r="274" ht="15.75" customHeight="1">
      <c r="B274" s="46"/>
      <c r="C274" s="46"/>
    </row>
    <row r="275" ht="15.75" customHeight="1">
      <c r="B275" s="46"/>
      <c r="C275" s="46"/>
    </row>
    <row r="276" ht="15.75" customHeight="1">
      <c r="B276" s="46"/>
      <c r="C276" s="46"/>
    </row>
    <row r="277" ht="15.75" customHeight="1">
      <c r="B277" s="46"/>
      <c r="C277" s="46"/>
    </row>
    <row r="278" ht="15.75" customHeight="1">
      <c r="B278" s="46"/>
      <c r="C278" s="46"/>
    </row>
    <row r="279" ht="15.75" customHeight="1">
      <c r="B279" s="46"/>
      <c r="C279" s="46"/>
    </row>
    <row r="280" ht="15.75" customHeight="1">
      <c r="B280" s="46"/>
      <c r="C280" s="46"/>
    </row>
    <row r="281" ht="15.75" customHeight="1">
      <c r="B281" s="46"/>
      <c r="C281" s="46"/>
    </row>
    <row r="282" ht="15.75" customHeight="1">
      <c r="B282" s="46"/>
      <c r="C282" s="46"/>
    </row>
    <row r="283" ht="15.75" customHeight="1">
      <c r="B283" s="46"/>
      <c r="C283" s="46"/>
    </row>
    <row r="284" ht="15.75" customHeight="1">
      <c r="B284" s="46"/>
      <c r="C284" s="46"/>
    </row>
    <row r="285" ht="15.75" customHeight="1">
      <c r="B285" s="46"/>
      <c r="C285" s="46"/>
    </row>
    <row r="286" ht="15.75" customHeight="1">
      <c r="B286" s="46"/>
      <c r="C286" s="46"/>
    </row>
    <row r="287" ht="15.75" customHeight="1">
      <c r="B287" s="46"/>
      <c r="C287" s="46"/>
    </row>
    <row r="288" ht="15.75" customHeight="1">
      <c r="B288" s="46"/>
      <c r="C288" s="46"/>
    </row>
    <row r="289" ht="15.75" customHeight="1">
      <c r="B289" s="46"/>
      <c r="C289" s="46"/>
    </row>
    <row r="290" ht="15.75" customHeight="1">
      <c r="B290" s="46"/>
      <c r="C290" s="46"/>
    </row>
    <row r="291" ht="15.75" customHeight="1">
      <c r="B291" s="46"/>
      <c r="C291" s="46"/>
    </row>
    <row r="292" ht="15.75" customHeight="1">
      <c r="B292" s="46"/>
      <c r="C292" s="46"/>
    </row>
    <row r="293" ht="15.75" customHeight="1">
      <c r="B293" s="46"/>
      <c r="C293" s="46"/>
    </row>
    <row r="294" ht="15.75" customHeight="1">
      <c r="B294" s="46"/>
      <c r="C294" s="46"/>
    </row>
    <row r="295" ht="15.75" customHeight="1">
      <c r="B295" s="46"/>
      <c r="C295" s="46"/>
    </row>
    <row r="296" ht="15.75" customHeight="1">
      <c r="B296" s="46"/>
      <c r="C296" s="46"/>
    </row>
    <row r="297" ht="15.75" customHeight="1">
      <c r="B297" s="46"/>
      <c r="C297" s="46"/>
    </row>
    <row r="298" ht="15.75" customHeight="1">
      <c r="B298" s="46"/>
      <c r="C298" s="46"/>
    </row>
    <row r="299" ht="15.75" customHeight="1">
      <c r="B299" s="46"/>
      <c r="C299" s="46"/>
    </row>
    <row r="300" ht="15.75" customHeight="1">
      <c r="B300" s="46"/>
      <c r="C300" s="46"/>
    </row>
    <row r="301" ht="15.75" customHeight="1">
      <c r="B301" s="46"/>
      <c r="C301" s="46"/>
    </row>
    <row r="302" ht="15.75" customHeight="1">
      <c r="B302" s="46"/>
      <c r="C302" s="46"/>
    </row>
    <row r="303" ht="15.75" customHeight="1">
      <c r="B303" s="46"/>
      <c r="C303" s="46"/>
    </row>
    <row r="304" ht="15.75" customHeight="1">
      <c r="B304" s="46"/>
      <c r="C304" s="46"/>
    </row>
    <row r="305" ht="15.75" customHeight="1">
      <c r="B305" s="46"/>
      <c r="C305" s="46"/>
    </row>
    <row r="306" ht="15.75" customHeight="1">
      <c r="B306" s="46"/>
      <c r="C306" s="46"/>
    </row>
    <row r="307" ht="15.75" customHeight="1">
      <c r="B307" s="46"/>
      <c r="C307" s="46"/>
    </row>
    <row r="308" ht="15.75" customHeight="1">
      <c r="B308" s="46"/>
      <c r="C308" s="46"/>
    </row>
    <row r="309" ht="15.75" customHeight="1">
      <c r="B309" s="46"/>
      <c r="C309" s="46"/>
    </row>
    <row r="310" ht="15.75" customHeight="1">
      <c r="B310" s="46"/>
      <c r="C310" s="46"/>
    </row>
    <row r="311" ht="15.75" customHeight="1">
      <c r="B311" s="46"/>
      <c r="C311" s="46"/>
    </row>
    <row r="312" ht="15.75" customHeight="1">
      <c r="B312" s="46"/>
      <c r="C312" s="46"/>
    </row>
    <row r="313" ht="15.75" customHeight="1">
      <c r="B313" s="46"/>
      <c r="C313" s="46"/>
    </row>
    <row r="314" ht="15.75" customHeight="1">
      <c r="B314" s="46"/>
      <c r="C314" s="46"/>
    </row>
    <row r="315" ht="15.75" customHeight="1">
      <c r="B315" s="46"/>
      <c r="C315" s="46"/>
    </row>
    <row r="316" ht="15.75" customHeight="1">
      <c r="B316" s="46"/>
      <c r="C316" s="46"/>
    </row>
    <row r="317" ht="15.75" customHeight="1">
      <c r="B317" s="46"/>
      <c r="C317" s="46"/>
    </row>
    <row r="318" ht="15.75" customHeight="1">
      <c r="B318" s="46"/>
      <c r="C318" s="46"/>
    </row>
    <row r="319" ht="15.75" customHeight="1">
      <c r="B319" s="46"/>
      <c r="C319" s="46"/>
    </row>
    <row r="320" ht="15.75" customHeight="1">
      <c r="B320" s="46"/>
      <c r="C320" s="46"/>
    </row>
    <row r="321" ht="15.75" customHeight="1">
      <c r="B321" s="46"/>
      <c r="C321" s="46"/>
    </row>
    <row r="322" ht="15.75" customHeight="1">
      <c r="B322" s="46"/>
      <c r="C322" s="46"/>
    </row>
    <row r="323" ht="15.75" customHeight="1">
      <c r="B323" s="46"/>
      <c r="C323" s="46"/>
    </row>
    <row r="324" ht="15.75" customHeight="1">
      <c r="B324" s="46"/>
      <c r="C324" s="46"/>
    </row>
    <row r="325" ht="15.75" customHeight="1">
      <c r="B325" s="46"/>
      <c r="C325" s="46"/>
    </row>
    <row r="326" ht="15.75" customHeight="1">
      <c r="B326" s="46"/>
      <c r="C326" s="46"/>
    </row>
    <row r="327" ht="15.75" customHeight="1">
      <c r="B327" s="46"/>
      <c r="C327" s="46"/>
    </row>
    <row r="328" ht="15.75" customHeight="1">
      <c r="B328" s="46"/>
      <c r="C328" s="46"/>
    </row>
    <row r="329" ht="15.75" customHeight="1">
      <c r="B329" s="46"/>
      <c r="C329" s="46"/>
    </row>
    <row r="330" ht="15.75" customHeight="1">
      <c r="B330" s="46"/>
      <c r="C330" s="46"/>
    </row>
    <row r="331" ht="15.75" customHeight="1">
      <c r="B331" s="46"/>
      <c r="C331" s="46"/>
    </row>
    <row r="332" ht="15.75" customHeight="1">
      <c r="B332" s="46"/>
      <c r="C332" s="46"/>
    </row>
    <row r="333" ht="15.75" customHeight="1">
      <c r="B333" s="46"/>
      <c r="C333" s="46"/>
    </row>
    <row r="334" ht="15.75" customHeight="1">
      <c r="B334" s="46"/>
      <c r="C334" s="46"/>
    </row>
    <row r="335" ht="15.75" customHeight="1">
      <c r="B335" s="46"/>
      <c r="C335" s="46"/>
    </row>
    <row r="336" ht="15.75" customHeight="1">
      <c r="B336" s="46"/>
      <c r="C336" s="46"/>
    </row>
    <row r="337" ht="15.75" customHeight="1">
      <c r="B337" s="46"/>
      <c r="C337" s="46"/>
    </row>
    <row r="338" ht="15.75" customHeight="1">
      <c r="B338" s="46"/>
      <c r="C338" s="46"/>
    </row>
    <row r="339" ht="15.75" customHeight="1">
      <c r="B339" s="46"/>
      <c r="C339" s="46"/>
    </row>
    <row r="340" ht="15.75" customHeight="1">
      <c r="B340" s="46"/>
      <c r="C340" s="46"/>
    </row>
    <row r="341" ht="15.75" customHeight="1">
      <c r="B341" s="46"/>
      <c r="C341" s="46"/>
    </row>
    <row r="342" ht="15.75" customHeight="1">
      <c r="B342" s="46"/>
      <c r="C342" s="46"/>
    </row>
    <row r="343" ht="15.75" customHeight="1">
      <c r="B343" s="46"/>
      <c r="C343" s="46"/>
    </row>
    <row r="344" ht="15.75" customHeight="1">
      <c r="B344" s="46"/>
      <c r="C344" s="46"/>
    </row>
    <row r="345" ht="15.75" customHeight="1">
      <c r="B345" s="46"/>
      <c r="C345" s="46"/>
    </row>
    <row r="346" ht="15.75" customHeight="1">
      <c r="B346" s="46"/>
      <c r="C346" s="46"/>
    </row>
    <row r="347" ht="15.75" customHeight="1">
      <c r="B347" s="46"/>
      <c r="C347" s="46"/>
    </row>
    <row r="348" ht="15.75" customHeight="1">
      <c r="B348" s="46"/>
      <c r="C348" s="46"/>
    </row>
    <row r="349" ht="15.75" customHeight="1">
      <c r="B349" s="46"/>
      <c r="C349" s="46"/>
    </row>
    <row r="350" ht="15.75" customHeight="1">
      <c r="B350" s="46"/>
      <c r="C350" s="46"/>
    </row>
    <row r="351" ht="15.75" customHeight="1">
      <c r="B351" s="46"/>
      <c r="C351" s="46"/>
    </row>
    <row r="352" ht="15.75" customHeight="1">
      <c r="B352" s="46"/>
      <c r="C352" s="46"/>
    </row>
    <row r="353" ht="15.75" customHeight="1">
      <c r="B353" s="46"/>
      <c r="C353" s="46"/>
    </row>
    <row r="354" ht="15.75" customHeight="1">
      <c r="B354" s="46"/>
      <c r="C354" s="46"/>
    </row>
    <row r="355" ht="15.75" customHeight="1">
      <c r="B355" s="46"/>
      <c r="C355" s="46"/>
    </row>
    <row r="356" ht="15.75" customHeight="1">
      <c r="B356" s="46"/>
      <c r="C356" s="46"/>
    </row>
    <row r="357" ht="15.75" customHeight="1">
      <c r="B357" s="46"/>
      <c r="C357" s="46"/>
    </row>
    <row r="358" ht="15.75" customHeight="1">
      <c r="B358" s="46"/>
      <c r="C358" s="46"/>
    </row>
    <row r="359" ht="15.75" customHeight="1">
      <c r="B359" s="46"/>
      <c r="C359" s="46"/>
    </row>
    <row r="360" ht="15.75" customHeight="1">
      <c r="B360" s="46"/>
      <c r="C360" s="46"/>
    </row>
    <row r="361" ht="15.75" customHeight="1">
      <c r="B361" s="46"/>
      <c r="C361" s="46"/>
    </row>
    <row r="362" ht="15.75" customHeight="1">
      <c r="B362" s="46"/>
      <c r="C362" s="46"/>
    </row>
    <row r="363" ht="15.75" customHeight="1">
      <c r="B363" s="46"/>
      <c r="C363" s="46"/>
    </row>
    <row r="364" ht="15.75" customHeight="1">
      <c r="B364" s="46"/>
      <c r="C364" s="46"/>
    </row>
    <row r="365" ht="15.75" customHeight="1">
      <c r="B365" s="46"/>
      <c r="C365" s="46"/>
    </row>
    <row r="366" ht="15.75" customHeight="1">
      <c r="B366" s="46"/>
      <c r="C366" s="46"/>
    </row>
    <row r="367" ht="15.75" customHeight="1">
      <c r="B367" s="46"/>
      <c r="C367" s="46"/>
    </row>
    <row r="368" ht="15.75" customHeight="1">
      <c r="B368" s="46"/>
      <c r="C368" s="46"/>
    </row>
    <row r="369" ht="15.75" customHeight="1">
      <c r="B369" s="46"/>
      <c r="C369" s="46"/>
    </row>
    <row r="370" ht="15.75" customHeight="1">
      <c r="B370" s="46"/>
      <c r="C370" s="46"/>
    </row>
    <row r="371" ht="15.75" customHeight="1">
      <c r="B371" s="46"/>
      <c r="C371" s="46"/>
    </row>
    <row r="372" ht="15.75" customHeight="1">
      <c r="B372" s="46"/>
      <c r="C372" s="46"/>
    </row>
    <row r="373" ht="15.75" customHeight="1">
      <c r="B373" s="46"/>
      <c r="C373" s="46"/>
    </row>
    <row r="374" ht="15.75" customHeight="1">
      <c r="B374" s="46"/>
      <c r="C374" s="46"/>
    </row>
    <row r="375" ht="15.75" customHeight="1">
      <c r="B375" s="46"/>
      <c r="C375" s="46"/>
    </row>
    <row r="376" ht="15.75" customHeight="1">
      <c r="B376" s="46"/>
      <c r="C376" s="46"/>
    </row>
    <row r="377" ht="15.75" customHeight="1">
      <c r="B377" s="46"/>
      <c r="C377" s="46"/>
    </row>
    <row r="378" ht="15.75" customHeight="1">
      <c r="B378" s="46"/>
      <c r="C378" s="46"/>
    </row>
    <row r="379" ht="15.75" customHeight="1">
      <c r="B379" s="46"/>
      <c r="C379" s="46"/>
    </row>
    <row r="380" ht="15.75" customHeight="1">
      <c r="B380" s="46"/>
      <c r="C380" s="46"/>
    </row>
    <row r="381" ht="15.75" customHeight="1">
      <c r="B381" s="46"/>
      <c r="C381" s="46"/>
    </row>
    <row r="382" ht="15.75" customHeight="1">
      <c r="B382" s="46"/>
      <c r="C382" s="46"/>
    </row>
    <row r="383" ht="15.75" customHeight="1">
      <c r="B383" s="46"/>
      <c r="C383" s="46"/>
    </row>
    <row r="384" ht="15.75" customHeight="1">
      <c r="B384" s="46"/>
      <c r="C384" s="46"/>
    </row>
    <row r="385" ht="15.75" customHeight="1">
      <c r="B385" s="46"/>
      <c r="C385" s="46"/>
    </row>
    <row r="386" ht="15.75" customHeight="1">
      <c r="B386" s="46"/>
      <c r="C386" s="46"/>
    </row>
    <row r="387" ht="15.75" customHeight="1">
      <c r="B387" s="46"/>
      <c r="C387" s="46"/>
    </row>
    <row r="388" ht="15.75" customHeight="1">
      <c r="B388" s="46"/>
      <c r="C388" s="46"/>
    </row>
    <row r="389" ht="15.75" customHeight="1">
      <c r="B389" s="46"/>
      <c r="C389" s="46"/>
    </row>
    <row r="390" ht="15.75" customHeight="1">
      <c r="B390" s="46"/>
      <c r="C390" s="46"/>
    </row>
    <row r="391" ht="15.75" customHeight="1">
      <c r="B391" s="46"/>
      <c r="C391" s="46"/>
    </row>
    <row r="392" ht="15.75" customHeight="1">
      <c r="B392" s="46"/>
      <c r="C392" s="46"/>
    </row>
    <row r="393" ht="15.75" customHeight="1">
      <c r="B393" s="46"/>
      <c r="C393" s="46"/>
    </row>
    <row r="394" ht="15.75" customHeight="1">
      <c r="B394" s="46"/>
      <c r="C394" s="46"/>
    </row>
    <row r="395" ht="15.75" customHeight="1">
      <c r="B395" s="46"/>
      <c r="C395" s="46"/>
    </row>
    <row r="396" ht="15.75" customHeight="1">
      <c r="B396" s="46"/>
      <c r="C396" s="46"/>
    </row>
    <row r="397" ht="15.75" customHeight="1">
      <c r="B397" s="46"/>
      <c r="C397" s="46"/>
    </row>
    <row r="398" ht="15.75" customHeight="1">
      <c r="B398" s="46"/>
      <c r="C398" s="46"/>
    </row>
    <row r="399" ht="15.75" customHeight="1">
      <c r="B399" s="46"/>
      <c r="C399" s="46"/>
    </row>
    <row r="400" ht="15.75" customHeight="1">
      <c r="B400" s="46"/>
      <c r="C400" s="46"/>
    </row>
    <row r="401" ht="15.75" customHeight="1">
      <c r="B401" s="46"/>
      <c r="C401" s="46"/>
    </row>
    <row r="402" ht="15.75" customHeight="1">
      <c r="B402" s="46"/>
      <c r="C402" s="46"/>
    </row>
    <row r="403" ht="15.75" customHeight="1">
      <c r="B403" s="46"/>
      <c r="C403" s="46"/>
    </row>
    <row r="404" ht="15.75" customHeight="1">
      <c r="B404" s="46"/>
      <c r="C404" s="46"/>
    </row>
    <row r="405" ht="15.75" customHeight="1">
      <c r="B405" s="46"/>
      <c r="C405" s="46"/>
    </row>
    <row r="406" ht="15.75" customHeight="1">
      <c r="B406" s="46"/>
      <c r="C406" s="46"/>
    </row>
    <row r="407" ht="15.75" customHeight="1">
      <c r="B407" s="46"/>
      <c r="C407" s="46"/>
    </row>
    <row r="408" ht="15.75" customHeight="1">
      <c r="B408" s="46"/>
      <c r="C408" s="46"/>
    </row>
    <row r="409" ht="15.75" customHeight="1">
      <c r="B409" s="46"/>
      <c r="C409" s="46"/>
    </row>
    <row r="410" ht="15.75" customHeight="1">
      <c r="B410" s="46"/>
      <c r="C410" s="46"/>
    </row>
    <row r="411" ht="15.75" customHeight="1">
      <c r="B411" s="46"/>
      <c r="C411" s="46"/>
    </row>
    <row r="412" ht="15.75" customHeight="1">
      <c r="B412" s="46"/>
      <c r="C412" s="46"/>
    </row>
    <row r="413" ht="15.75" customHeight="1">
      <c r="B413" s="46"/>
      <c r="C413" s="46"/>
    </row>
    <row r="414" ht="15.75" customHeight="1">
      <c r="B414" s="46"/>
      <c r="C414" s="46"/>
    </row>
    <row r="415" ht="15.75" customHeight="1">
      <c r="B415" s="46"/>
      <c r="C415" s="46"/>
    </row>
    <row r="416" ht="15.75" customHeight="1">
      <c r="B416" s="46"/>
      <c r="C416" s="46"/>
    </row>
    <row r="417" ht="15.75" customHeight="1">
      <c r="B417" s="46"/>
      <c r="C417" s="46"/>
    </row>
    <row r="418" ht="15.75" customHeight="1">
      <c r="B418" s="46"/>
      <c r="C418" s="46"/>
    </row>
    <row r="419" ht="15.75" customHeight="1">
      <c r="B419" s="46"/>
      <c r="C419" s="46"/>
    </row>
    <row r="420" ht="15.75" customHeight="1">
      <c r="B420" s="46"/>
      <c r="C420" s="46"/>
    </row>
    <row r="421" ht="15.75" customHeight="1">
      <c r="B421" s="46"/>
      <c r="C421" s="46"/>
    </row>
    <row r="422" ht="15.75" customHeight="1">
      <c r="B422" s="46"/>
      <c r="C422" s="46"/>
    </row>
    <row r="423" ht="15.75" customHeight="1">
      <c r="B423" s="46"/>
      <c r="C423" s="46"/>
    </row>
    <row r="424" ht="15.75" customHeight="1">
      <c r="B424" s="46"/>
      <c r="C424" s="46"/>
    </row>
    <row r="425" ht="15.75" customHeight="1">
      <c r="B425" s="46"/>
      <c r="C425" s="46"/>
    </row>
    <row r="426" ht="15.75" customHeight="1">
      <c r="B426" s="46"/>
      <c r="C426" s="46"/>
    </row>
    <row r="427" ht="15.75" customHeight="1">
      <c r="B427" s="46"/>
      <c r="C427" s="46"/>
    </row>
    <row r="428" ht="15.75" customHeight="1">
      <c r="B428" s="46"/>
      <c r="C428" s="46"/>
    </row>
    <row r="429" ht="15.75" customHeight="1">
      <c r="B429" s="46"/>
      <c r="C429" s="46"/>
    </row>
    <row r="430" ht="15.75" customHeight="1">
      <c r="B430" s="46"/>
      <c r="C430" s="46"/>
    </row>
    <row r="431" ht="15.75" customHeight="1">
      <c r="B431" s="46"/>
      <c r="C431" s="46"/>
    </row>
    <row r="432" ht="15.75" customHeight="1">
      <c r="B432" s="46"/>
      <c r="C432" s="46"/>
    </row>
    <row r="433" ht="15.75" customHeight="1">
      <c r="B433" s="46"/>
      <c r="C433" s="46"/>
    </row>
    <row r="434" ht="15.75" customHeight="1">
      <c r="B434" s="46"/>
      <c r="C434" s="46"/>
    </row>
    <row r="435" ht="15.75" customHeight="1">
      <c r="B435" s="46"/>
      <c r="C435" s="46"/>
    </row>
    <row r="436" ht="15.75" customHeight="1">
      <c r="B436" s="46"/>
      <c r="C436" s="46"/>
    </row>
    <row r="437" ht="15.75" customHeight="1">
      <c r="B437" s="46"/>
      <c r="C437" s="46"/>
    </row>
    <row r="438" ht="15.75" customHeight="1">
      <c r="B438" s="46"/>
      <c r="C438" s="46"/>
    </row>
    <row r="439" ht="15.75" customHeight="1">
      <c r="B439" s="46"/>
      <c r="C439" s="46"/>
    </row>
    <row r="440" ht="15.75" customHeight="1">
      <c r="B440" s="46"/>
      <c r="C440" s="46"/>
    </row>
    <row r="441" ht="15.75" customHeight="1">
      <c r="B441" s="46"/>
      <c r="C441" s="46"/>
    </row>
    <row r="442" ht="15.75" customHeight="1">
      <c r="B442" s="46"/>
      <c r="C442" s="46"/>
    </row>
    <row r="443" ht="15.75" customHeight="1">
      <c r="B443" s="46"/>
      <c r="C443" s="46"/>
    </row>
    <row r="444" ht="15.75" customHeight="1">
      <c r="B444" s="46"/>
      <c r="C444" s="46"/>
    </row>
    <row r="445" ht="15.75" customHeight="1">
      <c r="B445" s="46"/>
      <c r="C445" s="46"/>
    </row>
    <row r="446" ht="15.75" customHeight="1">
      <c r="B446" s="46"/>
      <c r="C446" s="46"/>
    </row>
    <row r="447" ht="15.75" customHeight="1">
      <c r="B447" s="46"/>
      <c r="C447" s="46"/>
    </row>
    <row r="448" ht="15.75" customHeight="1">
      <c r="B448" s="46"/>
      <c r="C448" s="46"/>
    </row>
    <row r="449" ht="15.75" customHeight="1">
      <c r="B449" s="46"/>
      <c r="C449" s="46"/>
    </row>
    <row r="450" ht="15.75" customHeight="1">
      <c r="B450" s="46"/>
      <c r="C450" s="46"/>
    </row>
    <row r="451" ht="15.75" customHeight="1">
      <c r="B451" s="46"/>
      <c r="C451" s="46"/>
    </row>
    <row r="452" ht="15.75" customHeight="1">
      <c r="B452" s="46"/>
      <c r="C452" s="46"/>
    </row>
    <row r="453" ht="15.75" customHeight="1">
      <c r="B453" s="46"/>
      <c r="C453" s="46"/>
    </row>
    <row r="454" ht="15.75" customHeight="1">
      <c r="B454" s="46"/>
      <c r="C454" s="46"/>
    </row>
    <row r="455" ht="15.75" customHeight="1">
      <c r="B455" s="46"/>
      <c r="C455" s="46"/>
    </row>
    <row r="456" ht="15.75" customHeight="1">
      <c r="B456" s="46"/>
      <c r="C456" s="46"/>
    </row>
    <row r="457" ht="15.75" customHeight="1">
      <c r="B457" s="46"/>
      <c r="C457" s="46"/>
    </row>
    <row r="458" ht="15.75" customHeight="1">
      <c r="B458" s="46"/>
      <c r="C458" s="46"/>
    </row>
    <row r="459" ht="15.75" customHeight="1">
      <c r="B459" s="46"/>
      <c r="C459" s="46"/>
    </row>
    <row r="460" ht="15.75" customHeight="1">
      <c r="B460" s="46"/>
      <c r="C460" s="46"/>
    </row>
    <row r="461" ht="15.75" customHeight="1">
      <c r="B461" s="46"/>
      <c r="C461" s="46"/>
    </row>
    <row r="462" ht="15.75" customHeight="1">
      <c r="B462" s="46"/>
      <c r="C462" s="46"/>
    </row>
    <row r="463" ht="15.75" customHeight="1">
      <c r="B463" s="46"/>
      <c r="C463" s="46"/>
    </row>
    <row r="464" ht="15.75" customHeight="1">
      <c r="B464" s="46"/>
      <c r="C464" s="46"/>
    </row>
    <row r="465" ht="15.75" customHeight="1">
      <c r="B465" s="46"/>
      <c r="C465" s="46"/>
    </row>
    <row r="466" ht="15.75" customHeight="1">
      <c r="B466" s="46"/>
      <c r="C466" s="46"/>
    </row>
    <row r="467" ht="15.75" customHeight="1">
      <c r="B467" s="46"/>
      <c r="C467" s="46"/>
    </row>
    <row r="468" ht="15.75" customHeight="1">
      <c r="B468" s="46"/>
      <c r="C468" s="46"/>
    </row>
    <row r="469" ht="15.75" customHeight="1">
      <c r="B469" s="46"/>
      <c r="C469" s="46"/>
    </row>
    <row r="470" ht="15.75" customHeight="1">
      <c r="B470" s="46"/>
      <c r="C470" s="46"/>
    </row>
    <row r="471" ht="15.75" customHeight="1">
      <c r="B471" s="46"/>
      <c r="C471" s="46"/>
    </row>
    <row r="472" ht="15.75" customHeight="1">
      <c r="B472" s="46"/>
      <c r="C472" s="46"/>
    </row>
    <row r="473" ht="15.75" customHeight="1">
      <c r="B473" s="46"/>
      <c r="C473" s="46"/>
    </row>
    <row r="474" ht="15.75" customHeight="1">
      <c r="B474" s="46"/>
      <c r="C474" s="46"/>
    </row>
    <row r="475" ht="15.75" customHeight="1">
      <c r="B475" s="46"/>
      <c r="C475" s="46"/>
    </row>
    <row r="476" ht="15.75" customHeight="1">
      <c r="B476" s="46"/>
      <c r="C476" s="46"/>
    </row>
    <row r="477" ht="15.75" customHeight="1">
      <c r="B477" s="46"/>
      <c r="C477" s="46"/>
    </row>
    <row r="478" ht="15.75" customHeight="1">
      <c r="B478" s="46"/>
      <c r="C478" s="46"/>
    </row>
    <row r="479" ht="15.75" customHeight="1">
      <c r="B479" s="46"/>
      <c r="C479" s="46"/>
    </row>
    <row r="480" ht="15.75" customHeight="1">
      <c r="B480" s="46"/>
      <c r="C480" s="46"/>
    </row>
    <row r="481" ht="15.75" customHeight="1">
      <c r="B481" s="46"/>
      <c r="C481" s="46"/>
    </row>
    <row r="482" ht="15.75" customHeight="1">
      <c r="B482" s="46"/>
      <c r="C482" s="46"/>
    </row>
    <row r="483" ht="15.75" customHeight="1">
      <c r="B483" s="46"/>
      <c r="C483" s="46"/>
    </row>
    <row r="484" ht="15.75" customHeight="1">
      <c r="B484" s="46"/>
      <c r="C484" s="46"/>
    </row>
    <row r="485" ht="15.75" customHeight="1">
      <c r="B485" s="46"/>
      <c r="C485" s="46"/>
    </row>
    <row r="486" ht="15.75" customHeight="1">
      <c r="B486" s="46"/>
      <c r="C486" s="46"/>
    </row>
    <row r="487" ht="15.75" customHeight="1">
      <c r="B487" s="46"/>
      <c r="C487" s="46"/>
    </row>
    <row r="488" ht="15.75" customHeight="1">
      <c r="B488" s="46"/>
      <c r="C488" s="46"/>
    </row>
    <row r="489" ht="15.75" customHeight="1">
      <c r="B489" s="46"/>
      <c r="C489" s="46"/>
    </row>
    <row r="490" ht="15.75" customHeight="1">
      <c r="B490" s="46"/>
      <c r="C490" s="46"/>
    </row>
    <row r="491" ht="15.75" customHeight="1">
      <c r="B491" s="46"/>
      <c r="C491" s="46"/>
    </row>
    <row r="492" ht="15.75" customHeight="1">
      <c r="B492" s="46"/>
      <c r="C492" s="46"/>
    </row>
    <row r="493" ht="15.75" customHeight="1">
      <c r="B493" s="46"/>
      <c r="C493" s="46"/>
    </row>
    <row r="494" ht="15.75" customHeight="1">
      <c r="B494" s="46"/>
      <c r="C494" s="46"/>
    </row>
    <row r="495" ht="15.75" customHeight="1">
      <c r="B495" s="46"/>
      <c r="C495" s="46"/>
    </row>
    <row r="496" ht="15.75" customHeight="1">
      <c r="B496" s="46"/>
      <c r="C496" s="46"/>
    </row>
    <row r="497" ht="15.75" customHeight="1">
      <c r="B497" s="46"/>
      <c r="C497" s="46"/>
    </row>
    <row r="498" ht="15.75" customHeight="1">
      <c r="B498" s="46"/>
      <c r="C498" s="46"/>
    </row>
    <row r="499" ht="15.75" customHeight="1">
      <c r="B499" s="46"/>
      <c r="C499" s="46"/>
    </row>
    <row r="500" ht="15.75" customHeight="1">
      <c r="B500" s="46"/>
      <c r="C500" s="46"/>
    </row>
    <row r="501" ht="15.75" customHeight="1">
      <c r="B501" s="46"/>
      <c r="C501" s="46"/>
    </row>
    <row r="502" ht="15.75" customHeight="1">
      <c r="B502" s="46"/>
      <c r="C502" s="46"/>
    </row>
    <row r="503" ht="15.75" customHeight="1">
      <c r="B503" s="46"/>
      <c r="C503" s="46"/>
    </row>
    <row r="504" ht="15.75" customHeight="1">
      <c r="B504" s="46"/>
      <c r="C504" s="46"/>
    </row>
    <row r="505" ht="15.75" customHeight="1">
      <c r="B505" s="46"/>
      <c r="C505" s="46"/>
    </row>
    <row r="506" ht="15.75" customHeight="1">
      <c r="B506" s="46"/>
      <c r="C506" s="46"/>
    </row>
    <row r="507" ht="15.75" customHeight="1">
      <c r="B507" s="46"/>
      <c r="C507" s="46"/>
    </row>
    <row r="508" ht="15.75" customHeight="1">
      <c r="B508" s="46"/>
      <c r="C508" s="46"/>
    </row>
    <row r="509" ht="15.75" customHeight="1">
      <c r="B509" s="46"/>
      <c r="C509" s="46"/>
    </row>
    <row r="510" ht="15.75" customHeight="1">
      <c r="B510" s="46"/>
      <c r="C510" s="46"/>
    </row>
    <row r="511" ht="15.75" customHeight="1">
      <c r="B511" s="46"/>
      <c r="C511" s="46"/>
    </row>
    <row r="512" ht="15.75" customHeight="1">
      <c r="B512" s="46"/>
      <c r="C512" s="46"/>
    </row>
    <row r="513" ht="15.75" customHeight="1">
      <c r="B513" s="46"/>
      <c r="C513" s="46"/>
    </row>
    <row r="514" ht="15.75" customHeight="1">
      <c r="B514" s="46"/>
      <c r="C514" s="46"/>
    </row>
    <row r="515" ht="15.75" customHeight="1">
      <c r="B515" s="46"/>
      <c r="C515" s="46"/>
    </row>
    <row r="516" ht="15.75" customHeight="1">
      <c r="B516" s="46"/>
      <c r="C516" s="46"/>
    </row>
    <row r="517" ht="15.75" customHeight="1">
      <c r="B517" s="46"/>
      <c r="C517" s="46"/>
    </row>
    <row r="518" ht="15.75" customHeight="1">
      <c r="B518" s="46"/>
      <c r="C518" s="46"/>
    </row>
    <row r="519" ht="15.75" customHeight="1">
      <c r="B519" s="46"/>
      <c r="C519" s="46"/>
    </row>
    <row r="520" ht="15.75" customHeight="1">
      <c r="B520" s="46"/>
      <c r="C520" s="46"/>
    </row>
    <row r="521" ht="15.75" customHeight="1">
      <c r="B521" s="46"/>
      <c r="C521" s="46"/>
    </row>
    <row r="522" ht="15.75" customHeight="1">
      <c r="B522" s="46"/>
      <c r="C522" s="46"/>
    </row>
    <row r="523" ht="15.75" customHeight="1">
      <c r="B523" s="46"/>
      <c r="C523" s="46"/>
    </row>
    <row r="524" ht="15.75" customHeight="1">
      <c r="B524" s="46"/>
      <c r="C524" s="46"/>
    </row>
    <row r="525" ht="15.75" customHeight="1">
      <c r="B525" s="46"/>
      <c r="C525" s="46"/>
    </row>
    <row r="526" ht="15.75" customHeight="1">
      <c r="B526" s="46"/>
      <c r="C526" s="46"/>
    </row>
    <row r="527" ht="15.75" customHeight="1">
      <c r="B527" s="46"/>
      <c r="C527" s="46"/>
    </row>
    <row r="528" ht="15.75" customHeight="1">
      <c r="B528" s="46"/>
      <c r="C528" s="46"/>
    </row>
    <row r="529" ht="15.75" customHeight="1">
      <c r="B529" s="46"/>
      <c r="C529" s="46"/>
    </row>
    <row r="530" ht="15.75" customHeight="1">
      <c r="B530" s="46"/>
      <c r="C530" s="46"/>
    </row>
    <row r="531" ht="15.75" customHeight="1">
      <c r="B531" s="46"/>
      <c r="C531" s="46"/>
    </row>
    <row r="532" ht="15.75" customHeight="1">
      <c r="B532" s="46"/>
      <c r="C532" s="46"/>
    </row>
    <row r="533" ht="15.75" customHeight="1">
      <c r="B533" s="46"/>
      <c r="C533" s="46"/>
    </row>
    <row r="534" ht="15.75" customHeight="1">
      <c r="B534" s="46"/>
      <c r="C534" s="46"/>
    </row>
    <row r="535" ht="15.75" customHeight="1">
      <c r="B535" s="46"/>
      <c r="C535" s="46"/>
    </row>
    <row r="536" ht="15.75" customHeight="1">
      <c r="B536" s="46"/>
      <c r="C536" s="46"/>
    </row>
    <row r="537" ht="15.75" customHeight="1">
      <c r="B537" s="46"/>
      <c r="C537" s="46"/>
    </row>
    <row r="538" ht="15.75" customHeight="1">
      <c r="B538" s="46"/>
      <c r="C538" s="46"/>
    </row>
    <row r="539" ht="15.75" customHeight="1">
      <c r="B539" s="46"/>
      <c r="C539" s="46"/>
    </row>
    <row r="540" ht="15.75" customHeight="1">
      <c r="B540" s="46"/>
      <c r="C540" s="46"/>
    </row>
    <row r="541" ht="15.75" customHeight="1">
      <c r="B541" s="46"/>
      <c r="C541" s="46"/>
    </row>
    <row r="542" ht="15.75" customHeight="1">
      <c r="B542" s="46"/>
      <c r="C542" s="46"/>
    </row>
    <row r="543" ht="15.75" customHeight="1">
      <c r="B543" s="46"/>
      <c r="C543" s="46"/>
    </row>
    <row r="544" ht="15.75" customHeight="1">
      <c r="B544" s="46"/>
      <c r="C544" s="46"/>
    </row>
    <row r="545" ht="15.75" customHeight="1">
      <c r="B545" s="46"/>
      <c r="C545" s="46"/>
    </row>
    <row r="546" ht="15.75" customHeight="1">
      <c r="B546" s="46"/>
      <c r="C546" s="46"/>
    </row>
    <row r="547" ht="15.75" customHeight="1">
      <c r="B547" s="46"/>
      <c r="C547" s="46"/>
    </row>
    <row r="548" ht="15.75" customHeight="1">
      <c r="B548" s="46"/>
      <c r="C548" s="46"/>
    </row>
    <row r="549" ht="15.75" customHeight="1">
      <c r="B549" s="46"/>
      <c r="C549" s="46"/>
    </row>
    <row r="550" ht="15.75" customHeight="1">
      <c r="B550" s="46"/>
      <c r="C550" s="46"/>
    </row>
    <row r="551" ht="15.75" customHeight="1">
      <c r="B551" s="46"/>
      <c r="C551" s="46"/>
    </row>
    <row r="552" ht="15.75" customHeight="1">
      <c r="B552" s="46"/>
      <c r="C552" s="46"/>
    </row>
    <row r="553" ht="15.75" customHeight="1">
      <c r="B553" s="46"/>
      <c r="C553" s="46"/>
    </row>
    <row r="554" ht="15.75" customHeight="1">
      <c r="B554" s="46"/>
      <c r="C554" s="46"/>
    </row>
    <row r="555" ht="15.75" customHeight="1">
      <c r="B555" s="46"/>
      <c r="C555" s="46"/>
    </row>
    <row r="556" ht="15.75" customHeight="1">
      <c r="B556" s="46"/>
      <c r="C556" s="46"/>
    </row>
    <row r="557" ht="15.75" customHeight="1">
      <c r="B557" s="46"/>
      <c r="C557" s="46"/>
    </row>
    <row r="558" ht="15.75" customHeight="1">
      <c r="B558" s="46"/>
      <c r="C558" s="46"/>
    </row>
    <row r="559" ht="15.75" customHeight="1">
      <c r="B559" s="46"/>
      <c r="C559" s="46"/>
    </row>
    <row r="560" ht="15.75" customHeight="1">
      <c r="B560" s="46"/>
      <c r="C560" s="46"/>
    </row>
    <row r="561" ht="15.75" customHeight="1">
      <c r="B561" s="46"/>
      <c r="C561" s="46"/>
    </row>
    <row r="562" ht="15.75" customHeight="1">
      <c r="B562" s="46"/>
      <c r="C562" s="46"/>
    </row>
    <row r="563" ht="15.75" customHeight="1">
      <c r="B563" s="46"/>
      <c r="C563" s="46"/>
    </row>
    <row r="564" ht="15.75" customHeight="1">
      <c r="B564" s="46"/>
      <c r="C564" s="46"/>
    </row>
    <row r="565" ht="15.75" customHeight="1">
      <c r="B565" s="46"/>
      <c r="C565" s="46"/>
    </row>
    <row r="566" ht="15.75" customHeight="1">
      <c r="B566" s="46"/>
      <c r="C566" s="46"/>
    </row>
    <row r="567" ht="15.75" customHeight="1">
      <c r="B567" s="46"/>
      <c r="C567" s="46"/>
    </row>
    <row r="568" ht="15.75" customHeight="1">
      <c r="B568" s="46"/>
      <c r="C568" s="46"/>
    </row>
    <row r="569" ht="15.75" customHeight="1">
      <c r="B569" s="46"/>
      <c r="C569" s="46"/>
    </row>
    <row r="570" ht="15.75" customHeight="1">
      <c r="B570" s="46"/>
      <c r="C570" s="46"/>
    </row>
    <row r="571" ht="15.75" customHeight="1">
      <c r="B571" s="46"/>
      <c r="C571" s="46"/>
    </row>
    <row r="572" ht="15.75" customHeight="1">
      <c r="B572" s="46"/>
      <c r="C572" s="46"/>
    </row>
    <row r="573" ht="15.75" customHeight="1">
      <c r="B573" s="46"/>
      <c r="C573" s="46"/>
    </row>
    <row r="574" ht="15.75" customHeight="1">
      <c r="B574" s="46"/>
      <c r="C574" s="46"/>
    </row>
    <row r="575" ht="15.75" customHeight="1">
      <c r="B575" s="46"/>
      <c r="C575" s="46"/>
    </row>
    <row r="576" ht="15.75" customHeight="1">
      <c r="B576" s="46"/>
      <c r="C576" s="46"/>
    </row>
    <row r="577" ht="15.75" customHeight="1">
      <c r="B577" s="46"/>
      <c r="C577" s="46"/>
    </row>
    <row r="578" ht="15.75" customHeight="1">
      <c r="B578" s="46"/>
      <c r="C578" s="46"/>
    </row>
    <row r="579" ht="15.75" customHeight="1">
      <c r="B579" s="46"/>
      <c r="C579" s="46"/>
    </row>
    <row r="580" ht="15.75" customHeight="1">
      <c r="B580" s="46"/>
      <c r="C580" s="46"/>
    </row>
    <row r="581" ht="15.75" customHeight="1">
      <c r="B581" s="46"/>
      <c r="C581" s="46"/>
    </row>
    <row r="582" ht="15.75" customHeight="1">
      <c r="B582" s="46"/>
      <c r="C582" s="46"/>
    </row>
    <row r="583" ht="15.75" customHeight="1">
      <c r="B583" s="46"/>
      <c r="C583" s="46"/>
    </row>
    <row r="584" ht="15.75" customHeight="1">
      <c r="B584" s="46"/>
      <c r="C584" s="46"/>
    </row>
    <row r="585" ht="15.75" customHeight="1">
      <c r="B585" s="46"/>
      <c r="C585" s="46"/>
    </row>
    <row r="586" ht="15.75" customHeight="1">
      <c r="B586" s="46"/>
      <c r="C586" s="46"/>
    </row>
    <row r="587" ht="15.75" customHeight="1">
      <c r="B587" s="46"/>
      <c r="C587" s="46"/>
    </row>
    <row r="588" ht="15.75" customHeight="1">
      <c r="B588" s="46"/>
      <c r="C588" s="46"/>
    </row>
    <row r="589" ht="15.75" customHeight="1">
      <c r="B589" s="46"/>
      <c r="C589" s="46"/>
    </row>
    <row r="590" ht="15.75" customHeight="1">
      <c r="B590" s="46"/>
      <c r="C590" s="46"/>
    </row>
    <row r="591" ht="15.75" customHeight="1">
      <c r="B591" s="46"/>
      <c r="C591" s="46"/>
    </row>
    <row r="592" ht="15.75" customHeight="1">
      <c r="B592" s="46"/>
      <c r="C592" s="46"/>
    </row>
    <row r="593" ht="15.75" customHeight="1">
      <c r="B593" s="46"/>
      <c r="C593" s="46"/>
    </row>
    <row r="594" ht="15.75" customHeight="1">
      <c r="B594" s="46"/>
      <c r="C594" s="46"/>
    </row>
    <row r="595" ht="15.75" customHeight="1">
      <c r="B595" s="46"/>
      <c r="C595" s="46"/>
    </row>
    <row r="596" ht="15.75" customHeight="1">
      <c r="B596" s="46"/>
      <c r="C596" s="46"/>
    </row>
    <row r="597" ht="15.75" customHeight="1">
      <c r="B597" s="46"/>
      <c r="C597" s="46"/>
    </row>
    <row r="598" ht="15.75" customHeight="1">
      <c r="B598" s="46"/>
      <c r="C598" s="46"/>
    </row>
    <row r="599" ht="15.75" customHeight="1">
      <c r="B599" s="46"/>
      <c r="C599" s="46"/>
    </row>
    <row r="600" ht="15.75" customHeight="1">
      <c r="B600" s="46"/>
      <c r="C600" s="46"/>
    </row>
    <row r="601" ht="15.75" customHeight="1">
      <c r="B601" s="46"/>
      <c r="C601" s="46"/>
    </row>
    <row r="602" ht="15.75" customHeight="1">
      <c r="B602" s="46"/>
      <c r="C602" s="46"/>
    </row>
    <row r="603" ht="15.75" customHeight="1">
      <c r="B603" s="46"/>
      <c r="C603" s="46"/>
    </row>
    <row r="604" ht="15.75" customHeight="1">
      <c r="B604" s="46"/>
      <c r="C604" s="46"/>
    </row>
    <row r="605" ht="15.75" customHeight="1">
      <c r="B605" s="46"/>
      <c r="C605" s="46"/>
    </row>
    <row r="606" ht="15.75" customHeight="1">
      <c r="B606" s="46"/>
      <c r="C606" s="46"/>
    </row>
    <row r="607" ht="15.75" customHeight="1">
      <c r="B607" s="46"/>
      <c r="C607" s="46"/>
    </row>
    <row r="608" ht="15.75" customHeight="1">
      <c r="B608" s="46"/>
      <c r="C608" s="46"/>
    </row>
    <row r="609" ht="15.75" customHeight="1">
      <c r="B609" s="46"/>
      <c r="C609" s="46"/>
    </row>
    <row r="610" ht="15.75" customHeight="1">
      <c r="B610" s="46"/>
      <c r="C610" s="46"/>
    </row>
    <row r="611" ht="15.75" customHeight="1">
      <c r="B611" s="46"/>
      <c r="C611" s="46"/>
    </row>
    <row r="612" ht="15.75" customHeight="1">
      <c r="B612" s="46"/>
      <c r="C612" s="46"/>
    </row>
    <row r="613" ht="15.75" customHeight="1">
      <c r="B613" s="46"/>
      <c r="C613" s="46"/>
    </row>
    <row r="614" ht="15.75" customHeight="1">
      <c r="B614" s="46"/>
      <c r="C614" s="46"/>
    </row>
    <row r="615" ht="15.75" customHeight="1">
      <c r="B615" s="46"/>
      <c r="C615" s="46"/>
    </row>
    <row r="616" ht="15.75" customHeight="1">
      <c r="B616" s="46"/>
      <c r="C616" s="46"/>
    </row>
    <row r="617" ht="15.75" customHeight="1">
      <c r="B617" s="46"/>
      <c r="C617" s="46"/>
    </row>
    <row r="618" ht="15.75" customHeight="1">
      <c r="B618" s="46"/>
      <c r="C618" s="46"/>
    </row>
    <row r="619" ht="15.75" customHeight="1">
      <c r="B619" s="46"/>
      <c r="C619" s="46"/>
    </row>
    <row r="620" ht="15.75" customHeight="1">
      <c r="B620" s="46"/>
      <c r="C620" s="46"/>
    </row>
    <row r="621" ht="15.75" customHeight="1">
      <c r="B621" s="46"/>
      <c r="C621" s="46"/>
    </row>
    <row r="622" ht="15.75" customHeight="1">
      <c r="B622" s="46"/>
      <c r="C622" s="46"/>
    </row>
    <row r="623" ht="15.75" customHeight="1">
      <c r="B623" s="46"/>
      <c r="C623" s="46"/>
    </row>
    <row r="624" ht="15.75" customHeight="1">
      <c r="B624" s="46"/>
      <c r="C624" s="46"/>
    </row>
    <row r="625" ht="15.75" customHeight="1">
      <c r="B625" s="46"/>
      <c r="C625" s="46"/>
    </row>
    <row r="626" ht="15.75" customHeight="1">
      <c r="B626" s="46"/>
      <c r="C626" s="46"/>
    </row>
    <row r="627" ht="15.75" customHeight="1">
      <c r="B627" s="46"/>
      <c r="C627" s="46"/>
    </row>
    <row r="628" ht="15.75" customHeight="1">
      <c r="B628" s="46"/>
      <c r="C628" s="46"/>
    </row>
    <row r="629" ht="15.75" customHeight="1">
      <c r="B629" s="46"/>
      <c r="C629" s="46"/>
    </row>
    <row r="630" ht="15.75" customHeight="1">
      <c r="B630" s="46"/>
      <c r="C630" s="46"/>
    </row>
    <row r="631" ht="15.75" customHeight="1">
      <c r="B631" s="46"/>
      <c r="C631" s="46"/>
    </row>
    <row r="632" ht="15.75" customHeight="1">
      <c r="B632" s="46"/>
      <c r="C632" s="46"/>
    </row>
    <row r="633" ht="15.75" customHeight="1">
      <c r="B633" s="46"/>
      <c r="C633" s="46"/>
    </row>
    <row r="634" ht="15.75" customHeight="1">
      <c r="B634" s="46"/>
      <c r="C634" s="46"/>
    </row>
    <row r="635" ht="15.75" customHeight="1">
      <c r="B635" s="46"/>
      <c r="C635" s="46"/>
    </row>
    <row r="636" ht="15.75" customHeight="1">
      <c r="B636" s="46"/>
      <c r="C636" s="46"/>
    </row>
    <row r="637" ht="15.75" customHeight="1">
      <c r="B637" s="46"/>
      <c r="C637" s="46"/>
    </row>
    <row r="638" ht="15.75" customHeight="1">
      <c r="B638" s="46"/>
      <c r="C638" s="46"/>
    </row>
    <row r="639" ht="15.75" customHeight="1">
      <c r="B639" s="46"/>
      <c r="C639" s="46"/>
    </row>
    <row r="640" ht="15.75" customHeight="1">
      <c r="B640" s="46"/>
      <c r="C640" s="46"/>
    </row>
    <row r="641" ht="15.75" customHeight="1">
      <c r="B641" s="46"/>
      <c r="C641" s="46"/>
    </row>
    <row r="642" ht="15.75" customHeight="1">
      <c r="B642" s="46"/>
      <c r="C642" s="46"/>
    </row>
    <row r="643" ht="15.75" customHeight="1">
      <c r="B643" s="46"/>
      <c r="C643" s="46"/>
    </row>
    <row r="644" ht="15.75" customHeight="1">
      <c r="B644" s="46"/>
      <c r="C644" s="46"/>
    </row>
    <row r="645" ht="15.75" customHeight="1">
      <c r="B645" s="46"/>
      <c r="C645" s="46"/>
    </row>
    <row r="646" ht="15.75" customHeight="1">
      <c r="B646" s="46"/>
      <c r="C646" s="46"/>
    </row>
    <row r="647" ht="15.75" customHeight="1">
      <c r="B647" s="46"/>
      <c r="C647" s="46"/>
    </row>
    <row r="648" ht="15.75" customHeight="1">
      <c r="B648" s="46"/>
      <c r="C648" s="46"/>
    </row>
    <row r="649" ht="15.75" customHeight="1">
      <c r="B649" s="46"/>
      <c r="C649" s="46"/>
    </row>
    <row r="650" ht="15.75" customHeight="1">
      <c r="B650" s="46"/>
      <c r="C650" s="46"/>
    </row>
    <row r="651" ht="15.75" customHeight="1">
      <c r="B651" s="46"/>
      <c r="C651" s="46"/>
    </row>
    <row r="652" ht="15.75" customHeight="1">
      <c r="B652" s="46"/>
      <c r="C652" s="46"/>
    </row>
    <row r="653" ht="15.75" customHeight="1">
      <c r="B653" s="46"/>
      <c r="C653" s="46"/>
    </row>
    <row r="654" ht="15.75" customHeight="1">
      <c r="B654" s="46"/>
      <c r="C654" s="46"/>
    </row>
    <row r="655" ht="15.75" customHeight="1">
      <c r="B655" s="46"/>
      <c r="C655" s="46"/>
    </row>
    <row r="656" ht="15.75" customHeight="1">
      <c r="B656" s="46"/>
      <c r="C656" s="46"/>
    </row>
    <row r="657" ht="15.75" customHeight="1">
      <c r="B657" s="46"/>
      <c r="C657" s="46"/>
    </row>
    <row r="658" ht="15.75" customHeight="1">
      <c r="B658" s="46"/>
      <c r="C658" s="46"/>
    </row>
    <row r="659" ht="15.75" customHeight="1">
      <c r="B659" s="46"/>
      <c r="C659" s="46"/>
    </row>
    <row r="660" ht="15.75" customHeight="1">
      <c r="B660" s="46"/>
      <c r="C660" s="46"/>
    </row>
    <row r="661" ht="15.75" customHeight="1">
      <c r="B661" s="46"/>
      <c r="C661" s="46"/>
    </row>
    <row r="662" ht="15.75" customHeight="1">
      <c r="B662" s="46"/>
      <c r="C662" s="46"/>
    </row>
    <row r="663" ht="15.75" customHeight="1">
      <c r="B663" s="46"/>
      <c r="C663" s="46"/>
    </row>
    <row r="664" ht="15.75" customHeight="1">
      <c r="B664" s="46"/>
      <c r="C664" s="46"/>
    </row>
    <row r="665" ht="15.75" customHeight="1">
      <c r="B665" s="46"/>
      <c r="C665" s="46"/>
    </row>
    <row r="666" ht="15.75" customHeight="1">
      <c r="B666" s="46"/>
      <c r="C666" s="46"/>
    </row>
    <row r="667" ht="15.75" customHeight="1">
      <c r="B667" s="46"/>
      <c r="C667" s="46"/>
    </row>
    <row r="668" ht="15.75" customHeight="1">
      <c r="B668" s="46"/>
      <c r="C668" s="46"/>
    </row>
    <row r="669" ht="15.75" customHeight="1">
      <c r="B669" s="46"/>
      <c r="C669" s="46"/>
    </row>
    <row r="670" ht="15.75" customHeight="1">
      <c r="B670" s="46"/>
      <c r="C670" s="46"/>
    </row>
    <row r="671" ht="15.75" customHeight="1">
      <c r="B671" s="46"/>
      <c r="C671" s="46"/>
    </row>
    <row r="672" ht="15.75" customHeight="1">
      <c r="B672" s="46"/>
      <c r="C672" s="46"/>
    </row>
    <row r="673" ht="15.75" customHeight="1">
      <c r="B673" s="46"/>
      <c r="C673" s="46"/>
    </row>
    <row r="674" ht="15.75" customHeight="1">
      <c r="B674" s="46"/>
      <c r="C674" s="46"/>
    </row>
    <row r="675" ht="15.75" customHeight="1">
      <c r="B675" s="46"/>
      <c r="C675" s="46"/>
    </row>
    <row r="676" ht="15.75" customHeight="1">
      <c r="B676" s="46"/>
      <c r="C676" s="46"/>
    </row>
    <row r="677" ht="15.75" customHeight="1">
      <c r="B677" s="46"/>
      <c r="C677" s="46"/>
    </row>
    <row r="678" ht="15.75" customHeight="1">
      <c r="B678" s="46"/>
      <c r="C678" s="46"/>
    </row>
    <row r="679" ht="15.75" customHeight="1">
      <c r="B679" s="46"/>
      <c r="C679" s="46"/>
    </row>
    <row r="680" ht="15.75" customHeight="1">
      <c r="B680" s="46"/>
      <c r="C680" s="46"/>
    </row>
    <row r="681" ht="15.75" customHeight="1">
      <c r="B681" s="46"/>
      <c r="C681" s="46"/>
    </row>
    <row r="682" ht="15.75" customHeight="1">
      <c r="B682" s="46"/>
      <c r="C682" s="46"/>
    </row>
    <row r="683" ht="15.75" customHeight="1">
      <c r="B683" s="46"/>
      <c r="C683" s="46"/>
    </row>
    <row r="684" ht="15.75" customHeight="1">
      <c r="B684" s="46"/>
      <c r="C684" s="46"/>
    </row>
    <row r="685" ht="15.75" customHeight="1">
      <c r="B685" s="46"/>
      <c r="C685" s="46"/>
    </row>
    <row r="686" ht="15.75" customHeight="1">
      <c r="B686" s="46"/>
      <c r="C686" s="46"/>
    </row>
    <row r="687" ht="15.75" customHeight="1">
      <c r="B687" s="46"/>
      <c r="C687" s="46"/>
    </row>
    <row r="688" ht="15.75" customHeight="1">
      <c r="B688" s="46"/>
      <c r="C688" s="46"/>
    </row>
    <row r="689" ht="15.75" customHeight="1">
      <c r="B689" s="46"/>
      <c r="C689" s="46"/>
    </row>
    <row r="690" ht="15.75" customHeight="1">
      <c r="B690" s="46"/>
      <c r="C690" s="46"/>
    </row>
    <row r="691" ht="15.75" customHeight="1">
      <c r="B691" s="46"/>
      <c r="C691" s="46"/>
    </row>
    <row r="692" ht="15.75" customHeight="1">
      <c r="B692" s="46"/>
      <c r="C692" s="46"/>
    </row>
    <row r="693" ht="15.75" customHeight="1">
      <c r="B693" s="46"/>
      <c r="C693" s="46"/>
    </row>
    <row r="694" ht="15.75" customHeight="1">
      <c r="B694" s="46"/>
      <c r="C694" s="46"/>
    </row>
    <row r="695" ht="15.75" customHeight="1">
      <c r="B695" s="46"/>
      <c r="C695" s="46"/>
    </row>
    <row r="696" ht="15.75" customHeight="1">
      <c r="B696" s="46"/>
      <c r="C696" s="46"/>
    </row>
    <row r="697" ht="15.75" customHeight="1">
      <c r="B697" s="46"/>
      <c r="C697" s="46"/>
    </row>
    <row r="698" ht="15.75" customHeight="1">
      <c r="B698" s="46"/>
      <c r="C698" s="46"/>
    </row>
    <row r="699" ht="15.75" customHeight="1">
      <c r="B699" s="46"/>
      <c r="C699" s="46"/>
    </row>
    <row r="700" ht="15.75" customHeight="1">
      <c r="B700" s="46"/>
      <c r="C700" s="46"/>
    </row>
    <row r="701" ht="15.75" customHeight="1">
      <c r="B701" s="46"/>
      <c r="C701" s="46"/>
    </row>
    <row r="702" ht="15.75" customHeight="1">
      <c r="B702" s="46"/>
      <c r="C702" s="46"/>
    </row>
    <row r="703" ht="15.75" customHeight="1">
      <c r="B703" s="46"/>
      <c r="C703" s="46"/>
    </row>
    <row r="704" ht="15.75" customHeight="1">
      <c r="B704" s="46"/>
      <c r="C704" s="46"/>
    </row>
    <row r="705" ht="15.75" customHeight="1">
      <c r="B705" s="46"/>
      <c r="C705" s="46"/>
    </row>
    <row r="706" ht="15.75" customHeight="1">
      <c r="B706" s="46"/>
      <c r="C706" s="46"/>
    </row>
    <row r="707" ht="15.75" customHeight="1">
      <c r="B707" s="46"/>
      <c r="C707" s="46"/>
    </row>
    <row r="708" ht="15.75" customHeight="1">
      <c r="B708" s="46"/>
      <c r="C708" s="46"/>
    </row>
    <row r="709" ht="15.75" customHeight="1">
      <c r="B709" s="46"/>
      <c r="C709" s="46"/>
    </row>
    <row r="710" ht="15.75" customHeight="1">
      <c r="B710" s="46"/>
      <c r="C710" s="46"/>
    </row>
    <row r="711" ht="15.75" customHeight="1">
      <c r="B711" s="46"/>
      <c r="C711" s="46"/>
    </row>
    <row r="712" ht="15.75" customHeight="1">
      <c r="B712" s="46"/>
      <c r="C712" s="46"/>
    </row>
    <row r="713" ht="15.75" customHeight="1">
      <c r="B713" s="46"/>
      <c r="C713" s="46"/>
    </row>
    <row r="714" ht="15.75" customHeight="1">
      <c r="B714" s="46"/>
      <c r="C714" s="46"/>
    </row>
    <row r="715" ht="15.75" customHeight="1">
      <c r="B715" s="46"/>
      <c r="C715" s="46"/>
    </row>
    <row r="716" ht="15.75" customHeight="1">
      <c r="B716" s="46"/>
      <c r="C716" s="46"/>
    </row>
    <row r="717" ht="15.75" customHeight="1">
      <c r="B717" s="46"/>
      <c r="C717" s="46"/>
    </row>
    <row r="718" ht="15.75" customHeight="1">
      <c r="B718" s="46"/>
      <c r="C718" s="46"/>
    </row>
    <row r="719" ht="15.75" customHeight="1">
      <c r="B719" s="46"/>
      <c r="C719" s="46"/>
    </row>
    <row r="720" ht="15.75" customHeight="1">
      <c r="B720" s="46"/>
      <c r="C720" s="46"/>
    </row>
    <row r="721" ht="15.75" customHeight="1">
      <c r="B721" s="46"/>
      <c r="C721" s="46"/>
    </row>
    <row r="722" ht="15.75" customHeight="1">
      <c r="B722" s="46"/>
      <c r="C722" s="46"/>
    </row>
    <row r="723" ht="15.75" customHeight="1">
      <c r="B723" s="46"/>
      <c r="C723" s="46"/>
    </row>
    <row r="724" ht="15.75" customHeight="1">
      <c r="B724" s="46"/>
      <c r="C724" s="46"/>
    </row>
    <row r="725" ht="15.75" customHeight="1">
      <c r="B725" s="46"/>
      <c r="C725" s="46"/>
    </row>
    <row r="726" ht="15.75" customHeight="1">
      <c r="B726" s="46"/>
      <c r="C726" s="46"/>
    </row>
    <row r="727" ht="15.75" customHeight="1">
      <c r="B727" s="46"/>
      <c r="C727" s="46"/>
    </row>
    <row r="728" ht="15.75" customHeight="1">
      <c r="B728" s="46"/>
      <c r="C728" s="46"/>
    </row>
    <row r="729" ht="15.75" customHeight="1">
      <c r="B729" s="46"/>
      <c r="C729" s="46"/>
    </row>
    <row r="730" ht="15.75" customHeight="1">
      <c r="B730" s="46"/>
      <c r="C730" s="46"/>
    </row>
    <row r="731" ht="15.75" customHeight="1">
      <c r="B731" s="46"/>
      <c r="C731" s="46"/>
    </row>
    <row r="732" ht="15.75" customHeight="1">
      <c r="B732" s="46"/>
      <c r="C732" s="46"/>
    </row>
    <row r="733" ht="15.75" customHeight="1">
      <c r="B733" s="46"/>
      <c r="C733" s="46"/>
    </row>
    <row r="734" ht="15.75" customHeight="1">
      <c r="B734" s="46"/>
      <c r="C734" s="46"/>
    </row>
    <row r="735" ht="15.75" customHeight="1">
      <c r="B735" s="46"/>
      <c r="C735" s="46"/>
    </row>
    <row r="736" ht="15.75" customHeight="1">
      <c r="B736" s="46"/>
      <c r="C736" s="46"/>
    </row>
    <row r="737" ht="15.75" customHeight="1">
      <c r="B737" s="46"/>
      <c r="C737" s="46"/>
    </row>
    <row r="738" ht="15.75" customHeight="1">
      <c r="B738" s="46"/>
      <c r="C738" s="46"/>
    </row>
    <row r="739" ht="15.75" customHeight="1">
      <c r="B739" s="46"/>
      <c r="C739" s="46"/>
    </row>
    <row r="740" ht="15.75" customHeight="1">
      <c r="B740" s="46"/>
      <c r="C740" s="46"/>
    </row>
    <row r="741" ht="15.75" customHeight="1">
      <c r="B741" s="46"/>
      <c r="C741" s="46"/>
    </row>
    <row r="742" ht="15.75" customHeight="1">
      <c r="B742" s="46"/>
      <c r="C742" s="46"/>
    </row>
    <row r="743" ht="15.75" customHeight="1">
      <c r="B743" s="46"/>
      <c r="C743" s="46"/>
    </row>
    <row r="744" ht="15.75" customHeight="1">
      <c r="B744" s="46"/>
      <c r="C744" s="46"/>
    </row>
    <row r="745" ht="15.75" customHeight="1">
      <c r="B745" s="46"/>
      <c r="C745" s="46"/>
    </row>
    <row r="746" ht="15.75" customHeight="1">
      <c r="B746" s="46"/>
      <c r="C746" s="46"/>
    </row>
    <row r="747" ht="15.75" customHeight="1">
      <c r="B747" s="46"/>
      <c r="C747" s="46"/>
    </row>
    <row r="748" ht="15.75" customHeight="1">
      <c r="B748" s="46"/>
      <c r="C748" s="46"/>
    </row>
    <row r="749" ht="15.75" customHeight="1">
      <c r="B749" s="46"/>
      <c r="C749" s="46"/>
    </row>
    <row r="750" ht="15.75" customHeight="1">
      <c r="B750" s="46"/>
      <c r="C750" s="46"/>
    </row>
    <row r="751" ht="15.75" customHeight="1">
      <c r="B751" s="46"/>
      <c r="C751" s="46"/>
    </row>
    <row r="752" ht="15.75" customHeight="1">
      <c r="B752" s="46"/>
      <c r="C752" s="46"/>
    </row>
    <row r="753" ht="15.75" customHeight="1">
      <c r="B753" s="46"/>
      <c r="C753" s="46"/>
    </row>
    <row r="754" ht="15.75" customHeight="1">
      <c r="B754" s="46"/>
      <c r="C754" s="46"/>
    </row>
    <row r="755" ht="15.75" customHeight="1">
      <c r="B755" s="46"/>
      <c r="C755" s="46"/>
    </row>
    <row r="756" ht="15.75" customHeight="1">
      <c r="B756" s="46"/>
      <c r="C756" s="46"/>
    </row>
    <row r="757" ht="15.75" customHeight="1">
      <c r="B757" s="46"/>
      <c r="C757" s="46"/>
    </row>
    <row r="758" ht="15.75" customHeight="1">
      <c r="B758" s="46"/>
      <c r="C758" s="46"/>
    </row>
    <row r="759" ht="15.75" customHeight="1">
      <c r="B759" s="46"/>
      <c r="C759" s="46"/>
    </row>
    <row r="760" ht="15.75" customHeight="1">
      <c r="B760" s="46"/>
      <c r="C760" s="46"/>
    </row>
    <row r="761" ht="15.75" customHeight="1">
      <c r="B761" s="46"/>
      <c r="C761" s="46"/>
    </row>
    <row r="762" ht="15.75" customHeight="1">
      <c r="B762" s="46"/>
      <c r="C762" s="46"/>
    </row>
    <row r="763" ht="15.75" customHeight="1">
      <c r="B763" s="46"/>
      <c r="C763" s="46"/>
    </row>
    <row r="764" ht="15.75" customHeight="1">
      <c r="B764" s="46"/>
      <c r="C764" s="46"/>
    </row>
    <row r="765" ht="15.75" customHeight="1">
      <c r="B765" s="46"/>
      <c r="C765" s="46"/>
    </row>
    <row r="766" ht="15.75" customHeight="1">
      <c r="B766" s="46"/>
      <c r="C766" s="46"/>
    </row>
    <row r="767" ht="15.75" customHeight="1">
      <c r="B767" s="46"/>
      <c r="C767" s="46"/>
    </row>
    <row r="768" ht="15.75" customHeight="1">
      <c r="B768" s="46"/>
      <c r="C768" s="46"/>
    </row>
    <row r="769" ht="15.75" customHeight="1">
      <c r="B769" s="46"/>
      <c r="C769" s="46"/>
    </row>
    <row r="770" ht="15.75" customHeight="1">
      <c r="B770" s="46"/>
      <c r="C770" s="46"/>
    </row>
    <row r="771" ht="15.75" customHeight="1">
      <c r="B771" s="46"/>
      <c r="C771" s="46"/>
    </row>
    <row r="772" ht="15.75" customHeight="1">
      <c r="B772" s="46"/>
      <c r="C772" s="46"/>
    </row>
    <row r="773" ht="15.75" customHeight="1">
      <c r="B773" s="46"/>
      <c r="C773" s="46"/>
    </row>
    <row r="774" ht="15.75" customHeight="1">
      <c r="B774" s="46"/>
      <c r="C774" s="46"/>
    </row>
    <row r="775" ht="15.75" customHeight="1">
      <c r="B775" s="46"/>
      <c r="C775" s="46"/>
    </row>
    <row r="776" ht="15.75" customHeight="1">
      <c r="B776" s="46"/>
      <c r="C776" s="46"/>
    </row>
    <row r="777" ht="15.75" customHeight="1">
      <c r="B777" s="46"/>
      <c r="C777" s="46"/>
    </row>
    <row r="778" ht="15.75" customHeight="1">
      <c r="B778" s="46"/>
      <c r="C778" s="46"/>
    </row>
    <row r="779" ht="15.75" customHeight="1">
      <c r="B779" s="46"/>
      <c r="C779" s="46"/>
    </row>
    <row r="780" ht="15.75" customHeight="1">
      <c r="B780" s="46"/>
      <c r="C780" s="46"/>
    </row>
    <row r="781" ht="15.75" customHeight="1">
      <c r="B781" s="46"/>
      <c r="C781" s="46"/>
    </row>
    <row r="782" ht="15.75" customHeight="1">
      <c r="B782" s="46"/>
      <c r="C782" s="46"/>
    </row>
    <row r="783" ht="15.75" customHeight="1">
      <c r="B783" s="46"/>
      <c r="C783" s="46"/>
    </row>
    <row r="784" ht="15.75" customHeight="1">
      <c r="B784" s="46"/>
      <c r="C784" s="46"/>
    </row>
    <row r="785" ht="15.75" customHeight="1">
      <c r="B785" s="46"/>
      <c r="C785" s="46"/>
    </row>
    <row r="786" ht="15.75" customHeight="1">
      <c r="B786" s="46"/>
      <c r="C786" s="46"/>
    </row>
    <row r="787" ht="15.75" customHeight="1">
      <c r="B787" s="46"/>
      <c r="C787" s="46"/>
    </row>
    <row r="788" ht="15.75" customHeight="1">
      <c r="B788" s="46"/>
      <c r="C788" s="46"/>
    </row>
    <row r="789" ht="15.75" customHeight="1">
      <c r="B789" s="46"/>
      <c r="C789" s="46"/>
    </row>
    <row r="790" ht="15.75" customHeight="1">
      <c r="B790" s="46"/>
      <c r="C790" s="46"/>
    </row>
    <row r="791" ht="15.75" customHeight="1">
      <c r="B791" s="46"/>
      <c r="C791" s="46"/>
    </row>
    <row r="792" ht="15.75" customHeight="1">
      <c r="B792" s="46"/>
      <c r="C792" s="46"/>
    </row>
    <row r="793" ht="15.75" customHeight="1">
      <c r="B793" s="46"/>
      <c r="C793" s="46"/>
    </row>
    <row r="794" ht="15.75" customHeight="1">
      <c r="B794" s="46"/>
      <c r="C794" s="46"/>
    </row>
    <row r="795" ht="15.75" customHeight="1">
      <c r="B795" s="46"/>
      <c r="C795" s="46"/>
    </row>
    <row r="796" ht="15.75" customHeight="1">
      <c r="B796" s="46"/>
      <c r="C796" s="46"/>
    </row>
    <row r="797" ht="15.75" customHeight="1">
      <c r="B797" s="46"/>
      <c r="C797" s="46"/>
    </row>
    <row r="798" ht="15.75" customHeight="1">
      <c r="B798" s="46"/>
      <c r="C798" s="46"/>
    </row>
    <row r="799" ht="15.75" customHeight="1">
      <c r="B799" s="46"/>
      <c r="C799" s="46"/>
    </row>
    <row r="800" ht="15.75" customHeight="1">
      <c r="B800" s="46"/>
      <c r="C800" s="46"/>
    </row>
    <row r="801" ht="15.75" customHeight="1">
      <c r="B801" s="46"/>
      <c r="C801" s="46"/>
    </row>
    <row r="802" ht="15.75" customHeight="1">
      <c r="B802" s="46"/>
      <c r="C802" s="46"/>
    </row>
    <row r="803" ht="15.75" customHeight="1">
      <c r="B803" s="46"/>
      <c r="C803" s="46"/>
    </row>
    <row r="804" ht="15.75" customHeight="1">
      <c r="B804" s="46"/>
      <c r="C804" s="46"/>
    </row>
    <row r="805" ht="15.75" customHeight="1">
      <c r="B805" s="46"/>
      <c r="C805" s="46"/>
    </row>
    <row r="806" ht="15.75" customHeight="1">
      <c r="B806" s="46"/>
      <c r="C806" s="46"/>
    </row>
    <row r="807" ht="15.75" customHeight="1">
      <c r="B807" s="46"/>
      <c r="C807" s="46"/>
    </row>
    <row r="808" ht="15.75" customHeight="1">
      <c r="B808" s="46"/>
      <c r="C808" s="46"/>
    </row>
    <row r="809" ht="15.75" customHeight="1">
      <c r="B809" s="46"/>
      <c r="C809" s="46"/>
    </row>
    <row r="810" ht="15.75" customHeight="1">
      <c r="B810" s="46"/>
      <c r="C810" s="46"/>
    </row>
    <row r="811" ht="15.75" customHeight="1">
      <c r="B811" s="46"/>
      <c r="C811" s="46"/>
    </row>
    <row r="812" ht="15.75" customHeight="1">
      <c r="B812" s="46"/>
      <c r="C812" s="46"/>
    </row>
    <row r="813" ht="15.75" customHeight="1">
      <c r="B813" s="46"/>
      <c r="C813" s="46"/>
    </row>
    <row r="814" ht="15.75" customHeight="1">
      <c r="B814" s="46"/>
      <c r="C814" s="46"/>
    </row>
    <row r="815" ht="15.75" customHeight="1">
      <c r="B815" s="46"/>
      <c r="C815" s="46"/>
    </row>
    <row r="816" ht="15.75" customHeight="1">
      <c r="B816" s="46"/>
      <c r="C816" s="46"/>
    </row>
    <row r="817" ht="15.75" customHeight="1">
      <c r="B817" s="46"/>
      <c r="C817" s="46"/>
    </row>
    <row r="818" ht="15.75" customHeight="1">
      <c r="B818" s="46"/>
      <c r="C818" s="46"/>
    </row>
    <row r="819" ht="15.75" customHeight="1">
      <c r="B819" s="46"/>
      <c r="C819" s="46"/>
    </row>
    <row r="820" ht="15.75" customHeight="1">
      <c r="B820" s="46"/>
      <c r="C820" s="46"/>
    </row>
    <row r="821" ht="15.75" customHeight="1">
      <c r="B821" s="46"/>
      <c r="C821" s="46"/>
    </row>
    <row r="822" ht="15.75" customHeight="1">
      <c r="B822" s="46"/>
      <c r="C822" s="46"/>
    </row>
    <row r="823" ht="15.75" customHeight="1">
      <c r="B823" s="46"/>
      <c r="C823" s="46"/>
    </row>
    <row r="824" ht="15.75" customHeight="1">
      <c r="B824" s="46"/>
      <c r="C824" s="46"/>
    </row>
    <row r="825" ht="15.75" customHeight="1">
      <c r="B825" s="46"/>
      <c r="C825" s="46"/>
    </row>
    <row r="826" ht="15.75" customHeight="1">
      <c r="B826" s="46"/>
      <c r="C826" s="46"/>
    </row>
    <row r="827" ht="15.75" customHeight="1">
      <c r="B827" s="46"/>
      <c r="C827" s="46"/>
    </row>
    <row r="828" ht="15.75" customHeight="1">
      <c r="B828" s="46"/>
      <c r="C828" s="46"/>
    </row>
    <row r="829" ht="15.75" customHeight="1">
      <c r="B829" s="46"/>
      <c r="C829" s="46"/>
    </row>
    <row r="830" ht="15.75" customHeight="1">
      <c r="B830" s="46"/>
      <c r="C830" s="46"/>
    </row>
    <row r="831" ht="15.75" customHeight="1">
      <c r="B831" s="46"/>
      <c r="C831" s="46"/>
    </row>
    <row r="832" ht="15.75" customHeight="1">
      <c r="B832" s="46"/>
      <c r="C832" s="46"/>
    </row>
    <row r="833" ht="15.75" customHeight="1">
      <c r="B833" s="46"/>
      <c r="C833" s="46"/>
    </row>
    <row r="834" ht="15.75" customHeight="1">
      <c r="B834" s="46"/>
      <c r="C834" s="46"/>
    </row>
    <row r="835" ht="15.75" customHeight="1">
      <c r="B835" s="46"/>
      <c r="C835" s="46"/>
    </row>
    <row r="836" ht="15.75" customHeight="1">
      <c r="B836" s="46"/>
      <c r="C836" s="46"/>
    </row>
    <row r="837" ht="15.75" customHeight="1">
      <c r="B837" s="46"/>
      <c r="C837" s="46"/>
    </row>
    <row r="838" ht="15.75" customHeight="1">
      <c r="B838" s="46"/>
      <c r="C838" s="46"/>
    </row>
    <row r="839" ht="15.75" customHeight="1">
      <c r="B839" s="46"/>
      <c r="C839" s="46"/>
    </row>
    <row r="840" ht="15.75" customHeight="1">
      <c r="B840" s="46"/>
      <c r="C840" s="46"/>
    </row>
    <row r="841" ht="15.75" customHeight="1">
      <c r="B841" s="46"/>
      <c r="C841" s="46"/>
    </row>
    <row r="842" ht="15.75" customHeight="1">
      <c r="B842" s="46"/>
      <c r="C842" s="46"/>
    </row>
    <row r="843" ht="15.75" customHeight="1">
      <c r="B843" s="46"/>
      <c r="C843" s="46"/>
    </row>
    <row r="844" ht="15.75" customHeight="1">
      <c r="B844" s="46"/>
      <c r="C844" s="46"/>
    </row>
    <row r="845" ht="15.75" customHeight="1">
      <c r="B845" s="46"/>
      <c r="C845" s="46"/>
    </row>
    <row r="846" ht="15.75" customHeight="1">
      <c r="B846" s="46"/>
      <c r="C846" s="46"/>
    </row>
    <row r="847" ht="15.75" customHeight="1">
      <c r="B847" s="46"/>
      <c r="C847" s="46"/>
    </row>
    <row r="848" ht="15.75" customHeight="1">
      <c r="B848" s="46"/>
      <c r="C848" s="46"/>
    </row>
    <row r="849" ht="15.75" customHeight="1">
      <c r="B849" s="46"/>
      <c r="C849" s="46"/>
    </row>
    <row r="850" ht="15.75" customHeight="1">
      <c r="B850" s="46"/>
      <c r="C850" s="46"/>
    </row>
    <row r="851" ht="15.75" customHeight="1">
      <c r="B851" s="46"/>
      <c r="C851" s="46"/>
    </row>
    <row r="852" ht="15.75" customHeight="1">
      <c r="B852" s="46"/>
      <c r="C852" s="46"/>
    </row>
    <row r="853" ht="15.75" customHeight="1">
      <c r="B853" s="46"/>
      <c r="C853" s="46"/>
    </row>
    <row r="854" ht="15.75" customHeight="1">
      <c r="B854" s="46"/>
      <c r="C854" s="46"/>
    </row>
    <row r="855" ht="15.75" customHeight="1">
      <c r="B855" s="46"/>
      <c r="C855" s="46"/>
    </row>
    <row r="856" ht="15.75" customHeight="1">
      <c r="B856" s="46"/>
      <c r="C856" s="46"/>
    </row>
    <row r="857" ht="15.75" customHeight="1">
      <c r="B857" s="46"/>
      <c r="C857" s="46"/>
    </row>
    <row r="858" ht="15.75" customHeight="1">
      <c r="B858" s="46"/>
      <c r="C858" s="46"/>
    </row>
    <row r="859" ht="15.75" customHeight="1">
      <c r="B859" s="46"/>
      <c r="C859" s="46"/>
    </row>
    <row r="860" ht="15.75" customHeight="1">
      <c r="B860" s="46"/>
      <c r="C860" s="46"/>
    </row>
    <row r="861" ht="15.75" customHeight="1">
      <c r="B861" s="46"/>
      <c r="C861" s="46"/>
    </row>
    <row r="862" ht="15.75" customHeight="1">
      <c r="B862" s="46"/>
      <c r="C862" s="46"/>
    </row>
    <row r="863" ht="15.75" customHeight="1">
      <c r="B863" s="46"/>
      <c r="C863" s="46"/>
    </row>
    <row r="864" ht="15.75" customHeight="1">
      <c r="B864" s="46"/>
      <c r="C864" s="46"/>
    </row>
    <row r="865" ht="15.75" customHeight="1">
      <c r="B865" s="46"/>
      <c r="C865" s="46"/>
    </row>
    <row r="866" ht="15.75" customHeight="1">
      <c r="B866" s="46"/>
      <c r="C866" s="46"/>
    </row>
    <row r="867" ht="15.75" customHeight="1">
      <c r="B867" s="46"/>
      <c r="C867" s="46"/>
    </row>
    <row r="868" ht="15.75" customHeight="1">
      <c r="B868" s="46"/>
      <c r="C868" s="46"/>
    </row>
    <row r="869" ht="15.75" customHeight="1">
      <c r="B869" s="46"/>
      <c r="C869" s="46"/>
    </row>
    <row r="870" ht="15.75" customHeight="1">
      <c r="B870" s="46"/>
      <c r="C870" s="46"/>
    </row>
    <row r="871" ht="15.75" customHeight="1">
      <c r="B871" s="46"/>
      <c r="C871" s="46"/>
    </row>
    <row r="872" ht="15.75" customHeight="1">
      <c r="B872" s="46"/>
      <c r="C872" s="46"/>
    </row>
    <row r="873" ht="15.75" customHeight="1">
      <c r="B873" s="46"/>
      <c r="C873" s="46"/>
    </row>
    <row r="874" ht="15.75" customHeight="1">
      <c r="B874" s="46"/>
      <c r="C874" s="46"/>
    </row>
    <row r="875" ht="15.75" customHeight="1">
      <c r="B875" s="46"/>
      <c r="C875" s="46"/>
    </row>
    <row r="876" ht="15.75" customHeight="1">
      <c r="B876" s="46"/>
      <c r="C876" s="46"/>
    </row>
    <row r="877" ht="15.75" customHeight="1">
      <c r="B877" s="46"/>
      <c r="C877" s="46"/>
    </row>
    <row r="878" ht="15.75" customHeight="1">
      <c r="B878" s="46"/>
      <c r="C878" s="46"/>
    </row>
    <row r="879" ht="15.75" customHeight="1">
      <c r="B879" s="46"/>
      <c r="C879" s="46"/>
    </row>
    <row r="880" ht="15.75" customHeight="1">
      <c r="B880" s="46"/>
      <c r="C880" s="46"/>
    </row>
    <row r="881" ht="15.75" customHeight="1">
      <c r="B881" s="46"/>
      <c r="C881" s="46"/>
    </row>
    <row r="882" ht="15.75" customHeight="1">
      <c r="B882" s="46"/>
      <c r="C882" s="46"/>
    </row>
    <row r="883" ht="15.75" customHeight="1">
      <c r="B883" s="46"/>
      <c r="C883" s="46"/>
    </row>
    <row r="884" ht="15.75" customHeight="1">
      <c r="B884" s="46"/>
      <c r="C884" s="46"/>
    </row>
    <row r="885" ht="15.75" customHeight="1">
      <c r="B885" s="46"/>
      <c r="C885" s="46"/>
    </row>
    <row r="886" ht="15.75" customHeight="1">
      <c r="B886" s="46"/>
      <c r="C886" s="46"/>
    </row>
    <row r="887" ht="15.75" customHeight="1">
      <c r="B887" s="46"/>
      <c r="C887" s="46"/>
    </row>
    <row r="888" ht="15.75" customHeight="1">
      <c r="B888" s="46"/>
      <c r="C888" s="46"/>
    </row>
    <row r="889" ht="15.75" customHeight="1">
      <c r="B889" s="46"/>
      <c r="C889" s="46"/>
    </row>
    <row r="890" ht="15.75" customHeight="1">
      <c r="B890" s="46"/>
      <c r="C890" s="46"/>
    </row>
    <row r="891" ht="15.75" customHeight="1">
      <c r="B891" s="46"/>
      <c r="C891" s="46"/>
    </row>
    <row r="892" ht="15.75" customHeight="1">
      <c r="B892" s="46"/>
      <c r="C892" s="46"/>
    </row>
    <row r="893" ht="15.75" customHeight="1">
      <c r="B893" s="46"/>
      <c r="C893" s="46"/>
    </row>
    <row r="894" ht="15.75" customHeight="1">
      <c r="B894" s="46"/>
      <c r="C894" s="46"/>
    </row>
    <row r="895" ht="15.75" customHeight="1">
      <c r="B895" s="46"/>
      <c r="C895" s="46"/>
    </row>
    <row r="896" ht="15.75" customHeight="1">
      <c r="B896" s="46"/>
      <c r="C896" s="46"/>
    </row>
    <row r="897" ht="15.75" customHeight="1">
      <c r="B897" s="46"/>
      <c r="C897" s="46"/>
    </row>
    <row r="898" ht="15.75" customHeight="1">
      <c r="B898" s="46"/>
      <c r="C898" s="46"/>
    </row>
    <row r="899" ht="15.75" customHeight="1">
      <c r="B899" s="46"/>
      <c r="C899" s="46"/>
    </row>
    <row r="900" ht="15.75" customHeight="1">
      <c r="B900" s="46"/>
      <c r="C900" s="46"/>
    </row>
    <row r="901" ht="15.75" customHeight="1">
      <c r="B901" s="46"/>
      <c r="C901" s="46"/>
    </row>
    <row r="902" ht="15.75" customHeight="1">
      <c r="B902" s="46"/>
      <c r="C902" s="46"/>
    </row>
    <row r="903" ht="15.75" customHeight="1">
      <c r="B903" s="46"/>
      <c r="C903" s="46"/>
    </row>
    <row r="904" ht="15.75" customHeight="1">
      <c r="B904" s="46"/>
      <c r="C904" s="46"/>
    </row>
    <row r="905" ht="15.75" customHeight="1">
      <c r="B905" s="46"/>
      <c r="C905" s="46"/>
    </row>
    <row r="906" ht="15.75" customHeight="1">
      <c r="B906" s="46"/>
      <c r="C906" s="46"/>
    </row>
    <row r="907" ht="15.75" customHeight="1">
      <c r="B907" s="46"/>
      <c r="C907" s="46"/>
    </row>
    <row r="908" ht="15.75" customHeight="1">
      <c r="B908" s="46"/>
      <c r="C908" s="46"/>
    </row>
    <row r="909" ht="15.75" customHeight="1">
      <c r="B909" s="46"/>
      <c r="C909" s="46"/>
    </row>
    <row r="910" ht="15.75" customHeight="1">
      <c r="B910" s="46"/>
      <c r="C910" s="46"/>
    </row>
    <row r="911" ht="15.75" customHeight="1">
      <c r="B911" s="46"/>
      <c r="C911" s="46"/>
    </row>
    <row r="912" ht="15.75" customHeight="1">
      <c r="B912" s="46"/>
      <c r="C912" s="46"/>
    </row>
    <row r="913" ht="15.75" customHeight="1">
      <c r="B913" s="46"/>
      <c r="C913" s="46"/>
    </row>
    <row r="914" ht="15.75" customHeight="1">
      <c r="B914" s="46"/>
      <c r="C914" s="46"/>
    </row>
    <row r="915" ht="15.75" customHeight="1">
      <c r="B915" s="46"/>
      <c r="C915" s="46"/>
    </row>
    <row r="916" ht="15.75" customHeight="1">
      <c r="B916" s="46"/>
      <c r="C916" s="46"/>
    </row>
    <row r="917" ht="15.75" customHeight="1">
      <c r="B917" s="46"/>
      <c r="C917" s="46"/>
    </row>
    <row r="918" ht="15.75" customHeight="1">
      <c r="B918" s="46"/>
      <c r="C918" s="46"/>
    </row>
    <row r="919" ht="15.75" customHeight="1">
      <c r="B919" s="46"/>
      <c r="C919" s="46"/>
    </row>
    <row r="920" ht="15.75" customHeight="1">
      <c r="B920" s="46"/>
      <c r="C920" s="46"/>
    </row>
    <row r="921" ht="15.75" customHeight="1">
      <c r="B921" s="46"/>
      <c r="C921" s="46"/>
    </row>
    <row r="922" ht="15.75" customHeight="1">
      <c r="B922" s="46"/>
      <c r="C922" s="46"/>
    </row>
    <row r="923" ht="15.75" customHeight="1">
      <c r="B923" s="46"/>
      <c r="C923" s="46"/>
    </row>
    <row r="924" ht="15.75" customHeight="1">
      <c r="B924" s="46"/>
      <c r="C924" s="46"/>
    </row>
    <row r="925" ht="15.75" customHeight="1">
      <c r="B925" s="46"/>
      <c r="C925" s="46"/>
    </row>
    <row r="926" ht="15.75" customHeight="1">
      <c r="B926" s="46"/>
      <c r="C926" s="46"/>
    </row>
    <row r="927" ht="15.75" customHeight="1">
      <c r="B927" s="46"/>
      <c r="C927" s="46"/>
    </row>
    <row r="928" ht="15.75" customHeight="1">
      <c r="B928" s="46"/>
      <c r="C928" s="46"/>
    </row>
    <row r="929" ht="15.75" customHeight="1">
      <c r="B929" s="46"/>
      <c r="C929" s="46"/>
    </row>
    <row r="930" ht="15.75" customHeight="1">
      <c r="B930" s="46"/>
      <c r="C930" s="46"/>
    </row>
    <row r="931" ht="15.75" customHeight="1">
      <c r="B931" s="46"/>
      <c r="C931" s="46"/>
    </row>
    <row r="932" ht="15.75" customHeight="1">
      <c r="B932" s="46"/>
      <c r="C932" s="46"/>
    </row>
    <row r="933" ht="15.75" customHeight="1">
      <c r="B933" s="46"/>
      <c r="C933" s="46"/>
    </row>
    <row r="934" ht="15.75" customHeight="1">
      <c r="B934" s="46"/>
      <c r="C934" s="46"/>
    </row>
    <row r="935" ht="15.75" customHeight="1">
      <c r="B935" s="46"/>
      <c r="C935" s="46"/>
    </row>
    <row r="936" ht="15.75" customHeight="1">
      <c r="B936" s="46"/>
      <c r="C936" s="46"/>
    </row>
    <row r="937" ht="15.75" customHeight="1">
      <c r="B937" s="46"/>
      <c r="C937" s="46"/>
    </row>
    <row r="938" ht="15.75" customHeight="1">
      <c r="B938" s="46"/>
      <c r="C938" s="46"/>
    </row>
    <row r="939" ht="15.75" customHeight="1">
      <c r="B939" s="46"/>
      <c r="C939" s="46"/>
    </row>
    <row r="940" ht="15.75" customHeight="1">
      <c r="B940" s="46"/>
      <c r="C940" s="46"/>
    </row>
    <row r="941" ht="15.75" customHeight="1">
      <c r="B941" s="46"/>
      <c r="C941" s="46"/>
    </row>
    <row r="942" ht="15.75" customHeight="1">
      <c r="B942" s="46"/>
      <c r="C942" s="46"/>
    </row>
    <row r="943" ht="15.75" customHeight="1">
      <c r="B943" s="46"/>
      <c r="C943" s="46"/>
    </row>
    <row r="944" ht="15.75" customHeight="1">
      <c r="B944" s="46"/>
      <c r="C944" s="46"/>
    </row>
    <row r="945" ht="15.75" customHeight="1">
      <c r="B945" s="46"/>
      <c r="C945" s="46"/>
    </row>
    <row r="946" ht="15.75" customHeight="1">
      <c r="B946" s="46"/>
      <c r="C946" s="46"/>
    </row>
    <row r="947" ht="15.75" customHeight="1">
      <c r="B947" s="46"/>
      <c r="C947" s="46"/>
    </row>
    <row r="948" ht="15.75" customHeight="1">
      <c r="B948" s="46"/>
      <c r="C948" s="46"/>
    </row>
    <row r="949" ht="15.75" customHeight="1">
      <c r="B949" s="46"/>
      <c r="C949" s="46"/>
    </row>
    <row r="950" ht="15.75" customHeight="1">
      <c r="B950" s="46"/>
      <c r="C950" s="46"/>
    </row>
    <row r="951" ht="15.75" customHeight="1">
      <c r="B951" s="46"/>
      <c r="C951" s="46"/>
    </row>
    <row r="952" ht="15.75" customHeight="1">
      <c r="B952" s="46"/>
      <c r="C952" s="46"/>
    </row>
    <row r="953" ht="15.75" customHeight="1">
      <c r="B953" s="46"/>
      <c r="C953" s="46"/>
    </row>
    <row r="954" ht="15.75" customHeight="1">
      <c r="B954" s="46"/>
      <c r="C954" s="46"/>
    </row>
    <row r="955" ht="15.75" customHeight="1">
      <c r="B955" s="46"/>
      <c r="C955" s="46"/>
    </row>
    <row r="956" ht="15.75" customHeight="1">
      <c r="B956" s="46"/>
      <c r="C956" s="46"/>
    </row>
    <row r="957" ht="15.75" customHeight="1">
      <c r="B957" s="46"/>
      <c r="C957" s="46"/>
    </row>
    <row r="958" ht="15.75" customHeight="1">
      <c r="B958" s="46"/>
      <c r="C958" s="46"/>
    </row>
    <row r="959" ht="15.75" customHeight="1">
      <c r="B959" s="46"/>
      <c r="C959" s="46"/>
    </row>
    <row r="960" ht="15.75" customHeight="1">
      <c r="B960" s="46"/>
      <c r="C960" s="46"/>
    </row>
    <row r="961" ht="15.75" customHeight="1">
      <c r="B961" s="46"/>
      <c r="C961" s="46"/>
    </row>
    <row r="962" ht="15.75" customHeight="1">
      <c r="B962" s="46"/>
      <c r="C962" s="46"/>
    </row>
    <row r="963" ht="15.75" customHeight="1">
      <c r="B963" s="46"/>
      <c r="C963" s="46"/>
    </row>
    <row r="964" ht="15.75" customHeight="1">
      <c r="B964" s="46"/>
      <c r="C964" s="46"/>
    </row>
    <row r="965" ht="15.75" customHeight="1">
      <c r="B965" s="46"/>
      <c r="C965" s="46"/>
    </row>
    <row r="966" ht="15.75" customHeight="1">
      <c r="B966" s="46"/>
      <c r="C966" s="46"/>
    </row>
    <row r="967" ht="15.75" customHeight="1">
      <c r="B967" s="46"/>
      <c r="C967" s="46"/>
    </row>
    <row r="968" ht="15.75" customHeight="1">
      <c r="B968" s="46"/>
      <c r="C968" s="46"/>
    </row>
    <row r="969" ht="15.75" customHeight="1">
      <c r="B969" s="46"/>
      <c r="C969" s="46"/>
    </row>
    <row r="970" ht="15.75" customHeight="1">
      <c r="B970" s="46"/>
      <c r="C970" s="46"/>
    </row>
    <row r="971" ht="15.75" customHeight="1">
      <c r="B971" s="46"/>
      <c r="C971" s="46"/>
    </row>
    <row r="972" ht="15.75" customHeight="1">
      <c r="B972" s="46"/>
      <c r="C972" s="46"/>
    </row>
    <row r="973" ht="15.75" customHeight="1">
      <c r="B973" s="46"/>
      <c r="C973" s="46"/>
    </row>
    <row r="974" ht="15.75" customHeight="1">
      <c r="B974" s="46"/>
      <c r="C974" s="46"/>
    </row>
    <row r="975" ht="15.75" customHeight="1">
      <c r="B975" s="46"/>
      <c r="C975" s="46"/>
    </row>
    <row r="976" ht="15.75" customHeight="1">
      <c r="B976" s="46"/>
      <c r="C976" s="46"/>
    </row>
    <row r="977" ht="15.75" customHeight="1">
      <c r="B977" s="46"/>
      <c r="C977" s="46"/>
    </row>
    <row r="978" ht="15.75" customHeight="1">
      <c r="B978" s="46"/>
      <c r="C978" s="46"/>
    </row>
    <row r="979" ht="15.75" customHeight="1">
      <c r="B979" s="46"/>
      <c r="C979" s="46"/>
    </row>
    <row r="980" ht="15.75" customHeight="1">
      <c r="B980" s="46"/>
      <c r="C980" s="46"/>
    </row>
    <row r="981" ht="15.75" customHeight="1">
      <c r="B981" s="46"/>
      <c r="C981" s="46"/>
    </row>
    <row r="982" ht="15.75" customHeight="1">
      <c r="B982" s="46"/>
      <c r="C982" s="46"/>
    </row>
    <row r="983" ht="15.75" customHeight="1">
      <c r="B983" s="46"/>
      <c r="C983" s="46"/>
    </row>
    <row r="984" ht="15.75" customHeight="1">
      <c r="B984" s="46"/>
      <c r="C984" s="46"/>
    </row>
    <row r="985" ht="15.75" customHeight="1">
      <c r="B985" s="46"/>
      <c r="C985" s="46"/>
    </row>
    <row r="986" ht="15.75" customHeight="1">
      <c r="B986" s="46"/>
      <c r="C986" s="46"/>
    </row>
    <row r="987" ht="15.75" customHeight="1">
      <c r="B987" s="46"/>
      <c r="C987" s="46"/>
    </row>
    <row r="988" ht="15.75" customHeight="1">
      <c r="B988" s="46"/>
      <c r="C988" s="46"/>
    </row>
    <row r="989" ht="15.75" customHeight="1">
      <c r="B989" s="46"/>
      <c r="C989" s="46"/>
    </row>
    <row r="990" ht="15.75" customHeight="1">
      <c r="B990" s="46"/>
      <c r="C990" s="46"/>
    </row>
    <row r="991" ht="15.75" customHeight="1">
      <c r="B991" s="46"/>
      <c r="C991" s="46"/>
    </row>
    <row r="992" ht="15.75" customHeight="1">
      <c r="B992" s="46"/>
      <c r="C992" s="46"/>
    </row>
    <row r="993" ht="15.75" customHeight="1">
      <c r="B993" s="46"/>
      <c r="C993" s="46"/>
    </row>
    <row r="994" ht="15.75" customHeight="1">
      <c r="B994" s="46"/>
      <c r="C994" s="46"/>
    </row>
    <row r="995" ht="15.75" customHeight="1">
      <c r="B995" s="46"/>
      <c r="C995" s="46"/>
    </row>
    <row r="996" ht="15.75" customHeight="1">
      <c r="B996" s="46"/>
      <c r="C996" s="46"/>
    </row>
    <row r="997" ht="15.75" customHeight="1">
      <c r="B997" s="46"/>
      <c r="C997" s="46"/>
    </row>
    <row r="998" ht="15.75" customHeight="1">
      <c r="B998" s="46"/>
      <c r="C998" s="46"/>
    </row>
    <row r="999" ht="15.75" customHeight="1">
      <c r="B999" s="46"/>
      <c r="C999" s="46"/>
    </row>
    <row r="1000" ht="15.75" customHeight="1">
      <c r="B1000" s="46"/>
      <c r="C1000" s="46"/>
    </row>
  </sheetData>
  <hyperlinks>
    <hyperlink r:id="rId2" ref="E2"/>
    <hyperlink r:id="rId3" ref="E5"/>
    <hyperlink r:id="rId4" ref="E6"/>
    <hyperlink r:id="rId5" ref="E7"/>
    <hyperlink r:id="rId6" ref="E9"/>
    <hyperlink r:id="rId7" ref="E10"/>
    <hyperlink r:id="rId8" ref="E11"/>
    <hyperlink r:id="rId9" ref="E12"/>
    <hyperlink r:id="rId10" ref="E13"/>
    <hyperlink r:id="rId11" ref="E14"/>
    <hyperlink r:id="rId12" ref="E15"/>
    <hyperlink r:id="rId13" ref="E16"/>
    <hyperlink r:id="rId14" ref="E17"/>
    <hyperlink r:id="rId15" ref="E18"/>
    <hyperlink r:id="rId16" ref="E19"/>
    <hyperlink r:id="rId17" ref="E20"/>
    <hyperlink r:id="rId18" ref="E21"/>
    <hyperlink r:id="rId19" ref="E23"/>
    <hyperlink r:id="rId20" ref="E24"/>
    <hyperlink r:id="rId21" ref="E25"/>
    <hyperlink r:id="rId22" ref="E26"/>
    <hyperlink r:id="rId23" ref="E27"/>
    <hyperlink r:id="rId24" ref="E28"/>
    <hyperlink r:id="rId25" ref="E29"/>
    <hyperlink r:id="rId26" ref="E30"/>
  </hyperlinks>
  <printOptions/>
  <pageMargins bottom="0.75" footer="0.0" header="0.0" left="0.7" right="0.7" top="0.75"/>
  <pageSetup orientation="landscape"/>
  <drawing r:id="rId27"/>
  <legacyDrawing r:id="rId28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0" width="10.71"/>
    <col customWidth="1" min="11" max="11" width="21.14"/>
    <col customWidth="1" min="12" max="26" width="10.71"/>
  </cols>
  <sheetData>
    <row r="1">
      <c r="A1" s="2" t="s">
        <v>1</v>
      </c>
      <c r="B1" s="2" t="s">
        <v>3</v>
      </c>
      <c r="C1" s="2" t="s">
        <v>5</v>
      </c>
      <c r="D1" s="2" t="s">
        <v>6</v>
      </c>
      <c r="E1" s="2" t="s">
        <v>9</v>
      </c>
      <c r="F1" s="2" t="s">
        <v>11</v>
      </c>
      <c r="G1" s="2" t="s">
        <v>12</v>
      </c>
    </row>
    <row r="2">
      <c r="A2" s="5" t="s">
        <v>14</v>
      </c>
      <c r="B2" s="5" t="s">
        <v>16</v>
      </c>
      <c r="C2" s="5">
        <v>165.0</v>
      </c>
      <c r="D2" s="5">
        <v>155.0</v>
      </c>
      <c r="E2" s="5">
        <v>110.0</v>
      </c>
      <c r="F2" s="5">
        <v>76.0</v>
      </c>
      <c r="G2" s="5">
        <v>49.0</v>
      </c>
      <c r="I2" s="2" t="s">
        <v>3</v>
      </c>
      <c r="J2" s="3" t="s">
        <v>19</v>
      </c>
      <c r="K2" s="3" t="s">
        <v>20</v>
      </c>
      <c r="L2" s="5" t="s">
        <v>22</v>
      </c>
      <c r="O2" s="2" t="s">
        <v>5</v>
      </c>
      <c r="P2" s="2" t="s">
        <v>6</v>
      </c>
      <c r="Q2" s="2" t="s">
        <v>9</v>
      </c>
      <c r="R2" s="2" t="s">
        <v>11</v>
      </c>
      <c r="S2" s="2" t="s">
        <v>12</v>
      </c>
    </row>
    <row r="3">
      <c r="A3" s="5" t="s">
        <v>24</v>
      </c>
      <c r="B3" s="5" t="s">
        <v>16</v>
      </c>
      <c r="C3" s="5">
        <v>0.0</v>
      </c>
      <c r="D3" s="5">
        <v>0.0</v>
      </c>
      <c r="E3" s="5">
        <v>0.0</v>
      </c>
      <c r="F3" s="5">
        <v>0.0</v>
      </c>
      <c r="G3" s="5">
        <v>0.0</v>
      </c>
      <c r="I3" s="5" t="s">
        <v>16</v>
      </c>
      <c r="J3" s="11" t="s">
        <v>25</v>
      </c>
      <c r="K3" s="5" t="s">
        <v>26</v>
      </c>
      <c r="N3" s="5" t="s">
        <v>26</v>
      </c>
      <c r="O3" s="5">
        <f t="shared" ref="O3:S3" si="1">SUM(C2:C16)</f>
        <v>1800</v>
      </c>
      <c r="P3" s="5">
        <f t="shared" si="1"/>
        <v>1760</v>
      </c>
      <c r="Q3" s="5">
        <f t="shared" si="1"/>
        <v>1552</v>
      </c>
      <c r="R3" s="5">
        <f t="shared" si="1"/>
        <v>1402</v>
      </c>
      <c r="S3" s="5">
        <f t="shared" si="1"/>
        <v>1294</v>
      </c>
    </row>
    <row r="4">
      <c r="A4" s="5" t="s">
        <v>35</v>
      </c>
      <c r="B4" s="5" t="s">
        <v>16</v>
      </c>
      <c r="C4" s="5">
        <v>195.0</v>
      </c>
      <c r="D4" s="5">
        <v>167.0</v>
      </c>
      <c r="E4" s="5">
        <v>73.0</v>
      </c>
      <c r="F4" s="5">
        <v>0.0</v>
      </c>
      <c r="G4" s="5">
        <v>0.0</v>
      </c>
      <c r="I4" s="5" t="s">
        <v>36</v>
      </c>
      <c r="J4" s="11" t="s">
        <v>38</v>
      </c>
      <c r="K4" s="5" t="s">
        <v>26</v>
      </c>
      <c r="N4" s="5" t="s">
        <v>39</v>
      </c>
      <c r="O4" s="5">
        <f t="shared" ref="O4:S4" si="2">SUM(C17:C35)</f>
        <v>8186</v>
      </c>
      <c r="P4" s="5">
        <f t="shared" si="2"/>
        <v>7947</v>
      </c>
      <c r="Q4" s="5">
        <f t="shared" si="2"/>
        <v>6271</v>
      </c>
      <c r="R4" s="5">
        <f t="shared" si="2"/>
        <v>5248</v>
      </c>
      <c r="S4" s="5">
        <f t="shared" si="2"/>
        <v>4520</v>
      </c>
    </row>
    <row r="5">
      <c r="A5" s="5" t="s">
        <v>44</v>
      </c>
      <c r="B5" s="5" t="s">
        <v>16</v>
      </c>
      <c r="C5" s="5">
        <v>69.0</v>
      </c>
      <c r="D5" s="5">
        <v>67.0</v>
      </c>
      <c r="E5" s="5">
        <v>58.0</v>
      </c>
      <c r="F5" s="5">
        <v>50.0</v>
      </c>
      <c r="G5" s="5">
        <v>40.0</v>
      </c>
      <c r="I5" s="5" t="s">
        <v>45</v>
      </c>
      <c r="J5" s="6" t="s">
        <v>46</v>
      </c>
      <c r="K5" s="5" t="s">
        <v>39</v>
      </c>
      <c r="N5" s="5" t="s">
        <v>48</v>
      </c>
      <c r="O5" s="5">
        <f t="shared" ref="O5:S5" si="3">SUM(C36:C49)</f>
        <v>19810</v>
      </c>
      <c r="P5" s="5">
        <f t="shared" si="3"/>
        <v>20257</v>
      </c>
      <c r="Q5" s="5">
        <f t="shared" si="3"/>
        <v>22861</v>
      </c>
      <c r="R5" s="5">
        <f t="shared" si="3"/>
        <v>24793</v>
      </c>
      <c r="S5" s="5">
        <f t="shared" si="3"/>
        <v>26075</v>
      </c>
    </row>
    <row r="6">
      <c r="A6" s="5" t="s">
        <v>53</v>
      </c>
      <c r="B6" s="5" t="s">
        <v>16</v>
      </c>
      <c r="C6" s="5">
        <v>0.0</v>
      </c>
      <c r="D6" s="5">
        <v>89.0</v>
      </c>
      <c r="E6" s="5">
        <v>238.0</v>
      </c>
      <c r="F6" s="5">
        <v>328.0</v>
      </c>
      <c r="G6" s="5">
        <v>291.0</v>
      </c>
      <c r="I6" s="5" t="s">
        <v>55</v>
      </c>
      <c r="J6" s="6" t="s">
        <v>56</v>
      </c>
      <c r="K6" s="5" t="s">
        <v>39</v>
      </c>
      <c r="N6" s="5" t="s">
        <v>57</v>
      </c>
      <c r="O6" s="5">
        <f t="shared" ref="O6:S6" si="4">SUM(C50:C63)</f>
        <v>3912</v>
      </c>
      <c r="P6" s="5">
        <f t="shared" si="4"/>
        <v>4019</v>
      </c>
      <c r="Q6" s="5">
        <f t="shared" si="4"/>
        <v>4608</v>
      </c>
      <c r="R6" s="5">
        <f t="shared" si="4"/>
        <v>5302</v>
      </c>
      <c r="S6" s="5">
        <f t="shared" si="4"/>
        <v>6400</v>
      </c>
    </row>
    <row r="7">
      <c r="A7" s="5" t="s">
        <v>59</v>
      </c>
      <c r="B7" s="5" t="s">
        <v>16</v>
      </c>
      <c r="C7" s="5">
        <v>0.0</v>
      </c>
      <c r="D7" s="5">
        <v>0.0</v>
      </c>
      <c r="E7" s="5">
        <v>0.0</v>
      </c>
      <c r="F7" s="5">
        <v>28.0</v>
      </c>
      <c r="G7" s="5">
        <v>103.0</v>
      </c>
      <c r="I7" s="5" t="s">
        <v>61</v>
      </c>
      <c r="J7" s="6" t="s">
        <v>62</v>
      </c>
      <c r="K7" s="5" t="s">
        <v>39</v>
      </c>
    </row>
    <row r="8">
      <c r="A8" s="5" t="s">
        <v>40</v>
      </c>
      <c r="B8" s="5" t="s">
        <v>16</v>
      </c>
      <c r="C8" s="5">
        <v>63.0</v>
      </c>
      <c r="D8" s="5">
        <v>58.0</v>
      </c>
      <c r="E8" s="5">
        <v>38.0</v>
      </c>
      <c r="F8" s="5">
        <v>25.0</v>
      </c>
      <c r="G8" s="5">
        <v>15.0</v>
      </c>
      <c r="I8" s="5" t="s">
        <v>63</v>
      </c>
      <c r="J8" s="6" t="s">
        <v>64</v>
      </c>
      <c r="K8" s="5" t="s">
        <v>39</v>
      </c>
    </row>
    <row r="9">
      <c r="A9" s="5" t="s">
        <v>18</v>
      </c>
      <c r="B9" s="5" t="s">
        <v>16</v>
      </c>
      <c r="C9" s="5">
        <v>50.0</v>
      </c>
      <c r="D9" s="5">
        <v>0.0</v>
      </c>
      <c r="E9" s="5">
        <v>0.0</v>
      </c>
      <c r="F9" s="5">
        <v>0.0</v>
      </c>
      <c r="G9" s="5">
        <v>0.0</v>
      </c>
      <c r="I9" s="5" t="s">
        <v>66</v>
      </c>
      <c r="J9" s="6" t="s">
        <v>67</v>
      </c>
      <c r="K9" s="5" t="s">
        <v>48</v>
      </c>
      <c r="O9" s="2" t="s">
        <v>5</v>
      </c>
      <c r="P9" s="2" t="s">
        <v>6</v>
      </c>
      <c r="Q9" s="2" t="s">
        <v>9</v>
      </c>
      <c r="R9" s="2" t="s">
        <v>11</v>
      </c>
      <c r="S9" s="2" t="s">
        <v>12</v>
      </c>
    </row>
    <row r="10">
      <c r="A10" s="5" t="s">
        <v>74</v>
      </c>
      <c r="B10" s="5" t="s">
        <v>36</v>
      </c>
      <c r="C10" s="5">
        <v>0.0</v>
      </c>
      <c r="D10" s="5">
        <v>193.0</v>
      </c>
      <c r="E10" s="5">
        <v>493.0</v>
      </c>
      <c r="F10" s="5">
        <v>603.0</v>
      </c>
      <c r="G10" s="5">
        <v>624.0</v>
      </c>
      <c r="I10" s="5" t="s">
        <v>77</v>
      </c>
      <c r="J10" s="6" t="s">
        <v>79</v>
      </c>
      <c r="K10" s="5" t="s">
        <v>48</v>
      </c>
      <c r="N10" s="5" t="s">
        <v>26</v>
      </c>
      <c r="O10" s="22">
        <f t="shared" ref="O10:S10" si="5">O3/SUM(O$3:O$6)</f>
        <v>0.0533997864</v>
      </c>
      <c r="P10" s="22">
        <f t="shared" si="5"/>
        <v>0.05179060118</v>
      </c>
      <c r="Q10" s="22">
        <f t="shared" si="5"/>
        <v>0.04397597189</v>
      </c>
      <c r="R10" s="22">
        <f t="shared" si="5"/>
        <v>0.038154851</v>
      </c>
      <c r="S10" s="22">
        <f t="shared" si="5"/>
        <v>0.03379560709</v>
      </c>
    </row>
    <row r="11">
      <c r="A11" s="5" t="s">
        <v>91</v>
      </c>
      <c r="B11" s="5" t="s">
        <v>36</v>
      </c>
      <c r="C11" s="5">
        <v>0.0</v>
      </c>
      <c r="D11" s="5">
        <v>0.0</v>
      </c>
      <c r="E11" s="5">
        <v>0.0</v>
      </c>
      <c r="F11" s="5">
        <v>61.0</v>
      </c>
      <c r="G11" s="5">
        <v>48.0</v>
      </c>
      <c r="I11" s="5" t="s">
        <v>94</v>
      </c>
      <c r="J11" s="6" t="s">
        <v>96</v>
      </c>
      <c r="K11" s="5" t="s">
        <v>48</v>
      </c>
      <c r="N11" s="5" t="s">
        <v>39</v>
      </c>
      <c r="O11" s="22">
        <f t="shared" ref="O11:S11" si="6">O4/SUM(O$3:O$6)</f>
        <v>0.2428503619</v>
      </c>
      <c r="P11" s="22">
        <f t="shared" si="6"/>
        <v>0.2338522202</v>
      </c>
      <c r="Q11" s="22">
        <f t="shared" si="6"/>
        <v>0.1776889947</v>
      </c>
      <c r="R11" s="22">
        <f t="shared" si="6"/>
        <v>0.1428221527</v>
      </c>
      <c r="S11" s="22">
        <f t="shared" si="6"/>
        <v>0.1180495704</v>
      </c>
    </row>
    <row r="12">
      <c r="A12" s="5" t="s">
        <v>103</v>
      </c>
      <c r="B12" s="5" t="s">
        <v>36</v>
      </c>
      <c r="C12" s="5">
        <v>286.0</v>
      </c>
      <c r="D12" s="5">
        <v>256.0</v>
      </c>
      <c r="E12" s="5">
        <v>119.0</v>
      </c>
      <c r="F12" s="5">
        <v>0.0</v>
      </c>
      <c r="G12" s="5">
        <v>0.0</v>
      </c>
      <c r="I12" s="5" t="s">
        <v>104</v>
      </c>
      <c r="J12" s="6" t="s">
        <v>106</v>
      </c>
      <c r="K12" s="5" t="s">
        <v>57</v>
      </c>
      <c r="N12" s="5" t="s">
        <v>48</v>
      </c>
      <c r="O12" s="22">
        <f t="shared" ref="O12:S12" si="7">O5/SUM(O$3:O$6)</f>
        <v>0.5876943159</v>
      </c>
      <c r="P12" s="22">
        <f t="shared" si="7"/>
        <v>0.5960921637</v>
      </c>
      <c r="Q12" s="22">
        <f t="shared" si="7"/>
        <v>0.6477671994</v>
      </c>
      <c r="R12" s="22">
        <f t="shared" si="7"/>
        <v>0.674731256</v>
      </c>
      <c r="S12" s="22">
        <f t="shared" si="7"/>
        <v>0.6810049884</v>
      </c>
    </row>
    <row r="13">
      <c r="A13" s="5" t="s">
        <v>107</v>
      </c>
      <c r="B13" s="5" t="s">
        <v>36</v>
      </c>
      <c r="C13" s="5">
        <v>195.0</v>
      </c>
      <c r="D13" s="5">
        <v>181.0</v>
      </c>
      <c r="E13" s="5">
        <v>109.0</v>
      </c>
      <c r="F13" s="5">
        <v>66.0</v>
      </c>
      <c r="G13" s="5">
        <v>38.0</v>
      </c>
      <c r="I13" s="5" t="s">
        <v>108</v>
      </c>
      <c r="J13" s="6" t="s">
        <v>109</v>
      </c>
      <c r="K13" s="5" t="s">
        <v>57</v>
      </c>
      <c r="N13" s="5" t="s">
        <v>57</v>
      </c>
      <c r="O13" s="22">
        <f t="shared" ref="O13:S13" si="8">O6/SUM(O$3:O$6)</f>
        <v>0.1160555358</v>
      </c>
      <c r="P13" s="22">
        <f t="shared" si="8"/>
        <v>0.1182650149</v>
      </c>
      <c r="Q13" s="22">
        <f t="shared" si="8"/>
        <v>0.1305678341</v>
      </c>
      <c r="R13" s="22">
        <f t="shared" si="8"/>
        <v>0.1442917404</v>
      </c>
      <c r="S13" s="22">
        <f t="shared" si="8"/>
        <v>0.1671498342</v>
      </c>
    </row>
    <row r="14">
      <c r="A14" s="5" t="s">
        <v>111</v>
      </c>
      <c r="B14" s="5" t="s">
        <v>36</v>
      </c>
      <c r="C14" s="5">
        <v>185.0</v>
      </c>
      <c r="D14" s="5">
        <v>175.0</v>
      </c>
      <c r="E14" s="5">
        <v>116.0</v>
      </c>
      <c r="F14" s="5">
        <v>78.0</v>
      </c>
      <c r="G14" s="5">
        <v>50.0</v>
      </c>
      <c r="I14" s="5" t="s">
        <v>113</v>
      </c>
      <c r="J14" s="6" t="s">
        <v>114</v>
      </c>
      <c r="K14" s="5" t="s">
        <v>57</v>
      </c>
    </row>
    <row r="15">
      <c r="A15" s="5" t="s">
        <v>115</v>
      </c>
      <c r="B15" s="5" t="s">
        <v>36</v>
      </c>
      <c r="C15" s="5">
        <v>467.0</v>
      </c>
      <c r="D15" s="5">
        <v>419.0</v>
      </c>
      <c r="E15" s="5">
        <v>198.0</v>
      </c>
      <c r="F15" s="5">
        <v>87.0</v>
      </c>
      <c r="G15" s="5">
        <v>36.0</v>
      </c>
    </row>
    <row r="16">
      <c r="A16" s="5" t="s">
        <v>116</v>
      </c>
      <c r="B16" s="5" t="s">
        <v>36</v>
      </c>
      <c r="C16" s="5">
        <v>125.0</v>
      </c>
      <c r="D16" s="5">
        <v>0.0</v>
      </c>
      <c r="E16" s="5">
        <v>0.0</v>
      </c>
      <c r="F16" s="5">
        <v>0.0</v>
      </c>
      <c r="G16" s="5">
        <v>0.0</v>
      </c>
    </row>
    <row r="17">
      <c r="A17" s="5" t="s">
        <v>117</v>
      </c>
      <c r="B17" s="5" t="s">
        <v>45</v>
      </c>
      <c r="C17" s="5">
        <v>252.0</v>
      </c>
      <c r="D17" s="5">
        <v>246.0</v>
      </c>
      <c r="E17" s="5">
        <v>215.0</v>
      </c>
      <c r="F17" s="5">
        <v>181.0</v>
      </c>
      <c r="G17" s="5">
        <v>144.0</v>
      </c>
    </row>
    <row r="18">
      <c r="A18" s="5" t="s">
        <v>118</v>
      </c>
      <c r="B18" s="5" t="s">
        <v>45</v>
      </c>
      <c r="C18" s="5">
        <v>602.0</v>
      </c>
      <c r="D18" s="5">
        <v>649.0</v>
      </c>
      <c r="E18" s="5">
        <v>813.0</v>
      </c>
      <c r="F18" s="5">
        <v>884.0</v>
      </c>
      <c r="G18" s="5">
        <v>881.0</v>
      </c>
      <c r="I18" s="5" t="s">
        <v>119</v>
      </c>
    </row>
    <row r="19">
      <c r="A19" s="5" t="s">
        <v>120</v>
      </c>
      <c r="B19" s="5" t="s">
        <v>45</v>
      </c>
      <c r="C19" s="5">
        <v>370.0</v>
      </c>
      <c r="D19" s="5">
        <v>344.0</v>
      </c>
      <c r="E19" s="5">
        <v>221.0</v>
      </c>
      <c r="F19" s="5">
        <v>124.0</v>
      </c>
      <c r="G19" s="5">
        <v>62.0</v>
      </c>
    </row>
    <row r="20">
      <c r="A20" s="5" t="s">
        <v>121</v>
      </c>
      <c r="B20" s="5" t="s">
        <v>45</v>
      </c>
      <c r="C20" s="5">
        <v>0.0</v>
      </c>
      <c r="D20" s="5">
        <v>0.0</v>
      </c>
      <c r="E20" s="5">
        <v>0.0</v>
      </c>
      <c r="F20" s="5">
        <v>0.0</v>
      </c>
      <c r="G20" s="5">
        <v>0.0</v>
      </c>
      <c r="I20" s="3"/>
    </row>
    <row r="21" ht="15.75" customHeight="1">
      <c r="A21" s="5" t="s">
        <v>123</v>
      </c>
      <c r="B21" s="5" t="s">
        <v>45</v>
      </c>
      <c r="C21" s="5">
        <v>212.0</v>
      </c>
      <c r="D21" s="5">
        <v>196.0</v>
      </c>
      <c r="E21" s="5">
        <v>123.0</v>
      </c>
      <c r="F21" s="5">
        <v>50.0</v>
      </c>
      <c r="G21" s="5">
        <v>0.0</v>
      </c>
    </row>
    <row r="22" ht="15.75" customHeight="1">
      <c r="A22" s="5" t="s">
        <v>124</v>
      </c>
      <c r="B22" s="5" t="s">
        <v>45</v>
      </c>
      <c r="C22" s="5">
        <v>846.0</v>
      </c>
      <c r="D22" s="5">
        <v>826.0</v>
      </c>
      <c r="E22" s="5">
        <v>704.0</v>
      </c>
      <c r="F22" s="5">
        <v>548.0</v>
      </c>
      <c r="G22" s="5">
        <v>368.0</v>
      </c>
    </row>
    <row r="23" ht="15.75" customHeight="1">
      <c r="A23" s="5" t="s">
        <v>125</v>
      </c>
      <c r="B23" s="5" t="s">
        <v>45</v>
      </c>
      <c r="C23" s="5">
        <v>0.0</v>
      </c>
      <c r="D23" s="5">
        <v>0.0</v>
      </c>
      <c r="E23" s="5">
        <v>0.0</v>
      </c>
      <c r="F23" s="5">
        <v>0.0</v>
      </c>
      <c r="G23" s="5">
        <v>38.0</v>
      </c>
    </row>
    <row r="24" ht="15.75" customHeight="1">
      <c r="A24" s="5" t="s">
        <v>126</v>
      </c>
      <c r="B24" s="5" t="s">
        <v>55</v>
      </c>
      <c r="C24" s="5">
        <v>419.0</v>
      </c>
      <c r="D24" s="5">
        <v>408.0</v>
      </c>
      <c r="E24" s="5">
        <v>314.0</v>
      </c>
      <c r="F24" s="5">
        <v>210.0</v>
      </c>
      <c r="G24" s="5">
        <v>120.0</v>
      </c>
    </row>
    <row r="25" ht="15.75" customHeight="1">
      <c r="A25" s="5" t="s">
        <v>128</v>
      </c>
      <c r="B25" s="5" t="s">
        <v>55</v>
      </c>
      <c r="C25" s="5">
        <v>248.0</v>
      </c>
      <c r="D25" s="5">
        <v>291.0</v>
      </c>
      <c r="E25" s="5">
        <v>535.0</v>
      </c>
      <c r="F25" s="5">
        <v>743.0</v>
      </c>
      <c r="G25" s="5">
        <v>667.0</v>
      </c>
    </row>
    <row r="26" ht="15.75" customHeight="1">
      <c r="A26" s="5" t="s">
        <v>129</v>
      </c>
      <c r="B26" s="5" t="s">
        <v>55</v>
      </c>
      <c r="C26" s="5">
        <v>0.0</v>
      </c>
      <c r="D26" s="5">
        <v>0.0</v>
      </c>
      <c r="E26" s="5">
        <v>0.0</v>
      </c>
      <c r="F26" s="5">
        <v>67.0</v>
      </c>
      <c r="G26" s="5">
        <v>329.0</v>
      </c>
    </row>
    <row r="27" ht="15.75" customHeight="1">
      <c r="A27" s="5" t="s">
        <v>130</v>
      </c>
      <c r="B27" s="5" t="s">
        <v>61</v>
      </c>
      <c r="C27" s="5">
        <v>308.0</v>
      </c>
      <c r="D27" s="5">
        <v>312.0</v>
      </c>
      <c r="E27" s="5">
        <v>287.0</v>
      </c>
      <c r="F27" s="5">
        <v>239.0</v>
      </c>
      <c r="G27" s="5">
        <v>178.0</v>
      </c>
    </row>
    <row r="28" ht="15.75" customHeight="1">
      <c r="A28" s="5" t="s">
        <v>131</v>
      </c>
      <c r="B28" s="5" t="s">
        <v>61</v>
      </c>
      <c r="C28" s="5">
        <v>1053.0</v>
      </c>
      <c r="D28" s="5">
        <v>1026.0</v>
      </c>
      <c r="E28" s="5">
        <v>731.0</v>
      </c>
      <c r="F28" s="5">
        <v>429.0</v>
      </c>
      <c r="G28" s="5">
        <v>223.0</v>
      </c>
    </row>
    <row r="29" ht="15.75" customHeight="1">
      <c r="A29" s="5" t="s">
        <v>132</v>
      </c>
      <c r="B29" s="5" t="s">
        <v>61</v>
      </c>
      <c r="C29" s="5">
        <v>0.0</v>
      </c>
      <c r="D29" s="5">
        <v>0.0</v>
      </c>
      <c r="E29" s="5">
        <v>275.0</v>
      </c>
      <c r="F29" s="5">
        <v>572.0</v>
      </c>
      <c r="G29" s="5">
        <v>888.0</v>
      </c>
    </row>
    <row r="30" ht="15.75" customHeight="1">
      <c r="A30" s="5" t="s">
        <v>133</v>
      </c>
      <c r="B30" s="5" t="s">
        <v>61</v>
      </c>
      <c r="C30" s="5">
        <v>116.0</v>
      </c>
      <c r="D30" s="5">
        <v>101.0</v>
      </c>
      <c r="E30" s="5">
        <v>0.0</v>
      </c>
      <c r="F30" s="5">
        <v>0.0</v>
      </c>
      <c r="G30" s="5">
        <v>0.0</v>
      </c>
    </row>
    <row r="31" ht="15.75" customHeight="1">
      <c r="A31" s="5" t="s">
        <v>134</v>
      </c>
      <c r="B31" s="5" t="s">
        <v>61</v>
      </c>
      <c r="C31" s="5">
        <v>272.0</v>
      </c>
      <c r="D31" s="5">
        <v>273.0</v>
      </c>
      <c r="E31" s="5">
        <v>235.0</v>
      </c>
      <c r="F31" s="5">
        <v>175.0</v>
      </c>
      <c r="G31" s="5">
        <v>113.0</v>
      </c>
    </row>
    <row r="32" ht="15.75" customHeight="1">
      <c r="A32" s="5" t="s">
        <v>135</v>
      </c>
      <c r="B32" s="5" t="s">
        <v>63</v>
      </c>
      <c r="C32" s="5">
        <v>236.0</v>
      </c>
      <c r="D32" s="5">
        <v>214.0</v>
      </c>
      <c r="E32" s="5">
        <v>0.0</v>
      </c>
      <c r="F32" s="5">
        <v>0.0</v>
      </c>
      <c r="G32" s="5">
        <v>0.0</v>
      </c>
    </row>
    <row r="33" ht="15.75" customHeight="1">
      <c r="A33" s="5" t="s">
        <v>136</v>
      </c>
      <c r="B33" s="5" t="s">
        <v>63</v>
      </c>
      <c r="C33" s="5">
        <v>176.0</v>
      </c>
      <c r="D33" s="5">
        <v>177.0</v>
      </c>
      <c r="E33" s="5">
        <v>163.0</v>
      </c>
      <c r="F33" s="5">
        <v>136.0</v>
      </c>
      <c r="G33" s="5">
        <v>105.0</v>
      </c>
    </row>
    <row r="34" ht="15.75" customHeight="1">
      <c r="A34" s="5" t="s">
        <v>137</v>
      </c>
      <c r="B34" s="5" t="s">
        <v>63</v>
      </c>
      <c r="C34" s="5">
        <v>2623.0</v>
      </c>
      <c r="D34" s="5">
        <v>2444.0</v>
      </c>
      <c r="E34" s="5">
        <v>1339.0</v>
      </c>
      <c r="F34" s="5">
        <v>706.0</v>
      </c>
      <c r="G34" s="5">
        <v>308.0</v>
      </c>
    </row>
    <row r="35" ht="15.75" customHeight="1">
      <c r="A35" s="5" t="s">
        <v>138</v>
      </c>
      <c r="B35" s="5" t="s">
        <v>63</v>
      </c>
      <c r="C35" s="5">
        <v>453.0</v>
      </c>
      <c r="D35" s="5">
        <v>440.0</v>
      </c>
      <c r="E35" s="5">
        <v>316.0</v>
      </c>
      <c r="F35" s="5">
        <v>184.0</v>
      </c>
      <c r="G35" s="5">
        <v>96.0</v>
      </c>
    </row>
    <row r="36" ht="15.75" customHeight="1">
      <c r="A36" s="5" t="s">
        <v>139</v>
      </c>
      <c r="B36" s="5" t="s">
        <v>66</v>
      </c>
      <c r="C36" s="5">
        <v>2034.0</v>
      </c>
      <c r="D36" s="5">
        <v>1914.0</v>
      </c>
      <c r="E36" s="5">
        <v>1247.0</v>
      </c>
      <c r="F36" s="5">
        <v>615.0</v>
      </c>
      <c r="G36" s="5">
        <v>233.0</v>
      </c>
    </row>
    <row r="37" ht="15.75" customHeight="1">
      <c r="A37" s="5" t="s">
        <v>140</v>
      </c>
      <c r="B37" s="5" t="s">
        <v>66</v>
      </c>
      <c r="C37" s="5">
        <v>755.0</v>
      </c>
      <c r="D37" s="5">
        <v>824.0</v>
      </c>
      <c r="E37" s="5">
        <v>1097.0</v>
      </c>
      <c r="F37" s="5">
        <v>1809.0</v>
      </c>
      <c r="G37" s="5">
        <v>2396.0</v>
      </c>
    </row>
    <row r="38" ht="15.75" customHeight="1">
      <c r="A38" s="5" t="s">
        <v>141</v>
      </c>
      <c r="B38" s="5" t="s">
        <v>66</v>
      </c>
      <c r="C38" s="5">
        <v>5397.0</v>
      </c>
      <c r="D38" s="5">
        <v>5166.0</v>
      </c>
      <c r="E38" s="5">
        <v>4070.0</v>
      </c>
      <c r="F38" s="5">
        <v>2712.0</v>
      </c>
      <c r="G38" s="5">
        <v>1399.0</v>
      </c>
    </row>
    <row r="39" ht="15.75" customHeight="1">
      <c r="A39" s="5" t="s">
        <v>142</v>
      </c>
      <c r="B39" s="5" t="s">
        <v>66</v>
      </c>
      <c r="C39" s="5">
        <v>305.0</v>
      </c>
      <c r="D39" s="5">
        <v>300.0</v>
      </c>
      <c r="E39" s="5">
        <v>569.0</v>
      </c>
      <c r="F39" s="5">
        <v>799.0</v>
      </c>
      <c r="G39" s="5">
        <v>950.0</v>
      </c>
    </row>
    <row r="40" ht="15.75" customHeight="1">
      <c r="A40" s="5" t="s">
        <v>143</v>
      </c>
      <c r="B40" s="5" t="s">
        <v>77</v>
      </c>
      <c r="C40" s="5">
        <v>1886.0</v>
      </c>
      <c r="D40" s="5">
        <v>1872.0</v>
      </c>
      <c r="E40" s="5">
        <v>1842.0</v>
      </c>
      <c r="F40" s="5">
        <v>1730.0</v>
      </c>
      <c r="G40" s="5">
        <v>1463.0</v>
      </c>
    </row>
    <row r="41" ht="15.75" customHeight="1">
      <c r="A41" s="5" t="s">
        <v>144</v>
      </c>
      <c r="B41" s="5" t="s">
        <v>77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</row>
    <row r="42" ht="15.75" customHeight="1">
      <c r="A42" s="5" t="s">
        <v>145</v>
      </c>
      <c r="B42" s="5" t="s">
        <v>77</v>
      </c>
      <c r="C42" s="5">
        <v>6095.0</v>
      </c>
      <c r="D42" s="5">
        <v>5901.0</v>
      </c>
      <c r="E42" s="5">
        <v>4950.0</v>
      </c>
      <c r="F42" s="5">
        <v>3536.0</v>
      </c>
      <c r="G42" s="5">
        <v>1947.0</v>
      </c>
    </row>
    <row r="43" ht="15.75" customHeight="1">
      <c r="A43" s="5" t="s">
        <v>147</v>
      </c>
      <c r="B43" s="5" t="s">
        <v>77</v>
      </c>
      <c r="C43" s="5">
        <v>0.0</v>
      </c>
      <c r="D43" s="5">
        <v>0.0</v>
      </c>
      <c r="E43" s="5">
        <v>0.0</v>
      </c>
      <c r="F43" s="5">
        <v>0.0</v>
      </c>
      <c r="G43" s="5">
        <v>0.0</v>
      </c>
    </row>
    <row r="44" ht="15.75" customHeight="1">
      <c r="A44" s="5" t="s">
        <v>148</v>
      </c>
      <c r="B44" s="5" t="s">
        <v>77</v>
      </c>
      <c r="C44" s="5">
        <v>1786.0</v>
      </c>
      <c r="D44" s="5">
        <v>2503.0</v>
      </c>
      <c r="E44" s="5">
        <v>4619.0</v>
      </c>
      <c r="F44" s="5">
        <v>4740.0</v>
      </c>
      <c r="G44" s="5">
        <v>4335.0</v>
      </c>
    </row>
    <row r="45" ht="15.75" customHeight="1">
      <c r="A45" s="5" t="s">
        <v>149</v>
      </c>
      <c r="B45" s="5" t="s">
        <v>77</v>
      </c>
      <c r="C45" s="5">
        <v>0.0</v>
      </c>
      <c r="D45" s="5">
        <v>0.0</v>
      </c>
      <c r="E45" s="5">
        <v>679.0</v>
      </c>
      <c r="F45" s="5">
        <v>2567.0</v>
      </c>
      <c r="G45" s="5">
        <v>4017.0</v>
      </c>
    </row>
    <row r="46" ht="15.75" customHeight="1">
      <c r="A46" s="5" t="s">
        <v>150</v>
      </c>
      <c r="B46" s="5" t="s">
        <v>94</v>
      </c>
      <c r="C46" s="5">
        <v>454.0</v>
      </c>
      <c r="D46" s="5">
        <v>435.0</v>
      </c>
      <c r="E46" s="5">
        <v>375.0</v>
      </c>
      <c r="F46" s="5">
        <v>0.0</v>
      </c>
      <c r="G46" s="5">
        <v>0.0</v>
      </c>
    </row>
    <row r="47" ht="15.75" customHeight="1">
      <c r="A47" s="5" t="s">
        <v>152</v>
      </c>
      <c r="B47" s="5" t="s">
        <v>94</v>
      </c>
      <c r="C47" s="5">
        <v>1098.0</v>
      </c>
      <c r="D47" s="5">
        <v>1342.0</v>
      </c>
      <c r="E47" s="5">
        <v>2966.0</v>
      </c>
      <c r="F47" s="5">
        <v>2704.0</v>
      </c>
      <c r="G47" s="5">
        <v>2423.0</v>
      </c>
    </row>
    <row r="48" ht="15.75" customHeight="1">
      <c r="A48" s="5" t="s">
        <v>153</v>
      </c>
      <c r="B48" s="5" t="s">
        <v>94</v>
      </c>
      <c r="C48" s="5">
        <v>0.0</v>
      </c>
      <c r="D48" s="5">
        <v>0.0</v>
      </c>
      <c r="E48" s="5">
        <v>0.0</v>
      </c>
      <c r="F48" s="5">
        <v>0.0</v>
      </c>
      <c r="G48" s="5">
        <v>0.0</v>
      </c>
    </row>
    <row r="49" ht="15.75" customHeight="1">
      <c r="A49" s="5" t="s">
        <v>154</v>
      </c>
      <c r="B49" s="5" t="s">
        <v>94</v>
      </c>
      <c r="C49" s="5">
        <v>0.0</v>
      </c>
      <c r="D49" s="5">
        <v>0.0</v>
      </c>
      <c r="E49" s="5">
        <v>447.0</v>
      </c>
      <c r="F49" s="5">
        <v>3581.0</v>
      </c>
      <c r="G49" s="5">
        <v>6912.0</v>
      </c>
    </row>
    <row r="50" ht="15.75" customHeight="1">
      <c r="A50" s="5" t="s">
        <v>155</v>
      </c>
      <c r="B50" s="5" t="s">
        <v>104</v>
      </c>
      <c r="C50" s="5">
        <v>545.0</v>
      </c>
      <c r="D50" s="5">
        <v>713.0</v>
      </c>
      <c r="E50" s="5">
        <v>1402.0</v>
      </c>
      <c r="F50" s="5">
        <v>1939.0</v>
      </c>
      <c r="G50" s="5">
        <v>1610.0</v>
      </c>
    </row>
    <row r="51" ht="15.75" customHeight="1">
      <c r="A51" s="5" t="s">
        <v>157</v>
      </c>
      <c r="B51" s="5" t="s">
        <v>104</v>
      </c>
      <c r="C51" s="5">
        <v>1073.0</v>
      </c>
      <c r="D51" s="5">
        <v>1039.0</v>
      </c>
      <c r="E51" s="5">
        <v>875.0</v>
      </c>
      <c r="F51" s="5">
        <v>716.0</v>
      </c>
      <c r="G51" s="5">
        <v>448.0</v>
      </c>
    </row>
    <row r="52" ht="15.75" customHeight="1">
      <c r="A52" s="5" t="s">
        <v>158</v>
      </c>
      <c r="B52" s="5" t="s">
        <v>104</v>
      </c>
      <c r="C52" s="5">
        <v>505.0</v>
      </c>
      <c r="D52" s="5">
        <v>474.0</v>
      </c>
      <c r="E52" s="5">
        <v>0.0</v>
      </c>
      <c r="F52" s="5">
        <v>0.0</v>
      </c>
      <c r="G52" s="5">
        <v>0.0</v>
      </c>
    </row>
    <row r="53" ht="15.75" customHeight="1">
      <c r="A53" s="5" t="s">
        <v>159</v>
      </c>
      <c r="B53" s="5" t="s">
        <v>104</v>
      </c>
      <c r="C53" s="5">
        <v>996.0</v>
      </c>
      <c r="D53" s="5">
        <v>938.0</v>
      </c>
      <c r="E53" s="5">
        <v>650.0</v>
      </c>
      <c r="F53" s="5">
        <v>402.0</v>
      </c>
      <c r="G53" s="5">
        <v>36.0</v>
      </c>
    </row>
    <row r="54" ht="15.75" customHeight="1">
      <c r="A54" s="5" t="s">
        <v>160</v>
      </c>
      <c r="B54" s="5" t="s">
        <v>104</v>
      </c>
      <c r="C54" s="5">
        <v>0.0</v>
      </c>
      <c r="D54" s="5">
        <v>0.0</v>
      </c>
      <c r="E54" s="5">
        <v>0.0</v>
      </c>
      <c r="F54" s="5">
        <v>0.0</v>
      </c>
      <c r="G54" s="5">
        <v>1363.0</v>
      </c>
    </row>
    <row r="55" ht="15.75" customHeight="1">
      <c r="A55" s="5" t="s">
        <v>161</v>
      </c>
      <c r="B55" s="5" t="s">
        <v>108</v>
      </c>
      <c r="C55" s="5">
        <v>83.0</v>
      </c>
      <c r="D55" s="5">
        <v>74.0</v>
      </c>
      <c r="E55" s="5">
        <v>0.0</v>
      </c>
      <c r="F55" s="5">
        <v>0.0</v>
      </c>
      <c r="G55" s="5">
        <v>0.0</v>
      </c>
    </row>
    <row r="56" ht="15.75" customHeight="1">
      <c r="A56" s="5" t="s">
        <v>163</v>
      </c>
      <c r="B56" s="5" t="s">
        <v>108</v>
      </c>
      <c r="C56" s="5">
        <v>412.0</v>
      </c>
      <c r="D56" s="5">
        <v>400.0</v>
      </c>
      <c r="E56" s="5">
        <v>308.0</v>
      </c>
      <c r="F56" s="5">
        <v>203.0</v>
      </c>
      <c r="G56" s="5">
        <v>104.0</v>
      </c>
    </row>
    <row r="57" ht="15.75" customHeight="1">
      <c r="A57" s="5" t="s">
        <v>164</v>
      </c>
      <c r="B57" s="5" t="s">
        <v>108</v>
      </c>
      <c r="C57" s="5">
        <v>0.0</v>
      </c>
      <c r="D57" s="5">
        <v>0.0</v>
      </c>
      <c r="E57" s="5">
        <v>51.0</v>
      </c>
      <c r="F57" s="5">
        <v>44.0</v>
      </c>
      <c r="G57" s="5">
        <v>0.0</v>
      </c>
    </row>
    <row r="58" ht="15.75" customHeight="1">
      <c r="A58" s="5" t="s">
        <v>165</v>
      </c>
      <c r="B58" s="5" t="s">
        <v>108</v>
      </c>
      <c r="C58" s="5">
        <v>221.0</v>
      </c>
      <c r="D58" s="5">
        <v>290.0</v>
      </c>
      <c r="E58" s="5">
        <v>1142.0</v>
      </c>
      <c r="F58" s="5">
        <v>1679.0</v>
      </c>
      <c r="G58" s="5">
        <v>2124.0</v>
      </c>
    </row>
    <row r="59" ht="15.75" customHeight="1">
      <c r="A59" s="5" t="s">
        <v>166</v>
      </c>
      <c r="B59" s="5" t="s">
        <v>108</v>
      </c>
      <c r="C59" s="5">
        <v>0.0</v>
      </c>
      <c r="D59" s="5">
        <v>0.0</v>
      </c>
      <c r="E59" s="5">
        <v>0.0</v>
      </c>
      <c r="F59" s="5">
        <v>0.0</v>
      </c>
      <c r="G59" s="5">
        <v>168.0</v>
      </c>
    </row>
    <row r="60" ht="15.75" customHeight="1">
      <c r="A60" s="5" t="s">
        <v>167</v>
      </c>
      <c r="B60" s="5" t="s">
        <v>113</v>
      </c>
      <c r="C60" s="5">
        <v>10.0</v>
      </c>
      <c r="D60" s="5">
        <v>10.0</v>
      </c>
      <c r="E60" s="5">
        <v>9.0</v>
      </c>
      <c r="F60" s="5">
        <v>8.0</v>
      </c>
      <c r="G60" s="5">
        <v>6.0</v>
      </c>
    </row>
    <row r="61" ht="15.75" customHeight="1">
      <c r="A61" s="5" t="s">
        <v>168</v>
      </c>
      <c r="B61" s="5" t="s">
        <v>113</v>
      </c>
      <c r="C61" s="5">
        <v>67.0</v>
      </c>
      <c r="D61" s="5">
        <v>68.0</v>
      </c>
      <c r="E61" s="5">
        <v>58.0</v>
      </c>
      <c r="F61" s="5">
        <v>41.0</v>
      </c>
      <c r="G61" s="5">
        <v>22.0</v>
      </c>
    </row>
    <row r="62" ht="15.75" customHeight="1">
      <c r="A62" s="5" t="s">
        <v>169</v>
      </c>
      <c r="B62" s="5" t="s">
        <v>113</v>
      </c>
      <c r="C62" s="5">
        <v>0.0</v>
      </c>
      <c r="D62" s="5">
        <v>13.0</v>
      </c>
      <c r="E62" s="5">
        <v>113.0</v>
      </c>
      <c r="F62" s="5">
        <v>270.0</v>
      </c>
      <c r="G62" s="5">
        <v>519.0</v>
      </c>
    </row>
    <row r="63" ht="15.75" customHeight="1">
      <c r="A63" s="5" t="s">
        <v>170</v>
      </c>
      <c r="B63" s="5" t="s">
        <v>171</v>
      </c>
      <c r="C63" s="5">
        <v>0.0</v>
      </c>
      <c r="D63" s="5">
        <v>0.0</v>
      </c>
      <c r="E63" s="5">
        <v>0.0</v>
      </c>
      <c r="F63" s="5">
        <v>0.0</v>
      </c>
      <c r="G63" s="5">
        <v>0.0</v>
      </c>
    </row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2" width="10.71"/>
  </cols>
  <sheetData>
    <row r="1">
      <c r="B1" s="39" t="s">
        <v>135</v>
      </c>
      <c r="C1" s="39" t="s">
        <v>143</v>
      </c>
      <c r="D1" s="39" t="s">
        <v>144</v>
      </c>
      <c r="E1" s="39" t="s">
        <v>139</v>
      </c>
      <c r="F1" s="39" t="s">
        <v>145</v>
      </c>
      <c r="G1" s="39" t="s">
        <v>170</v>
      </c>
      <c r="H1" s="39" t="s">
        <v>161</v>
      </c>
      <c r="I1" s="39" t="s">
        <v>163</v>
      </c>
      <c r="J1" s="39" t="s">
        <v>173</v>
      </c>
      <c r="K1" s="39" t="s">
        <v>164</v>
      </c>
      <c r="L1" s="39" t="s">
        <v>155</v>
      </c>
      <c r="M1" s="39" t="s">
        <v>157</v>
      </c>
      <c r="N1" s="39" t="s">
        <v>136</v>
      </c>
      <c r="O1" s="39" t="s">
        <v>140</v>
      </c>
      <c r="P1" s="39" t="s">
        <v>137</v>
      </c>
      <c r="Q1" s="39" t="s">
        <v>147</v>
      </c>
      <c r="R1" s="39" t="s">
        <v>141</v>
      </c>
      <c r="S1" s="39" t="s">
        <v>148</v>
      </c>
      <c r="T1" s="39" t="s">
        <v>150</v>
      </c>
      <c r="U1" s="39" t="s">
        <v>152</v>
      </c>
      <c r="V1" s="39" t="s">
        <v>158</v>
      </c>
      <c r="W1" s="39" t="s">
        <v>159</v>
      </c>
      <c r="X1" s="39" t="s">
        <v>167</v>
      </c>
      <c r="Y1" s="39" t="s">
        <v>165</v>
      </c>
      <c r="Z1" s="39" t="s">
        <v>168</v>
      </c>
      <c r="AA1" s="39" t="s">
        <v>74</v>
      </c>
      <c r="AB1" s="39" t="s">
        <v>91</v>
      </c>
      <c r="AC1" s="39" t="s">
        <v>117</v>
      </c>
      <c r="AD1" s="39" t="s">
        <v>118</v>
      </c>
      <c r="AE1" s="39" t="s">
        <v>14</v>
      </c>
      <c r="AF1" s="39" t="s">
        <v>130</v>
      </c>
      <c r="AG1" s="39" t="s">
        <v>103</v>
      </c>
      <c r="AH1" s="39" t="s">
        <v>120</v>
      </c>
      <c r="AI1" s="39" t="s">
        <v>126</v>
      </c>
      <c r="AJ1" s="39" t="s">
        <v>24</v>
      </c>
      <c r="AK1" s="39" t="s">
        <v>35</v>
      </c>
      <c r="AL1" s="39" t="s">
        <v>44</v>
      </c>
      <c r="AM1" s="39" t="s">
        <v>107</v>
      </c>
      <c r="AN1" s="39" t="s">
        <v>111</v>
      </c>
      <c r="AO1" s="39" t="s">
        <v>128</v>
      </c>
      <c r="AP1" s="39" t="s">
        <v>53</v>
      </c>
      <c r="AQ1" s="39" t="s">
        <v>123</v>
      </c>
      <c r="AR1" s="39" t="s">
        <v>124</v>
      </c>
      <c r="AS1" s="39" t="s">
        <v>131</v>
      </c>
      <c r="AT1" s="39" t="s">
        <v>132</v>
      </c>
      <c r="AU1" s="39" t="s">
        <v>138</v>
      </c>
      <c r="AV1" s="39" t="s">
        <v>142</v>
      </c>
      <c r="AW1" s="39" t="s">
        <v>115</v>
      </c>
      <c r="AX1" s="39" t="s">
        <v>133</v>
      </c>
      <c r="AY1" s="39" t="s">
        <v>40</v>
      </c>
      <c r="AZ1" s="39" t="s">
        <v>125</v>
      </c>
      <c r="BA1" s="39" t="s">
        <v>18</v>
      </c>
      <c r="BB1" s="39" t="s">
        <v>116</v>
      </c>
      <c r="BC1" s="39" t="s">
        <v>134</v>
      </c>
      <c r="BD1" s="39" t="s">
        <v>154</v>
      </c>
      <c r="BE1" s="39" t="s">
        <v>149</v>
      </c>
      <c r="BF1" s="39" t="s">
        <v>160</v>
      </c>
      <c r="BG1" s="39" t="s">
        <v>166</v>
      </c>
      <c r="BH1" s="39" t="s">
        <v>121</v>
      </c>
      <c r="BI1" s="39" t="s">
        <v>129</v>
      </c>
      <c r="BJ1" s="39" t="s">
        <v>59</v>
      </c>
    </row>
    <row r="2">
      <c r="A2" s="39">
        <v>2000.0</v>
      </c>
      <c r="B2" s="20">
        <v>0.007830574835379961</v>
      </c>
      <c r="C2" s="20">
        <v>0.0</v>
      </c>
      <c r="D2" s="20">
        <v>0.0</v>
      </c>
      <c r="E2" s="20">
        <v>0.04484783769353978</v>
      </c>
      <c r="F2" s="20">
        <v>0.06478021000177968</v>
      </c>
      <c r="G2" s="20">
        <v>0.08916177255739455</v>
      </c>
      <c r="H2" s="20">
        <v>0.04395799964406478</v>
      </c>
      <c r="I2" s="20">
        <v>0.004271222637479978</v>
      </c>
      <c r="J2" s="20">
        <v>0.0</v>
      </c>
      <c r="K2" s="20">
        <v>0.0</v>
      </c>
      <c r="L2" s="20">
        <v>0.0</v>
      </c>
      <c r="M2" s="20">
        <v>0.0</v>
      </c>
      <c r="N2" s="20">
        <v>0.0</v>
      </c>
      <c r="O2" s="20">
        <v>0.0</v>
      </c>
      <c r="P2" s="20">
        <v>0.05178857447944474</v>
      </c>
      <c r="Q2" s="20">
        <v>0.0</v>
      </c>
      <c r="R2" s="20">
        <v>0.1468232781633743</v>
      </c>
      <c r="S2" s="20">
        <v>0.0</v>
      </c>
      <c r="T2" s="20">
        <v>0.02669514148424987</v>
      </c>
      <c r="U2" s="20">
        <v>0.0</v>
      </c>
      <c r="V2" s="20">
        <v>0.01316960313222993</v>
      </c>
      <c r="W2" s="20">
        <v>0.01566114967075992</v>
      </c>
      <c r="X2" s="20">
        <v>0.0</v>
      </c>
      <c r="Y2" s="20">
        <v>0.0</v>
      </c>
      <c r="Z2" s="20">
        <v>0.0</v>
      </c>
      <c r="AA2" s="20">
        <v>0.01050008898380495</v>
      </c>
      <c r="AB2" s="20">
        <v>0.0</v>
      </c>
      <c r="AC2" s="20">
        <v>0.01050008898380495</v>
      </c>
      <c r="AD2" s="20">
        <v>1.779676098949991E-4</v>
      </c>
      <c r="AE2" s="20">
        <v>0.06478021000177968</v>
      </c>
      <c r="AF2" s="20">
        <v>0.0</v>
      </c>
      <c r="AG2" s="20">
        <v>0.03897490656700481</v>
      </c>
      <c r="AH2" s="20">
        <v>3.559352197899982E-4</v>
      </c>
      <c r="AI2" s="20">
        <v>0.0</v>
      </c>
      <c r="AJ2" s="20">
        <v>0.0</v>
      </c>
      <c r="AK2" s="20">
        <v>0.07439046093610963</v>
      </c>
      <c r="AL2" s="20">
        <v>0.0</v>
      </c>
      <c r="AM2" s="20">
        <v>0.04395799964406478</v>
      </c>
      <c r="AN2" s="20">
        <v>0.02189001601708489</v>
      </c>
      <c r="AO2" s="20">
        <v>0.003559352197899982</v>
      </c>
      <c r="AP2" s="20">
        <v>8.898380494749955E-4</v>
      </c>
      <c r="AQ2" s="20">
        <v>0.0</v>
      </c>
      <c r="AR2" s="20">
        <v>0.0</v>
      </c>
      <c r="AS2" s="20">
        <v>0.0</v>
      </c>
      <c r="AT2" s="20">
        <v>0.0</v>
      </c>
      <c r="AU2" s="20">
        <v>0.0</v>
      </c>
      <c r="AV2" s="20">
        <v>0.0</v>
      </c>
      <c r="AW2" s="20">
        <v>0.03844100373731981</v>
      </c>
      <c r="AX2" s="20">
        <v>0.04306816159458979</v>
      </c>
      <c r="AY2" s="20">
        <v>0.05303434774870974</v>
      </c>
      <c r="AZ2" s="20">
        <v>7.118704395799964E-4</v>
      </c>
      <c r="BA2" s="20">
        <v>0.04787328706175476</v>
      </c>
      <c r="BB2" s="20">
        <v>0.03790710090763481</v>
      </c>
      <c r="BC2" s="20">
        <v>0.0</v>
      </c>
      <c r="BD2" s="20">
        <v>0.0</v>
      </c>
      <c r="BE2" s="20">
        <v>0.0</v>
      </c>
      <c r="BF2" s="20">
        <v>0.0</v>
      </c>
      <c r="BG2" s="20">
        <v>0.0</v>
      </c>
      <c r="BH2" s="20">
        <v>0.0</v>
      </c>
      <c r="BI2" s="20">
        <v>0.0</v>
      </c>
      <c r="BJ2" s="20">
        <v>0.0</v>
      </c>
    </row>
    <row r="3">
      <c r="A3" s="39">
        <v>2001.0</v>
      </c>
      <c r="B3" s="20">
        <v>0.01380058923864165</v>
      </c>
      <c r="C3" s="20">
        <v>0.0</v>
      </c>
      <c r="D3" s="20">
        <v>0.0</v>
      </c>
      <c r="E3" s="20">
        <v>0.05179097534501473</v>
      </c>
      <c r="F3" s="20">
        <v>0.08016746782446892</v>
      </c>
      <c r="G3" s="20">
        <v>0.08171809582881066</v>
      </c>
      <c r="H3" s="20">
        <v>0.044968212125911</v>
      </c>
      <c r="I3" s="20">
        <v>0.003876570010854396</v>
      </c>
      <c r="J3" s="20">
        <v>0.0</v>
      </c>
      <c r="K3" s="20">
        <v>0.0</v>
      </c>
      <c r="L3" s="20">
        <v>0.0</v>
      </c>
      <c r="M3" s="20">
        <v>0.0</v>
      </c>
      <c r="N3" s="20">
        <v>0.0</v>
      </c>
      <c r="O3" s="20">
        <v>0.0</v>
      </c>
      <c r="P3" s="20">
        <v>0.05706311055977671</v>
      </c>
      <c r="Q3" s="20">
        <v>0.0</v>
      </c>
      <c r="R3" s="20">
        <v>0.1445185300046519</v>
      </c>
      <c r="S3" s="20">
        <v>0.0</v>
      </c>
      <c r="T3" s="20">
        <v>0.02992712048379594</v>
      </c>
      <c r="U3" s="20">
        <v>0.0</v>
      </c>
      <c r="V3" s="20">
        <v>0.01364552643820747</v>
      </c>
      <c r="W3" s="20">
        <v>0.01643665684602264</v>
      </c>
      <c r="X3" s="20">
        <v>0.0</v>
      </c>
      <c r="Y3" s="20">
        <v>0.0</v>
      </c>
      <c r="Z3" s="20">
        <v>0.0</v>
      </c>
      <c r="AA3" s="20">
        <v>0.009613893626918902</v>
      </c>
      <c r="AB3" s="20">
        <v>0.0</v>
      </c>
      <c r="AC3" s="20">
        <v>0.01085439603039231</v>
      </c>
      <c r="AD3" s="20">
        <v>1.550628004341758E-4</v>
      </c>
      <c r="AE3" s="20">
        <v>0.05752829896107924</v>
      </c>
      <c r="AF3" s="20">
        <v>0.0</v>
      </c>
      <c r="AG3" s="20">
        <v>0.044968212125911</v>
      </c>
      <c r="AH3" s="20">
        <v>0.003101256008683517</v>
      </c>
      <c r="AI3" s="20">
        <v>1.550628004341758E-4</v>
      </c>
      <c r="AJ3" s="20">
        <v>0.0</v>
      </c>
      <c r="AK3" s="20">
        <v>0.06435106218018298</v>
      </c>
      <c r="AL3" s="20">
        <v>0.0</v>
      </c>
      <c r="AM3" s="20">
        <v>0.03814544890680726</v>
      </c>
      <c r="AN3" s="20">
        <v>0.02093347805861374</v>
      </c>
      <c r="AO3" s="20">
        <v>0.007132888819972089</v>
      </c>
      <c r="AP3" s="20">
        <v>7.753140021708792E-4</v>
      </c>
      <c r="AQ3" s="20">
        <v>0.0</v>
      </c>
      <c r="AR3" s="20">
        <v>0.0</v>
      </c>
      <c r="AS3" s="20">
        <v>0.0</v>
      </c>
      <c r="AT3" s="20">
        <v>0.0</v>
      </c>
      <c r="AU3" s="20">
        <v>0.0</v>
      </c>
      <c r="AV3" s="20">
        <v>0.0</v>
      </c>
      <c r="AW3" s="20">
        <v>0.04527833772677935</v>
      </c>
      <c r="AX3" s="20">
        <v>0.03737013490463638</v>
      </c>
      <c r="AY3" s="20">
        <v>0.04605365172895023</v>
      </c>
      <c r="AZ3" s="20">
        <v>7.753140021708792E-4</v>
      </c>
      <c r="BA3" s="20">
        <v>0.04202201891766166</v>
      </c>
      <c r="BB3" s="20">
        <v>0.03287331369204528</v>
      </c>
      <c r="BC3" s="20">
        <v>0.0</v>
      </c>
      <c r="BD3" s="20">
        <v>0.0</v>
      </c>
      <c r="BE3" s="20">
        <v>0.0</v>
      </c>
      <c r="BF3" s="20">
        <v>0.0</v>
      </c>
      <c r="BG3" s="20">
        <v>0.0</v>
      </c>
      <c r="BH3" s="20">
        <v>0.0</v>
      </c>
      <c r="BI3" s="20">
        <v>0.0</v>
      </c>
      <c r="BJ3" s="20">
        <v>0.0</v>
      </c>
    </row>
    <row r="4">
      <c r="A4" s="39">
        <v>2002.0</v>
      </c>
      <c r="B4" s="20">
        <v>0.0149357900614182</v>
      </c>
      <c r="C4" s="20">
        <v>0.0</v>
      </c>
      <c r="D4" s="20">
        <v>0.0</v>
      </c>
      <c r="E4" s="20">
        <v>0.05569514237855946</v>
      </c>
      <c r="F4" s="20">
        <v>0.0878001116694584</v>
      </c>
      <c r="G4" s="20">
        <v>0.07733109994416527</v>
      </c>
      <c r="H4" s="20">
        <v>0.04508654383026242</v>
      </c>
      <c r="I4" s="20">
        <v>0.004048017867113345</v>
      </c>
      <c r="J4" s="20">
        <v>0.0</v>
      </c>
      <c r="K4" s="20">
        <v>0.0</v>
      </c>
      <c r="L4" s="20">
        <v>0.0</v>
      </c>
      <c r="M4" s="20">
        <v>0.0</v>
      </c>
      <c r="N4" s="20">
        <v>0.0</v>
      </c>
      <c r="O4" s="20">
        <v>0.0</v>
      </c>
      <c r="P4" s="20">
        <v>0.06253489670575098</v>
      </c>
      <c r="Q4" s="20">
        <v>0.0</v>
      </c>
      <c r="R4" s="20">
        <v>0.1460078168620882</v>
      </c>
      <c r="S4" s="20">
        <v>0.0</v>
      </c>
      <c r="T4" s="20">
        <v>0.0298715801228364</v>
      </c>
      <c r="U4" s="20">
        <v>0.0</v>
      </c>
      <c r="V4" s="20">
        <v>0.01633165829145729</v>
      </c>
      <c r="W4" s="20">
        <v>0.01563372417643774</v>
      </c>
      <c r="X4" s="20">
        <v>0.0</v>
      </c>
      <c r="Y4" s="20">
        <v>0.0</v>
      </c>
      <c r="Z4" s="20">
        <v>0.0</v>
      </c>
      <c r="AA4" s="20">
        <v>0.008793969849246231</v>
      </c>
      <c r="AB4" s="20">
        <v>0.0</v>
      </c>
      <c r="AC4" s="20">
        <v>0.01116694584031267</v>
      </c>
      <c r="AD4" s="20">
        <v>1.395868230039084E-4</v>
      </c>
      <c r="AE4" s="20">
        <v>0.05360134003350084</v>
      </c>
      <c r="AF4" s="20">
        <v>0.0</v>
      </c>
      <c r="AG4" s="20">
        <v>0.05108877721943048</v>
      </c>
      <c r="AH4" s="20">
        <v>0.00809603573422669</v>
      </c>
      <c r="AI4" s="20">
        <v>1.395868230039084E-4</v>
      </c>
      <c r="AJ4" s="20">
        <v>0.0</v>
      </c>
      <c r="AK4" s="20">
        <v>0.05764935790061418</v>
      </c>
      <c r="AL4" s="20">
        <v>0.0</v>
      </c>
      <c r="AM4" s="20">
        <v>0.03364042434394193</v>
      </c>
      <c r="AN4" s="20">
        <v>0.01954215522054718</v>
      </c>
      <c r="AO4" s="20">
        <v>0.008654383026242322</v>
      </c>
      <c r="AP4" s="20">
        <v>6.979341150195422E-4</v>
      </c>
      <c r="AQ4" s="20">
        <v>6.979341150195422E-4</v>
      </c>
      <c r="AR4" s="20">
        <v>0.0</v>
      </c>
      <c r="AS4" s="20">
        <v>0.0</v>
      </c>
      <c r="AT4" s="20">
        <v>0.0</v>
      </c>
      <c r="AU4" s="20">
        <v>0.0</v>
      </c>
      <c r="AV4" s="20">
        <v>0.0</v>
      </c>
      <c r="AW4" s="20">
        <v>0.04871580122836404</v>
      </c>
      <c r="AX4" s="20">
        <v>0.03364042434394193</v>
      </c>
      <c r="AY4" s="20">
        <v>0.04089893914014517</v>
      </c>
      <c r="AZ4" s="20">
        <v>0.001116694584031267</v>
      </c>
      <c r="BA4" s="20">
        <v>0.03699050809603573</v>
      </c>
      <c r="BB4" s="20">
        <v>0.02945281965382468</v>
      </c>
      <c r="BC4" s="20">
        <v>0.0</v>
      </c>
      <c r="BD4" s="20">
        <v>0.0</v>
      </c>
      <c r="BE4" s="20">
        <v>0.0</v>
      </c>
      <c r="BF4" s="20">
        <v>0.0</v>
      </c>
      <c r="BG4" s="20">
        <v>0.0</v>
      </c>
      <c r="BH4" s="20">
        <v>0.0</v>
      </c>
      <c r="BI4" s="20">
        <v>0.0</v>
      </c>
      <c r="BJ4" s="20">
        <v>0.0</v>
      </c>
    </row>
    <row r="5">
      <c r="A5" s="39">
        <v>2003.0</v>
      </c>
      <c r="B5" s="20">
        <v>0.01465058991313367</v>
      </c>
      <c r="C5" s="20">
        <v>0.0</v>
      </c>
      <c r="D5" s="20">
        <v>0.0</v>
      </c>
      <c r="E5" s="20">
        <v>0.06106573317775185</v>
      </c>
      <c r="F5" s="20">
        <v>0.08907040062232595</v>
      </c>
      <c r="G5" s="20">
        <v>0.07416050823285363</v>
      </c>
      <c r="H5" s="20">
        <v>0.04460002593024763</v>
      </c>
      <c r="I5" s="20">
        <v>0.004926747050434332</v>
      </c>
      <c r="J5" s="20">
        <v>0.0</v>
      </c>
      <c r="K5" s="20">
        <v>0.0</v>
      </c>
      <c r="L5" s="20">
        <v>0.0</v>
      </c>
      <c r="M5" s="20">
        <v>0.0</v>
      </c>
      <c r="N5" s="20">
        <v>0.0</v>
      </c>
      <c r="O5" s="20">
        <v>0.0</v>
      </c>
      <c r="P5" s="20">
        <v>0.06599248022818618</v>
      </c>
      <c r="Q5" s="20">
        <v>0.0</v>
      </c>
      <c r="R5" s="20">
        <v>0.1483210164657073</v>
      </c>
      <c r="S5" s="20">
        <v>0.0</v>
      </c>
      <c r="T5" s="20">
        <v>0.03124594839880721</v>
      </c>
      <c r="U5" s="20">
        <v>0.0</v>
      </c>
      <c r="V5" s="20">
        <v>0.01724361467652016</v>
      </c>
      <c r="W5" s="20">
        <v>0.01607675353299624</v>
      </c>
      <c r="X5" s="20">
        <v>0.0</v>
      </c>
      <c r="Y5" s="20">
        <v>0.0</v>
      </c>
      <c r="Z5" s="20">
        <v>0.0</v>
      </c>
      <c r="AA5" s="20">
        <v>0.008297679242836769</v>
      </c>
      <c r="AB5" s="20">
        <v>0.0</v>
      </c>
      <c r="AC5" s="20">
        <v>0.01063140152988461</v>
      </c>
      <c r="AD5" s="20">
        <v>1.296512381693245E-4</v>
      </c>
      <c r="AE5" s="20">
        <v>0.04965642421885129</v>
      </c>
      <c r="AF5" s="20">
        <v>0.0</v>
      </c>
      <c r="AG5" s="20">
        <v>0.05600933488914819</v>
      </c>
      <c r="AH5" s="20">
        <v>0.01335407753144043</v>
      </c>
      <c r="AI5" s="20">
        <v>6.482561908466226E-4</v>
      </c>
      <c r="AJ5" s="20">
        <v>0.0</v>
      </c>
      <c r="AK5" s="20">
        <v>0.0528977051730844</v>
      </c>
      <c r="AL5" s="20">
        <v>0.0</v>
      </c>
      <c r="AM5" s="20">
        <v>0.03085699468429923</v>
      </c>
      <c r="AN5" s="20">
        <v>0.01866977829638273</v>
      </c>
      <c r="AO5" s="20">
        <v>0.008945935433683392</v>
      </c>
      <c r="AP5" s="20">
        <v>6.482561908466226E-4</v>
      </c>
      <c r="AQ5" s="20">
        <v>7.779074290159471E-4</v>
      </c>
      <c r="AR5" s="20">
        <v>2.59302476338649E-4</v>
      </c>
      <c r="AS5" s="20">
        <v>0.0</v>
      </c>
      <c r="AT5" s="20">
        <v>0.0</v>
      </c>
      <c r="AU5" s="20">
        <v>0.0</v>
      </c>
      <c r="AV5" s="20">
        <v>0.0</v>
      </c>
      <c r="AW5" s="20">
        <v>0.05082328536237521</v>
      </c>
      <c r="AX5" s="20">
        <v>0.03098664592246856</v>
      </c>
      <c r="AY5" s="20">
        <v>0.03708025411642681</v>
      </c>
      <c r="AZ5" s="20">
        <v>0.001037209905354596</v>
      </c>
      <c r="BA5" s="20">
        <v>0.03370932192402437</v>
      </c>
      <c r="BB5" s="20">
        <v>0.02722676001555815</v>
      </c>
      <c r="BC5" s="20">
        <v>0.0</v>
      </c>
      <c r="BD5" s="20">
        <v>0.0</v>
      </c>
      <c r="BE5" s="20">
        <v>0.0</v>
      </c>
      <c r="BF5" s="20">
        <v>0.0</v>
      </c>
      <c r="BG5" s="20">
        <v>0.0</v>
      </c>
      <c r="BH5" s="20">
        <v>0.0</v>
      </c>
      <c r="BI5" s="20">
        <v>0.0</v>
      </c>
      <c r="BJ5" s="20">
        <v>0.0</v>
      </c>
    </row>
    <row r="6">
      <c r="A6" s="39">
        <v>2004.0</v>
      </c>
      <c r="B6" s="20">
        <v>0.01492715548125149</v>
      </c>
      <c r="C6" s="20">
        <v>0.0</v>
      </c>
      <c r="D6" s="20">
        <v>0.0</v>
      </c>
      <c r="E6" s="20">
        <v>0.06878433245760687</v>
      </c>
      <c r="F6" s="20">
        <v>0.09063768808215907</v>
      </c>
      <c r="G6" s="20">
        <v>0.06985908765225698</v>
      </c>
      <c r="H6" s="20">
        <v>0.04275137329830427</v>
      </c>
      <c r="I6" s="20">
        <v>0.005612610460950561</v>
      </c>
      <c r="J6" s="20">
        <v>0.0</v>
      </c>
      <c r="K6" s="20">
        <v>0.0</v>
      </c>
      <c r="L6" s="20">
        <v>0.0</v>
      </c>
      <c r="M6" s="20">
        <v>0.0</v>
      </c>
      <c r="N6" s="20">
        <v>0.0</v>
      </c>
      <c r="O6" s="20">
        <v>0.0</v>
      </c>
      <c r="P6" s="20">
        <v>0.06950083592070695</v>
      </c>
      <c r="Q6" s="20">
        <v>0.0</v>
      </c>
      <c r="R6" s="20">
        <v>0.1468832099355147</v>
      </c>
      <c r="S6" s="20">
        <v>0.0</v>
      </c>
      <c r="T6" s="20">
        <v>0.03176498686410318</v>
      </c>
      <c r="U6" s="20">
        <v>0.0</v>
      </c>
      <c r="V6" s="20">
        <v>0.01874850728445188</v>
      </c>
      <c r="W6" s="20">
        <v>0.01731550035825173</v>
      </c>
      <c r="X6" s="20">
        <v>0.0</v>
      </c>
      <c r="Y6" s="20">
        <v>0.0</v>
      </c>
      <c r="Z6" s="20">
        <v>0.0</v>
      </c>
      <c r="AA6" s="20">
        <v>0.008239789825650825</v>
      </c>
      <c r="AB6" s="20">
        <v>0.0</v>
      </c>
      <c r="AC6" s="20">
        <v>0.01015046572725102</v>
      </c>
      <c r="AD6" s="20">
        <v>1.194172438500119E-4</v>
      </c>
      <c r="AE6" s="20">
        <v>0.04525913541915452</v>
      </c>
      <c r="AF6" s="20">
        <v>0.0</v>
      </c>
      <c r="AG6" s="20">
        <v>0.05660377358490566</v>
      </c>
      <c r="AH6" s="20">
        <v>0.01839025555290184</v>
      </c>
      <c r="AI6" s="20">
        <v>0.001074755194650107</v>
      </c>
      <c r="AJ6" s="20">
        <v>0.0</v>
      </c>
      <c r="AK6" s="20">
        <v>0.04836398375925484</v>
      </c>
      <c r="AL6" s="20">
        <v>0.0</v>
      </c>
      <c r="AM6" s="20">
        <v>0.02794363506090279</v>
      </c>
      <c r="AN6" s="20">
        <v>0.01707666587055171</v>
      </c>
      <c r="AO6" s="20">
        <v>0.01015046572725102</v>
      </c>
      <c r="AP6" s="20">
        <v>5.970862192500597E-4</v>
      </c>
      <c r="AQ6" s="20">
        <v>0.005851444948650585</v>
      </c>
      <c r="AR6" s="20">
        <v>2.388344877000239E-4</v>
      </c>
      <c r="AS6" s="20">
        <v>3.582517315500358E-4</v>
      </c>
      <c r="AT6" s="20">
        <v>0.0</v>
      </c>
      <c r="AU6" s="20">
        <v>1.194172438500119E-4</v>
      </c>
      <c r="AV6" s="20">
        <v>0.0</v>
      </c>
      <c r="AW6" s="20">
        <v>0.05493193217100549</v>
      </c>
      <c r="AX6" s="20">
        <v>0.02842130403630284</v>
      </c>
      <c r="AY6" s="20">
        <v>0.03283974205875329</v>
      </c>
      <c r="AZ6" s="20">
        <v>9.553379508000956E-4</v>
      </c>
      <c r="BA6" s="20">
        <v>0.03045139718175304</v>
      </c>
      <c r="BB6" s="20">
        <v>0.02507762120850251</v>
      </c>
      <c r="BC6" s="20">
        <v>0.0</v>
      </c>
      <c r="BD6" s="20">
        <v>0.0</v>
      </c>
      <c r="BE6" s="20">
        <v>0.0</v>
      </c>
      <c r="BF6" s="20">
        <v>0.0</v>
      </c>
      <c r="BG6" s="20">
        <v>0.0</v>
      </c>
      <c r="BH6" s="20">
        <v>0.0</v>
      </c>
      <c r="BI6" s="20">
        <v>0.0</v>
      </c>
      <c r="BJ6" s="20">
        <v>0.0</v>
      </c>
    </row>
    <row r="7">
      <c r="A7" s="39">
        <v>2005.0</v>
      </c>
      <c r="B7" s="20">
        <v>0.01505163700285652</v>
      </c>
      <c r="C7" s="20">
        <v>0.0</v>
      </c>
      <c r="D7" s="20">
        <v>0.0</v>
      </c>
      <c r="E7" s="20">
        <v>0.07273126785321907</v>
      </c>
      <c r="F7" s="20">
        <v>0.0941551307404966</v>
      </c>
      <c r="G7" s="20">
        <v>0.06569984618765107</v>
      </c>
      <c r="H7" s="20">
        <v>0.04043067457701604</v>
      </c>
      <c r="I7" s="20">
        <v>0.007251153592617007</v>
      </c>
      <c r="J7" s="20">
        <v>0.0</v>
      </c>
      <c r="K7" s="20">
        <v>0.0</v>
      </c>
      <c r="L7" s="20">
        <v>0.0</v>
      </c>
      <c r="M7" s="20">
        <v>0.0</v>
      </c>
      <c r="N7" s="20">
        <v>0.0</v>
      </c>
      <c r="O7" s="20">
        <v>0.0</v>
      </c>
      <c r="P7" s="20">
        <v>0.07712590639419907</v>
      </c>
      <c r="Q7" s="20">
        <v>0.0</v>
      </c>
      <c r="R7" s="20">
        <v>0.1474401230498791</v>
      </c>
      <c r="S7" s="20">
        <v>0.0</v>
      </c>
      <c r="T7" s="20">
        <v>0.03087233575038453</v>
      </c>
      <c r="U7" s="20">
        <v>0.0</v>
      </c>
      <c r="V7" s="20">
        <v>0.01988573939793452</v>
      </c>
      <c r="W7" s="20">
        <v>0.01889694572621402</v>
      </c>
      <c r="X7" s="20">
        <v>0.0</v>
      </c>
      <c r="Y7" s="20">
        <v>0.0</v>
      </c>
      <c r="Z7" s="20">
        <v>3.295978905735003E-4</v>
      </c>
      <c r="AA7" s="20">
        <v>0.007910349373764008</v>
      </c>
      <c r="AB7" s="20">
        <v>0.0</v>
      </c>
      <c r="AC7" s="20">
        <v>0.01010766864425401</v>
      </c>
      <c r="AD7" s="20">
        <v>1.098659635245001E-4</v>
      </c>
      <c r="AE7" s="20">
        <v>0.04130960228521204</v>
      </c>
      <c r="AF7" s="20">
        <v>0.0</v>
      </c>
      <c r="AG7" s="20">
        <v>0.05383432212700506</v>
      </c>
      <c r="AH7" s="20">
        <v>0.02175346077785102</v>
      </c>
      <c r="AI7" s="20">
        <v>0.003295978905735003</v>
      </c>
      <c r="AJ7" s="20">
        <v>0.0</v>
      </c>
      <c r="AK7" s="20">
        <v>0.04416611733684905</v>
      </c>
      <c r="AL7" s="20">
        <v>0.0</v>
      </c>
      <c r="AM7" s="20">
        <v>0.02493957372006152</v>
      </c>
      <c r="AN7" s="20">
        <v>0.01658976049219952</v>
      </c>
      <c r="AO7" s="20">
        <v>0.01043726653482751</v>
      </c>
      <c r="AP7" s="20">
        <v>5.493298176225005E-4</v>
      </c>
      <c r="AQ7" s="20">
        <v>0.01021753460777851</v>
      </c>
      <c r="AR7" s="20">
        <v>0.001757855416392002</v>
      </c>
      <c r="AS7" s="20">
        <v>0.001208525598769501</v>
      </c>
      <c r="AT7" s="20">
        <v>0.0</v>
      </c>
      <c r="AU7" s="20">
        <v>1.098659635245001E-4</v>
      </c>
      <c r="AV7" s="20">
        <v>0.0</v>
      </c>
      <c r="AW7" s="20">
        <v>0.05493298176225005</v>
      </c>
      <c r="AX7" s="20">
        <v>0.02548890353768403</v>
      </c>
      <c r="AY7" s="20">
        <v>0.02955394418809053</v>
      </c>
      <c r="AZ7" s="20">
        <v>0.001098659635245001</v>
      </c>
      <c r="BA7" s="20">
        <v>0.02768622280817403</v>
      </c>
      <c r="BB7" s="20">
        <v>0.02307185234014502</v>
      </c>
      <c r="BC7" s="20">
        <v>0.0</v>
      </c>
      <c r="BD7" s="20">
        <v>0.0</v>
      </c>
      <c r="BE7" s="20">
        <v>0.0</v>
      </c>
      <c r="BF7" s="20">
        <v>0.0</v>
      </c>
      <c r="BG7" s="20">
        <v>0.0</v>
      </c>
      <c r="BH7" s="20">
        <v>0.0</v>
      </c>
      <c r="BI7" s="20">
        <v>0.0</v>
      </c>
      <c r="BJ7" s="20">
        <v>0.0</v>
      </c>
    </row>
    <row r="8">
      <c r="A8" s="39">
        <v>2006.0</v>
      </c>
      <c r="B8" s="20">
        <v>0.01420654911838791</v>
      </c>
      <c r="C8" s="20">
        <v>0.0</v>
      </c>
      <c r="D8" s="20">
        <v>0.0</v>
      </c>
      <c r="E8" s="20">
        <v>0.07607052896725441</v>
      </c>
      <c r="F8" s="20">
        <v>0.102367758186398</v>
      </c>
      <c r="G8" s="20">
        <v>0.06156171284634761</v>
      </c>
      <c r="H8" s="20">
        <v>0.03869017632241813</v>
      </c>
      <c r="I8" s="20">
        <v>0.009874055415617129</v>
      </c>
      <c r="J8" s="20">
        <v>0.0</v>
      </c>
      <c r="K8" s="20">
        <v>0.0</v>
      </c>
      <c r="L8" s="20">
        <v>0.0</v>
      </c>
      <c r="M8" s="20">
        <v>0.0</v>
      </c>
      <c r="N8" s="20">
        <v>0.0</v>
      </c>
      <c r="O8" s="20">
        <v>0.0</v>
      </c>
      <c r="P8" s="20">
        <v>0.08282115869017632</v>
      </c>
      <c r="Q8" s="20">
        <v>0.0</v>
      </c>
      <c r="R8" s="20">
        <v>0.1496221662468514</v>
      </c>
      <c r="S8" s="20">
        <v>0.0</v>
      </c>
      <c r="T8" s="20">
        <v>0.03002518891687658</v>
      </c>
      <c r="U8" s="20">
        <v>0.0</v>
      </c>
      <c r="V8" s="20">
        <v>0.02136020151133501</v>
      </c>
      <c r="W8" s="20">
        <v>0.01934508816120907</v>
      </c>
      <c r="X8" s="20">
        <v>0.0</v>
      </c>
      <c r="Y8" s="20">
        <v>0.0</v>
      </c>
      <c r="Z8" s="20">
        <v>6.045340050377833E-4</v>
      </c>
      <c r="AA8" s="20">
        <v>0.008060453400503778</v>
      </c>
      <c r="AB8" s="20">
        <v>0.0</v>
      </c>
      <c r="AC8" s="20">
        <v>0.01057934508816121</v>
      </c>
      <c r="AD8" s="20">
        <v>1.007556675062972E-4</v>
      </c>
      <c r="AE8" s="20">
        <v>0.03778337531486146</v>
      </c>
      <c r="AF8" s="20">
        <v>0.0</v>
      </c>
      <c r="AG8" s="20">
        <v>0.04977329974811083</v>
      </c>
      <c r="AH8" s="20">
        <v>0.02236775818639799</v>
      </c>
      <c r="AI8" s="20">
        <v>0.005843828715365239</v>
      </c>
      <c r="AJ8" s="20">
        <v>0.0</v>
      </c>
      <c r="AK8" s="20">
        <v>0.0401007556675063</v>
      </c>
      <c r="AL8" s="20">
        <v>0.0</v>
      </c>
      <c r="AM8" s="20">
        <v>0.02226700251889169</v>
      </c>
      <c r="AN8" s="20">
        <v>0.01632241813602015</v>
      </c>
      <c r="AO8" s="20">
        <v>0.01198992443324937</v>
      </c>
      <c r="AP8" s="20">
        <v>5.037783375314861E-4</v>
      </c>
      <c r="AQ8" s="20">
        <v>0.01269521410579345</v>
      </c>
      <c r="AR8" s="20">
        <v>0.002619647355163728</v>
      </c>
      <c r="AS8" s="20">
        <v>0.00473551637279597</v>
      </c>
      <c r="AT8" s="20">
        <v>0.0</v>
      </c>
      <c r="AU8" s="20">
        <v>3.022670025188917E-4</v>
      </c>
      <c r="AV8" s="20">
        <v>0.0</v>
      </c>
      <c r="AW8" s="20">
        <v>0.05138539042821159</v>
      </c>
      <c r="AX8" s="20">
        <v>0.02287153652392947</v>
      </c>
      <c r="AY8" s="20">
        <v>0.02619647355163728</v>
      </c>
      <c r="AZ8" s="20">
        <v>0.001410579345088161</v>
      </c>
      <c r="BA8" s="20">
        <v>0.02468513853904282</v>
      </c>
      <c r="BB8" s="20">
        <v>0.02085642317380353</v>
      </c>
      <c r="BC8" s="20">
        <v>0.0</v>
      </c>
      <c r="BD8" s="20">
        <v>0.0</v>
      </c>
      <c r="BE8" s="20">
        <v>0.0</v>
      </c>
      <c r="BF8" s="20">
        <v>0.0</v>
      </c>
      <c r="BG8" s="20">
        <v>0.0</v>
      </c>
      <c r="BH8" s="20">
        <v>0.0</v>
      </c>
      <c r="BI8" s="20">
        <v>0.0</v>
      </c>
      <c r="BJ8" s="20">
        <v>0.0</v>
      </c>
    </row>
    <row r="9">
      <c r="A9" s="39">
        <v>2007.0</v>
      </c>
      <c r="B9" s="20">
        <v>0.01303985942846574</v>
      </c>
      <c r="C9" s="20">
        <v>0.0</v>
      </c>
      <c r="D9" s="20">
        <v>0.0</v>
      </c>
      <c r="E9" s="20">
        <v>0.07796171275316749</v>
      </c>
      <c r="F9" s="20">
        <v>0.1119023397761953</v>
      </c>
      <c r="G9" s="20">
        <v>0.05780079533894386</v>
      </c>
      <c r="H9" s="20">
        <v>0.03791732174234717</v>
      </c>
      <c r="I9" s="20">
        <v>0.01294737815592343</v>
      </c>
      <c r="J9" s="20">
        <v>0.0</v>
      </c>
      <c r="K9" s="20">
        <v>0.0</v>
      </c>
      <c r="L9" s="20">
        <v>0.0</v>
      </c>
      <c r="M9" s="20">
        <v>0.0</v>
      </c>
      <c r="N9" s="20">
        <v>0.0</v>
      </c>
      <c r="O9" s="20">
        <v>0.0</v>
      </c>
      <c r="P9" s="20">
        <v>0.08415795801350226</v>
      </c>
      <c r="Q9" s="20">
        <v>0.0</v>
      </c>
      <c r="R9" s="20">
        <v>0.1515768056968464</v>
      </c>
      <c r="S9" s="20">
        <v>0.0</v>
      </c>
      <c r="T9" s="20">
        <v>0.03172107648201239</v>
      </c>
      <c r="U9" s="20">
        <v>0.0</v>
      </c>
      <c r="V9" s="20">
        <v>0.02293535559049293</v>
      </c>
      <c r="W9" s="20">
        <v>0.02006843614168131</v>
      </c>
      <c r="X9" s="20">
        <v>0.0</v>
      </c>
      <c r="Y9" s="20">
        <v>0.0</v>
      </c>
      <c r="Z9" s="20">
        <v>6.473689077961713E-4</v>
      </c>
      <c r="AA9" s="20">
        <v>0.007860908166096366</v>
      </c>
      <c r="AB9" s="20">
        <v>0.0</v>
      </c>
      <c r="AC9" s="20">
        <v>0.01202256543050032</v>
      </c>
      <c r="AD9" s="20">
        <v>9.248127254231018E-5</v>
      </c>
      <c r="AE9" s="20">
        <v>0.03458799593082401</v>
      </c>
      <c r="AF9" s="20">
        <v>0.0</v>
      </c>
      <c r="AG9" s="20">
        <v>0.04568574863590123</v>
      </c>
      <c r="AH9" s="20">
        <v>0.02071580504947748</v>
      </c>
      <c r="AI9" s="20">
        <v>0.008878202164061778</v>
      </c>
      <c r="AJ9" s="20">
        <v>0.0</v>
      </c>
      <c r="AK9" s="20">
        <v>0.03653010265421252</v>
      </c>
      <c r="AL9" s="20">
        <v>0.0</v>
      </c>
      <c r="AM9" s="20">
        <v>0.01951354850642745</v>
      </c>
      <c r="AN9" s="20">
        <v>0.01572181633219273</v>
      </c>
      <c r="AO9" s="20">
        <v>0.01331730324609267</v>
      </c>
      <c r="AP9" s="20">
        <v>4.624063627115509E-4</v>
      </c>
      <c r="AQ9" s="20">
        <v>0.01220752797558494</v>
      </c>
      <c r="AR9" s="20">
        <v>0.005548876352538611</v>
      </c>
      <c r="AS9" s="20">
        <v>0.009525571071857948</v>
      </c>
      <c r="AT9" s="20">
        <v>0.0</v>
      </c>
      <c r="AU9" s="20">
        <v>8.323314528807916E-4</v>
      </c>
      <c r="AV9" s="20">
        <v>0.0</v>
      </c>
      <c r="AW9" s="20">
        <v>0.04762785535928974</v>
      </c>
      <c r="AX9" s="20">
        <v>0.02071580504947748</v>
      </c>
      <c r="AY9" s="20">
        <v>0.02293535559049293</v>
      </c>
      <c r="AZ9" s="20">
        <v>0.001757144178303894</v>
      </c>
      <c r="BA9" s="20">
        <v>0.02219550541015444</v>
      </c>
      <c r="BB9" s="20">
        <v>0.01858873578100435</v>
      </c>
      <c r="BC9" s="20">
        <v>0.0</v>
      </c>
      <c r="BD9" s="20">
        <v>0.0</v>
      </c>
      <c r="BE9" s="20">
        <v>0.0</v>
      </c>
      <c r="BF9" s="20">
        <v>0.0</v>
      </c>
      <c r="BG9" s="20">
        <v>0.0</v>
      </c>
      <c r="BH9" s="20">
        <v>0.0</v>
      </c>
      <c r="BI9" s="20">
        <v>0.0</v>
      </c>
      <c r="BJ9" s="20">
        <v>0.0</v>
      </c>
    </row>
    <row r="10">
      <c r="A10" s="39">
        <v>2008.0</v>
      </c>
      <c r="B10" s="20">
        <v>0.01198368179500255</v>
      </c>
      <c r="C10" s="20">
        <v>0.0</v>
      </c>
      <c r="D10" s="20">
        <v>0.0</v>
      </c>
      <c r="E10" s="20">
        <v>0.07657657657657657</v>
      </c>
      <c r="F10" s="20">
        <v>0.1181370049294578</v>
      </c>
      <c r="G10" s="20">
        <v>0.05422403535611083</v>
      </c>
      <c r="H10" s="20">
        <v>0.0356110827808941</v>
      </c>
      <c r="I10" s="20">
        <v>0.01546829848716641</v>
      </c>
      <c r="J10" s="20">
        <v>0.0</v>
      </c>
      <c r="K10" s="20">
        <v>0.0</v>
      </c>
      <c r="L10" s="20">
        <v>0.0</v>
      </c>
      <c r="M10" s="20">
        <v>0.0</v>
      </c>
      <c r="N10" s="20">
        <v>0.0</v>
      </c>
      <c r="O10" s="20">
        <v>0.0</v>
      </c>
      <c r="P10" s="20">
        <v>0.08439571647118817</v>
      </c>
      <c r="Q10" s="20">
        <v>0.0</v>
      </c>
      <c r="R10" s="20">
        <v>0.1543430222675506</v>
      </c>
      <c r="S10" s="20">
        <v>0.0</v>
      </c>
      <c r="T10" s="20">
        <v>0.03459119496855346</v>
      </c>
      <c r="U10" s="20">
        <v>0.0</v>
      </c>
      <c r="V10" s="20">
        <v>0.02439231684514703</v>
      </c>
      <c r="W10" s="20">
        <v>0.02039775624681285</v>
      </c>
      <c r="X10" s="20">
        <v>0.0</v>
      </c>
      <c r="Y10" s="20">
        <v>0.0</v>
      </c>
      <c r="Z10" s="20">
        <v>0.001189869114397416</v>
      </c>
      <c r="AA10" s="20">
        <v>0.007479177290498045</v>
      </c>
      <c r="AB10" s="20">
        <v>0.0</v>
      </c>
      <c r="AC10" s="20">
        <v>0.01453340132585416</v>
      </c>
      <c r="AD10" s="20">
        <v>8.499065102838688E-5</v>
      </c>
      <c r="AE10" s="20">
        <v>0.03161652218255992</v>
      </c>
      <c r="AF10" s="20">
        <v>8.499065102838688E-5</v>
      </c>
      <c r="AG10" s="20">
        <v>0.04198538160802312</v>
      </c>
      <c r="AH10" s="20">
        <v>0.01929287778344382</v>
      </c>
      <c r="AI10" s="20">
        <v>0.01274859765425803</v>
      </c>
      <c r="AJ10" s="20">
        <v>0.0</v>
      </c>
      <c r="AK10" s="20">
        <v>0.0330613632500425</v>
      </c>
      <c r="AL10" s="20">
        <v>0.0</v>
      </c>
      <c r="AM10" s="20">
        <v>0.01759306476287608</v>
      </c>
      <c r="AN10" s="20">
        <v>0.01453340132585416</v>
      </c>
      <c r="AO10" s="20">
        <v>0.01512833588305286</v>
      </c>
      <c r="AP10" s="20">
        <v>4.249532551419344E-4</v>
      </c>
      <c r="AQ10" s="20">
        <v>0.01189869114397416</v>
      </c>
      <c r="AR10" s="20">
        <v>0.009688934217236104</v>
      </c>
      <c r="AS10" s="20">
        <v>0.01453340132585416</v>
      </c>
      <c r="AT10" s="20">
        <v>0.0</v>
      </c>
      <c r="AU10" s="20">
        <v>0.001869794322624511</v>
      </c>
      <c r="AV10" s="20">
        <v>0.0</v>
      </c>
      <c r="AW10" s="20">
        <v>0.04419513853476117</v>
      </c>
      <c r="AX10" s="20">
        <v>0.0187829338772735</v>
      </c>
      <c r="AY10" s="20">
        <v>0.01971783103858575</v>
      </c>
      <c r="AZ10" s="20">
        <v>0.002124766275709672</v>
      </c>
      <c r="BA10" s="20">
        <v>0.02022777494475608</v>
      </c>
      <c r="BB10" s="20">
        <v>0.01699813020567737</v>
      </c>
      <c r="BC10" s="20">
        <v>8.499065102838688E-5</v>
      </c>
      <c r="BD10" s="20">
        <v>0.0</v>
      </c>
      <c r="BE10" s="20">
        <v>0.0</v>
      </c>
      <c r="BF10" s="20">
        <v>0.0</v>
      </c>
      <c r="BG10" s="20">
        <v>0.0</v>
      </c>
      <c r="BH10" s="20">
        <v>0.0</v>
      </c>
      <c r="BI10" s="20">
        <v>0.0</v>
      </c>
      <c r="BJ10" s="20">
        <v>0.0</v>
      </c>
    </row>
    <row r="11">
      <c r="A11" s="39">
        <v>2009.0</v>
      </c>
      <c r="B11" s="20">
        <v>0.01101476447152566</v>
      </c>
      <c r="C11" s="20">
        <v>0.0</v>
      </c>
      <c r="D11" s="20">
        <v>0.0</v>
      </c>
      <c r="E11" s="20">
        <v>0.07436918990703852</v>
      </c>
      <c r="F11" s="20">
        <v>0.1292086555737833</v>
      </c>
      <c r="G11" s="20">
        <v>0.05030856964299664</v>
      </c>
      <c r="H11" s="20">
        <v>0.03484102804468401</v>
      </c>
      <c r="I11" s="20">
        <v>0.01796734630107023</v>
      </c>
      <c r="J11" s="20">
        <v>0.0</v>
      </c>
      <c r="K11" s="20">
        <v>0.0</v>
      </c>
      <c r="L11" s="20">
        <v>1.562377939223498E-4</v>
      </c>
      <c r="M11" s="20">
        <v>0.0</v>
      </c>
      <c r="N11" s="20">
        <v>0.0</v>
      </c>
      <c r="O11" s="20">
        <v>0.0</v>
      </c>
      <c r="P11" s="20">
        <v>0.08319662526365128</v>
      </c>
      <c r="Q11" s="20">
        <v>0.0</v>
      </c>
      <c r="R11" s="20">
        <v>0.1570189828919616</v>
      </c>
      <c r="S11" s="20">
        <v>0.0</v>
      </c>
      <c r="T11" s="20">
        <v>0.03843449730489806</v>
      </c>
      <c r="U11" s="20">
        <v>0.0</v>
      </c>
      <c r="V11" s="20">
        <v>0.02413873916100305</v>
      </c>
      <c r="W11" s="20">
        <v>0.02132645887040075</v>
      </c>
      <c r="X11" s="20">
        <v>0.0</v>
      </c>
      <c r="Y11" s="20">
        <v>0.0</v>
      </c>
      <c r="Z11" s="20">
        <v>0.001952972424029373</v>
      </c>
      <c r="AA11" s="20">
        <v>0.007030700726505742</v>
      </c>
      <c r="AB11" s="20">
        <v>0.0</v>
      </c>
      <c r="AC11" s="20">
        <v>0.01624873056792438</v>
      </c>
      <c r="AD11" s="20">
        <v>7.81188969611749E-5</v>
      </c>
      <c r="AE11" s="20">
        <v>0.02859151628779001</v>
      </c>
      <c r="AF11" s="20">
        <v>2.343566908835247E-4</v>
      </c>
      <c r="AG11" s="20">
        <v>0.0385907350988204</v>
      </c>
      <c r="AH11" s="20">
        <v>0.01968596203421608</v>
      </c>
      <c r="AI11" s="20">
        <v>0.01406140145301148</v>
      </c>
      <c r="AJ11" s="20">
        <v>0.0</v>
      </c>
      <c r="AK11" s="20">
        <v>0.02984141863916882</v>
      </c>
      <c r="AL11" s="20">
        <v>0.0</v>
      </c>
      <c r="AM11" s="20">
        <v>0.01609249277400203</v>
      </c>
      <c r="AN11" s="20">
        <v>0.01367080696820561</v>
      </c>
      <c r="AO11" s="20">
        <v>0.01734239512538083</v>
      </c>
      <c r="AP11" s="20">
        <v>3.905944848058746E-4</v>
      </c>
      <c r="AQ11" s="20">
        <v>0.01226466682290446</v>
      </c>
      <c r="AR11" s="20">
        <v>0.009764862120146864</v>
      </c>
      <c r="AS11" s="20">
        <v>0.0177329896101867</v>
      </c>
      <c r="AT11" s="20">
        <v>0.0</v>
      </c>
      <c r="AU11" s="20">
        <v>0.003124755878446996</v>
      </c>
      <c r="AV11" s="20">
        <v>0.0</v>
      </c>
      <c r="AW11" s="20">
        <v>0.04085618311069448</v>
      </c>
      <c r="AX11" s="20">
        <v>0.01702991953753613</v>
      </c>
      <c r="AY11" s="20">
        <v>0.01757675181626435</v>
      </c>
      <c r="AZ11" s="20">
        <v>0.001796734630107023</v>
      </c>
      <c r="BA11" s="20">
        <v>0.01827982188891493</v>
      </c>
      <c r="BB11" s="20">
        <v>0.01562377939223498</v>
      </c>
      <c r="BC11" s="20">
        <v>1.562377939223498E-4</v>
      </c>
      <c r="BD11" s="20">
        <v>0.0</v>
      </c>
      <c r="BE11" s="20">
        <v>0.0</v>
      </c>
      <c r="BF11" s="20">
        <v>0.0</v>
      </c>
      <c r="BG11" s="20">
        <v>0.0</v>
      </c>
      <c r="BH11" s="20">
        <v>0.0</v>
      </c>
      <c r="BI11" s="20">
        <v>0.0</v>
      </c>
      <c r="BJ11" s="20">
        <v>0.0</v>
      </c>
    </row>
    <row r="12">
      <c r="A12" s="39">
        <v>2010.0</v>
      </c>
      <c r="B12" s="20">
        <v>0.01025081788440567</v>
      </c>
      <c r="C12" s="20">
        <v>0.0</v>
      </c>
      <c r="D12" s="20">
        <v>0.0</v>
      </c>
      <c r="E12" s="20">
        <v>0.0708106143220647</v>
      </c>
      <c r="F12" s="20">
        <v>0.1430752453653217</v>
      </c>
      <c r="G12" s="20">
        <v>0.04660123591421302</v>
      </c>
      <c r="H12" s="20">
        <v>0.03460559796437659</v>
      </c>
      <c r="I12" s="20">
        <v>0.01948382406397674</v>
      </c>
      <c r="J12" s="20">
        <v>0.0</v>
      </c>
      <c r="K12" s="20">
        <v>0.0</v>
      </c>
      <c r="L12" s="20">
        <v>4.362050163576881E-4</v>
      </c>
      <c r="M12" s="20">
        <v>0.0</v>
      </c>
      <c r="N12" s="20">
        <v>0.0</v>
      </c>
      <c r="O12" s="20">
        <v>0.0</v>
      </c>
      <c r="P12" s="20">
        <v>0.08011632133769539</v>
      </c>
      <c r="Q12" s="20">
        <v>0.0</v>
      </c>
      <c r="R12" s="20">
        <v>0.1640130861504907</v>
      </c>
      <c r="S12" s="20">
        <v>0.0</v>
      </c>
      <c r="T12" s="20">
        <v>0.03940385314431116</v>
      </c>
      <c r="U12" s="20">
        <v>0.0</v>
      </c>
      <c r="V12" s="20">
        <v>0.02442748091603053</v>
      </c>
      <c r="W12" s="20">
        <v>0.02311886586695747</v>
      </c>
      <c r="X12" s="20">
        <v>0.0</v>
      </c>
      <c r="Y12" s="20">
        <v>0.0</v>
      </c>
      <c r="Z12" s="20">
        <v>0.002835332606324973</v>
      </c>
      <c r="AA12" s="20">
        <v>0.006761177753544166</v>
      </c>
      <c r="AB12" s="20">
        <v>7.270083605961468E-5</v>
      </c>
      <c r="AC12" s="20">
        <v>0.01744820065430753</v>
      </c>
      <c r="AD12" s="20">
        <v>7.270083605961468E-5</v>
      </c>
      <c r="AE12" s="20">
        <v>0.02609960014540167</v>
      </c>
      <c r="AF12" s="20">
        <v>2.181025081788441E-4</v>
      </c>
      <c r="AG12" s="20">
        <v>0.03496910214467466</v>
      </c>
      <c r="AH12" s="20">
        <v>0.01962922573609597</v>
      </c>
      <c r="AI12" s="20">
        <v>0.01366775717920756</v>
      </c>
      <c r="AJ12" s="20">
        <v>0.0</v>
      </c>
      <c r="AK12" s="20">
        <v>0.02755361686659397</v>
      </c>
      <c r="AL12" s="20">
        <v>7.270083605961468E-5</v>
      </c>
      <c r="AM12" s="20">
        <v>0.01454016721192294</v>
      </c>
      <c r="AN12" s="20">
        <v>0.01272264631043257</v>
      </c>
      <c r="AO12" s="20">
        <v>0.01948382406397674</v>
      </c>
      <c r="AP12" s="20">
        <v>4.362050163576881E-4</v>
      </c>
      <c r="AQ12" s="20">
        <v>0.0123591421301345</v>
      </c>
      <c r="AR12" s="20">
        <v>0.009669211195928753</v>
      </c>
      <c r="AS12" s="20">
        <v>0.01970192657215558</v>
      </c>
      <c r="AT12" s="20">
        <v>0.0</v>
      </c>
      <c r="AU12" s="20">
        <v>0.00356234096692112</v>
      </c>
      <c r="AV12" s="20">
        <v>0.0</v>
      </c>
      <c r="AW12" s="20">
        <v>0.0380952380952381</v>
      </c>
      <c r="AX12" s="20">
        <v>0.01512177390039986</v>
      </c>
      <c r="AY12" s="20">
        <v>0.01475826972010178</v>
      </c>
      <c r="AZ12" s="20">
        <v>0.002471828426026899</v>
      </c>
      <c r="BA12" s="20">
        <v>0.01664849145765176</v>
      </c>
      <c r="BB12" s="20">
        <v>0.01446746637586332</v>
      </c>
      <c r="BC12" s="20">
        <v>2.181025081788441E-4</v>
      </c>
      <c r="BD12" s="20">
        <v>0.0</v>
      </c>
      <c r="BE12" s="20">
        <v>0.0</v>
      </c>
      <c r="BF12" s="20">
        <v>0.0</v>
      </c>
      <c r="BG12" s="20">
        <v>0.0</v>
      </c>
      <c r="BH12" s="20">
        <v>0.0</v>
      </c>
      <c r="BI12" s="20">
        <v>0.0</v>
      </c>
      <c r="BJ12" s="20">
        <v>0.0</v>
      </c>
    </row>
    <row r="13">
      <c r="A13" s="39">
        <v>2011.0</v>
      </c>
      <c r="B13" s="20">
        <v>0.009564509564509565</v>
      </c>
      <c r="C13" s="20">
        <v>0.0</v>
      </c>
      <c r="D13" s="20">
        <v>0.0</v>
      </c>
      <c r="E13" s="20">
        <v>0.06871523538190205</v>
      </c>
      <c r="F13" s="20">
        <v>0.1529643196309863</v>
      </c>
      <c r="G13" s="20">
        <v>0.04253154253154253</v>
      </c>
      <c r="H13" s="20">
        <v>0.03364536697870031</v>
      </c>
      <c r="I13" s="20">
        <v>0.0216388549721883</v>
      </c>
      <c r="J13" s="20">
        <v>0.0</v>
      </c>
      <c r="K13" s="20">
        <v>0.0</v>
      </c>
      <c r="L13" s="20">
        <v>7.461674128340795E-4</v>
      </c>
      <c r="M13" s="20">
        <v>0.0</v>
      </c>
      <c r="N13" s="20">
        <v>0.0</v>
      </c>
      <c r="O13" s="20">
        <v>0.0</v>
      </c>
      <c r="P13" s="20">
        <v>0.07733007733007732</v>
      </c>
      <c r="Q13" s="20">
        <v>0.0</v>
      </c>
      <c r="R13" s="20">
        <v>0.1702618369285036</v>
      </c>
      <c r="S13" s="20">
        <v>0.0</v>
      </c>
      <c r="T13" s="20">
        <v>0.04117487450820784</v>
      </c>
      <c r="U13" s="20">
        <v>0.0</v>
      </c>
      <c r="V13" s="20">
        <v>0.02530185863519197</v>
      </c>
      <c r="W13" s="20">
        <v>0.02414869081535748</v>
      </c>
      <c r="X13" s="20">
        <v>0.0</v>
      </c>
      <c r="Y13" s="20">
        <v>0.0</v>
      </c>
      <c r="Z13" s="20">
        <v>0.004002170668837336</v>
      </c>
      <c r="AA13" s="20">
        <v>0.006647673314339981</v>
      </c>
      <c r="AB13" s="20">
        <v>6.78334011667345E-5</v>
      </c>
      <c r="AC13" s="20">
        <v>0.01851851851851852</v>
      </c>
      <c r="AD13" s="20">
        <v>7.461674128340795E-4</v>
      </c>
      <c r="AE13" s="20">
        <v>0.02414869081535748</v>
      </c>
      <c r="AF13" s="20">
        <v>2.035002035002035E-4</v>
      </c>
      <c r="AG13" s="20">
        <v>0.03194953194953195</v>
      </c>
      <c r="AH13" s="20">
        <v>0.01906118572785239</v>
      </c>
      <c r="AI13" s="20">
        <v>0.01349884683218017</v>
      </c>
      <c r="AJ13" s="20">
        <v>0.0</v>
      </c>
      <c r="AK13" s="20">
        <v>0.02557319223985891</v>
      </c>
      <c r="AL13" s="20">
        <v>4.07000407000407E-4</v>
      </c>
      <c r="AM13" s="20">
        <v>0.01329534662867996</v>
      </c>
      <c r="AN13" s="20">
        <v>0.0118030118030118</v>
      </c>
      <c r="AO13" s="20">
        <v>0.02075702075702076</v>
      </c>
      <c r="AP13" s="20">
        <v>4.748338081671415E-4</v>
      </c>
      <c r="AQ13" s="20">
        <v>0.0115995115995116</v>
      </c>
      <c r="AR13" s="20">
        <v>0.009564509564509565</v>
      </c>
      <c r="AS13" s="20">
        <v>0.02231718898385565</v>
      </c>
      <c r="AT13" s="20">
        <v>0.0</v>
      </c>
      <c r="AU13" s="20">
        <v>0.00481617148283815</v>
      </c>
      <c r="AV13" s="20">
        <v>0.0</v>
      </c>
      <c r="AW13" s="20">
        <v>0.03547686881020214</v>
      </c>
      <c r="AX13" s="20">
        <v>0.01322751322751323</v>
      </c>
      <c r="AY13" s="20">
        <v>0.01275267941934609</v>
      </c>
      <c r="AZ13" s="20">
        <v>0.002442002442002442</v>
      </c>
      <c r="BA13" s="20">
        <v>0.01492334825668159</v>
      </c>
      <c r="BB13" s="20">
        <v>0.01329534662867996</v>
      </c>
      <c r="BC13" s="20">
        <v>4.07000407000407E-4</v>
      </c>
      <c r="BD13" s="20">
        <v>0.0</v>
      </c>
      <c r="BE13" s="20">
        <v>0.0</v>
      </c>
      <c r="BF13" s="20">
        <v>0.0</v>
      </c>
      <c r="BG13" s="20">
        <v>0.0</v>
      </c>
      <c r="BH13" s="20">
        <v>0.0</v>
      </c>
      <c r="BI13" s="20">
        <v>0.0</v>
      </c>
      <c r="BJ13" s="20">
        <v>0.0</v>
      </c>
    </row>
    <row r="14">
      <c r="A14" s="39">
        <v>2012.0</v>
      </c>
      <c r="B14" s="20">
        <v>0.008928571428571428</v>
      </c>
      <c r="C14" s="20">
        <v>0.0</v>
      </c>
      <c r="D14" s="20">
        <v>0.0</v>
      </c>
      <c r="E14" s="20">
        <v>0.06427304964539007</v>
      </c>
      <c r="F14" s="20">
        <v>0.1640704154002026</v>
      </c>
      <c r="G14" s="20">
        <v>0.03856382978723404</v>
      </c>
      <c r="H14" s="20">
        <v>0.03280141843971631</v>
      </c>
      <c r="I14" s="20">
        <v>0.02399949341438703</v>
      </c>
      <c r="J14" s="20">
        <v>0.0</v>
      </c>
      <c r="K14" s="20">
        <v>0.0</v>
      </c>
      <c r="L14" s="20">
        <v>0.003482776089159068</v>
      </c>
      <c r="M14" s="20">
        <v>0.0</v>
      </c>
      <c r="N14" s="20">
        <v>0.0</v>
      </c>
      <c r="O14" s="20">
        <v>0.0</v>
      </c>
      <c r="P14" s="20">
        <v>0.0741514690982776</v>
      </c>
      <c r="Q14" s="20">
        <v>0.0</v>
      </c>
      <c r="R14" s="20">
        <v>0.1766717325227964</v>
      </c>
      <c r="S14" s="20">
        <v>0.0</v>
      </c>
      <c r="T14" s="20">
        <v>0.04350303951367781</v>
      </c>
      <c r="U14" s="20">
        <v>0.0</v>
      </c>
      <c r="V14" s="20">
        <v>0.0260258358662614</v>
      </c>
      <c r="W14" s="20">
        <v>0.02570921985815603</v>
      </c>
      <c r="X14" s="20">
        <v>0.0</v>
      </c>
      <c r="Y14" s="20">
        <v>0.0</v>
      </c>
      <c r="Z14" s="20">
        <v>0.005319148936170213</v>
      </c>
      <c r="AA14" s="20">
        <v>0.006205673758865249</v>
      </c>
      <c r="AB14" s="20">
        <v>1.266464032421479E-4</v>
      </c>
      <c r="AC14" s="20">
        <v>0.01773049645390071</v>
      </c>
      <c r="AD14" s="20">
        <v>0.002786220871327254</v>
      </c>
      <c r="AE14" s="20">
        <v>0.02241641337386018</v>
      </c>
      <c r="AF14" s="20">
        <v>1.899696048632219E-4</v>
      </c>
      <c r="AG14" s="20">
        <v>0.02906534954407295</v>
      </c>
      <c r="AH14" s="20">
        <v>0.01785714285714286</v>
      </c>
      <c r="AI14" s="20">
        <v>0.01279128672745694</v>
      </c>
      <c r="AJ14" s="20">
        <v>0.0</v>
      </c>
      <c r="AK14" s="20">
        <v>0.023112968591692</v>
      </c>
      <c r="AL14" s="20">
        <v>0.001266464032421479</v>
      </c>
      <c r="AM14" s="20">
        <v>0.01222137791286728</v>
      </c>
      <c r="AN14" s="20">
        <v>0.01095491388044579</v>
      </c>
      <c r="AO14" s="20">
        <v>0.02089665653495441</v>
      </c>
      <c r="AP14" s="20">
        <v>4.432624113475177E-4</v>
      </c>
      <c r="AQ14" s="20">
        <v>0.01089159067882472</v>
      </c>
      <c r="AR14" s="20">
        <v>0.01006838905775076</v>
      </c>
      <c r="AS14" s="20">
        <v>0.02374620060790274</v>
      </c>
      <c r="AT14" s="20">
        <v>0.0</v>
      </c>
      <c r="AU14" s="20">
        <v>0.005572441742654508</v>
      </c>
      <c r="AV14" s="20">
        <v>0.0</v>
      </c>
      <c r="AW14" s="20">
        <v>0.03318135764944276</v>
      </c>
      <c r="AX14" s="20">
        <v>0.01139817629179331</v>
      </c>
      <c r="AY14" s="20">
        <v>0.01095491388044579</v>
      </c>
      <c r="AZ14" s="20">
        <v>0.00272289766970618</v>
      </c>
      <c r="BA14" s="20">
        <v>0.01348784194528875</v>
      </c>
      <c r="BB14" s="20">
        <v>0.01196808510638298</v>
      </c>
      <c r="BC14" s="20">
        <v>4.432624113475177E-4</v>
      </c>
      <c r="BD14" s="20">
        <v>0.0</v>
      </c>
      <c r="BE14" s="20">
        <v>0.0</v>
      </c>
      <c r="BF14" s="20">
        <v>0.0</v>
      </c>
      <c r="BG14" s="20">
        <v>0.0</v>
      </c>
      <c r="BH14" s="20">
        <v>0.0</v>
      </c>
      <c r="BI14" s="20">
        <v>0.0</v>
      </c>
      <c r="BJ14" s="20">
        <v>0.0</v>
      </c>
    </row>
    <row r="15">
      <c r="A15" s="39">
        <v>2013.0</v>
      </c>
      <c r="B15" s="20">
        <v>0.008349618049387102</v>
      </c>
      <c r="C15" s="20">
        <v>0.0</v>
      </c>
      <c r="D15" s="20">
        <v>0.0</v>
      </c>
      <c r="E15" s="20">
        <v>0.06004618937644342</v>
      </c>
      <c r="F15" s="20">
        <v>0.1729732930656718</v>
      </c>
      <c r="G15" s="20">
        <v>0.03464203233256351</v>
      </c>
      <c r="H15" s="20">
        <v>0.03168117486824185</v>
      </c>
      <c r="I15" s="20">
        <v>0.02712145437318647</v>
      </c>
      <c r="J15" s="20">
        <v>0.0</v>
      </c>
      <c r="K15" s="20">
        <v>0.0</v>
      </c>
      <c r="L15" s="20">
        <v>0.006809972167939836</v>
      </c>
      <c r="M15" s="20">
        <v>1.776514478593E-4</v>
      </c>
      <c r="N15" s="20">
        <v>5.921714928643335E-5</v>
      </c>
      <c r="O15" s="20">
        <v>0.0</v>
      </c>
      <c r="P15" s="20">
        <v>0.07111979629300645</v>
      </c>
      <c r="Q15" s="20">
        <v>0.0</v>
      </c>
      <c r="R15" s="20">
        <v>0.1822111683543554</v>
      </c>
      <c r="S15" s="20">
        <v>0.0</v>
      </c>
      <c r="T15" s="20">
        <v>0.04654467933913661</v>
      </c>
      <c r="U15" s="20">
        <v>0.0</v>
      </c>
      <c r="V15" s="20">
        <v>0.02652928288032214</v>
      </c>
      <c r="W15" s="20">
        <v>0.02700302007461361</v>
      </c>
      <c r="X15" s="20">
        <v>0.0</v>
      </c>
      <c r="Y15" s="20">
        <v>1.184342985728667E-4</v>
      </c>
      <c r="Z15" s="20">
        <v>0.006099366376502635</v>
      </c>
      <c r="AA15" s="20">
        <v>0.005744063480784035</v>
      </c>
      <c r="AB15" s="20">
        <v>3.553028957186001E-4</v>
      </c>
      <c r="AC15" s="20">
        <v>0.01646236750162847</v>
      </c>
      <c r="AD15" s="20">
        <v>0.005151891987919701</v>
      </c>
      <c r="AE15" s="20">
        <v>0.02084443654882454</v>
      </c>
      <c r="AF15" s="20">
        <v>1.776514478593E-4</v>
      </c>
      <c r="AG15" s="20">
        <v>0.02641084858174927</v>
      </c>
      <c r="AH15" s="20">
        <v>0.01675845324806064</v>
      </c>
      <c r="AI15" s="20">
        <v>0.0129685556937289</v>
      </c>
      <c r="AJ15" s="20">
        <v>0.0</v>
      </c>
      <c r="AK15" s="20">
        <v>0.02119973944454314</v>
      </c>
      <c r="AL15" s="20">
        <v>0.002191034523598034</v>
      </c>
      <c r="AM15" s="20">
        <v>0.0113696926629952</v>
      </c>
      <c r="AN15" s="20">
        <v>0.0101261325279801</v>
      </c>
      <c r="AO15" s="20">
        <v>0.02084443654882454</v>
      </c>
      <c r="AP15" s="20">
        <v>5.329543435779002E-4</v>
      </c>
      <c r="AQ15" s="20">
        <v>0.01036300112512584</v>
      </c>
      <c r="AR15" s="20">
        <v>0.01077752117013087</v>
      </c>
      <c r="AS15" s="20">
        <v>0.02380529401314621</v>
      </c>
      <c r="AT15" s="20">
        <v>0.0</v>
      </c>
      <c r="AU15" s="20">
        <v>0.005921714928643335</v>
      </c>
      <c r="AV15" s="20">
        <v>0.0</v>
      </c>
      <c r="AW15" s="20">
        <v>0.03102978622609108</v>
      </c>
      <c r="AX15" s="20">
        <v>0.0101261325279801</v>
      </c>
      <c r="AY15" s="20">
        <v>0.009770829632261504</v>
      </c>
      <c r="AZ15" s="20">
        <v>0.002250251672884467</v>
      </c>
      <c r="BA15" s="20">
        <v>0.01231716705157814</v>
      </c>
      <c r="BB15" s="20">
        <v>0.01018534967726654</v>
      </c>
      <c r="BC15" s="20">
        <v>8.29040090010067E-4</v>
      </c>
      <c r="BD15" s="20">
        <v>0.0</v>
      </c>
      <c r="BE15" s="20">
        <v>0.0</v>
      </c>
      <c r="BF15" s="20">
        <v>0.0</v>
      </c>
      <c r="BG15" s="20">
        <v>0.0</v>
      </c>
      <c r="BH15" s="20">
        <v>0.0</v>
      </c>
      <c r="BI15" s="20">
        <v>0.0</v>
      </c>
      <c r="BJ15" s="20">
        <v>0.0</v>
      </c>
    </row>
    <row r="16">
      <c r="A16" s="39">
        <v>2014.0</v>
      </c>
      <c r="B16" s="20">
        <v>0.007769451179193299</v>
      </c>
      <c r="C16" s="20">
        <v>0.0</v>
      </c>
      <c r="D16" s="20">
        <v>0.0</v>
      </c>
      <c r="E16" s="20">
        <v>0.05609433546396297</v>
      </c>
      <c r="F16" s="20">
        <v>0.1809014767467489</v>
      </c>
      <c r="G16" s="20">
        <v>0.03030636984791713</v>
      </c>
      <c r="H16" s="20">
        <v>0.0301410623760194</v>
      </c>
      <c r="I16" s="20">
        <v>0.02981044743222394</v>
      </c>
      <c r="J16" s="20">
        <v>0.0</v>
      </c>
      <c r="K16" s="20">
        <v>0.0</v>
      </c>
      <c r="L16" s="20">
        <v>0.01179193299537139</v>
      </c>
      <c r="M16" s="20">
        <v>7.163323782234957E-4</v>
      </c>
      <c r="N16" s="20">
        <v>2.204099625303064E-4</v>
      </c>
      <c r="O16" s="20">
        <v>0.0</v>
      </c>
      <c r="P16" s="20">
        <v>0.06766585849680405</v>
      </c>
      <c r="Q16" s="20">
        <v>0.0</v>
      </c>
      <c r="R16" s="20">
        <v>0.1822239365219308</v>
      </c>
      <c r="S16" s="20">
        <v>5.510249063257659E-5</v>
      </c>
      <c r="T16" s="20">
        <v>0.05135552126956138</v>
      </c>
      <c r="U16" s="20">
        <v>0.0</v>
      </c>
      <c r="V16" s="20">
        <v>0.02617368305047388</v>
      </c>
      <c r="W16" s="20">
        <v>0.02859819263830725</v>
      </c>
      <c r="X16" s="20">
        <v>0.0</v>
      </c>
      <c r="Y16" s="20">
        <v>3.306149437954596E-4</v>
      </c>
      <c r="Z16" s="20">
        <v>0.00727352876350011</v>
      </c>
      <c r="AA16" s="20">
        <v>0.00534494159135993</v>
      </c>
      <c r="AB16" s="20">
        <v>7.163323782234957E-4</v>
      </c>
      <c r="AC16" s="20">
        <v>0.01520828741459114</v>
      </c>
      <c r="AD16" s="20">
        <v>0.007879656160458453</v>
      </c>
      <c r="AE16" s="20">
        <v>0.01939607670266696</v>
      </c>
      <c r="AF16" s="20">
        <v>1.653074718977298E-4</v>
      </c>
      <c r="AG16" s="20">
        <v>0.02396958342517082</v>
      </c>
      <c r="AH16" s="20">
        <v>0.01542869737712145</v>
      </c>
      <c r="AI16" s="20">
        <v>0.01438175005510249</v>
      </c>
      <c r="AJ16" s="20">
        <v>0.0</v>
      </c>
      <c r="AK16" s="20">
        <v>0.01961648666519727</v>
      </c>
      <c r="AL16" s="20">
        <v>0.003361251928587172</v>
      </c>
      <c r="AM16" s="20">
        <v>0.01057967820145471</v>
      </c>
      <c r="AN16" s="20">
        <v>0.009312320916905445</v>
      </c>
      <c r="AO16" s="20">
        <v>0.02033281904342076</v>
      </c>
      <c r="AP16" s="20">
        <v>6.612298875909191E-4</v>
      </c>
      <c r="AQ16" s="20">
        <v>0.00969803835133348</v>
      </c>
      <c r="AR16" s="20">
        <v>0.01344500771434869</v>
      </c>
      <c r="AS16" s="20">
        <v>0.02297773859378444</v>
      </c>
      <c r="AT16" s="20">
        <v>0.0</v>
      </c>
      <c r="AU16" s="20">
        <v>0.005840864007053119</v>
      </c>
      <c r="AV16" s="20">
        <v>0.0</v>
      </c>
      <c r="AW16" s="20">
        <v>0.02837778267577695</v>
      </c>
      <c r="AX16" s="20">
        <v>0.009147013445007714</v>
      </c>
      <c r="AY16" s="20">
        <v>0.00843068106678422</v>
      </c>
      <c r="AZ16" s="20">
        <v>0.00209389464403791</v>
      </c>
      <c r="BA16" s="20">
        <v>0.01118580559841305</v>
      </c>
      <c r="BB16" s="20">
        <v>0.009202115935640291</v>
      </c>
      <c r="BC16" s="20">
        <v>0.001818382190875027</v>
      </c>
      <c r="BD16" s="20">
        <v>0.0</v>
      </c>
      <c r="BE16" s="20">
        <v>0.0</v>
      </c>
      <c r="BF16" s="20">
        <v>0.0</v>
      </c>
      <c r="BG16" s="20">
        <v>0.0</v>
      </c>
      <c r="BH16" s="20">
        <v>0.0</v>
      </c>
      <c r="BI16" s="20">
        <v>0.0</v>
      </c>
      <c r="BJ16" s="20">
        <v>0.0</v>
      </c>
    </row>
    <row r="17">
      <c r="A17" s="39">
        <v>2015.0</v>
      </c>
      <c r="B17" s="20">
        <v>0.007265419693924873</v>
      </c>
      <c r="C17" s="20">
        <v>0.0</v>
      </c>
      <c r="D17" s="20">
        <v>0.0</v>
      </c>
      <c r="E17" s="20">
        <v>0.05240377183490493</v>
      </c>
      <c r="F17" s="20">
        <v>0.1891070232390375</v>
      </c>
      <c r="G17" s="20">
        <v>0.0263307054155717</v>
      </c>
      <c r="H17" s="20">
        <v>0.02880403977946102</v>
      </c>
      <c r="I17" s="20">
        <v>0.03179265213582728</v>
      </c>
      <c r="J17" s="20">
        <v>0.0</v>
      </c>
      <c r="K17" s="20">
        <v>0.0</v>
      </c>
      <c r="L17" s="20">
        <v>0.01432472819085897</v>
      </c>
      <c r="M17" s="20">
        <v>0.003658473746586283</v>
      </c>
      <c r="N17" s="20">
        <v>3.091667954861648E-4</v>
      </c>
      <c r="O17" s="20">
        <v>5.152779924769413E-5</v>
      </c>
      <c r="P17" s="20">
        <v>0.06394599886638842</v>
      </c>
      <c r="Q17" s="20">
        <v>0.0</v>
      </c>
      <c r="R17" s="20">
        <v>0.1818931313443603</v>
      </c>
      <c r="S17" s="20">
        <v>2.061111969907765E-4</v>
      </c>
      <c r="T17" s="20">
        <v>0.05688669036945432</v>
      </c>
      <c r="U17" s="20">
        <v>0.0</v>
      </c>
      <c r="V17" s="20">
        <v>0.02555778842685629</v>
      </c>
      <c r="W17" s="20">
        <v>0.02973154016591951</v>
      </c>
      <c r="X17" s="20">
        <v>0.0</v>
      </c>
      <c r="Y17" s="20">
        <v>9.790281857061886E-4</v>
      </c>
      <c r="Z17" s="20">
        <v>0.008038336682640285</v>
      </c>
      <c r="AA17" s="20">
        <v>0.004843613129283248</v>
      </c>
      <c r="AB17" s="20">
        <v>9.790281857061886E-4</v>
      </c>
      <c r="AC17" s="20">
        <v>0.01411861699386819</v>
      </c>
      <c r="AD17" s="20">
        <v>0.01015097645179574</v>
      </c>
      <c r="AE17" s="20">
        <v>0.01793167413819756</v>
      </c>
      <c r="AF17" s="20">
        <v>1.545833977430824E-4</v>
      </c>
      <c r="AG17" s="20">
        <v>0.02179625908177462</v>
      </c>
      <c r="AH17" s="20">
        <v>0.01427320039161127</v>
      </c>
      <c r="AI17" s="20">
        <v>0.01520070077806977</v>
      </c>
      <c r="AJ17" s="20">
        <v>0.0</v>
      </c>
      <c r="AK17" s="20">
        <v>0.01824084093368372</v>
      </c>
      <c r="AL17" s="20">
        <v>0.003916112742824754</v>
      </c>
      <c r="AM17" s="20">
        <v>0.009738754057814191</v>
      </c>
      <c r="AN17" s="20">
        <v>0.008553614675117225</v>
      </c>
      <c r="AO17" s="20">
        <v>0.02035348070283918</v>
      </c>
      <c r="AP17" s="20">
        <v>6.698613902200237E-4</v>
      </c>
      <c r="AQ17" s="20">
        <v>0.009171948266089556</v>
      </c>
      <c r="AR17" s="20">
        <v>0.01679806255474829</v>
      </c>
      <c r="AS17" s="20">
        <v>0.02179625908177462</v>
      </c>
      <c r="AT17" s="20">
        <v>0.0</v>
      </c>
      <c r="AU17" s="20">
        <v>0.00561653011799866</v>
      </c>
      <c r="AV17" s="20">
        <v>0.0</v>
      </c>
      <c r="AW17" s="20">
        <v>0.02591848302159015</v>
      </c>
      <c r="AX17" s="20">
        <v>0.008141392281135673</v>
      </c>
      <c r="AY17" s="20">
        <v>0.007420003091667955</v>
      </c>
      <c r="AZ17" s="20">
        <v>0.002112639769155459</v>
      </c>
      <c r="BA17" s="20">
        <v>0.01035708764878652</v>
      </c>
      <c r="BB17" s="20">
        <v>0.008347503478126449</v>
      </c>
      <c r="BC17" s="20">
        <v>0.002112639769155459</v>
      </c>
      <c r="BD17" s="20">
        <v>0.0</v>
      </c>
      <c r="BE17" s="20">
        <v>0.0</v>
      </c>
      <c r="BF17" s="20">
        <v>0.0</v>
      </c>
      <c r="BG17" s="20">
        <v>0.0</v>
      </c>
      <c r="BH17" s="20">
        <v>0.0</v>
      </c>
      <c r="BI17" s="20">
        <v>0.0</v>
      </c>
      <c r="BJ17" s="20">
        <v>0.0</v>
      </c>
    </row>
    <row r="18">
      <c r="A18" s="39">
        <v>2016.0</v>
      </c>
      <c r="B18" s="20">
        <v>0.006787983824378971</v>
      </c>
      <c r="C18" s="20">
        <v>1.444251877527441E-4</v>
      </c>
      <c r="D18" s="20">
        <v>0.0</v>
      </c>
      <c r="E18" s="20">
        <v>0.04891199691892933</v>
      </c>
      <c r="F18" s="20">
        <v>0.1960331215097246</v>
      </c>
      <c r="G18" s="20">
        <v>0.02272289620643174</v>
      </c>
      <c r="H18" s="20">
        <v>0.02700751010976314</v>
      </c>
      <c r="I18" s="20">
        <v>0.03384363566339303</v>
      </c>
      <c r="J18" s="20">
        <v>0.0</v>
      </c>
      <c r="K18" s="20">
        <v>0.0</v>
      </c>
      <c r="L18" s="20">
        <v>0.01502021952628538</v>
      </c>
      <c r="M18" s="20">
        <v>0.008184093972655498</v>
      </c>
      <c r="N18" s="20">
        <v>5.777007510109763E-4</v>
      </c>
      <c r="O18" s="20">
        <v>1.925669170036588E-4</v>
      </c>
      <c r="P18" s="20">
        <v>0.05969574427113422</v>
      </c>
      <c r="Q18" s="20">
        <v>0.0</v>
      </c>
      <c r="R18" s="20">
        <v>0.1802426343154246</v>
      </c>
      <c r="S18" s="20">
        <v>0.002695936838051223</v>
      </c>
      <c r="T18" s="20">
        <v>0.06345079915270556</v>
      </c>
      <c r="U18" s="20">
        <v>4.814172925091469E-5</v>
      </c>
      <c r="V18" s="20">
        <v>0.02440785673021375</v>
      </c>
      <c r="W18" s="20">
        <v>0.02975158867706528</v>
      </c>
      <c r="X18" s="20">
        <v>0.0</v>
      </c>
      <c r="Y18" s="20">
        <v>0.003225495859811284</v>
      </c>
      <c r="Z18" s="20">
        <v>0.008906219911419218</v>
      </c>
      <c r="AA18" s="20">
        <v>0.004477180820335066</v>
      </c>
      <c r="AB18" s="20">
        <v>0.001059118043520123</v>
      </c>
      <c r="AC18" s="20">
        <v>0.01314269208549971</v>
      </c>
      <c r="AD18" s="20">
        <v>0.01246870787598691</v>
      </c>
      <c r="AE18" s="20">
        <v>0.01651261313306374</v>
      </c>
      <c r="AF18" s="20">
        <v>1.444251877527441E-4</v>
      </c>
      <c r="AG18" s="20">
        <v>0.01978625072212594</v>
      </c>
      <c r="AH18" s="20">
        <v>0.01323897554400154</v>
      </c>
      <c r="AI18" s="20">
        <v>0.01593491238205276</v>
      </c>
      <c r="AJ18" s="20">
        <v>0.0</v>
      </c>
      <c r="AK18" s="20">
        <v>0.01694588869632197</v>
      </c>
      <c r="AL18" s="20">
        <v>0.004188330444829578</v>
      </c>
      <c r="AM18" s="20">
        <v>0.008858078182168303</v>
      </c>
      <c r="AN18" s="20">
        <v>0.007702676680146351</v>
      </c>
      <c r="AO18" s="20">
        <v>0.02021952628538417</v>
      </c>
      <c r="AP18" s="20">
        <v>6.25842480261891E-4</v>
      </c>
      <c r="AQ18" s="20">
        <v>0.008472944348160986</v>
      </c>
      <c r="AR18" s="20">
        <v>0.0199788176391296</v>
      </c>
      <c r="AS18" s="20">
        <v>0.02060466011939149</v>
      </c>
      <c r="AT18" s="20">
        <v>9.628345850182938E-5</v>
      </c>
      <c r="AU18" s="20">
        <v>0.005440015405353361</v>
      </c>
      <c r="AV18" s="20">
        <v>0.0</v>
      </c>
      <c r="AW18" s="20">
        <v>0.02334873868669363</v>
      </c>
      <c r="AX18" s="20">
        <v>0.006884267282880801</v>
      </c>
      <c r="AY18" s="20">
        <v>0.006643558636626227</v>
      </c>
      <c r="AZ18" s="20">
        <v>0.001925669170036588</v>
      </c>
      <c r="BA18" s="20">
        <v>0.00943577893317928</v>
      </c>
      <c r="BB18" s="20">
        <v>0.007606393221644522</v>
      </c>
      <c r="BC18" s="20">
        <v>0.002407086462545734</v>
      </c>
      <c r="BD18" s="20">
        <v>0.0</v>
      </c>
      <c r="BE18" s="20">
        <v>0.0</v>
      </c>
      <c r="BF18" s="20">
        <v>0.0</v>
      </c>
      <c r="BG18" s="20">
        <v>0.0</v>
      </c>
      <c r="BH18" s="20">
        <v>0.0</v>
      </c>
      <c r="BI18" s="20">
        <v>0.0</v>
      </c>
      <c r="BJ18" s="20">
        <v>0.0</v>
      </c>
    </row>
    <row r="19">
      <c r="A19" s="39">
        <v>2017.0</v>
      </c>
      <c r="B19" s="20">
        <v>0.006383267689800353</v>
      </c>
      <c r="C19" s="20">
        <v>0.003395355154149124</v>
      </c>
      <c r="D19" s="20">
        <v>0.0</v>
      </c>
      <c r="E19" s="20">
        <v>0.04558830186970891</v>
      </c>
      <c r="F19" s="20">
        <v>0.2017746389605686</v>
      </c>
      <c r="G19" s="20">
        <v>0.01951197428584363</v>
      </c>
      <c r="H19" s="20">
        <v>0.02480872832631626</v>
      </c>
      <c r="I19" s="20">
        <v>0.03463262257232107</v>
      </c>
      <c r="J19" s="20">
        <v>0.0</v>
      </c>
      <c r="K19" s="20">
        <v>9.054280411064331E-5</v>
      </c>
      <c r="L19" s="20">
        <v>0.01521119109058808</v>
      </c>
      <c r="M19" s="20">
        <v>0.01258544977137942</v>
      </c>
      <c r="N19" s="20">
        <v>6.337996287745032E-4</v>
      </c>
      <c r="O19" s="20">
        <v>7.243424328851465E-4</v>
      </c>
      <c r="P19" s="20">
        <v>0.05595545294037756</v>
      </c>
      <c r="Q19" s="20">
        <v>0.0</v>
      </c>
      <c r="R19" s="20">
        <v>0.1760152111910906</v>
      </c>
      <c r="S19" s="20">
        <v>0.007831952555570646</v>
      </c>
      <c r="T19" s="20">
        <v>0.06722803205215265</v>
      </c>
      <c r="U19" s="20">
        <v>7.696138349404682E-4</v>
      </c>
      <c r="V19" s="20">
        <v>0.0234053148626013</v>
      </c>
      <c r="W19" s="20">
        <v>0.02987912535651229</v>
      </c>
      <c r="X19" s="20">
        <v>9.054280411064331E-5</v>
      </c>
      <c r="Y19" s="20">
        <v>0.006428539091855675</v>
      </c>
      <c r="Z19" s="20">
        <v>0.009054280411064331</v>
      </c>
      <c r="AA19" s="20">
        <v>0.003983883380868305</v>
      </c>
      <c r="AB19" s="20">
        <v>0.001222327855493685</v>
      </c>
      <c r="AC19" s="20">
        <v>0.01222327855493685</v>
      </c>
      <c r="AD19" s="20">
        <v>0.01349087781248585</v>
      </c>
      <c r="AE19" s="20">
        <v>0.01521119109058808</v>
      </c>
      <c r="AF19" s="20">
        <v>1.810856082212866E-4</v>
      </c>
      <c r="AG19" s="20">
        <v>0.01747476119335416</v>
      </c>
      <c r="AH19" s="20">
        <v>0.01244963556521345</v>
      </c>
      <c r="AI19" s="20">
        <v>0.01539227669880936</v>
      </c>
      <c r="AJ19" s="20">
        <v>0.0</v>
      </c>
      <c r="AK19" s="20">
        <v>0.01593553352347322</v>
      </c>
      <c r="AL19" s="20">
        <v>0.004346054597310879</v>
      </c>
      <c r="AM19" s="20">
        <v>0.008013038163791933</v>
      </c>
      <c r="AN19" s="20">
        <v>0.007198152926796143</v>
      </c>
      <c r="AO19" s="20">
        <v>0.02010050251256281</v>
      </c>
      <c r="AP19" s="20">
        <v>7.243424328851465E-4</v>
      </c>
      <c r="AQ19" s="20">
        <v>0.00792249535968129</v>
      </c>
      <c r="AR19" s="20">
        <v>0.02231880121327358</v>
      </c>
      <c r="AS19" s="20">
        <v>0.01973833129612024</v>
      </c>
      <c r="AT19" s="20">
        <v>1.35814206165965E-4</v>
      </c>
      <c r="AU19" s="20">
        <v>0.005523111050749241</v>
      </c>
      <c r="AV19" s="20">
        <v>9.054280411064331E-5</v>
      </c>
      <c r="AW19" s="20">
        <v>0.02145864457422246</v>
      </c>
      <c r="AX19" s="20">
        <v>0.006111639277468424</v>
      </c>
      <c r="AY19" s="20">
        <v>0.005975825071302458</v>
      </c>
      <c r="AZ19" s="20">
        <v>0.001675041876046901</v>
      </c>
      <c r="BA19" s="20">
        <v>0.008601566390511114</v>
      </c>
      <c r="BB19" s="20">
        <v>0.007152881524740821</v>
      </c>
      <c r="BC19" s="20">
        <v>0.003350083752093802</v>
      </c>
      <c r="BD19" s="20">
        <v>0.0</v>
      </c>
      <c r="BE19" s="20">
        <v>0.0</v>
      </c>
      <c r="BF19" s="20">
        <v>0.0</v>
      </c>
      <c r="BG19" s="20">
        <v>0.0</v>
      </c>
      <c r="BH19" s="20">
        <v>0.0</v>
      </c>
      <c r="BI19" s="20">
        <v>0.0</v>
      </c>
      <c r="BJ19" s="20">
        <v>0.0</v>
      </c>
    </row>
    <row r="20">
      <c r="A20" s="39">
        <v>2018.0</v>
      </c>
      <c r="B20" s="20">
        <v>0.006026156081716386</v>
      </c>
      <c r="C20" s="20">
        <v>0.01273613129327293</v>
      </c>
      <c r="D20" s="20">
        <v>8.120352166851867E-4</v>
      </c>
      <c r="E20" s="20">
        <v>0.04243952474570476</v>
      </c>
      <c r="F20" s="20">
        <v>0.2014702111291563</v>
      </c>
      <c r="G20" s="20">
        <v>0.0169672621591589</v>
      </c>
      <c r="H20" s="20">
        <v>0.0234635438926404</v>
      </c>
      <c r="I20" s="20">
        <v>0.03397726301393281</v>
      </c>
      <c r="J20" s="20">
        <v>0.0</v>
      </c>
      <c r="K20" s="20">
        <v>6.410804342251474E-4</v>
      </c>
      <c r="L20" s="20">
        <v>0.01474484998717839</v>
      </c>
      <c r="M20" s="20">
        <v>0.01692452346354389</v>
      </c>
      <c r="N20" s="20">
        <v>7.69296521070177E-4</v>
      </c>
      <c r="O20" s="20">
        <v>0.001752286520215403</v>
      </c>
      <c r="P20" s="20">
        <v>0.05226942473715702</v>
      </c>
      <c r="Q20" s="20">
        <v>0.0</v>
      </c>
      <c r="R20" s="20">
        <v>0.1699290537652791</v>
      </c>
      <c r="S20" s="20">
        <v>0.01641165911616378</v>
      </c>
      <c r="T20" s="20">
        <v>0.06701427472433541</v>
      </c>
      <c r="U20" s="20">
        <v>0.003803743909735875</v>
      </c>
      <c r="V20" s="20">
        <v>0.02239507650226515</v>
      </c>
      <c r="W20" s="20">
        <v>0.02944696127874177</v>
      </c>
      <c r="X20" s="20">
        <v>2.136934780750492E-4</v>
      </c>
      <c r="Y20" s="20">
        <v>0.009445251730917172</v>
      </c>
      <c r="Z20" s="20">
        <v>0.008932387383537055</v>
      </c>
      <c r="AA20" s="20">
        <v>0.003590050431660826</v>
      </c>
      <c r="AB20" s="20">
        <v>0.001282160868450295</v>
      </c>
      <c r="AC20" s="20">
        <v>0.01115479955551757</v>
      </c>
      <c r="AD20" s="20">
        <v>0.01504402085648346</v>
      </c>
      <c r="AE20" s="20">
        <v>0.01427472433541328</v>
      </c>
      <c r="AF20" s="20">
        <v>2.991708693050688E-4</v>
      </c>
      <c r="AG20" s="20">
        <v>0.01551414650824857</v>
      </c>
      <c r="AH20" s="20">
        <v>0.01166766390289768</v>
      </c>
      <c r="AI20" s="20">
        <v>0.01508675955209847</v>
      </c>
      <c r="AJ20" s="20">
        <v>0.0</v>
      </c>
      <c r="AK20" s="20">
        <v>0.01504402085648346</v>
      </c>
      <c r="AL20" s="20">
        <v>0.004573040430806052</v>
      </c>
      <c r="AM20" s="20">
        <v>0.0073937943413967</v>
      </c>
      <c r="AN20" s="20">
        <v>0.006667236515941533</v>
      </c>
      <c r="AO20" s="20">
        <v>0.01927515172236943</v>
      </c>
      <c r="AP20" s="20">
        <v>7.265578254551671E-4</v>
      </c>
      <c r="AQ20" s="20">
        <v>0.007265578254551671</v>
      </c>
      <c r="AR20" s="20">
        <v>0.0239336695444055</v>
      </c>
      <c r="AS20" s="20">
        <v>0.01889050346183434</v>
      </c>
      <c r="AT20" s="20">
        <v>2.56432173690059E-4</v>
      </c>
      <c r="AU20" s="20">
        <v>0.005385075647491238</v>
      </c>
      <c r="AV20" s="20">
        <v>8.547739123001966E-5</v>
      </c>
      <c r="AW20" s="20">
        <v>0.01965979998290452</v>
      </c>
      <c r="AX20" s="20">
        <v>0.004829472604496111</v>
      </c>
      <c r="AY20" s="20">
        <v>0.00508590477818617</v>
      </c>
      <c r="AZ20" s="20">
        <v>0.001538593042140354</v>
      </c>
      <c r="BA20" s="20">
        <v>0.007778442601931789</v>
      </c>
      <c r="BB20" s="20">
        <v>0.006667236515941533</v>
      </c>
      <c r="BC20" s="20">
        <v>0.004444824343961022</v>
      </c>
      <c r="BD20" s="20">
        <v>0.0</v>
      </c>
      <c r="BE20" s="20">
        <v>0.0</v>
      </c>
      <c r="BF20" s="20">
        <v>0.0</v>
      </c>
      <c r="BG20" s="20">
        <v>0.0</v>
      </c>
      <c r="BH20" s="20">
        <v>0.0</v>
      </c>
      <c r="BI20" s="20">
        <v>0.0</v>
      </c>
      <c r="BJ20" s="20">
        <v>0.0</v>
      </c>
    </row>
    <row r="21" ht="15.75" customHeight="1">
      <c r="A21" s="39">
        <v>2019.0</v>
      </c>
      <c r="B21" s="20">
        <v>0.005534217156073184</v>
      </c>
      <c r="C21" s="20">
        <v>0.01416594391442613</v>
      </c>
      <c r="D21" s="20">
        <v>0.001115103456820716</v>
      </c>
      <c r="E21" s="20">
        <v>0.04018502457357618</v>
      </c>
      <c r="F21" s="20">
        <v>0.1955148060958989</v>
      </c>
      <c r="G21" s="20">
        <v>0.0146615454507909</v>
      </c>
      <c r="H21" s="20">
        <v>0.02312807169702226</v>
      </c>
      <c r="I21" s="20">
        <v>0.03357700408871268</v>
      </c>
      <c r="J21" s="20">
        <v>0.0</v>
      </c>
      <c r="K21" s="20">
        <v>0.001941106017428654</v>
      </c>
      <c r="L21" s="20">
        <v>0.0146615454507909</v>
      </c>
      <c r="M21" s="20">
        <v>0.02093916491141122</v>
      </c>
      <c r="N21" s="20">
        <v>0.001652005121215876</v>
      </c>
      <c r="O21" s="20">
        <v>0.002106306529550241</v>
      </c>
      <c r="P21" s="20">
        <v>0.04980795440465866</v>
      </c>
      <c r="Q21" s="20">
        <v>0.0</v>
      </c>
      <c r="R21" s="20">
        <v>0.1644571098170404</v>
      </c>
      <c r="S21" s="20">
        <v>0.02705158385990997</v>
      </c>
      <c r="T21" s="20">
        <v>0.06591500433651344</v>
      </c>
      <c r="U21" s="20">
        <v>0.008796927270474538</v>
      </c>
      <c r="V21" s="20">
        <v>0.0213108660636848</v>
      </c>
      <c r="W21" s="20">
        <v>0.02849708834097386</v>
      </c>
      <c r="X21" s="20">
        <v>0.001652005121215876</v>
      </c>
      <c r="Y21" s="20">
        <v>0.01272043943336224</v>
      </c>
      <c r="Z21" s="20">
        <v>0.008879527526535333</v>
      </c>
      <c r="AA21" s="20">
        <v>0.003469210754553339</v>
      </c>
      <c r="AB21" s="20">
        <v>0.001693305249246273</v>
      </c>
      <c r="AC21" s="20">
        <v>0.01020113162350803</v>
      </c>
      <c r="AD21" s="20">
        <v>0.01656135134018915</v>
      </c>
      <c r="AE21" s="20">
        <v>0.01375294263412217</v>
      </c>
      <c r="AF21" s="20">
        <v>7.021021765167472E-4</v>
      </c>
      <c r="AG21" s="20">
        <v>0.01424854417048693</v>
      </c>
      <c r="AH21" s="20">
        <v>0.01110973444017676</v>
      </c>
      <c r="AI21" s="20">
        <v>0.01561144839549003</v>
      </c>
      <c r="AJ21" s="20">
        <v>0.0</v>
      </c>
      <c r="AK21" s="20">
        <v>0.01445504481063891</v>
      </c>
      <c r="AL21" s="20">
        <v>0.004749514723495643</v>
      </c>
      <c r="AM21" s="20">
        <v>0.006814521125015487</v>
      </c>
      <c r="AN21" s="20">
        <v>0.006401519844711518</v>
      </c>
      <c r="AO21" s="20">
        <v>0.01850245735761781</v>
      </c>
      <c r="AP21" s="20">
        <v>7.434023045471441E-4</v>
      </c>
      <c r="AQ21" s="20">
        <v>0.006525420228802709</v>
      </c>
      <c r="AR21" s="20">
        <v>0.02581258001899806</v>
      </c>
      <c r="AS21" s="20">
        <v>0.01808945607731384</v>
      </c>
      <c r="AT21" s="20">
        <v>3.304010242431751E-4</v>
      </c>
      <c r="AU21" s="20">
        <v>0.0053277165159212</v>
      </c>
      <c r="AV21" s="20">
        <v>3.304010242431751E-4</v>
      </c>
      <c r="AW21" s="20">
        <v>0.01817205633337463</v>
      </c>
      <c r="AX21" s="20">
        <v>0.004130012803039689</v>
      </c>
      <c r="AY21" s="20">
        <v>0.004708214595465246</v>
      </c>
      <c r="AZ21" s="20">
        <v>0.00119770371288151</v>
      </c>
      <c r="BA21" s="20">
        <v>0.007268822533349853</v>
      </c>
      <c r="BB21" s="20">
        <v>0.005947218436377153</v>
      </c>
      <c r="BC21" s="20">
        <v>0.004873415107586833</v>
      </c>
      <c r="BD21" s="20">
        <v>0.0</v>
      </c>
      <c r="BE21" s="20">
        <v>0.0</v>
      </c>
      <c r="BF21" s="20">
        <v>0.0</v>
      </c>
      <c r="BG21" s="20">
        <v>0.0</v>
      </c>
      <c r="BH21" s="20">
        <v>0.0</v>
      </c>
      <c r="BI21" s="20">
        <v>0.0</v>
      </c>
      <c r="BJ21" s="20">
        <v>0.0</v>
      </c>
    </row>
    <row r="22" ht="15.75" customHeight="1">
      <c r="A22" s="39">
        <v>2020.0</v>
      </c>
      <c r="B22" s="20">
        <f t="shared" ref="B22:BJ22" si="1">B$21 + ($A22 - $A$21) * ((B$26 - B$21) / ($A$26 - $A$21))</f>
        <v>0.00582763479</v>
      </c>
      <c r="C22" s="20">
        <f t="shared" si="1"/>
        <v>0.02252297704</v>
      </c>
      <c r="D22" s="20">
        <f t="shared" si="1"/>
        <v>0.0008920827655</v>
      </c>
      <c r="E22" s="20">
        <f t="shared" si="1"/>
        <v>0.04421637139</v>
      </c>
      <c r="F22" s="20">
        <f t="shared" si="1"/>
        <v>0.1925753669</v>
      </c>
      <c r="G22" s="20">
        <f t="shared" si="1"/>
        <v>0.01172923636</v>
      </c>
      <c r="H22" s="20">
        <f t="shared" si="1"/>
        <v>0.01899492205</v>
      </c>
      <c r="I22" s="20">
        <f t="shared" si="1"/>
        <v>0.02930612683</v>
      </c>
      <c r="J22" s="20">
        <f t="shared" si="1"/>
        <v>0</v>
      </c>
      <c r="K22" s="20">
        <f t="shared" si="1"/>
        <v>0.001552884814</v>
      </c>
      <c r="L22" s="20">
        <f t="shared" si="1"/>
        <v>0.01496289009</v>
      </c>
      <c r="M22" s="20">
        <f t="shared" si="1"/>
        <v>0.02311777313</v>
      </c>
      <c r="N22" s="20">
        <f t="shared" si="1"/>
        <v>0.002365866587</v>
      </c>
      <c r="O22" s="20">
        <f t="shared" si="1"/>
        <v>0.006164693972</v>
      </c>
      <c r="P22" s="20">
        <f t="shared" si="1"/>
        <v>0.0554094346</v>
      </c>
      <c r="Q22" s="20">
        <f t="shared" si="1"/>
        <v>0</v>
      </c>
      <c r="R22" s="20">
        <f t="shared" si="1"/>
        <v>0.1635877598</v>
      </c>
      <c r="S22" s="20">
        <f t="shared" si="1"/>
        <v>0.03223815803</v>
      </c>
      <c r="T22" s="20">
        <f t="shared" si="1"/>
        <v>0.05542572603</v>
      </c>
      <c r="U22" s="20">
        <f t="shared" si="1"/>
        <v>0.01355231576</v>
      </c>
      <c r="V22" s="20">
        <f t="shared" si="1"/>
        <v>0.0200450142</v>
      </c>
      <c r="W22" s="20">
        <f t="shared" si="1"/>
        <v>0.02870724703</v>
      </c>
      <c r="X22" s="20">
        <f t="shared" si="1"/>
        <v>0.001380937193</v>
      </c>
      <c r="Y22" s="20">
        <f t="shared" si="1"/>
        <v>0.01148761297</v>
      </c>
      <c r="Z22" s="20">
        <f t="shared" si="1"/>
        <v>0.007501153764</v>
      </c>
      <c r="AA22" s="20">
        <f t="shared" si="1"/>
        <v>0.002775368604</v>
      </c>
      <c r="AB22" s="20">
        <f t="shared" si="1"/>
        <v>0.001354644199</v>
      </c>
      <c r="AC22" s="20">
        <f t="shared" si="1"/>
        <v>0.009656099318</v>
      </c>
      <c r="AD22" s="20">
        <f t="shared" si="1"/>
        <v>0.01682093345</v>
      </c>
      <c r="AE22" s="20">
        <f t="shared" si="1"/>
        <v>0.01198135019</v>
      </c>
      <c r="AF22" s="20">
        <f t="shared" si="1"/>
        <v>0.002389141098</v>
      </c>
      <c r="AG22" s="20">
        <f t="shared" si="1"/>
        <v>0.01309576188</v>
      </c>
      <c r="AH22" s="20">
        <f t="shared" si="1"/>
        <v>0.0110831121</v>
      </c>
      <c r="AI22" s="20">
        <f t="shared" si="1"/>
        <v>0.01497521544</v>
      </c>
      <c r="AJ22" s="20">
        <f t="shared" si="1"/>
        <v>0</v>
      </c>
      <c r="AK22" s="20">
        <f t="shared" si="1"/>
        <v>0.01272103122</v>
      </c>
      <c r="AL22" s="20">
        <f t="shared" si="1"/>
        <v>0.004209010141</v>
      </c>
      <c r="AM22" s="20">
        <f t="shared" si="1"/>
        <v>0.006608612272</v>
      </c>
      <c r="AN22" s="20">
        <f t="shared" si="1"/>
        <v>0.006218878152</v>
      </c>
      <c r="AO22" s="20">
        <f t="shared" si="1"/>
        <v>0.01627342667</v>
      </c>
      <c r="AP22" s="20">
        <f t="shared" si="1"/>
        <v>0.0005947218436</v>
      </c>
      <c r="AQ22" s="20">
        <f t="shared" si="1"/>
        <v>0.006478197818</v>
      </c>
      <c r="AR22" s="20">
        <f t="shared" si="1"/>
        <v>0.02566964394</v>
      </c>
      <c r="AS22" s="20">
        <f t="shared" si="1"/>
        <v>0.02071933987</v>
      </c>
      <c r="AT22" s="20">
        <f t="shared" si="1"/>
        <v>0.0002643208194</v>
      </c>
      <c r="AU22" s="20">
        <f t="shared" si="1"/>
        <v>0.006949962462</v>
      </c>
      <c r="AV22" s="20">
        <f t="shared" si="1"/>
        <v>0.002073980247</v>
      </c>
      <c r="AW22" s="20">
        <f t="shared" si="1"/>
        <v>0.01730850065</v>
      </c>
      <c r="AX22" s="20">
        <f t="shared" si="1"/>
        <v>0.003992274156</v>
      </c>
      <c r="AY22" s="20">
        <f t="shared" si="1"/>
        <v>0.004140370181</v>
      </c>
      <c r="AZ22" s="20">
        <f t="shared" si="1"/>
        <v>0.0009581629703</v>
      </c>
      <c r="BA22" s="20">
        <f t="shared" si="1"/>
        <v>0.006111723507</v>
      </c>
      <c r="BB22" s="20">
        <f t="shared" si="1"/>
        <v>0.005499438449</v>
      </c>
      <c r="BC22" s="20">
        <f t="shared" si="1"/>
        <v>0.005512592297</v>
      </c>
      <c r="BD22" s="20">
        <f t="shared" si="1"/>
        <v>0</v>
      </c>
      <c r="BE22" s="20">
        <f t="shared" si="1"/>
        <v>0</v>
      </c>
      <c r="BF22" s="20">
        <f t="shared" si="1"/>
        <v>0</v>
      </c>
      <c r="BG22" s="20">
        <f t="shared" si="1"/>
        <v>0</v>
      </c>
      <c r="BH22" s="20">
        <f t="shared" si="1"/>
        <v>0</v>
      </c>
      <c r="BI22" s="20">
        <f t="shared" si="1"/>
        <v>0</v>
      </c>
      <c r="BJ22" s="20">
        <f t="shared" si="1"/>
        <v>0</v>
      </c>
    </row>
    <row r="23" ht="15.75" customHeight="1">
      <c r="A23" s="39">
        <v>2021.0</v>
      </c>
      <c r="B23" s="20">
        <f t="shared" ref="B23:BJ23" si="2">B$21 + ($A23 - $A$21) * ((B$26 - B$21) / ($A$26 - $A$21))</f>
        <v>0.006121052425</v>
      </c>
      <c r="C23" s="20">
        <f t="shared" si="2"/>
        <v>0.03088001016</v>
      </c>
      <c r="D23" s="20">
        <f t="shared" si="2"/>
        <v>0.0006690620741</v>
      </c>
      <c r="E23" s="20">
        <f t="shared" si="2"/>
        <v>0.0482477182</v>
      </c>
      <c r="F23" s="20">
        <f t="shared" si="2"/>
        <v>0.1896359277</v>
      </c>
      <c r="G23" s="20">
        <f t="shared" si="2"/>
        <v>0.00879692727</v>
      </c>
      <c r="H23" s="20">
        <f t="shared" si="2"/>
        <v>0.01486177241</v>
      </c>
      <c r="I23" s="20">
        <f t="shared" si="2"/>
        <v>0.02503524956</v>
      </c>
      <c r="J23" s="20">
        <f t="shared" si="2"/>
        <v>0</v>
      </c>
      <c r="K23" s="20">
        <f t="shared" si="2"/>
        <v>0.00116466361</v>
      </c>
      <c r="L23" s="20">
        <f t="shared" si="2"/>
        <v>0.01526423473</v>
      </c>
      <c r="M23" s="20">
        <f t="shared" si="2"/>
        <v>0.02529638135</v>
      </c>
      <c r="N23" s="20">
        <f t="shared" si="2"/>
        <v>0.003079728052</v>
      </c>
      <c r="O23" s="20">
        <f t="shared" si="2"/>
        <v>0.01022308141</v>
      </c>
      <c r="P23" s="20">
        <f t="shared" si="2"/>
        <v>0.0610109148</v>
      </c>
      <c r="Q23" s="20">
        <f t="shared" si="2"/>
        <v>0</v>
      </c>
      <c r="R23" s="20">
        <f t="shared" si="2"/>
        <v>0.1627184097</v>
      </c>
      <c r="S23" s="20">
        <f t="shared" si="2"/>
        <v>0.03742473221</v>
      </c>
      <c r="T23" s="20">
        <f t="shared" si="2"/>
        <v>0.04493644772</v>
      </c>
      <c r="U23" s="20">
        <f t="shared" si="2"/>
        <v>0.01830770424</v>
      </c>
      <c r="V23" s="20">
        <f t="shared" si="2"/>
        <v>0.01877916233</v>
      </c>
      <c r="W23" s="20">
        <f t="shared" si="2"/>
        <v>0.02891740573</v>
      </c>
      <c r="X23" s="20">
        <f t="shared" si="2"/>
        <v>0.001109869265</v>
      </c>
      <c r="Y23" s="20">
        <f t="shared" si="2"/>
        <v>0.0102547865</v>
      </c>
      <c r="Z23" s="20">
        <f t="shared" si="2"/>
        <v>0.006122780002</v>
      </c>
      <c r="AA23" s="20">
        <f t="shared" si="2"/>
        <v>0.002081526453</v>
      </c>
      <c r="AB23" s="20">
        <f t="shared" si="2"/>
        <v>0.00101598315</v>
      </c>
      <c r="AC23" s="20">
        <f t="shared" si="2"/>
        <v>0.009111067013</v>
      </c>
      <c r="AD23" s="20">
        <f t="shared" si="2"/>
        <v>0.01708051556</v>
      </c>
      <c r="AE23" s="20">
        <f t="shared" si="2"/>
        <v>0.01020975775</v>
      </c>
      <c r="AF23" s="20">
        <f t="shared" si="2"/>
        <v>0.00407618002</v>
      </c>
      <c r="AG23" s="20">
        <f t="shared" si="2"/>
        <v>0.01194297959</v>
      </c>
      <c r="AH23" s="20">
        <f t="shared" si="2"/>
        <v>0.01105648977</v>
      </c>
      <c r="AI23" s="20">
        <f t="shared" si="2"/>
        <v>0.01433898248</v>
      </c>
      <c r="AJ23" s="20">
        <f t="shared" si="2"/>
        <v>0</v>
      </c>
      <c r="AK23" s="20">
        <f t="shared" si="2"/>
        <v>0.01098701763</v>
      </c>
      <c r="AL23" s="20">
        <f t="shared" si="2"/>
        <v>0.003668505559</v>
      </c>
      <c r="AM23" s="20">
        <f t="shared" si="2"/>
        <v>0.006402703419</v>
      </c>
      <c r="AN23" s="20">
        <f t="shared" si="2"/>
        <v>0.006036236459</v>
      </c>
      <c r="AO23" s="20">
        <f t="shared" si="2"/>
        <v>0.01404439598</v>
      </c>
      <c r="AP23" s="20">
        <f t="shared" si="2"/>
        <v>0.0004460413827</v>
      </c>
      <c r="AQ23" s="20">
        <f t="shared" si="2"/>
        <v>0.006430975408</v>
      </c>
      <c r="AR23" s="20">
        <f t="shared" si="2"/>
        <v>0.02552670785</v>
      </c>
      <c r="AS23" s="20">
        <f t="shared" si="2"/>
        <v>0.02334922366</v>
      </c>
      <c r="AT23" s="20">
        <f t="shared" si="2"/>
        <v>0.0001982406145</v>
      </c>
      <c r="AU23" s="20">
        <f t="shared" si="2"/>
        <v>0.008572208407</v>
      </c>
      <c r="AV23" s="20">
        <f t="shared" si="2"/>
        <v>0.003817559471</v>
      </c>
      <c r="AW23" s="20">
        <f t="shared" si="2"/>
        <v>0.01644494497</v>
      </c>
      <c r="AX23" s="20">
        <f t="shared" si="2"/>
        <v>0.003854535509</v>
      </c>
      <c r="AY23" s="20">
        <f t="shared" si="2"/>
        <v>0.003572525767</v>
      </c>
      <c r="AZ23" s="20">
        <f t="shared" si="2"/>
        <v>0.0007186222277</v>
      </c>
      <c r="BA23" s="20">
        <f t="shared" si="2"/>
        <v>0.00495462448</v>
      </c>
      <c r="BB23" s="20">
        <f t="shared" si="2"/>
        <v>0.005051658462</v>
      </c>
      <c r="BC23" s="20">
        <f t="shared" si="2"/>
        <v>0.006151769487</v>
      </c>
      <c r="BD23" s="20">
        <f t="shared" si="2"/>
        <v>0</v>
      </c>
      <c r="BE23" s="20">
        <f t="shared" si="2"/>
        <v>0</v>
      </c>
      <c r="BF23" s="20">
        <f t="shared" si="2"/>
        <v>0</v>
      </c>
      <c r="BG23" s="20">
        <f t="shared" si="2"/>
        <v>0</v>
      </c>
      <c r="BH23" s="20">
        <f t="shared" si="2"/>
        <v>0</v>
      </c>
      <c r="BI23" s="20">
        <f t="shared" si="2"/>
        <v>0</v>
      </c>
      <c r="BJ23" s="20">
        <f t="shared" si="2"/>
        <v>0</v>
      </c>
    </row>
    <row r="24" ht="15.75" customHeight="1">
      <c r="A24" s="39">
        <v>2022.0</v>
      </c>
      <c r="B24" s="20">
        <f t="shared" ref="B24:BJ24" si="3">B$21 + ($A24 - $A$21) * ((B$26 - B$21) / ($A$26 - $A$21))</f>
        <v>0.006414470059</v>
      </c>
      <c r="C24" s="20">
        <f t="shared" si="3"/>
        <v>0.03923704328</v>
      </c>
      <c r="D24" s="20">
        <f t="shared" si="3"/>
        <v>0.0004460413827</v>
      </c>
      <c r="E24" s="20">
        <f t="shared" si="3"/>
        <v>0.05227906501</v>
      </c>
      <c r="F24" s="20">
        <f t="shared" si="3"/>
        <v>0.1866964885</v>
      </c>
      <c r="G24" s="20">
        <f t="shared" si="3"/>
        <v>0.00586461818</v>
      </c>
      <c r="H24" s="20">
        <f t="shared" si="3"/>
        <v>0.01072862277</v>
      </c>
      <c r="I24" s="20">
        <f t="shared" si="3"/>
        <v>0.0207643723</v>
      </c>
      <c r="J24" s="20">
        <f t="shared" si="3"/>
        <v>0</v>
      </c>
      <c r="K24" s="20">
        <f t="shared" si="3"/>
        <v>0.000776442407</v>
      </c>
      <c r="L24" s="20">
        <f t="shared" si="3"/>
        <v>0.01556557938</v>
      </c>
      <c r="M24" s="20">
        <f t="shared" si="3"/>
        <v>0.02747498957</v>
      </c>
      <c r="N24" s="20">
        <f t="shared" si="3"/>
        <v>0.003793589517</v>
      </c>
      <c r="O24" s="20">
        <f t="shared" si="3"/>
        <v>0.01428146886</v>
      </c>
      <c r="P24" s="20">
        <f t="shared" si="3"/>
        <v>0.06661239501</v>
      </c>
      <c r="Q24" s="20">
        <f t="shared" si="3"/>
        <v>0</v>
      </c>
      <c r="R24" s="20">
        <f t="shared" si="3"/>
        <v>0.1618490597</v>
      </c>
      <c r="S24" s="20">
        <f t="shared" si="3"/>
        <v>0.04261130638</v>
      </c>
      <c r="T24" s="20">
        <f t="shared" si="3"/>
        <v>0.03444716941</v>
      </c>
      <c r="U24" s="20">
        <f t="shared" si="3"/>
        <v>0.02306309273</v>
      </c>
      <c r="V24" s="20">
        <f t="shared" si="3"/>
        <v>0.01751331047</v>
      </c>
      <c r="W24" s="20">
        <f t="shared" si="3"/>
        <v>0.02912756442</v>
      </c>
      <c r="X24" s="20">
        <f t="shared" si="3"/>
        <v>0.0008388013365</v>
      </c>
      <c r="Y24" s="20">
        <f t="shared" si="3"/>
        <v>0.009021960038</v>
      </c>
      <c r="Z24" s="20">
        <f t="shared" si="3"/>
        <v>0.00474440624</v>
      </c>
      <c r="AA24" s="20">
        <f t="shared" si="3"/>
        <v>0.001387684302</v>
      </c>
      <c r="AB24" s="20">
        <f t="shared" si="3"/>
        <v>0.0006773220997</v>
      </c>
      <c r="AC24" s="20">
        <f t="shared" si="3"/>
        <v>0.008566034707</v>
      </c>
      <c r="AD24" s="20">
        <f t="shared" si="3"/>
        <v>0.01734009767</v>
      </c>
      <c r="AE24" s="20">
        <f t="shared" si="3"/>
        <v>0.008438165306</v>
      </c>
      <c r="AF24" s="20">
        <f t="shared" si="3"/>
        <v>0.005763218941</v>
      </c>
      <c r="AG24" s="20">
        <f t="shared" si="3"/>
        <v>0.01079019731</v>
      </c>
      <c r="AH24" s="20">
        <f t="shared" si="3"/>
        <v>0.01102986743</v>
      </c>
      <c r="AI24" s="20">
        <f t="shared" si="3"/>
        <v>0.01370274953</v>
      </c>
      <c r="AJ24" s="20">
        <f t="shared" si="3"/>
        <v>0</v>
      </c>
      <c r="AK24" s="20">
        <f t="shared" si="3"/>
        <v>0.00925300404</v>
      </c>
      <c r="AL24" s="20">
        <f t="shared" si="3"/>
        <v>0.003128000977</v>
      </c>
      <c r="AM24" s="20">
        <f t="shared" si="3"/>
        <v>0.006196794566</v>
      </c>
      <c r="AN24" s="20">
        <f t="shared" si="3"/>
        <v>0.005853594766</v>
      </c>
      <c r="AO24" s="20">
        <f t="shared" si="3"/>
        <v>0.01181536529</v>
      </c>
      <c r="AP24" s="20">
        <f t="shared" si="3"/>
        <v>0.0002973609218</v>
      </c>
      <c r="AQ24" s="20">
        <f t="shared" si="3"/>
        <v>0.006383752997</v>
      </c>
      <c r="AR24" s="20">
        <f t="shared" si="3"/>
        <v>0.02538377177</v>
      </c>
      <c r="AS24" s="20">
        <f t="shared" si="3"/>
        <v>0.02597910746</v>
      </c>
      <c r="AT24" s="20">
        <f t="shared" si="3"/>
        <v>0.0001321604097</v>
      </c>
      <c r="AU24" s="20">
        <f t="shared" si="3"/>
        <v>0.01019445435</v>
      </c>
      <c r="AV24" s="20">
        <f t="shared" si="3"/>
        <v>0.005561138694</v>
      </c>
      <c r="AW24" s="20">
        <f t="shared" si="3"/>
        <v>0.01558138928</v>
      </c>
      <c r="AX24" s="20">
        <f t="shared" si="3"/>
        <v>0.003716796862</v>
      </c>
      <c r="AY24" s="20">
        <f t="shared" si="3"/>
        <v>0.003004681353</v>
      </c>
      <c r="AZ24" s="20">
        <f t="shared" si="3"/>
        <v>0.0004790814852</v>
      </c>
      <c r="BA24" s="20">
        <f t="shared" si="3"/>
        <v>0.003797525453</v>
      </c>
      <c r="BB24" s="20">
        <f t="shared" si="3"/>
        <v>0.004603878475</v>
      </c>
      <c r="BC24" s="20">
        <f t="shared" si="3"/>
        <v>0.006790946677</v>
      </c>
      <c r="BD24" s="20">
        <f t="shared" si="3"/>
        <v>0</v>
      </c>
      <c r="BE24" s="20">
        <f t="shared" si="3"/>
        <v>0</v>
      </c>
      <c r="BF24" s="20">
        <f t="shared" si="3"/>
        <v>0</v>
      </c>
      <c r="BG24" s="20">
        <f t="shared" si="3"/>
        <v>0</v>
      </c>
      <c r="BH24" s="20">
        <f t="shared" si="3"/>
        <v>0</v>
      </c>
      <c r="BI24" s="20">
        <f t="shared" si="3"/>
        <v>0</v>
      </c>
      <c r="BJ24" s="20">
        <f t="shared" si="3"/>
        <v>0</v>
      </c>
    </row>
    <row r="25" ht="15.75" customHeight="1">
      <c r="A25" s="39">
        <v>2023.0</v>
      </c>
      <c r="B25" s="20">
        <f t="shared" ref="B25:BJ25" si="4">B$21 + ($A25 - $A$21) * ((B$26 - B$21) / ($A$26 - $A$21))</f>
        <v>0.006707887694</v>
      </c>
      <c r="C25" s="20">
        <f t="shared" si="4"/>
        <v>0.04759407641</v>
      </c>
      <c r="D25" s="20">
        <f t="shared" si="4"/>
        <v>0.0002230206914</v>
      </c>
      <c r="E25" s="20">
        <f t="shared" si="4"/>
        <v>0.05631041182</v>
      </c>
      <c r="F25" s="20">
        <f t="shared" si="4"/>
        <v>0.1837570493</v>
      </c>
      <c r="G25" s="20">
        <f t="shared" si="4"/>
        <v>0.00293230909</v>
      </c>
      <c r="H25" s="20">
        <f t="shared" si="4"/>
        <v>0.006595473127</v>
      </c>
      <c r="I25" s="20">
        <f t="shared" si="4"/>
        <v>0.01649349504</v>
      </c>
      <c r="J25" s="20">
        <f t="shared" si="4"/>
        <v>0</v>
      </c>
      <c r="K25" s="20">
        <f t="shared" si="4"/>
        <v>0.0003882212035</v>
      </c>
      <c r="L25" s="20">
        <f t="shared" si="4"/>
        <v>0.01586692402</v>
      </c>
      <c r="M25" s="20">
        <f t="shared" si="4"/>
        <v>0.02965359779</v>
      </c>
      <c r="N25" s="20">
        <f t="shared" si="4"/>
        <v>0.004507450983</v>
      </c>
      <c r="O25" s="20">
        <f t="shared" si="4"/>
        <v>0.0183398563</v>
      </c>
      <c r="P25" s="20">
        <f t="shared" si="4"/>
        <v>0.07221387521</v>
      </c>
      <c r="Q25" s="20">
        <f t="shared" si="4"/>
        <v>0</v>
      </c>
      <c r="R25" s="20">
        <f t="shared" si="4"/>
        <v>0.1609797096</v>
      </c>
      <c r="S25" s="20">
        <f t="shared" si="4"/>
        <v>0.04779788056</v>
      </c>
      <c r="T25" s="20">
        <f t="shared" si="4"/>
        <v>0.0239578911</v>
      </c>
      <c r="U25" s="20">
        <f t="shared" si="4"/>
        <v>0.02781848122</v>
      </c>
      <c r="V25" s="20">
        <f t="shared" si="4"/>
        <v>0.0162474586</v>
      </c>
      <c r="W25" s="20">
        <f t="shared" si="4"/>
        <v>0.02933772311</v>
      </c>
      <c r="X25" s="20">
        <f t="shared" si="4"/>
        <v>0.0005677334082</v>
      </c>
      <c r="Y25" s="20">
        <f t="shared" si="4"/>
        <v>0.007789133573</v>
      </c>
      <c r="Z25" s="20">
        <f t="shared" si="4"/>
        <v>0.003366032478</v>
      </c>
      <c r="AA25" s="20">
        <f t="shared" si="4"/>
        <v>0.0006938421509</v>
      </c>
      <c r="AB25" s="20">
        <f t="shared" si="4"/>
        <v>0.0003386610498</v>
      </c>
      <c r="AC25" s="20">
        <f t="shared" si="4"/>
        <v>0.008021002402</v>
      </c>
      <c r="AD25" s="20">
        <f t="shared" si="4"/>
        <v>0.01759967979</v>
      </c>
      <c r="AE25" s="20">
        <f t="shared" si="4"/>
        <v>0.006666572863</v>
      </c>
      <c r="AF25" s="20">
        <f t="shared" si="4"/>
        <v>0.007450257863</v>
      </c>
      <c r="AG25" s="20">
        <f t="shared" si="4"/>
        <v>0.009637415017</v>
      </c>
      <c r="AH25" s="20">
        <f t="shared" si="4"/>
        <v>0.0110032451</v>
      </c>
      <c r="AI25" s="20">
        <f t="shared" si="4"/>
        <v>0.01306651657</v>
      </c>
      <c r="AJ25" s="20">
        <f t="shared" si="4"/>
        <v>0</v>
      </c>
      <c r="AK25" s="20">
        <f t="shared" si="4"/>
        <v>0.00751899045</v>
      </c>
      <c r="AL25" s="20">
        <f t="shared" si="4"/>
        <v>0.002587496394</v>
      </c>
      <c r="AM25" s="20">
        <f t="shared" si="4"/>
        <v>0.005990885713</v>
      </c>
      <c r="AN25" s="20">
        <f t="shared" si="4"/>
        <v>0.005670953073</v>
      </c>
      <c r="AO25" s="20">
        <f t="shared" si="4"/>
        <v>0.009586334595</v>
      </c>
      <c r="AP25" s="20">
        <f t="shared" si="4"/>
        <v>0.0001486804609</v>
      </c>
      <c r="AQ25" s="20">
        <f t="shared" si="4"/>
        <v>0.006336530587</v>
      </c>
      <c r="AR25" s="20">
        <f t="shared" si="4"/>
        <v>0.02524083569</v>
      </c>
      <c r="AS25" s="20">
        <f t="shared" si="4"/>
        <v>0.02860899125</v>
      </c>
      <c r="AT25" s="20">
        <f t="shared" si="4"/>
        <v>0.00006608020485</v>
      </c>
      <c r="AU25" s="20">
        <f t="shared" si="4"/>
        <v>0.0118167003</v>
      </c>
      <c r="AV25" s="20">
        <f t="shared" si="4"/>
        <v>0.007304717917</v>
      </c>
      <c r="AW25" s="20">
        <f t="shared" si="4"/>
        <v>0.0147178336</v>
      </c>
      <c r="AX25" s="20">
        <f t="shared" si="4"/>
        <v>0.003579058215</v>
      </c>
      <c r="AY25" s="20">
        <f t="shared" si="4"/>
        <v>0.002436836938</v>
      </c>
      <c r="AZ25" s="20">
        <f t="shared" si="4"/>
        <v>0.0002395407426</v>
      </c>
      <c r="BA25" s="20">
        <f t="shared" si="4"/>
        <v>0.002640426427</v>
      </c>
      <c r="BB25" s="20">
        <f t="shared" si="4"/>
        <v>0.004156098487</v>
      </c>
      <c r="BC25" s="20">
        <f t="shared" si="4"/>
        <v>0.007430123866</v>
      </c>
      <c r="BD25" s="20">
        <f t="shared" si="4"/>
        <v>0</v>
      </c>
      <c r="BE25" s="20">
        <f t="shared" si="4"/>
        <v>0</v>
      </c>
      <c r="BF25" s="20">
        <f t="shared" si="4"/>
        <v>0</v>
      </c>
      <c r="BG25" s="20">
        <f t="shared" si="4"/>
        <v>0</v>
      </c>
      <c r="BH25" s="20">
        <f t="shared" si="4"/>
        <v>0</v>
      </c>
      <c r="BI25" s="20">
        <f t="shared" si="4"/>
        <v>0</v>
      </c>
      <c r="BJ25" s="20">
        <f t="shared" si="4"/>
        <v>0</v>
      </c>
    </row>
    <row r="26" ht="15.75" customHeight="1">
      <c r="A26" s="39">
        <v>2024.0</v>
      </c>
      <c r="B26" s="20">
        <v>0.007001305328112021</v>
      </c>
      <c r="C26" s="20">
        <v>0.05595110952889522</v>
      </c>
      <c r="D26" s="20">
        <v>0.0</v>
      </c>
      <c r="E26" s="20">
        <v>0.06034175863296547</v>
      </c>
      <c r="F26" s="20">
        <v>0.1808176100628931</v>
      </c>
      <c r="G26" s="20">
        <v>0.0</v>
      </c>
      <c r="H26" s="20">
        <v>0.002462323484039397</v>
      </c>
      <c r="I26" s="20">
        <v>0.01222261777619556</v>
      </c>
      <c r="J26" s="20">
        <v>0.0</v>
      </c>
      <c r="K26" s="20">
        <v>0.0</v>
      </c>
      <c r="L26" s="20">
        <v>0.01616826866025869</v>
      </c>
      <c r="M26" s="20">
        <v>0.03183220600450932</v>
      </c>
      <c r="N26" s="20">
        <v>0.005221312448083541</v>
      </c>
      <c r="O26" s="20">
        <v>0.02239824374035837</v>
      </c>
      <c r="P26" s="20">
        <v>0.07781535540524505</v>
      </c>
      <c r="Q26" s="20">
        <v>0.0</v>
      </c>
      <c r="R26" s="20">
        <v>0.1601103595585618</v>
      </c>
      <c r="S26" s="20">
        <v>0.05298445472884775</v>
      </c>
      <c r="T26" s="20">
        <v>0.0134686127922155</v>
      </c>
      <c r="U26" s="20">
        <v>0.03257386970452118</v>
      </c>
      <c r="V26" s="20">
        <v>0.01498160674023971</v>
      </c>
      <c r="W26" s="20">
        <v>0.02954788180847277</v>
      </c>
      <c r="X26" s="20">
        <v>2.966654800047467E-4</v>
      </c>
      <c r="Y26" s="20">
        <v>0.006556307108104901</v>
      </c>
      <c r="Z26" s="20">
        <v>0.001987658716031803</v>
      </c>
      <c r="AA26" s="20">
        <v>0.0</v>
      </c>
      <c r="AB26" s="20">
        <v>0.0</v>
      </c>
      <c r="AC26" s="20">
        <v>0.007475970096119616</v>
      </c>
      <c r="AD26" s="20">
        <v>0.01785926189628575</v>
      </c>
      <c r="AE26" s="20">
        <v>0.00489498042007832</v>
      </c>
      <c r="AF26" s="20">
        <v>0.009137296784146197</v>
      </c>
      <c r="AG26" s="20">
        <v>0.008484632728135754</v>
      </c>
      <c r="AH26" s="20">
        <v>0.01097662276017563</v>
      </c>
      <c r="AI26" s="20">
        <v>0.01243028361219888</v>
      </c>
      <c r="AJ26" s="20">
        <v>0.0</v>
      </c>
      <c r="AK26" s="20">
        <v>0.00578497686009256</v>
      </c>
      <c r="AL26" s="20">
        <v>0.002046991812032752</v>
      </c>
      <c r="AM26" s="20">
        <v>0.00578497686009256</v>
      </c>
      <c r="AN26" s="20">
        <v>0.005488311380087813</v>
      </c>
      <c r="AO26" s="20">
        <v>0.007357303904117717</v>
      </c>
      <c r="AP26" s="20">
        <v>0.0</v>
      </c>
      <c r="AQ26" s="20">
        <v>0.006289308176100629</v>
      </c>
      <c r="AR26" s="20">
        <v>0.02509789960840157</v>
      </c>
      <c r="AS26" s="20">
        <v>0.03123887504449982</v>
      </c>
      <c r="AT26" s="20">
        <v>0.0</v>
      </c>
      <c r="AU26" s="20">
        <v>0.01343894624421502</v>
      </c>
      <c r="AV26" s="20">
        <v>0.009048297140144773</v>
      </c>
      <c r="AW26" s="20">
        <v>0.01385427791622167</v>
      </c>
      <c r="AX26" s="20">
        <v>0.003441319568055061</v>
      </c>
      <c r="AY26" s="20">
        <v>0.001868992524029904</v>
      </c>
      <c r="AZ26" s="20">
        <v>0.0</v>
      </c>
      <c r="BA26" s="20">
        <v>0.001483327400023733</v>
      </c>
      <c r="BB26" s="20">
        <v>0.003708318500059333</v>
      </c>
      <c r="BC26" s="20">
        <v>0.00806930105612911</v>
      </c>
      <c r="BD26" s="20">
        <v>0.0</v>
      </c>
      <c r="BE26" s="20">
        <v>0.0</v>
      </c>
      <c r="BF26" s="20">
        <v>0.0</v>
      </c>
      <c r="BG26" s="20">
        <v>0.0</v>
      </c>
      <c r="BH26" s="20">
        <v>0.0</v>
      </c>
      <c r="BI26" s="20">
        <v>0.0</v>
      </c>
      <c r="BJ26" s="20">
        <v>0.0</v>
      </c>
    </row>
    <row r="27" ht="15.75" customHeight="1">
      <c r="A27" s="39">
        <v>2025.0</v>
      </c>
      <c r="B27" s="20">
        <v>0.006297266280198923</v>
      </c>
      <c r="C27" s="20">
        <v>0.05508636671276815</v>
      </c>
      <c r="D27" s="20">
        <v>0.0</v>
      </c>
      <c r="E27" s="20">
        <v>0.05632227878645205</v>
      </c>
      <c r="F27" s="20">
        <v>0.1736456463525881</v>
      </c>
      <c r="G27" s="20">
        <v>0.0</v>
      </c>
      <c r="H27" s="20">
        <v>0.002177559367919254</v>
      </c>
      <c r="I27" s="20">
        <v>0.01177059117794191</v>
      </c>
      <c r="J27" s="20">
        <v>3.825442132831122E-4</v>
      </c>
      <c r="K27" s="20">
        <v>0.0</v>
      </c>
      <c r="L27" s="20">
        <v>0.02098107877468146</v>
      </c>
      <c r="M27" s="20">
        <v>0.03057411058470412</v>
      </c>
      <c r="N27" s="20">
        <v>0.005208486596239296</v>
      </c>
      <c r="O27" s="20">
        <v>0.02424741782656034</v>
      </c>
      <c r="P27" s="20">
        <v>0.07191831209722509</v>
      </c>
      <c r="Q27" s="20">
        <v>0.0</v>
      </c>
      <c r="R27" s="20">
        <v>0.1520171850631198</v>
      </c>
      <c r="S27" s="20">
        <v>0.07365447429597151</v>
      </c>
      <c r="T27" s="20">
        <v>0.01280051790601183</v>
      </c>
      <c r="U27" s="20">
        <v>0.03949033340199511</v>
      </c>
      <c r="V27" s="20">
        <v>0.01394815054586117</v>
      </c>
      <c r="W27" s="20">
        <v>0.02760203631227378</v>
      </c>
      <c r="X27" s="20">
        <v>2.942647794485478E-4</v>
      </c>
      <c r="Y27" s="20">
        <v>0.008533678604007887</v>
      </c>
      <c r="Z27" s="20">
        <v>0.002001000500250125</v>
      </c>
      <c r="AA27" s="20">
        <v>0.005679310243356973</v>
      </c>
      <c r="AB27" s="20">
        <v>0.0</v>
      </c>
      <c r="AC27" s="20">
        <v>0.007238913574434276</v>
      </c>
      <c r="AD27" s="20">
        <v>0.01909778418621075</v>
      </c>
      <c r="AE27" s="20">
        <v>0.004561104081452491</v>
      </c>
      <c r="AF27" s="20">
        <v>0.009181061118794692</v>
      </c>
      <c r="AG27" s="20">
        <v>0.007533178353882824</v>
      </c>
      <c r="AH27" s="20">
        <v>0.01012270841303005</v>
      </c>
      <c r="AI27" s="20">
        <v>0.01200600300150075</v>
      </c>
      <c r="AJ27" s="20">
        <v>0.0</v>
      </c>
      <c r="AK27" s="20">
        <v>0.004914221816790749</v>
      </c>
      <c r="AL27" s="20">
        <v>0.00197157402230527</v>
      </c>
      <c r="AM27" s="20">
        <v>0.005326192508018715</v>
      </c>
      <c r="AN27" s="20">
        <v>0.005149633640349587</v>
      </c>
      <c r="AO27" s="20">
        <v>0.008563105081952741</v>
      </c>
      <c r="AP27" s="20">
        <v>0.002618956537092076</v>
      </c>
      <c r="AQ27" s="20">
        <v>0.005767589677191537</v>
      </c>
      <c r="AR27" s="20">
        <v>0.02430627078245005</v>
      </c>
      <c r="AS27" s="20">
        <v>0.030191566371421</v>
      </c>
      <c r="AT27" s="20">
        <v>0.0</v>
      </c>
      <c r="AU27" s="20">
        <v>0.0129476502957361</v>
      </c>
      <c r="AV27" s="20">
        <v>0.008827943383456435</v>
      </c>
      <c r="AW27" s="20">
        <v>0.01232969425889415</v>
      </c>
      <c r="AX27" s="20">
        <v>0.002972074272430333</v>
      </c>
      <c r="AY27" s="20">
        <v>0.001706735720801577</v>
      </c>
      <c r="AZ27" s="20">
        <v>0.0</v>
      </c>
      <c r="BA27" s="20">
        <v>0.0</v>
      </c>
      <c r="BB27" s="20">
        <v>0.0</v>
      </c>
      <c r="BC27" s="20">
        <v>0.008033428478945354</v>
      </c>
      <c r="BD27" s="20">
        <v>0.0</v>
      </c>
      <c r="BE27" s="20">
        <v>0.0</v>
      </c>
      <c r="BF27" s="20">
        <v>0.0</v>
      </c>
      <c r="BG27" s="20">
        <v>0.0</v>
      </c>
      <c r="BH27" s="20">
        <v>0.0</v>
      </c>
      <c r="BI27" s="20">
        <v>0.0</v>
      </c>
      <c r="BJ27" s="20">
        <v>0.0</v>
      </c>
    </row>
    <row r="28" ht="15.75" customHeight="1">
      <c r="A28" s="39">
        <v>2026.0</v>
      </c>
      <c r="B28" s="20">
        <v>0.005037813024159139</v>
      </c>
      <c r="C28" s="20">
        <v>0.05450771968779358</v>
      </c>
      <c r="D28" s="20">
        <v>0.0</v>
      </c>
      <c r="E28" s="20">
        <v>0.0521245803679353</v>
      </c>
      <c r="F28" s="20">
        <v>0.1669682001830565</v>
      </c>
      <c r="G28" s="20">
        <v>0.0</v>
      </c>
      <c r="H28" s="20">
        <v>0.001742047494335403</v>
      </c>
      <c r="I28" s="20">
        <v>0.01116191100197044</v>
      </c>
      <c r="J28" s="20">
        <v>9.464071262651614E-4</v>
      </c>
      <c r="K28" s="20">
        <v>2.890173410404624E-4</v>
      </c>
      <c r="L28" s="20">
        <v>0.02473000639501435</v>
      </c>
      <c r="M28" s="20">
        <v>0.0294179193189477</v>
      </c>
      <c r="N28" s="20">
        <v>0.005090511366983502</v>
      </c>
      <c r="O28" s="20">
        <v>0.02561464059696174</v>
      </c>
      <c r="P28" s="20">
        <v>0.06512277163176397</v>
      </c>
      <c r="Q28" s="20">
        <v>0.0</v>
      </c>
      <c r="R28" s="20">
        <v>0.1446784652668621</v>
      </c>
      <c r="S28" s="20">
        <v>0.08509948332434379</v>
      </c>
      <c r="T28" s="20">
        <v>0.01236554183245992</v>
      </c>
      <c r="U28" s="20">
        <v>0.04840060855543946</v>
      </c>
      <c r="V28" s="20">
        <v>0.01115852043668893</v>
      </c>
      <c r="W28" s="20">
        <v>0.02576518339641316</v>
      </c>
      <c r="X28" s="20">
        <v>2.864148837424493E-4</v>
      </c>
      <c r="Y28" s="20">
        <v>0.01329866451983784</v>
      </c>
      <c r="Z28" s="20">
        <v>0.001929486788050038</v>
      </c>
      <c r="AA28" s="20">
        <v>0.007337282491410049</v>
      </c>
      <c r="AB28" s="20">
        <v>0.0</v>
      </c>
      <c r="AC28" s="20">
        <v>0.007009537297267017</v>
      </c>
      <c r="AD28" s="20">
        <v>0.0198855037855548</v>
      </c>
      <c r="AE28" s="20">
        <v>0.004272254000739461</v>
      </c>
      <c r="AF28" s="20">
        <v>0.008971279814224239</v>
      </c>
      <c r="AG28" s="20">
        <v>0.006700916478867338</v>
      </c>
      <c r="AH28" s="20">
        <v>0.00935057520826604</v>
      </c>
      <c r="AI28" s="20">
        <v>0.01138424250093992</v>
      </c>
      <c r="AJ28" s="20">
        <v>0.0</v>
      </c>
      <c r="AK28" s="20">
        <v>0.004345068941588555</v>
      </c>
      <c r="AL28" s="20">
        <v>0.001905945605694154</v>
      </c>
      <c r="AM28" s="20">
        <v>0.004878657735305372</v>
      </c>
      <c r="AN28" s="20">
        <v>0.004777079687979545</v>
      </c>
      <c r="AO28" s="20">
        <v>0.009882332643143515</v>
      </c>
      <c r="AP28" s="20">
        <v>0.003443912821195819</v>
      </c>
      <c r="AQ28" s="20">
        <v>0.00531111356426258</v>
      </c>
      <c r="AR28" s="20">
        <v>0.02343458933365583</v>
      </c>
      <c r="AS28" s="20">
        <v>0.02829583498538343</v>
      </c>
      <c r="AT28" s="20">
        <v>0.00155842683894367</v>
      </c>
      <c r="AU28" s="20">
        <v>0.01214889434970234</v>
      </c>
      <c r="AV28" s="20">
        <v>0.01028688151170678</v>
      </c>
      <c r="AW28" s="20">
        <v>0.01098582273115476</v>
      </c>
      <c r="AX28" s="20">
        <v>0.002377659417944266</v>
      </c>
      <c r="AY28" s="20">
        <v>0.001580734830749842</v>
      </c>
      <c r="AZ28" s="20">
        <v>0.0</v>
      </c>
      <c r="BA28" s="20">
        <v>0.0</v>
      </c>
      <c r="BB28" s="20">
        <v>0.0</v>
      </c>
      <c r="BC28" s="20">
        <v>0.007758489354617238</v>
      </c>
      <c r="BD28" s="20">
        <v>0.002533151989119347</v>
      </c>
      <c r="BE28" s="20">
        <v>0.003847897540519098</v>
      </c>
      <c r="BF28" s="20">
        <v>0.0</v>
      </c>
      <c r="BG28" s="20">
        <v>0.0</v>
      </c>
      <c r="BH28" s="20">
        <v>0.0</v>
      </c>
      <c r="BI28" s="20">
        <v>0.0</v>
      </c>
      <c r="BJ28" s="20">
        <v>0.0</v>
      </c>
    </row>
    <row r="29" ht="15.75" customHeight="1">
      <c r="A29" s="39">
        <v>2027.0</v>
      </c>
      <c r="B29" s="20">
        <v>0.003778359768119354</v>
      </c>
      <c r="C29" s="20">
        <v>0.053929072662819</v>
      </c>
      <c r="D29" s="20">
        <v>0.0</v>
      </c>
      <c r="E29" s="20">
        <v>0.04792688194941855</v>
      </c>
      <c r="F29" s="20">
        <v>0.1602907540135249</v>
      </c>
      <c r="G29" s="20">
        <v>0.0</v>
      </c>
      <c r="H29" s="20">
        <v>0.001306535620751552</v>
      </c>
      <c r="I29" s="20">
        <v>0.01055323082599897</v>
      </c>
      <c r="J29" s="20">
        <v>0.001510270039247211</v>
      </c>
      <c r="K29" s="20">
        <v>5.780346820809249E-4</v>
      </c>
      <c r="L29" s="20">
        <v>0.02847893401534724</v>
      </c>
      <c r="M29" s="20">
        <v>0.02826172805319128</v>
      </c>
      <c r="N29" s="20">
        <v>0.00497253613772771</v>
      </c>
      <c r="O29" s="20">
        <v>0.02698186336736316</v>
      </c>
      <c r="P29" s="20">
        <v>0.05832723116630287</v>
      </c>
      <c r="Q29" s="20">
        <v>0.0</v>
      </c>
      <c r="R29" s="20">
        <v>0.1373397454706045</v>
      </c>
      <c r="S29" s="20">
        <v>0.09654449235271609</v>
      </c>
      <c r="T29" s="20">
        <v>0.01193056575890802</v>
      </c>
      <c r="U29" s="20">
        <v>0.05731088370888379</v>
      </c>
      <c r="V29" s="20">
        <v>0.0083688903275167</v>
      </c>
      <c r="W29" s="20">
        <v>0.02392833048055253</v>
      </c>
      <c r="X29" s="20">
        <v>2.785649880363507E-4</v>
      </c>
      <c r="Y29" s="20">
        <v>0.01806365043566779</v>
      </c>
      <c r="Z29" s="20">
        <v>0.00185797307584995</v>
      </c>
      <c r="AA29" s="20">
        <v>0.008995254739463124</v>
      </c>
      <c r="AB29" s="20">
        <v>0.0</v>
      </c>
      <c r="AC29" s="20">
        <v>0.006780161020099758</v>
      </c>
      <c r="AD29" s="20">
        <v>0.02067322338489884</v>
      </c>
      <c r="AE29" s="20">
        <v>0.003983403920026431</v>
      </c>
      <c r="AF29" s="20">
        <v>0.008761498509653784</v>
      </c>
      <c r="AG29" s="20">
        <v>0.005868654603851852</v>
      </c>
      <c r="AH29" s="20">
        <v>0.008578442003502034</v>
      </c>
      <c r="AI29" s="20">
        <v>0.01076248200037909</v>
      </c>
      <c r="AJ29" s="20">
        <v>0.0</v>
      </c>
      <c r="AK29" s="20">
        <v>0.003775916066386361</v>
      </c>
      <c r="AL29" s="20">
        <v>0.001840317189083038</v>
      </c>
      <c r="AM29" s="20">
        <v>0.00443112296259203</v>
      </c>
      <c r="AN29" s="20">
        <v>0.004404525735609502</v>
      </c>
      <c r="AO29" s="20">
        <v>0.01120156020433429</v>
      </c>
      <c r="AP29" s="20">
        <v>0.004268869105299561</v>
      </c>
      <c r="AQ29" s="20">
        <v>0.004854637451333623</v>
      </c>
      <c r="AR29" s="20">
        <v>0.02256290788486162</v>
      </c>
      <c r="AS29" s="20">
        <v>0.02640010359934586</v>
      </c>
      <c r="AT29" s="20">
        <v>0.00311685367788734</v>
      </c>
      <c r="AU29" s="20">
        <v>0.01135013840366857</v>
      </c>
      <c r="AV29" s="20">
        <v>0.01174581963995712</v>
      </c>
      <c r="AW29" s="20">
        <v>0.009641951203415376</v>
      </c>
      <c r="AX29" s="20">
        <v>0.0017832445634582</v>
      </c>
      <c r="AY29" s="20">
        <v>0.001454733940698106</v>
      </c>
      <c r="AZ29" s="20">
        <v>0.0</v>
      </c>
      <c r="BA29" s="20">
        <v>0.0</v>
      </c>
      <c r="BB29" s="20">
        <v>0.0</v>
      </c>
      <c r="BC29" s="20">
        <v>0.007483550230289121</v>
      </c>
      <c r="BD29" s="20">
        <v>0.005066303978238694</v>
      </c>
      <c r="BE29" s="20">
        <v>0.007695795081038195</v>
      </c>
      <c r="BF29" s="20">
        <v>0.0</v>
      </c>
      <c r="BG29" s="20">
        <v>0.0</v>
      </c>
      <c r="BH29" s="20">
        <v>0.0</v>
      </c>
      <c r="BI29" s="20">
        <v>0.0</v>
      </c>
      <c r="BJ29" s="20">
        <v>0.0</v>
      </c>
    </row>
    <row r="30" ht="15.75" customHeight="1">
      <c r="A30" s="39">
        <v>2028.0</v>
      </c>
      <c r="B30" s="20">
        <v>0.002518906512079569</v>
      </c>
      <c r="C30" s="20">
        <v>0.05335042563784442</v>
      </c>
      <c r="D30" s="20">
        <v>0.0</v>
      </c>
      <c r="E30" s="20">
        <v>0.0437291835309018</v>
      </c>
      <c r="F30" s="20">
        <v>0.1536133078439934</v>
      </c>
      <c r="G30" s="20">
        <v>0.0</v>
      </c>
      <c r="H30" s="20">
        <v>8.710237471677015E-4</v>
      </c>
      <c r="I30" s="20">
        <v>0.009944550650027495</v>
      </c>
      <c r="J30" s="20">
        <v>0.00207413295222926</v>
      </c>
      <c r="K30" s="20">
        <v>8.670520231213872E-4</v>
      </c>
      <c r="L30" s="20">
        <v>0.03222786163568013</v>
      </c>
      <c r="M30" s="20">
        <v>0.02710553678743486</v>
      </c>
      <c r="N30" s="20">
        <v>0.004854560908471917</v>
      </c>
      <c r="O30" s="20">
        <v>0.02834908613776456</v>
      </c>
      <c r="P30" s="20">
        <v>0.05153169070084175</v>
      </c>
      <c r="Q30" s="20">
        <v>0.0</v>
      </c>
      <c r="R30" s="20">
        <v>0.1300010256743468</v>
      </c>
      <c r="S30" s="20">
        <v>0.1079895013810884</v>
      </c>
      <c r="T30" s="20">
        <v>0.01149558968535611</v>
      </c>
      <c r="U30" s="20">
        <v>0.06622115886232813</v>
      </c>
      <c r="V30" s="20">
        <v>0.005579260218344467</v>
      </c>
      <c r="W30" s="20">
        <v>0.0220914775646919</v>
      </c>
      <c r="X30" s="20">
        <v>2.707150923302522E-4</v>
      </c>
      <c r="Y30" s="20">
        <v>0.02282863635149775</v>
      </c>
      <c r="Z30" s="20">
        <v>0.001786459363649863</v>
      </c>
      <c r="AA30" s="20">
        <v>0.0106532269875162</v>
      </c>
      <c r="AB30" s="20">
        <v>0.0</v>
      </c>
      <c r="AC30" s="20">
        <v>0.0065507847429325</v>
      </c>
      <c r="AD30" s="20">
        <v>0.02146094298424289</v>
      </c>
      <c r="AE30" s="20">
        <v>0.003694553839313401</v>
      </c>
      <c r="AF30" s="20">
        <v>0.008551717205083331</v>
      </c>
      <c r="AG30" s="20">
        <v>0.005036392728836367</v>
      </c>
      <c r="AH30" s="20">
        <v>0.00780630879873803</v>
      </c>
      <c r="AI30" s="20">
        <v>0.01014072149981825</v>
      </c>
      <c r="AJ30" s="20">
        <v>0.0</v>
      </c>
      <c r="AK30" s="20">
        <v>0.003206763191184168</v>
      </c>
      <c r="AL30" s="20">
        <v>0.001774688772471921</v>
      </c>
      <c r="AM30" s="20">
        <v>0.003983588189878686</v>
      </c>
      <c r="AN30" s="20">
        <v>0.004031971783239461</v>
      </c>
      <c r="AO30" s="20">
        <v>0.01252078776552506</v>
      </c>
      <c r="AP30" s="20">
        <v>0.005093825389403304</v>
      </c>
      <c r="AQ30" s="20">
        <v>0.004398161338404667</v>
      </c>
      <c r="AR30" s="20">
        <v>0.02169122643606741</v>
      </c>
      <c r="AS30" s="20">
        <v>0.02450437221330829</v>
      </c>
      <c r="AT30" s="20">
        <v>0.00467528051683101</v>
      </c>
      <c r="AU30" s="20">
        <v>0.0105513824576348</v>
      </c>
      <c r="AV30" s="20">
        <v>0.01320475776820746</v>
      </c>
      <c r="AW30" s="20">
        <v>0.008298079675675987</v>
      </c>
      <c r="AX30" s="20">
        <v>0.001188829708972133</v>
      </c>
      <c r="AY30" s="20">
        <v>0.00132873305064637</v>
      </c>
      <c r="AZ30" s="20">
        <v>0.0</v>
      </c>
      <c r="BA30" s="20">
        <v>0.0</v>
      </c>
      <c r="BB30" s="20">
        <v>0.0</v>
      </c>
      <c r="BC30" s="20">
        <v>0.007208611105961005</v>
      </c>
      <c r="BD30" s="20">
        <v>0.007599455967358041</v>
      </c>
      <c r="BE30" s="20">
        <v>0.01154369262155729</v>
      </c>
      <c r="BF30" s="20">
        <v>0.0</v>
      </c>
      <c r="BG30" s="20">
        <v>0.0</v>
      </c>
      <c r="BH30" s="20">
        <v>0.0</v>
      </c>
      <c r="BI30" s="20">
        <v>0.0</v>
      </c>
      <c r="BJ30" s="20">
        <v>0.0</v>
      </c>
    </row>
    <row r="31" ht="15.75" customHeight="1">
      <c r="A31" s="39">
        <v>2029.0</v>
      </c>
      <c r="B31" s="20">
        <v>0.001259453256039785</v>
      </c>
      <c r="C31" s="20">
        <v>0.05277177861286984</v>
      </c>
      <c r="D31" s="20">
        <v>0.0</v>
      </c>
      <c r="E31" s="20">
        <v>0.03953148511238505</v>
      </c>
      <c r="F31" s="20">
        <v>0.1469358616744618</v>
      </c>
      <c r="G31" s="20">
        <v>0.0</v>
      </c>
      <c r="H31" s="20">
        <v>4.355118735838506E-4</v>
      </c>
      <c r="I31" s="20">
        <v>0.009335870474056023</v>
      </c>
      <c r="J31" s="20">
        <v>0.002637995865211309</v>
      </c>
      <c r="K31" s="20">
        <v>0.00115606936416185</v>
      </c>
      <c r="L31" s="20">
        <v>0.03597678925601303</v>
      </c>
      <c r="M31" s="20">
        <v>0.02594934552167844</v>
      </c>
      <c r="N31" s="20">
        <v>0.004736585679216124</v>
      </c>
      <c r="O31" s="20">
        <v>0.02971630890816597</v>
      </c>
      <c r="P31" s="20">
        <v>0.04473615023538064</v>
      </c>
      <c r="Q31" s="20">
        <v>0.0</v>
      </c>
      <c r="R31" s="20">
        <v>0.1226623058780892</v>
      </c>
      <c r="S31" s="20">
        <v>0.1194345104094607</v>
      </c>
      <c r="T31" s="20">
        <v>0.0110606136118042</v>
      </c>
      <c r="U31" s="20">
        <v>0.07513143401577248</v>
      </c>
      <c r="V31" s="20">
        <v>0.002789630109172233</v>
      </c>
      <c r="W31" s="20">
        <v>0.02025462464883127</v>
      </c>
      <c r="X31" s="20">
        <v>2.628651966241536E-4</v>
      </c>
      <c r="Y31" s="20">
        <v>0.0275936222673277</v>
      </c>
      <c r="Z31" s="20">
        <v>0.001714945651449776</v>
      </c>
      <c r="AA31" s="20">
        <v>0.01231119923556928</v>
      </c>
      <c r="AB31" s="20">
        <v>0.0</v>
      </c>
      <c r="AC31" s="20">
        <v>0.006321408465765241</v>
      </c>
      <c r="AD31" s="20">
        <v>0.02224866258358693</v>
      </c>
      <c r="AE31" s="20">
        <v>0.00340570375860037</v>
      </c>
      <c r="AF31" s="20">
        <v>0.008341935900512876</v>
      </c>
      <c r="AG31" s="20">
        <v>0.004204130853820881</v>
      </c>
      <c r="AH31" s="20">
        <v>0.007034175593974025</v>
      </c>
      <c r="AI31" s="20">
        <v>0.00951896099925742</v>
      </c>
      <c r="AJ31" s="20">
        <v>0.0</v>
      </c>
      <c r="AK31" s="20">
        <v>0.002637610315981974</v>
      </c>
      <c r="AL31" s="20">
        <v>0.001709060355860805</v>
      </c>
      <c r="AM31" s="20">
        <v>0.003536053417165343</v>
      </c>
      <c r="AN31" s="20">
        <v>0.003659417830869418</v>
      </c>
      <c r="AO31" s="20">
        <v>0.01384001532671584</v>
      </c>
      <c r="AP31" s="20">
        <v>0.005918781673507048</v>
      </c>
      <c r="AQ31" s="20">
        <v>0.00394168522547571</v>
      </c>
      <c r="AR31" s="20">
        <v>0.02081954498727319</v>
      </c>
      <c r="AS31" s="20">
        <v>0.02260864082727071</v>
      </c>
      <c r="AT31" s="20">
        <v>0.00623370735577468</v>
      </c>
      <c r="AU31" s="20">
        <v>0.009752626511601034</v>
      </c>
      <c r="AV31" s="20">
        <v>0.01466369589645781</v>
      </c>
      <c r="AW31" s="20">
        <v>0.0069542081479366</v>
      </c>
      <c r="AX31" s="20">
        <v>5.944148544860662E-4</v>
      </c>
      <c r="AY31" s="20">
        <v>0.001202732160594635</v>
      </c>
      <c r="AZ31" s="20">
        <v>0.0</v>
      </c>
      <c r="BA31" s="20">
        <v>0.0</v>
      </c>
      <c r="BB31" s="20">
        <v>0.0</v>
      </c>
      <c r="BC31" s="20">
        <v>0.006933671981632888</v>
      </c>
      <c r="BD31" s="20">
        <v>0.01013260795647739</v>
      </c>
      <c r="BE31" s="20">
        <v>0.01539159016207639</v>
      </c>
      <c r="BF31" s="20">
        <v>0.0</v>
      </c>
      <c r="BG31" s="20">
        <v>0.0</v>
      </c>
      <c r="BH31" s="20">
        <v>0.0</v>
      </c>
      <c r="BI31" s="20">
        <v>0.0</v>
      </c>
      <c r="BJ31" s="20">
        <v>0.0</v>
      </c>
    </row>
    <row r="32" ht="15.75" customHeight="1">
      <c r="A32" s="39">
        <v>2030.0</v>
      </c>
      <c r="B32" s="20">
        <v>0.0</v>
      </c>
      <c r="C32" s="20">
        <v>0.05219313158789527</v>
      </c>
      <c r="D32" s="20">
        <v>0.0</v>
      </c>
      <c r="E32" s="20">
        <v>0.0353337866938683</v>
      </c>
      <c r="F32" s="20">
        <v>0.1402584155049303</v>
      </c>
      <c r="G32" s="20">
        <v>0.0</v>
      </c>
      <c r="H32" s="20">
        <v>0.0</v>
      </c>
      <c r="I32" s="20">
        <v>0.008727190298084551</v>
      </c>
      <c r="J32" s="20">
        <v>0.003201858778193358</v>
      </c>
      <c r="K32" s="20">
        <v>0.001445086705202312</v>
      </c>
      <c r="L32" s="20">
        <v>0.03972571687634591</v>
      </c>
      <c r="M32" s="20">
        <v>0.02479315425592202</v>
      </c>
      <c r="N32" s="20">
        <v>0.004618610449960331</v>
      </c>
      <c r="O32" s="20">
        <v>0.03108353167856738</v>
      </c>
      <c r="P32" s="20">
        <v>0.03794060976991953</v>
      </c>
      <c r="Q32" s="20">
        <v>0.0</v>
      </c>
      <c r="R32" s="20">
        <v>0.1153235860818316</v>
      </c>
      <c r="S32" s="20">
        <v>0.1308795194378329</v>
      </c>
      <c r="T32" s="20">
        <v>0.0106256375382523</v>
      </c>
      <c r="U32" s="20">
        <v>0.08404170916921681</v>
      </c>
      <c r="V32" s="20">
        <v>0.0</v>
      </c>
      <c r="W32" s="20">
        <v>0.01841777173297065</v>
      </c>
      <c r="X32" s="20">
        <v>2.550153009180551E-4</v>
      </c>
      <c r="Y32" s="20">
        <v>0.03235860818315765</v>
      </c>
      <c r="Z32" s="20">
        <v>0.001643431939249688</v>
      </c>
      <c r="AA32" s="20">
        <v>0.01396917148362235</v>
      </c>
      <c r="AB32" s="20">
        <v>0.0</v>
      </c>
      <c r="AC32" s="20">
        <v>0.006092032188597983</v>
      </c>
      <c r="AD32" s="20">
        <v>0.02303638218293098</v>
      </c>
      <c r="AE32" s="20">
        <v>0.00311685367788734</v>
      </c>
      <c r="AF32" s="20">
        <v>0.008132154595942423</v>
      </c>
      <c r="AG32" s="20">
        <v>0.003371868978805395</v>
      </c>
      <c r="AH32" s="20">
        <v>0.006262042389210019</v>
      </c>
      <c r="AI32" s="20">
        <v>0.008897200498696588</v>
      </c>
      <c r="AJ32" s="20">
        <v>0.0</v>
      </c>
      <c r="AK32" s="20">
        <v>0.00206845744077978</v>
      </c>
      <c r="AL32" s="20">
        <v>0.001643431939249688</v>
      </c>
      <c r="AM32" s="20">
        <v>0.003088518644452001</v>
      </c>
      <c r="AN32" s="20">
        <v>0.003286863878499377</v>
      </c>
      <c r="AO32" s="20">
        <v>0.01515924288790661</v>
      </c>
      <c r="AP32" s="20">
        <v>0.00674373795761079</v>
      </c>
      <c r="AQ32" s="20">
        <v>0.003485209112546753</v>
      </c>
      <c r="AR32" s="20">
        <v>0.01994786353847898</v>
      </c>
      <c r="AS32" s="20">
        <v>0.02071290944123314</v>
      </c>
      <c r="AT32" s="20">
        <v>0.00779213419471835</v>
      </c>
      <c r="AU32" s="20">
        <v>0.008953870565567268</v>
      </c>
      <c r="AV32" s="20">
        <v>0.01612263402470815</v>
      </c>
      <c r="AW32" s="20">
        <v>0.005610336620197212</v>
      </c>
      <c r="AX32" s="20">
        <v>0.0</v>
      </c>
      <c r="AY32" s="20">
        <v>0.001076731270542899</v>
      </c>
      <c r="AZ32" s="20">
        <v>0.0</v>
      </c>
      <c r="BA32" s="20">
        <v>0.0</v>
      </c>
      <c r="BB32" s="20">
        <v>0.0</v>
      </c>
      <c r="BC32" s="20">
        <v>0.006658732857304772</v>
      </c>
      <c r="BD32" s="20">
        <v>0.01266575994559673</v>
      </c>
      <c r="BE32" s="20">
        <v>0.01923948770259549</v>
      </c>
      <c r="BF32" s="20">
        <v>0.0</v>
      </c>
      <c r="BG32" s="20">
        <v>0.0</v>
      </c>
      <c r="BH32" s="20">
        <v>0.0</v>
      </c>
      <c r="BI32" s="20">
        <v>0.0</v>
      </c>
      <c r="BJ32" s="20">
        <v>0.0</v>
      </c>
    </row>
    <row r="33" ht="15.75" customHeight="1">
      <c r="A33" s="39">
        <v>2031.0</v>
      </c>
      <c r="B33" s="20">
        <v>0.0</v>
      </c>
      <c r="C33" s="20">
        <v>0.05117075237876634</v>
      </c>
      <c r="D33" s="20">
        <v>0.0</v>
      </c>
      <c r="E33" s="20">
        <v>0.03161442355838761</v>
      </c>
      <c r="F33" s="20">
        <v>0.1314528883435279</v>
      </c>
      <c r="G33" s="20">
        <v>0.0</v>
      </c>
      <c r="H33" s="20">
        <v>0.0</v>
      </c>
      <c r="I33" s="20">
        <v>0.008086664471424506</v>
      </c>
      <c r="J33" s="20">
        <v>0.004031074721561355</v>
      </c>
      <c r="K33" s="20">
        <v>0.001395557729925899</v>
      </c>
      <c r="L33" s="20">
        <v>0.04233439034690609</v>
      </c>
      <c r="M33" s="20">
        <v>0.02373165226580715</v>
      </c>
      <c r="N33" s="20">
        <v>0.004435125126875327</v>
      </c>
      <c r="O33" s="20">
        <v>0.03471306292619858</v>
      </c>
      <c r="P33" s="20">
        <v>0.03419518750296788</v>
      </c>
      <c r="Q33" s="20">
        <v>0.0</v>
      </c>
      <c r="R33" s="20">
        <v>0.1070200608643767</v>
      </c>
      <c r="S33" s="20">
        <v>0.1305030440439389</v>
      </c>
      <c r="T33" s="20">
        <v>0.008500510030601836</v>
      </c>
      <c r="U33" s="20">
        <v>0.08195101599505504</v>
      </c>
      <c r="V33" s="20">
        <v>0.0</v>
      </c>
      <c r="W33" s="20">
        <v>0.01692227018267533</v>
      </c>
      <c r="X33" s="20">
        <v>2.475555799642713E-4</v>
      </c>
      <c r="Y33" s="20">
        <v>0.03502554486738611</v>
      </c>
      <c r="Z33" s="20">
        <v>0.001537905164952615</v>
      </c>
      <c r="AA33" s="20">
        <v>0.0144574163813461</v>
      </c>
      <c r="AB33" s="20">
        <v>3.320179616274323E-4</v>
      </c>
      <c r="AC33" s="20">
        <v>0.005858793800953226</v>
      </c>
      <c r="AD33" s="20">
        <v>0.02324064473124069</v>
      </c>
      <c r="AE33" s="20">
        <v>0.00290714466499323</v>
      </c>
      <c r="AF33" s="20">
        <v>0.007806580936245026</v>
      </c>
      <c r="AG33" s="20">
        <v>0.002697495183044316</v>
      </c>
      <c r="AH33" s="20">
        <v>0.005684555669430337</v>
      </c>
      <c r="AI33" s="20">
        <v>0.008260773053740234</v>
      </c>
      <c r="AJ33" s="20">
        <v>0.0</v>
      </c>
      <c r="AK33" s="20">
        <v>0.001654765952623824</v>
      </c>
      <c r="AL33" s="20">
        <v>0.00158689142158617</v>
      </c>
      <c r="AM33" s="20">
        <v>0.002830047464207675</v>
      </c>
      <c r="AN33" s="20">
        <v>0.003054038660290317</v>
      </c>
      <c r="AO33" s="20">
        <v>0.01617148194129549</v>
      </c>
      <c r="AP33" s="20">
        <v>0.007180267274511546</v>
      </c>
      <c r="AQ33" s="20">
        <v>0.003060313160223822</v>
      </c>
      <c r="AR33" s="20">
        <v>0.01894100956802634</v>
      </c>
      <c r="AS33" s="20">
        <v>0.01890533911918599</v>
      </c>
      <c r="AT33" s="20">
        <v>0.009347056110707325</v>
      </c>
      <c r="AU33" s="20">
        <v>0.00816459325473984</v>
      </c>
      <c r="AV33" s="20">
        <v>0.01724699822534551</v>
      </c>
      <c r="AW33" s="20">
        <v>0.00496180311028214</v>
      </c>
      <c r="AX33" s="20">
        <v>0.0</v>
      </c>
      <c r="AY33" s="20">
        <v>9.974579515275295E-4</v>
      </c>
      <c r="AZ33" s="20">
        <v>0.0</v>
      </c>
      <c r="BA33" s="20">
        <v>0.0</v>
      </c>
      <c r="BB33" s="20">
        <v>0.0</v>
      </c>
      <c r="BC33" s="20">
        <v>0.006279496831496287</v>
      </c>
      <c r="BD33" s="20">
        <v>0.02962369517922878</v>
      </c>
      <c r="BE33" s="20">
        <v>0.02936355913744719</v>
      </c>
      <c r="BF33" s="20">
        <v>0.0</v>
      </c>
      <c r="BG33" s="20">
        <v>0.0</v>
      </c>
      <c r="BH33" s="20">
        <v>0.0</v>
      </c>
      <c r="BI33" s="20">
        <v>3.646754660498027E-4</v>
      </c>
      <c r="BJ33" s="20">
        <v>1.524016873043952E-4</v>
      </c>
    </row>
    <row r="34" ht="15.75" customHeight="1">
      <c r="A34" s="39">
        <v>2032.0</v>
      </c>
      <c r="B34" s="20">
        <v>0.0</v>
      </c>
      <c r="C34" s="20">
        <v>0.05014837316963742</v>
      </c>
      <c r="D34" s="20">
        <v>0.0</v>
      </c>
      <c r="E34" s="20">
        <v>0.02789506042290691</v>
      </c>
      <c r="F34" s="20">
        <v>0.1226473611821254</v>
      </c>
      <c r="G34" s="20">
        <v>0.0</v>
      </c>
      <c r="H34" s="20">
        <v>0.0</v>
      </c>
      <c r="I34" s="20">
        <v>0.00744613864476446</v>
      </c>
      <c r="J34" s="20">
        <v>0.004860290664929351</v>
      </c>
      <c r="K34" s="20">
        <v>0.001346028754649486</v>
      </c>
      <c r="L34" s="20">
        <v>0.04494306381746628</v>
      </c>
      <c r="M34" s="20">
        <v>0.02267015027569228</v>
      </c>
      <c r="N34" s="20">
        <v>0.004251639803790323</v>
      </c>
      <c r="O34" s="20">
        <v>0.03834259417382978</v>
      </c>
      <c r="P34" s="20">
        <v>0.03044976523601622</v>
      </c>
      <c r="Q34" s="20">
        <v>0.0</v>
      </c>
      <c r="R34" s="20">
        <v>0.09871653564692177</v>
      </c>
      <c r="S34" s="20">
        <v>0.130126568650045</v>
      </c>
      <c r="T34" s="20">
        <v>0.006375382522951377</v>
      </c>
      <c r="U34" s="20">
        <v>0.07986032282089327</v>
      </c>
      <c r="V34" s="20">
        <v>0.0</v>
      </c>
      <c r="W34" s="20">
        <v>0.01542676863238002</v>
      </c>
      <c r="X34" s="20">
        <v>2.400958590104874E-4</v>
      </c>
      <c r="Y34" s="20">
        <v>0.03769248155161455</v>
      </c>
      <c r="Z34" s="20">
        <v>0.001432378390655542</v>
      </c>
      <c r="AA34" s="20">
        <v>0.01494566127906986</v>
      </c>
      <c r="AB34" s="20">
        <v>6.640359232548647E-4</v>
      </c>
      <c r="AC34" s="20">
        <v>0.00562555541330847</v>
      </c>
      <c r="AD34" s="20">
        <v>0.02344490727955039</v>
      </c>
      <c r="AE34" s="20">
        <v>0.00269743565209912</v>
      </c>
      <c r="AF34" s="20">
        <v>0.007481007276547628</v>
      </c>
      <c r="AG34" s="20">
        <v>0.002023121387283237</v>
      </c>
      <c r="AH34" s="20">
        <v>0.005107068949650654</v>
      </c>
      <c r="AI34" s="20">
        <v>0.00762434560878388</v>
      </c>
      <c r="AJ34" s="20">
        <v>0.0</v>
      </c>
      <c r="AK34" s="20">
        <v>0.001241074464467868</v>
      </c>
      <c r="AL34" s="20">
        <v>0.001530350903922653</v>
      </c>
      <c r="AM34" s="20">
        <v>0.002571576283963349</v>
      </c>
      <c r="AN34" s="20">
        <v>0.002821213442081256</v>
      </c>
      <c r="AO34" s="20">
        <v>0.01718372099468437</v>
      </c>
      <c r="AP34" s="20">
        <v>0.007616796591412303</v>
      </c>
      <c r="AQ34" s="20">
        <v>0.002635417207900892</v>
      </c>
      <c r="AR34" s="20">
        <v>0.01793415559757371</v>
      </c>
      <c r="AS34" s="20">
        <v>0.01709776879713885</v>
      </c>
      <c r="AT34" s="20">
        <v>0.0109019780266963</v>
      </c>
      <c r="AU34" s="20">
        <v>0.007375315943912411</v>
      </c>
      <c r="AV34" s="20">
        <v>0.01837136242598287</v>
      </c>
      <c r="AW34" s="20">
        <v>0.004313269600367068</v>
      </c>
      <c r="AX34" s="20">
        <v>0.0</v>
      </c>
      <c r="AY34" s="20">
        <v>9.181846325121595E-4</v>
      </c>
      <c r="AZ34" s="20">
        <v>0.0</v>
      </c>
      <c r="BA34" s="20">
        <v>0.0</v>
      </c>
      <c r="BB34" s="20">
        <v>0.0</v>
      </c>
      <c r="BC34" s="20">
        <v>0.005900260805687802</v>
      </c>
      <c r="BD34" s="20">
        <v>0.04658163041286083</v>
      </c>
      <c r="BE34" s="20">
        <v>0.03948763057229889</v>
      </c>
      <c r="BF34" s="20">
        <v>0.0</v>
      </c>
      <c r="BG34" s="20">
        <v>0.0</v>
      </c>
      <c r="BH34" s="20">
        <v>0.0</v>
      </c>
      <c r="BI34" s="20">
        <v>7.293509320996054E-4</v>
      </c>
      <c r="BJ34" s="20">
        <v>3.048033746087904E-4</v>
      </c>
    </row>
    <row r="35" ht="15.75" customHeight="1">
      <c r="A35" s="39">
        <v>2033.0</v>
      </c>
      <c r="B35" s="20">
        <v>0.0</v>
      </c>
      <c r="C35" s="20">
        <v>0.0491259939605085</v>
      </c>
      <c r="D35" s="20">
        <v>0.0</v>
      </c>
      <c r="E35" s="20">
        <v>0.02417569728742622</v>
      </c>
      <c r="F35" s="20">
        <v>0.113841834020723</v>
      </c>
      <c r="G35" s="20">
        <v>0.0</v>
      </c>
      <c r="H35" s="20">
        <v>0.0</v>
      </c>
      <c r="I35" s="20">
        <v>0.006805612818104415</v>
      </c>
      <c r="J35" s="20">
        <v>0.005689506608297347</v>
      </c>
      <c r="K35" s="20">
        <v>0.001296499779373073</v>
      </c>
      <c r="L35" s="20">
        <v>0.04755173728802646</v>
      </c>
      <c r="M35" s="20">
        <v>0.02160864828557741</v>
      </c>
      <c r="N35" s="20">
        <v>0.004068154480705318</v>
      </c>
      <c r="O35" s="20">
        <v>0.04197212542146097</v>
      </c>
      <c r="P35" s="20">
        <v>0.02670434296906456</v>
      </c>
      <c r="Q35" s="20">
        <v>0.0</v>
      </c>
      <c r="R35" s="20">
        <v>0.09041301042946688</v>
      </c>
      <c r="S35" s="20">
        <v>0.129750093256151</v>
      </c>
      <c r="T35" s="20">
        <v>0.004250255015300918</v>
      </c>
      <c r="U35" s="20">
        <v>0.0777696296467315</v>
      </c>
      <c r="V35" s="20">
        <v>0.0</v>
      </c>
      <c r="W35" s="20">
        <v>0.01393126708208471</v>
      </c>
      <c r="X35" s="20">
        <v>2.326361380567036E-4</v>
      </c>
      <c r="Y35" s="20">
        <v>0.04035941823584301</v>
      </c>
      <c r="Z35" s="20">
        <v>0.001326851616358468</v>
      </c>
      <c r="AA35" s="20">
        <v>0.01543390617679361</v>
      </c>
      <c r="AB35" s="20">
        <v>9.96053884882297E-4</v>
      </c>
      <c r="AC35" s="20">
        <v>0.005392317025663713</v>
      </c>
      <c r="AD35" s="20">
        <v>0.0236491698278601</v>
      </c>
      <c r="AE35" s="20">
        <v>0.002487726639205011</v>
      </c>
      <c r="AF35" s="20">
        <v>0.007155433616850231</v>
      </c>
      <c r="AG35" s="20">
        <v>0.001348747591522158</v>
      </c>
      <c r="AH35" s="20">
        <v>0.004529582229870972</v>
      </c>
      <c r="AI35" s="20">
        <v>0.006987918163827526</v>
      </c>
      <c r="AJ35" s="20">
        <v>0.0</v>
      </c>
      <c r="AK35" s="20">
        <v>8.273829763119119E-4</v>
      </c>
      <c r="AL35" s="20">
        <v>0.001473810386259135</v>
      </c>
      <c r="AM35" s="20">
        <v>0.002313105103719023</v>
      </c>
      <c r="AN35" s="20">
        <v>0.002588388223872196</v>
      </c>
      <c r="AO35" s="20">
        <v>0.01819596004807324</v>
      </c>
      <c r="AP35" s="20">
        <v>0.00805332590831306</v>
      </c>
      <c r="AQ35" s="20">
        <v>0.002210521255577961</v>
      </c>
      <c r="AR35" s="20">
        <v>0.01692730162712108</v>
      </c>
      <c r="AS35" s="20">
        <v>0.01529019847509171</v>
      </c>
      <c r="AT35" s="20">
        <v>0.01245689994268527</v>
      </c>
      <c r="AU35" s="20">
        <v>0.006586038633084983</v>
      </c>
      <c r="AV35" s="20">
        <v>0.01949572662662023</v>
      </c>
      <c r="AW35" s="20">
        <v>0.003664736090451997</v>
      </c>
      <c r="AX35" s="20">
        <v>0.0</v>
      </c>
      <c r="AY35" s="20">
        <v>8.389113134967896E-4</v>
      </c>
      <c r="AZ35" s="20">
        <v>0.0</v>
      </c>
      <c r="BA35" s="20">
        <v>0.0</v>
      </c>
      <c r="BB35" s="20">
        <v>0.0</v>
      </c>
      <c r="BC35" s="20">
        <v>0.005521024779879318</v>
      </c>
      <c r="BD35" s="20">
        <v>0.06353956564649287</v>
      </c>
      <c r="BE35" s="20">
        <v>0.04961170200715059</v>
      </c>
      <c r="BF35" s="20">
        <v>0.0</v>
      </c>
      <c r="BG35" s="20">
        <v>0.0</v>
      </c>
      <c r="BH35" s="20">
        <v>0.0</v>
      </c>
      <c r="BI35" s="20">
        <v>0.001094026398149408</v>
      </c>
      <c r="BJ35" s="20">
        <v>4.572050619131854E-4</v>
      </c>
    </row>
    <row r="36" ht="15.75" customHeight="1">
      <c r="A36" s="39">
        <v>2034.0</v>
      </c>
      <c r="B36" s="20">
        <v>0.0</v>
      </c>
      <c r="C36" s="20">
        <v>0.04810361475137957</v>
      </c>
      <c r="D36" s="20">
        <v>0.0</v>
      </c>
      <c r="E36" s="20">
        <v>0.02045633415194552</v>
      </c>
      <c r="F36" s="20">
        <v>0.1050363068593205</v>
      </c>
      <c r="G36" s="20">
        <v>0.0</v>
      </c>
      <c r="H36" s="20">
        <v>0.0</v>
      </c>
      <c r="I36" s="20">
        <v>0.006165086991444369</v>
      </c>
      <c r="J36" s="20">
        <v>0.006518722551665343</v>
      </c>
      <c r="K36" s="20">
        <v>0.001246970804096661</v>
      </c>
      <c r="L36" s="20">
        <v>0.05016041075858664</v>
      </c>
      <c r="M36" s="20">
        <v>0.02054714629546254</v>
      </c>
      <c r="N36" s="20">
        <v>0.003884669157620315</v>
      </c>
      <c r="O36" s="20">
        <v>0.04560165666909217</v>
      </c>
      <c r="P36" s="20">
        <v>0.0229589207021129</v>
      </c>
      <c r="Q36" s="20">
        <v>0.0</v>
      </c>
      <c r="R36" s="20">
        <v>0.08210948521201197</v>
      </c>
      <c r="S36" s="20">
        <v>0.129373617862257</v>
      </c>
      <c r="T36" s="20">
        <v>0.002125127507650459</v>
      </c>
      <c r="U36" s="20">
        <v>0.07567893647256972</v>
      </c>
      <c r="V36" s="20">
        <v>0.0</v>
      </c>
      <c r="W36" s="20">
        <v>0.01243576553178939</v>
      </c>
      <c r="X36" s="20">
        <v>2.251764171029198E-4</v>
      </c>
      <c r="Y36" s="20">
        <v>0.04302635492007145</v>
      </c>
      <c r="Z36" s="20">
        <v>0.001221324842061395</v>
      </c>
      <c r="AA36" s="20">
        <v>0.01592215107451737</v>
      </c>
      <c r="AB36" s="20">
        <v>0.001328071846509729</v>
      </c>
      <c r="AC36" s="20">
        <v>0.005159078638018956</v>
      </c>
      <c r="AD36" s="20">
        <v>0.02385343237616981</v>
      </c>
      <c r="AE36" s="20">
        <v>0.002278017626310901</v>
      </c>
      <c r="AF36" s="20">
        <v>0.006829859957152833</v>
      </c>
      <c r="AG36" s="20">
        <v>6.743737957610788E-4</v>
      </c>
      <c r="AH36" s="20">
        <v>0.00395209551009129</v>
      </c>
      <c r="AI36" s="20">
        <v>0.006351490718871172</v>
      </c>
      <c r="AJ36" s="20">
        <v>0.0</v>
      </c>
      <c r="AK36" s="20">
        <v>4.136914881559559E-4</v>
      </c>
      <c r="AL36" s="20">
        <v>0.001417269868595617</v>
      </c>
      <c r="AM36" s="20">
        <v>0.002054633923474697</v>
      </c>
      <c r="AN36" s="20">
        <v>0.002355563005663136</v>
      </c>
      <c r="AO36" s="20">
        <v>0.01920819910146212</v>
      </c>
      <c r="AP36" s="20">
        <v>0.008489855225213816</v>
      </c>
      <c r="AQ36" s="20">
        <v>0.00178562530325503</v>
      </c>
      <c r="AR36" s="20">
        <v>0.01592044765666844</v>
      </c>
      <c r="AS36" s="20">
        <v>0.01348262815304456</v>
      </c>
      <c r="AT36" s="20">
        <v>0.01401182185867425</v>
      </c>
      <c r="AU36" s="20">
        <v>0.005796761322257555</v>
      </c>
      <c r="AV36" s="20">
        <v>0.02062009082725759</v>
      </c>
      <c r="AW36" s="20">
        <v>0.003016202580536925</v>
      </c>
      <c r="AX36" s="20">
        <v>0.0</v>
      </c>
      <c r="AY36" s="20">
        <v>7.596379944814196E-4</v>
      </c>
      <c r="AZ36" s="20">
        <v>0.0</v>
      </c>
      <c r="BA36" s="20">
        <v>0.0</v>
      </c>
      <c r="BB36" s="20">
        <v>0.0</v>
      </c>
      <c r="BC36" s="20">
        <v>0.005141788754070833</v>
      </c>
      <c r="BD36" s="20">
        <v>0.08049750088012493</v>
      </c>
      <c r="BE36" s="20">
        <v>0.05973577344200229</v>
      </c>
      <c r="BF36" s="20">
        <v>0.0</v>
      </c>
      <c r="BG36" s="20">
        <v>0.0</v>
      </c>
      <c r="BH36" s="20">
        <v>0.0</v>
      </c>
      <c r="BI36" s="20">
        <v>0.001458701864199211</v>
      </c>
      <c r="BJ36" s="20">
        <v>6.096067492175807E-4</v>
      </c>
    </row>
    <row r="37" ht="15.75" customHeight="1">
      <c r="A37" s="39">
        <v>2035.0</v>
      </c>
      <c r="B37" s="20">
        <v>0.0</v>
      </c>
      <c r="C37" s="20">
        <v>0.04708123554225065</v>
      </c>
      <c r="D37" s="20">
        <v>0.0</v>
      </c>
      <c r="E37" s="20">
        <v>0.01673697101646483</v>
      </c>
      <c r="F37" s="20">
        <v>0.09623077969791809</v>
      </c>
      <c r="G37" s="20">
        <v>0.0</v>
      </c>
      <c r="H37" s="20">
        <v>0.0</v>
      </c>
      <c r="I37" s="20">
        <v>0.005524561164784324</v>
      </c>
      <c r="J37" s="20">
        <v>0.007347938495033338</v>
      </c>
      <c r="K37" s="20">
        <v>0.001197441828820248</v>
      </c>
      <c r="L37" s="20">
        <v>0.05276908422914682</v>
      </c>
      <c r="M37" s="20">
        <v>0.01948564430534767</v>
      </c>
      <c r="N37" s="20">
        <v>0.003701183834535311</v>
      </c>
      <c r="O37" s="20">
        <v>0.04923118791672337</v>
      </c>
      <c r="P37" s="20">
        <v>0.01921349843516125</v>
      </c>
      <c r="Q37" s="20">
        <v>0.0</v>
      </c>
      <c r="R37" s="20">
        <v>0.07380595999455708</v>
      </c>
      <c r="S37" s="20">
        <v>0.1289971424683631</v>
      </c>
      <c r="T37" s="20">
        <v>0.0</v>
      </c>
      <c r="U37" s="20">
        <v>0.07358824329840795</v>
      </c>
      <c r="V37" s="20">
        <v>0.0</v>
      </c>
      <c r="W37" s="20">
        <v>0.01094026398149408</v>
      </c>
      <c r="X37" s="20">
        <v>2.177166961491359E-4</v>
      </c>
      <c r="Y37" s="20">
        <v>0.04569329160429991</v>
      </c>
      <c r="Z37" s="20">
        <v>0.001115798067764322</v>
      </c>
      <c r="AA37" s="20">
        <v>0.01641039597224112</v>
      </c>
      <c r="AB37" s="20">
        <v>0.001660089808137162</v>
      </c>
      <c r="AC37" s="20">
        <v>0.0049258402503742</v>
      </c>
      <c r="AD37" s="20">
        <v>0.02405769492447952</v>
      </c>
      <c r="AE37" s="20">
        <v>0.002068308613416791</v>
      </c>
      <c r="AF37" s="20">
        <v>0.006504286297455436</v>
      </c>
      <c r="AG37" s="20">
        <v>0.0</v>
      </c>
      <c r="AH37" s="20">
        <v>0.003374608790311607</v>
      </c>
      <c r="AI37" s="20">
        <v>0.005715063273914818</v>
      </c>
      <c r="AJ37" s="20">
        <v>0.0</v>
      </c>
      <c r="AK37" s="20">
        <v>0.0</v>
      </c>
      <c r="AL37" s="20">
        <v>0.0013607293509321</v>
      </c>
      <c r="AM37" s="20">
        <v>0.001796162743230372</v>
      </c>
      <c r="AN37" s="20">
        <v>0.002122737787454075</v>
      </c>
      <c r="AO37" s="20">
        <v>0.020220438154851</v>
      </c>
      <c r="AP37" s="20">
        <v>0.008926384542114573</v>
      </c>
      <c r="AQ37" s="20">
        <v>0.0013607293509321</v>
      </c>
      <c r="AR37" s="20">
        <v>0.01491359368621581</v>
      </c>
      <c r="AS37" s="20">
        <v>0.01167505783099741</v>
      </c>
      <c r="AT37" s="20">
        <v>0.01556674377466322</v>
      </c>
      <c r="AU37" s="20">
        <v>0.005007484011430126</v>
      </c>
      <c r="AV37" s="20">
        <v>0.02174445502789495</v>
      </c>
      <c r="AW37" s="20">
        <v>0.002367669070621853</v>
      </c>
      <c r="AX37" s="20">
        <v>0.0</v>
      </c>
      <c r="AY37" s="20">
        <v>6.803646754660498E-4</v>
      </c>
      <c r="AZ37" s="20">
        <v>0.0</v>
      </c>
      <c r="BA37" s="20">
        <v>0.0</v>
      </c>
      <c r="BB37" s="20">
        <v>0.0</v>
      </c>
      <c r="BC37" s="20">
        <v>0.004762552728262349</v>
      </c>
      <c r="BD37" s="20">
        <v>0.09745543611375697</v>
      </c>
      <c r="BE37" s="20">
        <v>0.069859844876854</v>
      </c>
      <c r="BF37" s="20">
        <v>0.0</v>
      </c>
      <c r="BG37" s="20">
        <v>0.0</v>
      </c>
      <c r="BH37" s="20">
        <v>0.0</v>
      </c>
      <c r="BI37" s="20">
        <v>0.001823377330249013</v>
      </c>
      <c r="BJ37" s="20">
        <v>7.620084365219758E-4</v>
      </c>
    </row>
    <row r="38" ht="15.75" customHeight="1">
      <c r="A38" s="39">
        <v>2036.0</v>
      </c>
      <c r="B38" s="20">
        <v>0.0</v>
      </c>
      <c r="C38" s="20">
        <v>0.04530686991412124</v>
      </c>
      <c r="D38" s="20">
        <v>0.0</v>
      </c>
      <c r="E38" s="20">
        <v>0.01460663654312041</v>
      </c>
      <c r="F38" s="20">
        <v>0.08715464648026505</v>
      </c>
      <c r="G38" s="20">
        <v>0.0</v>
      </c>
      <c r="H38" s="20">
        <v>0.0</v>
      </c>
      <c r="I38" s="20">
        <v>0.004962885892834537</v>
      </c>
      <c r="J38" s="20">
        <v>0.008589312168744683</v>
      </c>
      <c r="K38" s="20">
        <v>9.579534630561982E-4</v>
      </c>
      <c r="L38" s="20">
        <v>0.05062499341429241</v>
      </c>
      <c r="M38" s="20">
        <v>0.01792861312246247</v>
      </c>
      <c r="N38" s="20">
        <v>0.003509407460952702</v>
      </c>
      <c r="O38" s="20">
        <v>0.05190029416581098</v>
      </c>
      <c r="P38" s="20">
        <v>0.01697961590188073</v>
      </c>
      <c r="Q38" s="20">
        <v>0.0</v>
      </c>
      <c r="R38" s="20">
        <v>0.06635234980765434</v>
      </c>
      <c r="S38" s="20">
        <v>0.1258412930705143</v>
      </c>
      <c r="T38" s="20">
        <v>0.0</v>
      </c>
      <c r="U38" s="20">
        <v>0.0715269711437278</v>
      </c>
      <c r="V38" s="20">
        <v>0.0</v>
      </c>
      <c r="W38" s="20">
        <v>0.008940254748620792</v>
      </c>
      <c r="X38" s="20">
        <v>2.055139508235632E-4</v>
      </c>
      <c r="Y38" s="20">
        <v>0.04764920352554601</v>
      </c>
      <c r="Z38" s="20">
        <v>0.001007553965193724</v>
      </c>
      <c r="AA38" s="20">
        <v>0.01638773854383536</v>
      </c>
      <c r="AB38" s="20">
        <v>0.001578796597743765</v>
      </c>
      <c r="AC38" s="20">
        <v>0.004692846454001468</v>
      </c>
      <c r="AD38" s="20">
        <v>0.02384799981119165</v>
      </c>
      <c r="AE38" s="20">
        <v>0.001910595074284845</v>
      </c>
      <c r="AF38" s="20">
        <v>0.006133199990457232</v>
      </c>
      <c r="AG38" s="20">
        <v>0.0</v>
      </c>
      <c r="AH38" s="20">
        <v>0.003023539835926582</v>
      </c>
      <c r="AI38" s="20">
        <v>0.005198862497216944</v>
      </c>
      <c r="AJ38" s="20">
        <v>0.0</v>
      </c>
      <c r="AK38" s="20">
        <v>0.0</v>
      </c>
      <c r="AL38" s="20">
        <v>0.00129752077344071</v>
      </c>
      <c r="AM38" s="20">
        <v>0.001635420622644576</v>
      </c>
      <c r="AN38" s="20">
        <v>0.001959361845832048</v>
      </c>
      <c r="AO38" s="20">
        <v>0.01966037987957043</v>
      </c>
      <c r="AP38" s="20">
        <v>0.008661126438048</v>
      </c>
      <c r="AQ38" s="20">
        <v>0.00108858348074568</v>
      </c>
      <c r="AR38" s="20">
        <v>0.01385309804176692</v>
      </c>
      <c r="AS38" s="20">
        <v>0.01050487167157272</v>
      </c>
      <c r="AT38" s="20">
        <v>0.01709180291756024</v>
      </c>
      <c r="AU38" s="20">
        <v>0.004507436711612173</v>
      </c>
      <c r="AV38" s="20">
        <v>0.02235782472382292</v>
      </c>
      <c r="AW38" s="20">
        <v>0.002082178819923009</v>
      </c>
      <c r="AX38" s="20">
        <v>0.0</v>
      </c>
      <c r="AY38" s="20">
        <v>6.226432251334761E-4</v>
      </c>
      <c r="AZ38" s="20">
        <v>1.984904280602784E-4</v>
      </c>
      <c r="BA38" s="20">
        <v>0.0</v>
      </c>
      <c r="BB38" s="20">
        <v>0.0</v>
      </c>
      <c r="BC38" s="20">
        <v>0.004400290034473339</v>
      </c>
      <c r="BD38" s="20">
        <v>0.1140687130687067</v>
      </c>
      <c r="BE38" s="20">
        <v>0.07687040352038157</v>
      </c>
      <c r="BF38" s="20">
        <v>0.007119538248583145</v>
      </c>
      <c r="BG38" s="20">
        <v>8.775366293191256E-4</v>
      </c>
      <c r="BH38" s="20">
        <v>0.0</v>
      </c>
      <c r="BI38" s="20">
        <v>0.003177211096615832</v>
      </c>
      <c r="BJ38" s="20">
        <v>0.001147620277907283</v>
      </c>
    </row>
    <row r="39" ht="15.75" customHeight="1">
      <c r="A39" s="39">
        <v>2037.0</v>
      </c>
      <c r="B39" s="20">
        <v>0.0</v>
      </c>
      <c r="C39" s="20">
        <v>0.04353250428599183</v>
      </c>
      <c r="D39" s="20">
        <v>0.0</v>
      </c>
      <c r="E39" s="20">
        <v>0.01247630206977599</v>
      </c>
      <c r="F39" s="20">
        <v>0.078078513262612</v>
      </c>
      <c r="G39" s="20">
        <v>0.0</v>
      </c>
      <c r="H39" s="20">
        <v>0.0</v>
      </c>
      <c r="I39" s="20">
        <v>0.00440121062088475</v>
      </c>
      <c r="J39" s="20">
        <v>0.009830685842456029</v>
      </c>
      <c r="K39" s="20">
        <v>7.184650972921487E-4</v>
      </c>
      <c r="L39" s="20">
        <v>0.048480902599438</v>
      </c>
      <c r="M39" s="20">
        <v>0.01637158193957727</v>
      </c>
      <c r="N39" s="20">
        <v>0.003317631087370094</v>
      </c>
      <c r="O39" s="20">
        <v>0.05456940041489861</v>
      </c>
      <c r="P39" s="20">
        <v>0.01474573336860021</v>
      </c>
      <c r="Q39" s="20">
        <v>0.0</v>
      </c>
      <c r="R39" s="20">
        <v>0.05889873962075159</v>
      </c>
      <c r="S39" s="20">
        <v>0.1226854436726656</v>
      </c>
      <c r="T39" s="20">
        <v>0.0</v>
      </c>
      <c r="U39" s="20">
        <v>0.06946569898904764</v>
      </c>
      <c r="V39" s="20">
        <v>0.0</v>
      </c>
      <c r="W39" s="20">
        <v>0.006940245515747502</v>
      </c>
      <c r="X39" s="20">
        <v>1.933112054979905E-4</v>
      </c>
      <c r="Y39" s="20">
        <v>0.04960511544679212</v>
      </c>
      <c r="Z39" s="20">
        <v>8.993098626231259E-4</v>
      </c>
      <c r="AA39" s="20">
        <v>0.01636508111542961</v>
      </c>
      <c r="AB39" s="20">
        <v>0.001497503387350369</v>
      </c>
      <c r="AC39" s="20">
        <v>0.004459852657628736</v>
      </c>
      <c r="AD39" s="20">
        <v>0.02363830469790378</v>
      </c>
      <c r="AE39" s="20">
        <v>0.001752881535152898</v>
      </c>
      <c r="AF39" s="20">
        <v>0.005762113683459027</v>
      </c>
      <c r="AG39" s="20">
        <v>0.0</v>
      </c>
      <c r="AH39" s="20">
        <v>0.002672470881541557</v>
      </c>
      <c r="AI39" s="20">
        <v>0.00468266172051907</v>
      </c>
      <c r="AJ39" s="20">
        <v>0.0</v>
      </c>
      <c r="AK39" s="20">
        <v>0.0</v>
      </c>
      <c r="AL39" s="20">
        <v>0.001234312195949319</v>
      </c>
      <c r="AM39" s="20">
        <v>0.00147467850205878</v>
      </c>
      <c r="AN39" s="20">
        <v>0.00179598590421002</v>
      </c>
      <c r="AO39" s="20">
        <v>0.01910032160428985</v>
      </c>
      <c r="AP39" s="20">
        <v>0.008395868333981428</v>
      </c>
      <c r="AQ39" s="20">
        <v>8.164376105592597E-4</v>
      </c>
      <c r="AR39" s="20">
        <v>0.01279260239731804</v>
      </c>
      <c r="AS39" s="20">
        <v>0.009334685512148031</v>
      </c>
      <c r="AT39" s="20">
        <v>0.01861686206045726</v>
      </c>
      <c r="AU39" s="20">
        <v>0.004007389411794219</v>
      </c>
      <c r="AV39" s="20">
        <v>0.02297119441975089</v>
      </c>
      <c r="AW39" s="20">
        <v>0.001796688569224166</v>
      </c>
      <c r="AX39" s="20">
        <v>0.0</v>
      </c>
      <c r="AY39" s="20">
        <v>5.649217748009023E-4</v>
      </c>
      <c r="AZ39" s="20">
        <v>3.969808561205568E-4</v>
      </c>
      <c r="BA39" s="20">
        <v>0.0</v>
      </c>
      <c r="BB39" s="20">
        <v>0.0</v>
      </c>
      <c r="BC39" s="20">
        <v>0.004038027340684328</v>
      </c>
      <c r="BD39" s="20">
        <v>0.1306819900236565</v>
      </c>
      <c r="BE39" s="20">
        <v>0.08388096216390915</v>
      </c>
      <c r="BF39" s="20">
        <v>0.01423907649716629</v>
      </c>
      <c r="BG39" s="20">
        <v>0.001755073258638251</v>
      </c>
      <c r="BH39" s="20">
        <v>0.0</v>
      </c>
      <c r="BI39" s="20">
        <v>0.00453104486298265</v>
      </c>
      <c r="BJ39" s="20">
        <v>0.00153323211929259</v>
      </c>
    </row>
    <row r="40" ht="15.75" customHeight="1">
      <c r="A40" s="39">
        <v>2038.0</v>
      </c>
      <c r="B40" s="20">
        <v>0.0</v>
      </c>
      <c r="C40" s="20">
        <v>0.04175813865786241</v>
      </c>
      <c r="D40" s="20">
        <v>0.0</v>
      </c>
      <c r="E40" s="20">
        <v>0.01034596759643158</v>
      </c>
      <c r="F40" s="20">
        <v>0.06900238004495898</v>
      </c>
      <c r="G40" s="20">
        <v>0.0</v>
      </c>
      <c r="H40" s="20">
        <v>0.0</v>
      </c>
      <c r="I40" s="20">
        <v>0.003839535348934963</v>
      </c>
      <c r="J40" s="20">
        <v>0.01107205951616737</v>
      </c>
      <c r="K40" s="20">
        <v>4.789767315280992E-4</v>
      </c>
      <c r="L40" s="20">
        <v>0.04633681178458359</v>
      </c>
      <c r="M40" s="20">
        <v>0.01481455075669207</v>
      </c>
      <c r="N40" s="20">
        <v>0.003125854713787485</v>
      </c>
      <c r="O40" s="20">
        <v>0.05723850666398622</v>
      </c>
      <c r="P40" s="20">
        <v>0.01251185083531969</v>
      </c>
      <c r="Q40" s="20">
        <v>0.0</v>
      </c>
      <c r="R40" s="20">
        <v>0.05144512943384884</v>
      </c>
      <c r="S40" s="20">
        <v>0.1195295942748168</v>
      </c>
      <c r="T40" s="20">
        <v>0.0</v>
      </c>
      <c r="U40" s="20">
        <v>0.0674044268343675</v>
      </c>
      <c r="V40" s="20">
        <v>0.0</v>
      </c>
      <c r="W40" s="20">
        <v>0.004940236282874213</v>
      </c>
      <c r="X40" s="20">
        <v>1.811084601724178E-4</v>
      </c>
      <c r="Y40" s="20">
        <v>0.05156102736803823</v>
      </c>
      <c r="Z40" s="20">
        <v>7.910657600525279E-4</v>
      </c>
      <c r="AA40" s="20">
        <v>0.01634242368702385</v>
      </c>
      <c r="AB40" s="20">
        <v>0.001416210176956972</v>
      </c>
      <c r="AC40" s="20">
        <v>0.004226858861256003</v>
      </c>
      <c r="AD40" s="20">
        <v>0.02342860958461591</v>
      </c>
      <c r="AE40" s="20">
        <v>0.001595167996020951</v>
      </c>
      <c r="AF40" s="20">
        <v>0.005391027376460824</v>
      </c>
      <c r="AG40" s="20">
        <v>0.0</v>
      </c>
      <c r="AH40" s="20">
        <v>0.002321401927156532</v>
      </c>
      <c r="AI40" s="20">
        <v>0.004166460943821197</v>
      </c>
      <c r="AJ40" s="20">
        <v>0.0</v>
      </c>
      <c r="AK40" s="20">
        <v>0.0</v>
      </c>
      <c r="AL40" s="20">
        <v>0.00117110361845793</v>
      </c>
      <c r="AM40" s="20">
        <v>0.001313936381472984</v>
      </c>
      <c r="AN40" s="20">
        <v>0.001632609962587992</v>
      </c>
      <c r="AO40" s="20">
        <v>0.01854026332900927</v>
      </c>
      <c r="AP40" s="20">
        <v>0.008130610229914856</v>
      </c>
      <c r="AQ40" s="20">
        <v>5.442917403728399E-4</v>
      </c>
      <c r="AR40" s="20">
        <v>0.01173210675286915</v>
      </c>
      <c r="AS40" s="20">
        <v>0.00816449935272334</v>
      </c>
      <c r="AT40" s="20">
        <v>0.02014192120335428</v>
      </c>
      <c r="AU40" s="20">
        <v>0.003507342111976266</v>
      </c>
      <c r="AV40" s="20">
        <v>0.02358456411567886</v>
      </c>
      <c r="AW40" s="20">
        <v>0.001511198318525322</v>
      </c>
      <c r="AX40" s="20">
        <v>0.0</v>
      </c>
      <c r="AY40" s="20">
        <v>5.072003244683286E-4</v>
      </c>
      <c r="AZ40" s="20">
        <v>5.954712841808352E-4</v>
      </c>
      <c r="BA40" s="20">
        <v>0.0</v>
      </c>
      <c r="BB40" s="20">
        <v>0.0</v>
      </c>
      <c r="BC40" s="20">
        <v>0.003675764646895318</v>
      </c>
      <c r="BD40" s="20">
        <v>0.1472952669786063</v>
      </c>
      <c r="BE40" s="20">
        <v>0.09089152080743673</v>
      </c>
      <c r="BF40" s="20">
        <v>0.02135861474574943</v>
      </c>
      <c r="BG40" s="20">
        <v>0.002632609887957377</v>
      </c>
      <c r="BH40" s="20">
        <v>0.0</v>
      </c>
      <c r="BI40" s="20">
        <v>0.005884878629349468</v>
      </c>
      <c r="BJ40" s="20">
        <v>0.001918843960677896</v>
      </c>
    </row>
    <row r="41" ht="15.75" customHeight="1">
      <c r="A41" s="39">
        <v>2039.0</v>
      </c>
      <c r="B41" s="20">
        <v>0.0</v>
      </c>
      <c r="C41" s="20">
        <v>0.039983773029733</v>
      </c>
      <c r="D41" s="20">
        <v>0.0</v>
      </c>
      <c r="E41" s="20">
        <v>0.00821563312308716</v>
      </c>
      <c r="F41" s="20">
        <v>0.05992624682730593</v>
      </c>
      <c r="G41" s="20">
        <v>0.0</v>
      </c>
      <c r="H41" s="20">
        <v>0.0</v>
      </c>
      <c r="I41" s="20">
        <v>0.003277860076985176</v>
      </c>
      <c r="J41" s="20">
        <v>0.01231343318987872</v>
      </c>
      <c r="K41" s="20">
        <v>2.394883657640495E-4</v>
      </c>
      <c r="L41" s="20">
        <v>0.04419272096972918</v>
      </c>
      <c r="M41" s="20">
        <v>0.01325751957380687</v>
      </c>
      <c r="N41" s="20">
        <v>0.002934078340204876</v>
      </c>
      <c r="O41" s="20">
        <v>0.05990761291307384</v>
      </c>
      <c r="P41" s="20">
        <v>0.01027796830203917</v>
      </c>
      <c r="Q41" s="20">
        <v>0.0</v>
      </c>
      <c r="R41" s="20">
        <v>0.0439915192469461</v>
      </c>
      <c r="S41" s="20">
        <v>0.1163737448769681</v>
      </c>
      <c r="T41" s="20">
        <v>0.0</v>
      </c>
      <c r="U41" s="20">
        <v>0.06534315467968733</v>
      </c>
      <c r="V41" s="20">
        <v>0.0</v>
      </c>
      <c r="W41" s="20">
        <v>0.002940227050000924</v>
      </c>
      <c r="X41" s="20">
        <v>1.689057148468451E-4</v>
      </c>
      <c r="Y41" s="20">
        <v>0.05351693928928433</v>
      </c>
      <c r="Z41" s="20">
        <v>6.828216574819301E-4</v>
      </c>
      <c r="AA41" s="20">
        <v>0.01631976625861809</v>
      </c>
      <c r="AB41" s="20">
        <v>0.001334916966563576</v>
      </c>
      <c r="AC41" s="20">
        <v>0.003993865064883271</v>
      </c>
      <c r="AD41" s="20">
        <v>0.02321891447132804</v>
      </c>
      <c r="AE41" s="20">
        <v>0.001437454456889005</v>
      </c>
      <c r="AF41" s="20">
        <v>0.00501994106946262</v>
      </c>
      <c r="AG41" s="20">
        <v>0.0</v>
      </c>
      <c r="AH41" s="20">
        <v>0.001970332972771507</v>
      </c>
      <c r="AI41" s="20">
        <v>0.003650260167123322</v>
      </c>
      <c r="AJ41" s="20">
        <v>0.0</v>
      </c>
      <c r="AK41" s="20">
        <v>0.0</v>
      </c>
      <c r="AL41" s="20">
        <v>0.001107895040966539</v>
      </c>
      <c r="AM41" s="20">
        <v>0.001153194260887188</v>
      </c>
      <c r="AN41" s="20">
        <v>0.001469234020965964</v>
      </c>
      <c r="AO41" s="20">
        <v>0.01798020505372869</v>
      </c>
      <c r="AP41" s="20">
        <v>0.007865352125848284</v>
      </c>
      <c r="AQ41" s="20">
        <v>2.721458701864198E-4</v>
      </c>
      <c r="AR41" s="20">
        <v>0.01067161110842026</v>
      </c>
      <c r="AS41" s="20">
        <v>0.006994313193298649</v>
      </c>
      <c r="AT41" s="20">
        <v>0.0216669803462513</v>
      </c>
      <c r="AU41" s="20">
        <v>0.003007294812158312</v>
      </c>
      <c r="AV41" s="20">
        <v>0.02419793381160683</v>
      </c>
      <c r="AW41" s="20">
        <v>0.001225708067826478</v>
      </c>
      <c r="AX41" s="20">
        <v>0.0</v>
      </c>
      <c r="AY41" s="20">
        <v>4.494788741357548E-4</v>
      </c>
      <c r="AZ41" s="20">
        <v>7.939617122411137E-4</v>
      </c>
      <c r="BA41" s="20">
        <v>0.0</v>
      </c>
      <c r="BB41" s="20">
        <v>0.0</v>
      </c>
      <c r="BC41" s="20">
        <v>0.003313501953106307</v>
      </c>
      <c r="BD41" s="20">
        <v>0.1639085439335561</v>
      </c>
      <c r="BE41" s="20">
        <v>0.09790207945096431</v>
      </c>
      <c r="BF41" s="20">
        <v>0.02847815299433258</v>
      </c>
      <c r="BG41" s="20">
        <v>0.003510146517276502</v>
      </c>
      <c r="BH41" s="20">
        <v>0.0</v>
      </c>
      <c r="BI41" s="20">
        <v>0.007238712395716287</v>
      </c>
      <c r="BJ41" s="20">
        <v>0.002304455802063203</v>
      </c>
    </row>
    <row r="42" ht="15.75" customHeight="1">
      <c r="A42" s="39">
        <v>2040.0</v>
      </c>
      <c r="B42" s="20">
        <v>0.0</v>
      </c>
      <c r="C42" s="20">
        <v>0.03820940740160359</v>
      </c>
      <c r="D42" s="20">
        <v>0.0</v>
      </c>
      <c r="E42" s="20">
        <v>0.006085298649742746</v>
      </c>
      <c r="F42" s="20">
        <v>0.0508501136096529</v>
      </c>
      <c r="G42" s="20">
        <v>0.0</v>
      </c>
      <c r="H42" s="20">
        <v>0.0</v>
      </c>
      <c r="I42" s="20">
        <v>0.002716184805035389</v>
      </c>
      <c r="J42" s="20">
        <v>0.01355480686359006</v>
      </c>
      <c r="K42" s="20">
        <v>0.0</v>
      </c>
      <c r="L42" s="20">
        <v>0.04204863015487477</v>
      </c>
      <c r="M42" s="20">
        <v>0.01170048839092168</v>
      </c>
      <c r="N42" s="20">
        <v>0.002742301966622267</v>
      </c>
      <c r="O42" s="20">
        <v>0.06257671916216145</v>
      </c>
      <c r="P42" s="20">
        <v>0.008044085768758652</v>
      </c>
      <c r="Q42" s="20">
        <v>0.0</v>
      </c>
      <c r="R42" s="20">
        <v>0.03653790906004335</v>
      </c>
      <c r="S42" s="20">
        <v>0.1132178954791193</v>
      </c>
      <c r="T42" s="20">
        <v>0.0</v>
      </c>
      <c r="U42" s="20">
        <v>0.06328188252500719</v>
      </c>
      <c r="V42" s="20">
        <v>0.0</v>
      </c>
      <c r="W42" s="20">
        <v>9.402178171276346E-4</v>
      </c>
      <c r="X42" s="20">
        <v>1.567029695212724E-4</v>
      </c>
      <c r="Y42" s="20">
        <v>0.05547285121053044</v>
      </c>
      <c r="Z42" s="20">
        <v>5.745775549113322E-4</v>
      </c>
      <c r="AA42" s="20">
        <v>0.01629710883021233</v>
      </c>
      <c r="AB42" s="20">
        <v>0.001253623756170179</v>
      </c>
      <c r="AC42" s="20">
        <v>0.003760871268510538</v>
      </c>
      <c r="AD42" s="20">
        <v>0.02300921935804017</v>
      </c>
      <c r="AE42" s="20">
        <v>0.001279740917757058</v>
      </c>
      <c r="AF42" s="20">
        <v>0.004648854762464415</v>
      </c>
      <c r="AG42" s="20">
        <v>0.0</v>
      </c>
      <c r="AH42" s="20">
        <v>0.001619264018386482</v>
      </c>
      <c r="AI42" s="20">
        <v>0.003134059390425449</v>
      </c>
      <c r="AJ42" s="20">
        <v>0.0</v>
      </c>
      <c r="AK42" s="20">
        <v>0.0</v>
      </c>
      <c r="AL42" s="20">
        <v>0.00104468646347515</v>
      </c>
      <c r="AM42" s="20">
        <v>9.92452140301392E-4</v>
      </c>
      <c r="AN42" s="20">
        <v>0.001305858079343937</v>
      </c>
      <c r="AO42" s="20">
        <v>0.01742014677844812</v>
      </c>
      <c r="AP42" s="20">
        <v>0.007600094021781713</v>
      </c>
      <c r="AQ42" s="20">
        <v>0.0</v>
      </c>
      <c r="AR42" s="20">
        <v>0.009611115463971375</v>
      </c>
      <c r="AS42" s="20">
        <v>0.005824127033873958</v>
      </c>
      <c r="AT42" s="20">
        <v>0.02319203948914832</v>
      </c>
      <c r="AU42" s="20">
        <v>0.002507247512340359</v>
      </c>
      <c r="AV42" s="20">
        <v>0.0248113035075348</v>
      </c>
      <c r="AW42" s="20">
        <v>9.402178171276346E-4</v>
      </c>
      <c r="AX42" s="20">
        <v>0.0</v>
      </c>
      <c r="AY42" s="20">
        <v>3.917574238031811E-4</v>
      </c>
      <c r="AZ42" s="20">
        <v>9.92452140301392E-4</v>
      </c>
      <c r="BA42" s="20">
        <v>0.0</v>
      </c>
      <c r="BB42" s="20">
        <v>0.0</v>
      </c>
      <c r="BC42" s="20">
        <v>0.002951239259317297</v>
      </c>
      <c r="BD42" s="20">
        <v>0.1805218208885058</v>
      </c>
      <c r="BE42" s="20">
        <v>0.1049126380944919</v>
      </c>
      <c r="BF42" s="20">
        <v>0.03559769124291572</v>
      </c>
      <c r="BG42" s="20">
        <v>0.004387683146595628</v>
      </c>
      <c r="BH42" s="20">
        <v>0.0</v>
      </c>
      <c r="BI42" s="20">
        <v>0.008592546162083105</v>
      </c>
      <c r="BJ42" s="20">
        <v>0.00269006764344851</v>
      </c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3.14"/>
    <col customWidth="1" min="3" max="65" width="10.71"/>
  </cols>
  <sheetData>
    <row r="1">
      <c r="B1" s="39" t="s">
        <v>135</v>
      </c>
      <c r="C1" s="39" t="s">
        <v>143</v>
      </c>
      <c r="D1" s="39" t="s">
        <v>144</v>
      </c>
      <c r="E1" s="39" t="s">
        <v>139</v>
      </c>
      <c r="F1" s="39" t="s">
        <v>145</v>
      </c>
      <c r="G1" s="39" t="s">
        <v>170</v>
      </c>
      <c r="H1" s="39" t="s">
        <v>161</v>
      </c>
      <c r="I1" s="39" t="s">
        <v>163</v>
      </c>
      <c r="J1" s="39" t="s">
        <v>173</v>
      </c>
      <c r="K1" s="39" t="s">
        <v>164</v>
      </c>
      <c r="L1" s="39" t="s">
        <v>155</v>
      </c>
      <c r="M1" s="39" t="s">
        <v>157</v>
      </c>
      <c r="N1" s="39" t="s">
        <v>136</v>
      </c>
      <c r="O1" s="39" t="s">
        <v>140</v>
      </c>
      <c r="P1" s="39" t="s">
        <v>137</v>
      </c>
      <c r="Q1" s="39" t="s">
        <v>147</v>
      </c>
      <c r="R1" s="39" t="s">
        <v>141</v>
      </c>
      <c r="S1" s="39" t="s">
        <v>148</v>
      </c>
      <c r="T1" s="39" t="s">
        <v>150</v>
      </c>
      <c r="U1" s="39" t="s">
        <v>152</v>
      </c>
      <c r="V1" s="39" t="s">
        <v>158</v>
      </c>
      <c r="W1" s="39" t="s">
        <v>159</v>
      </c>
      <c r="X1" s="39" t="s">
        <v>167</v>
      </c>
      <c r="Y1" s="39" t="s">
        <v>165</v>
      </c>
      <c r="Z1" s="39" t="s">
        <v>168</v>
      </c>
      <c r="AA1" s="39" t="s">
        <v>74</v>
      </c>
      <c r="AB1" s="39" t="s">
        <v>91</v>
      </c>
      <c r="AC1" s="39" t="s">
        <v>117</v>
      </c>
      <c r="AD1" s="39" t="s">
        <v>118</v>
      </c>
      <c r="AE1" s="39" t="s">
        <v>14</v>
      </c>
      <c r="AF1" s="39" t="s">
        <v>130</v>
      </c>
      <c r="AG1" s="39" t="s">
        <v>103</v>
      </c>
      <c r="AH1" s="39" t="s">
        <v>120</v>
      </c>
      <c r="AI1" s="39" t="s">
        <v>126</v>
      </c>
      <c r="AJ1" s="39" t="s">
        <v>24</v>
      </c>
      <c r="AK1" s="39" t="s">
        <v>35</v>
      </c>
      <c r="AL1" s="39" t="s">
        <v>44</v>
      </c>
      <c r="AM1" s="39" t="s">
        <v>107</v>
      </c>
      <c r="AN1" s="39" t="s">
        <v>111</v>
      </c>
      <c r="AO1" s="39" t="s">
        <v>128</v>
      </c>
      <c r="AP1" s="39" t="s">
        <v>53</v>
      </c>
      <c r="AQ1" s="39" t="s">
        <v>123</v>
      </c>
      <c r="AR1" s="39" t="s">
        <v>124</v>
      </c>
      <c r="AS1" s="39" t="s">
        <v>131</v>
      </c>
      <c r="AT1" s="39" t="s">
        <v>132</v>
      </c>
      <c r="AU1" s="39" t="s">
        <v>138</v>
      </c>
      <c r="AV1" s="39" t="s">
        <v>142</v>
      </c>
      <c r="AW1" s="39" t="s">
        <v>115</v>
      </c>
      <c r="AX1" s="39" t="s">
        <v>133</v>
      </c>
      <c r="AY1" s="39" t="s">
        <v>40</v>
      </c>
      <c r="AZ1" s="39" t="s">
        <v>125</v>
      </c>
      <c r="BA1" s="39" t="s">
        <v>18</v>
      </c>
      <c r="BB1" s="39" t="s">
        <v>116</v>
      </c>
      <c r="BC1" s="39" t="s">
        <v>134</v>
      </c>
      <c r="BD1" s="39" t="s">
        <v>154</v>
      </c>
      <c r="BE1" s="39" t="s">
        <v>149</v>
      </c>
      <c r="BF1" s="39" t="s">
        <v>160</v>
      </c>
      <c r="BG1" s="39" t="s">
        <v>166</v>
      </c>
      <c r="BH1" s="39" t="s">
        <v>121</v>
      </c>
      <c r="BI1" s="39" t="s">
        <v>129</v>
      </c>
      <c r="BJ1" s="39" t="s">
        <v>59</v>
      </c>
      <c r="BK1" s="3"/>
      <c r="BL1" s="44" t="s">
        <v>188</v>
      </c>
      <c r="BM1" s="3"/>
    </row>
    <row r="2">
      <c r="A2" s="39">
        <v>2000.0</v>
      </c>
      <c r="B2" s="30">
        <f>'S.1.4 - % models per year'!B2*$BL2</f>
        <v>28.90265172</v>
      </c>
      <c r="C2" s="30">
        <f>'S.1.4 - % models per year'!C2*$BL2</f>
        <v>0</v>
      </c>
      <c r="D2" s="30">
        <f>'S.1.4 - % models per year'!D2*$BL2</f>
        <v>0</v>
      </c>
      <c r="E2" s="30">
        <f>'S.1.4 - % models per year'!E2*$BL2</f>
        <v>165.5333689</v>
      </c>
      <c r="F2" s="30">
        <f>'S.1.4 - % models per year'!F2*$BL2</f>
        <v>239.1037551</v>
      </c>
      <c r="G2" s="30">
        <f>'S.1.4 - % models per year'!G2*$BL2</f>
        <v>329.0961025</v>
      </c>
      <c r="H2" s="30">
        <f>'S.1.4 - % models per year'!H2*$BL2</f>
        <v>162.2489767</v>
      </c>
      <c r="I2" s="30">
        <f>'S.1.4 - % models per year'!I2*$BL2</f>
        <v>15.76508275</v>
      </c>
      <c r="J2" s="30">
        <f>'S.1.4 - % models per year'!J2*$BL2</f>
        <v>0</v>
      </c>
      <c r="K2" s="30">
        <f>'S.1.4 - % models per year'!K2*$BL2</f>
        <v>0</v>
      </c>
      <c r="L2" s="30">
        <f>'S.1.4 - % models per year'!L2*$BL2</f>
        <v>0</v>
      </c>
      <c r="M2" s="30">
        <f>'S.1.4 - % models per year'!M2*$BL2</f>
        <v>0</v>
      </c>
      <c r="N2" s="30">
        <f>'S.1.4 - % models per year'!N2*$BL2</f>
        <v>0</v>
      </c>
      <c r="O2" s="30">
        <f>'S.1.4 - % models per year'!O2*$BL2</f>
        <v>0</v>
      </c>
      <c r="P2" s="30">
        <f>'S.1.4 - % models per year'!P2*$BL2</f>
        <v>191.1516284</v>
      </c>
      <c r="Q2" s="30">
        <f>'S.1.4 - % models per year'!Q2*$BL2</f>
        <v>0</v>
      </c>
      <c r="R2" s="30">
        <f>'S.1.4 - % models per year'!R2*$BL2</f>
        <v>541.9247197</v>
      </c>
      <c r="S2" s="30">
        <f>'S.1.4 - % models per year'!S2*$BL2</f>
        <v>0</v>
      </c>
      <c r="T2" s="30">
        <f>'S.1.4 - % models per year'!T2*$BL2</f>
        <v>98.53176722</v>
      </c>
      <c r="U2" s="30">
        <f>'S.1.4 - % models per year'!U2*$BL2</f>
        <v>0</v>
      </c>
      <c r="V2" s="30">
        <f>'S.1.4 - % models per year'!V2*$BL2</f>
        <v>48.60900516</v>
      </c>
      <c r="W2" s="30">
        <f>'S.1.4 - % models per year'!W2*$BL2</f>
        <v>57.80530343</v>
      </c>
      <c r="X2" s="30">
        <f>'S.1.4 - % models per year'!X2*$BL2</f>
        <v>0</v>
      </c>
      <c r="Y2" s="30">
        <f>'S.1.4 - % models per year'!Y2*$BL2</f>
        <v>0</v>
      </c>
      <c r="Z2" s="30">
        <f>'S.1.4 - % models per year'!Z2*$BL2</f>
        <v>0</v>
      </c>
      <c r="AA2" s="30">
        <f>'S.1.4 - % models per year'!AA2*$BL2</f>
        <v>38.75582844</v>
      </c>
      <c r="AB2" s="30">
        <f>'S.1.4 - % models per year'!AB2*$BL2</f>
        <v>0</v>
      </c>
      <c r="AC2" s="30">
        <f>'S.1.4 - % models per year'!AC2*$BL2</f>
        <v>38.75582844</v>
      </c>
      <c r="AD2" s="30">
        <f>'S.1.4 - % models per year'!AD2*$BL2</f>
        <v>0.6568784481</v>
      </c>
      <c r="AE2" s="30">
        <f>'S.1.4 - % models per year'!AE2*$BL2</f>
        <v>239.1037551</v>
      </c>
      <c r="AF2" s="30">
        <f>'S.1.4 - % models per year'!AF2*$BL2</f>
        <v>0</v>
      </c>
      <c r="AG2" s="30">
        <f>'S.1.4 - % models per year'!AG2*$BL2</f>
        <v>143.8563801</v>
      </c>
      <c r="AH2" s="30">
        <f>'S.1.4 - % models per year'!AH2*$BL2</f>
        <v>1.313756896</v>
      </c>
      <c r="AI2" s="30">
        <f>'S.1.4 - % models per year'!AI2*$BL2</f>
        <v>0</v>
      </c>
      <c r="AJ2" s="30">
        <f>'S.1.4 - % models per year'!AJ2*$BL2</f>
        <v>0</v>
      </c>
      <c r="AK2" s="30">
        <f>'S.1.4 - % models per year'!AK2*$BL2</f>
        <v>274.5751913</v>
      </c>
      <c r="AL2" s="30">
        <f>'S.1.4 - % models per year'!AL2*$BL2</f>
        <v>0</v>
      </c>
      <c r="AM2" s="30">
        <f>'S.1.4 - % models per year'!AM2*$BL2</f>
        <v>162.2489767</v>
      </c>
      <c r="AN2" s="30">
        <f>'S.1.4 - % models per year'!AN2*$BL2</f>
        <v>80.79604912</v>
      </c>
      <c r="AO2" s="30">
        <f>'S.1.4 - % models per year'!AO2*$BL2</f>
        <v>13.13756896</v>
      </c>
      <c r="AP2" s="30">
        <f>'S.1.4 - % models per year'!AP2*$BL2</f>
        <v>3.284392241</v>
      </c>
      <c r="AQ2" s="30">
        <f>'S.1.4 - % models per year'!AQ2*$BL2</f>
        <v>0</v>
      </c>
      <c r="AR2" s="30">
        <f>'S.1.4 - % models per year'!AR2*$BL2</f>
        <v>0</v>
      </c>
      <c r="AS2" s="30">
        <f>'S.1.4 - % models per year'!AS2*$BL2</f>
        <v>0</v>
      </c>
      <c r="AT2" s="30">
        <f>'S.1.4 - % models per year'!AT2*$BL2</f>
        <v>0</v>
      </c>
      <c r="AU2" s="30">
        <f>'S.1.4 - % models per year'!AU2*$BL2</f>
        <v>0</v>
      </c>
      <c r="AV2" s="30">
        <f>'S.1.4 - % models per year'!AV2*$BL2</f>
        <v>0</v>
      </c>
      <c r="AW2" s="30">
        <f>'S.1.4 - % models per year'!AW2*$BL2</f>
        <v>141.8857448</v>
      </c>
      <c r="AX2" s="30">
        <f>'S.1.4 - % models per year'!AX2*$BL2</f>
        <v>158.9645844</v>
      </c>
      <c r="AY2" s="30">
        <f>'S.1.4 - % models per year'!AY2*$BL2</f>
        <v>195.7497775</v>
      </c>
      <c r="AZ2" s="30">
        <f>'S.1.4 - % models per year'!AZ2*$BL2</f>
        <v>2.627513792</v>
      </c>
      <c r="BA2" s="30">
        <f>'S.1.4 - % models per year'!BA2*$BL2</f>
        <v>176.7003025</v>
      </c>
      <c r="BB2" s="30">
        <f>'S.1.4 - % models per year'!BB2*$BL2</f>
        <v>139.9151095</v>
      </c>
      <c r="BC2" s="30">
        <f>'S.1.4 - % models per year'!BC2*$BL2</f>
        <v>0</v>
      </c>
      <c r="BD2" s="30">
        <f>'S.1.4 - % models per year'!BD2*$BL2</f>
        <v>0</v>
      </c>
      <c r="BE2" s="30">
        <f>'S.1.4 - % models per year'!BE2*$BL2</f>
        <v>0</v>
      </c>
      <c r="BF2" s="30">
        <f>'S.1.4 - % models per year'!BF2*$BL2</f>
        <v>0</v>
      </c>
      <c r="BG2" s="30">
        <f>'S.1.4 - % models per year'!BG2*$BL2</f>
        <v>0</v>
      </c>
      <c r="BH2" s="30">
        <f>'S.1.4 - % models per year'!BH2*$BL2</f>
        <v>0</v>
      </c>
      <c r="BI2" s="30">
        <f>'S.1.4 - % models per year'!BI2*$BL2</f>
        <v>0</v>
      </c>
      <c r="BJ2" s="30">
        <f>'S.1.4 - % models per year'!BJ2*$BL2</f>
        <v>0</v>
      </c>
      <c r="BK2" s="30"/>
      <c r="BL2" s="47">
        <v>3691.0</v>
      </c>
      <c r="BM2" s="30"/>
    </row>
    <row r="3">
      <c r="A3" s="39">
        <v>2001.0</v>
      </c>
      <c r="B3" s="30">
        <f>'S.1.4 - % models per year'!B3*$BL3</f>
        <v>49.2405024</v>
      </c>
      <c r="C3" s="30">
        <f>'S.1.4 - % models per year'!C3*$BL3</f>
        <v>0</v>
      </c>
      <c r="D3" s="30">
        <f>'S.1.4 - % models per year'!D3*$BL3</f>
        <v>0</v>
      </c>
      <c r="E3" s="30">
        <f>'S.1.4 - % models per year'!E3*$BL3</f>
        <v>184.7902</v>
      </c>
      <c r="F3" s="30">
        <f>'S.1.4 - % models per year'!F3*$BL3</f>
        <v>286.0375252</v>
      </c>
      <c r="G3" s="30">
        <f>'S.1.4 - % models per year'!G3*$BL3</f>
        <v>291.5701659</v>
      </c>
      <c r="H3" s="30">
        <f>'S.1.4 - % models per year'!H3*$BL3</f>
        <v>160.4465809</v>
      </c>
      <c r="I3" s="30">
        <f>'S.1.4 - % models per year'!I3*$BL3</f>
        <v>13.8316018</v>
      </c>
      <c r="J3" s="30">
        <f>'S.1.4 - % models per year'!J3*$BL3</f>
        <v>0</v>
      </c>
      <c r="K3" s="30">
        <f>'S.1.4 - % models per year'!K3*$BL3</f>
        <v>0</v>
      </c>
      <c r="L3" s="30">
        <f>'S.1.4 - % models per year'!L3*$BL3</f>
        <v>0</v>
      </c>
      <c r="M3" s="30">
        <f>'S.1.4 - % models per year'!M3*$BL3</f>
        <v>0</v>
      </c>
      <c r="N3" s="30">
        <f>'S.1.4 - % models per year'!N3*$BL3</f>
        <v>0</v>
      </c>
      <c r="O3" s="30">
        <f>'S.1.4 - % models per year'!O3*$BL3</f>
        <v>0</v>
      </c>
      <c r="P3" s="30">
        <f>'S.1.4 - % models per year'!P3*$BL3</f>
        <v>203.6011785</v>
      </c>
      <c r="Q3" s="30">
        <f>'S.1.4 - % models per year'!Q3*$BL3</f>
        <v>0</v>
      </c>
      <c r="R3" s="30">
        <f>'S.1.4 - % models per year'!R3*$BL3</f>
        <v>515.6421151</v>
      </c>
      <c r="S3" s="30">
        <f>'S.1.4 - % models per year'!S3*$BL3</f>
        <v>0</v>
      </c>
      <c r="T3" s="30">
        <f>'S.1.4 - % models per year'!T3*$BL3</f>
        <v>106.7799659</v>
      </c>
      <c r="U3" s="30">
        <f>'S.1.4 - % models per year'!U3*$BL3</f>
        <v>0</v>
      </c>
      <c r="V3" s="30">
        <f>'S.1.4 - % models per year'!V3*$BL3</f>
        <v>48.68723833</v>
      </c>
      <c r="W3" s="30">
        <f>'S.1.4 - % models per year'!W3*$BL3</f>
        <v>58.64599163</v>
      </c>
      <c r="X3" s="30">
        <f>'S.1.4 - % models per year'!X3*$BL3</f>
        <v>0</v>
      </c>
      <c r="Y3" s="30">
        <f>'S.1.4 - % models per year'!Y3*$BL3</f>
        <v>0</v>
      </c>
      <c r="Z3" s="30">
        <f>'S.1.4 - % models per year'!Z3*$BL3</f>
        <v>0</v>
      </c>
      <c r="AA3" s="30">
        <f>'S.1.4 - % models per year'!AA3*$BL3</f>
        <v>34.30237246</v>
      </c>
      <c r="AB3" s="30">
        <f>'S.1.4 - % models per year'!AB3*$BL3</f>
        <v>0</v>
      </c>
      <c r="AC3" s="30">
        <f>'S.1.4 - % models per year'!AC3*$BL3</f>
        <v>38.72848504</v>
      </c>
      <c r="AD3" s="30">
        <f>'S.1.4 - % models per year'!AD3*$BL3</f>
        <v>0.5532640719</v>
      </c>
      <c r="AE3" s="30">
        <f>'S.1.4 - % models per year'!AE3*$BL3</f>
        <v>205.2609707</v>
      </c>
      <c r="AF3" s="30">
        <f>'S.1.4 - % models per year'!AF3*$BL3</f>
        <v>0</v>
      </c>
      <c r="AG3" s="30">
        <f>'S.1.4 - % models per year'!AG3*$BL3</f>
        <v>160.4465809</v>
      </c>
      <c r="AH3" s="30">
        <f>'S.1.4 - % models per year'!AH3*$BL3</f>
        <v>11.06528144</v>
      </c>
      <c r="AI3" s="30">
        <f>'S.1.4 - % models per year'!AI3*$BL3</f>
        <v>0.5532640719</v>
      </c>
      <c r="AJ3" s="30">
        <f>'S.1.4 - % models per year'!AJ3*$BL3</f>
        <v>0</v>
      </c>
      <c r="AK3" s="30">
        <f>'S.1.4 - % models per year'!AK3*$BL3</f>
        <v>229.6045899</v>
      </c>
      <c r="AL3" s="30">
        <f>'S.1.4 - % models per year'!AL3*$BL3</f>
        <v>0</v>
      </c>
      <c r="AM3" s="30">
        <f>'S.1.4 - % models per year'!AM3*$BL3</f>
        <v>136.1029617</v>
      </c>
      <c r="AN3" s="30">
        <f>'S.1.4 - % models per year'!AN3*$BL3</f>
        <v>74.69064971</v>
      </c>
      <c r="AO3" s="30">
        <f>'S.1.4 - % models per year'!AO3*$BL3</f>
        <v>25.45014731</v>
      </c>
      <c r="AP3" s="30">
        <f>'S.1.4 - % models per year'!AP3*$BL3</f>
        <v>2.76632036</v>
      </c>
      <c r="AQ3" s="30">
        <f>'S.1.4 - % models per year'!AQ3*$BL3</f>
        <v>0</v>
      </c>
      <c r="AR3" s="30">
        <f>'S.1.4 - % models per year'!AR3*$BL3</f>
        <v>0</v>
      </c>
      <c r="AS3" s="30">
        <f>'S.1.4 - % models per year'!AS3*$BL3</f>
        <v>0</v>
      </c>
      <c r="AT3" s="30">
        <f>'S.1.4 - % models per year'!AT3*$BL3</f>
        <v>0</v>
      </c>
      <c r="AU3" s="30">
        <f>'S.1.4 - % models per year'!AU3*$BL3</f>
        <v>0</v>
      </c>
      <c r="AV3" s="30">
        <f>'S.1.4 - % models per year'!AV3*$BL3</f>
        <v>0</v>
      </c>
      <c r="AW3" s="30">
        <f>'S.1.4 - % models per year'!AW3*$BL3</f>
        <v>161.553109</v>
      </c>
      <c r="AX3" s="30">
        <f>'S.1.4 - % models per year'!AX3*$BL3</f>
        <v>133.3366413</v>
      </c>
      <c r="AY3" s="30">
        <f>'S.1.4 - % models per year'!AY3*$BL3</f>
        <v>164.3194294</v>
      </c>
      <c r="AZ3" s="30">
        <f>'S.1.4 - % models per year'!AZ3*$BL3</f>
        <v>2.76632036</v>
      </c>
      <c r="BA3" s="30">
        <f>'S.1.4 - % models per year'!BA3*$BL3</f>
        <v>149.9345635</v>
      </c>
      <c r="BB3" s="30">
        <f>'S.1.4 - % models per year'!BB3*$BL3</f>
        <v>117.2919833</v>
      </c>
      <c r="BC3" s="30">
        <f>'S.1.4 - % models per year'!BC3*$BL3</f>
        <v>0</v>
      </c>
      <c r="BD3" s="30">
        <f>'S.1.4 - % models per year'!BD3*$BL3</f>
        <v>0</v>
      </c>
      <c r="BE3" s="30">
        <f>'S.1.4 - % models per year'!BE3*$BL3</f>
        <v>0</v>
      </c>
      <c r="BF3" s="30">
        <f>'S.1.4 - % models per year'!BF3*$BL3</f>
        <v>0</v>
      </c>
      <c r="BG3" s="30">
        <f>'S.1.4 - % models per year'!BG3*$BL3</f>
        <v>0</v>
      </c>
      <c r="BH3" s="30">
        <f>'S.1.4 - % models per year'!BH3*$BL3</f>
        <v>0</v>
      </c>
      <c r="BI3" s="30">
        <f>'S.1.4 - % models per year'!BI3*$BL3</f>
        <v>0</v>
      </c>
      <c r="BJ3" s="30">
        <f>'S.1.4 - % models per year'!BJ3*$BL3</f>
        <v>0</v>
      </c>
      <c r="BK3" s="30"/>
      <c r="BL3" s="47">
        <v>3568.0</v>
      </c>
      <c r="BM3" s="30"/>
    </row>
    <row r="4">
      <c r="A4" s="39">
        <v>2002.0</v>
      </c>
      <c r="B4" s="30">
        <f>'S.1.4 - % models per year'!B4*$BL4</f>
        <v>55.57607482</v>
      </c>
      <c r="C4" s="30">
        <f>'S.1.4 - % models per year'!C4*$BL4</f>
        <v>0</v>
      </c>
      <c r="D4" s="30">
        <f>'S.1.4 - % models per year'!D4*$BL4</f>
        <v>0</v>
      </c>
      <c r="E4" s="30">
        <f>'S.1.4 - % models per year'!E4*$BL4</f>
        <v>207.2416248</v>
      </c>
      <c r="F4" s="30">
        <f>'S.1.4 - % models per year'!F4*$BL4</f>
        <v>326.7042155</v>
      </c>
      <c r="G4" s="30">
        <f>'S.1.4 - % models per year'!G4*$BL4</f>
        <v>287.7490229</v>
      </c>
      <c r="H4" s="30">
        <f>'S.1.4 - % models per year'!H4*$BL4</f>
        <v>167.7670296</v>
      </c>
      <c r="I4" s="30">
        <f>'S.1.4 - % models per year'!I4*$BL4</f>
        <v>15.06267448</v>
      </c>
      <c r="J4" s="30">
        <f>'S.1.4 - % models per year'!J4*$BL4</f>
        <v>0</v>
      </c>
      <c r="K4" s="30">
        <f>'S.1.4 - % models per year'!K4*$BL4</f>
        <v>0</v>
      </c>
      <c r="L4" s="30">
        <f>'S.1.4 - % models per year'!L4*$BL4</f>
        <v>0</v>
      </c>
      <c r="M4" s="30">
        <f>'S.1.4 - % models per year'!M4*$BL4</f>
        <v>0</v>
      </c>
      <c r="N4" s="30">
        <f>'S.1.4 - % models per year'!N4*$BL4</f>
        <v>0</v>
      </c>
      <c r="O4" s="30">
        <f>'S.1.4 - % models per year'!O4*$BL4</f>
        <v>0</v>
      </c>
      <c r="P4" s="30">
        <f>'S.1.4 - % models per year'!P4*$BL4</f>
        <v>232.6923506</v>
      </c>
      <c r="Q4" s="30">
        <f>'S.1.4 - % models per year'!Q4*$BL4</f>
        <v>0</v>
      </c>
      <c r="R4" s="30">
        <f>'S.1.4 - % models per year'!R4*$BL4</f>
        <v>543.2950865</v>
      </c>
      <c r="S4" s="30">
        <f>'S.1.4 - % models per year'!S4*$BL4</f>
        <v>0</v>
      </c>
      <c r="T4" s="30">
        <f>'S.1.4 - % models per year'!T4*$BL4</f>
        <v>111.1521496</v>
      </c>
      <c r="U4" s="30">
        <f>'S.1.4 - % models per year'!U4*$BL4</f>
        <v>0</v>
      </c>
      <c r="V4" s="30">
        <f>'S.1.4 - % models per year'!V4*$BL4</f>
        <v>60.7701005</v>
      </c>
      <c r="W4" s="30">
        <f>'S.1.4 - % models per year'!W4*$BL4</f>
        <v>58.17308766</v>
      </c>
      <c r="X4" s="30">
        <f>'S.1.4 - % models per year'!X4*$BL4</f>
        <v>0</v>
      </c>
      <c r="Y4" s="30">
        <f>'S.1.4 - % models per year'!Y4*$BL4</f>
        <v>0</v>
      </c>
      <c r="Z4" s="30">
        <f>'S.1.4 - % models per year'!Z4*$BL4</f>
        <v>0</v>
      </c>
      <c r="AA4" s="30">
        <f>'S.1.4 - % models per year'!AA4*$BL4</f>
        <v>32.72236181</v>
      </c>
      <c r="AB4" s="30">
        <f>'S.1.4 - % models per year'!AB4*$BL4</f>
        <v>0</v>
      </c>
      <c r="AC4" s="30">
        <f>'S.1.4 - % models per year'!AC4*$BL4</f>
        <v>41.55220547</v>
      </c>
      <c r="AD4" s="30">
        <f>'S.1.4 - % models per year'!AD4*$BL4</f>
        <v>0.5194025684</v>
      </c>
      <c r="AE4" s="30">
        <f>'S.1.4 - % models per year'!AE4*$BL4</f>
        <v>199.4505863</v>
      </c>
      <c r="AF4" s="30">
        <f>'S.1.4 - % models per year'!AF4*$BL4</f>
        <v>0</v>
      </c>
      <c r="AG4" s="30">
        <f>'S.1.4 - % models per year'!AG4*$BL4</f>
        <v>190.10134</v>
      </c>
      <c r="AH4" s="30">
        <f>'S.1.4 - % models per year'!AH4*$BL4</f>
        <v>30.12534897</v>
      </c>
      <c r="AI4" s="30">
        <f>'S.1.4 - % models per year'!AI4*$BL4</f>
        <v>0.5194025684</v>
      </c>
      <c r="AJ4" s="30">
        <f>'S.1.4 - % models per year'!AJ4*$BL4</f>
        <v>0</v>
      </c>
      <c r="AK4" s="30">
        <f>'S.1.4 - % models per year'!AK4*$BL4</f>
        <v>214.5132607</v>
      </c>
      <c r="AL4" s="30">
        <f>'S.1.4 - % models per year'!AL4*$BL4</f>
        <v>0</v>
      </c>
      <c r="AM4" s="30">
        <f>'S.1.4 - % models per year'!AM4*$BL4</f>
        <v>125.176019</v>
      </c>
      <c r="AN4" s="30">
        <f>'S.1.4 - % models per year'!AN4*$BL4</f>
        <v>72.71635958</v>
      </c>
      <c r="AO4" s="30">
        <f>'S.1.4 - % models per year'!AO4*$BL4</f>
        <v>32.20295924</v>
      </c>
      <c r="AP4" s="30">
        <f>'S.1.4 - % models per year'!AP4*$BL4</f>
        <v>2.597012842</v>
      </c>
      <c r="AQ4" s="30">
        <f>'S.1.4 - % models per year'!AQ4*$BL4</f>
        <v>2.597012842</v>
      </c>
      <c r="AR4" s="30">
        <f>'S.1.4 - % models per year'!AR4*$BL4</f>
        <v>0</v>
      </c>
      <c r="AS4" s="30">
        <f>'S.1.4 - % models per year'!AS4*$BL4</f>
        <v>0</v>
      </c>
      <c r="AT4" s="30">
        <f>'S.1.4 - % models per year'!AT4*$BL4</f>
        <v>0</v>
      </c>
      <c r="AU4" s="30">
        <f>'S.1.4 - % models per year'!AU4*$BL4</f>
        <v>0</v>
      </c>
      <c r="AV4" s="30">
        <f>'S.1.4 - % models per year'!AV4*$BL4</f>
        <v>0</v>
      </c>
      <c r="AW4" s="30">
        <f>'S.1.4 - % models per year'!AW4*$BL4</f>
        <v>181.2714964</v>
      </c>
      <c r="AX4" s="30">
        <f>'S.1.4 - % models per year'!AX4*$BL4</f>
        <v>125.176019</v>
      </c>
      <c r="AY4" s="30">
        <f>'S.1.4 - % models per year'!AY4*$BL4</f>
        <v>152.1849525</v>
      </c>
      <c r="AZ4" s="30">
        <f>'S.1.4 - % models per year'!AZ4*$BL4</f>
        <v>4.155220547</v>
      </c>
      <c r="BA4" s="30">
        <f>'S.1.4 - % models per year'!BA4*$BL4</f>
        <v>137.6416806</v>
      </c>
      <c r="BB4" s="30">
        <f>'S.1.4 - % models per year'!BB4*$BL4</f>
        <v>109.5939419</v>
      </c>
      <c r="BC4" s="30">
        <f>'S.1.4 - % models per year'!BC4*$BL4</f>
        <v>0</v>
      </c>
      <c r="BD4" s="30">
        <f>'S.1.4 - % models per year'!BD4*$BL4</f>
        <v>0</v>
      </c>
      <c r="BE4" s="30">
        <f>'S.1.4 - % models per year'!BE4*$BL4</f>
        <v>0</v>
      </c>
      <c r="BF4" s="30">
        <f>'S.1.4 - % models per year'!BF4*$BL4</f>
        <v>0</v>
      </c>
      <c r="BG4" s="30">
        <f>'S.1.4 - % models per year'!BG4*$BL4</f>
        <v>0</v>
      </c>
      <c r="BH4" s="30">
        <f>'S.1.4 - % models per year'!BH4*$BL4</f>
        <v>0</v>
      </c>
      <c r="BI4" s="30">
        <f>'S.1.4 - % models per year'!BI4*$BL4</f>
        <v>0</v>
      </c>
      <c r="BJ4" s="30">
        <f>'S.1.4 - % models per year'!BJ4*$BL4</f>
        <v>0</v>
      </c>
      <c r="BK4" s="30"/>
      <c r="BL4" s="47">
        <v>3721.0</v>
      </c>
      <c r="BM4" s="30"/>
    </row>
    <row r="5">
      <c r="A5" s="39">
        <v>2003.0</v>
      </c>
      <c r="B5" s="30">
        <f>'S.1.4 - % models per year'!B5*$BL5</f>
        <v>55.34992869</v>
      </c>
      <c r="C5" s="30">
        <f>'S.1.4 - % models per year'!C5*$BL5</f>
        <v>0</v>
      </c>
      <c r="D5" s="30">
        <f>'S.1.4 - % models per year'!D5*$BL5</f>
        <v>0</v>
      </c>
      <c r="E5" s="30">
        <f>'S.1.4 - % models per year'!E5*$BL5</f>
        <v>230.7063399</v>
      </c>
      <c r="F5" s="30">
        <f>'S.1.4 - % models per year'!F5*$BL5</f>
        <v>336.5079736</v>
      </c>
      <c r="G5" s="30">
        <f>'S.1.4 - % models per year'!G5*$BL5</f>
        <v>280.1784001</v>
      </c>
      <c r="H5" s="30">
        <f>'S.1.4 - % models per year'!H5*$BL5</f>
        <v>168.498898</v>
      </c>
      <c r="I5" s="30">
        <f>'S.1.4 - % models per year'!I5*$BL5</f>
        <v>18.61325036</v>
      </c>
      <c r="J5" s="30">
        <f>'S.1.4 - % models per year'!J5*$BL5</f>
        <v>0</v>
      </c>
      <c r="K5" s="30">
        <f>'S.1.4 - % models per year'!K5*$BL5</f>
        <v>0</v>
      </c>
      <c r="L5" s="30">
        <f>'S.1.4 - % models per year'!L5*$BL5</f>
        <v>0</v>
      </c>
      <c r="M5" s="30">
        <f>'S.1.4 - % models per year'!M5*$BL5</f>
        <v>0</v>
      </c>
      <c r="N5" s="30">
        <f>'S.1.4 - % models per year'!N5*$BL5</f>
        <v>0</v>
      </c>
      <c r="O5" s="30">
        <f>'S.1.4 - % models per year'!O5*$BL5</f>
        <v>0</v>
      </c>
      <c r="P5" s="30">
        <f>'S.1.4 - % models per year'!P5*$BL5</f>
        <v>249.3195903</v>
      </c>
      <c r="Q5" s="30">
        <f>'S.1.4 - % models per year'!Q5*$BL5</f>
        <v>0</v>
      </c>
      <c r="R5" s="30">
        <f>'S.1.4 - % models per year'!R5*$BL5</f>
        <v>560.3568002</v>
      </c>
      <c r="S5" s="30">
        <f>'S.1.4 - % models per year'!S5*$BL5</f>
        <v>0</v>
      </c>
      <c r="T5" s="30">
        <f>'S.1.4 - % models per year'!T5*$BL5</f>
        <v>118.0471931</v>
      </c>
      <c r="U5" s="30">
        <f>'S.1.4 - % models per year'!U5*$BL5</f>
        <v>0</v>
      </c>
      <c r="V5" s="30">
        <f>'S.1.4 - % models per year'!V5*$BL5</f>
        <v>65.14637625</v>
      </c>
      <c r="W5" s="30">
        <f>'S.1.4 - % models per year'!W5*$BL5</f>
        <v>60.73797485</v>
      </c>
      <c r="X5" s="30">
        <f>'S.1.4 - % models per year'!X5*$BL5</f>
        <v>0</v>
      </c>
      <c r="Y5" s="30">
        <f>'S.1.4 - % models per year'!Y5*$BL5</f>
        <v>0</v>
      </c>
      <c r="Z5" s="30">
        <f>'S.1.4 - % models per year'!Z5*$BL5</f>
        <v>0</v>
      </c>
      <c r="AA5" s="30">
        <f>'S.1.4 - % models per year'!AA5*$BL5</f>
        <v>31.34863218</v>
      </c>
      <c r="AB5" s="30">
        <f>'S.1.4 - % models per year'!AB5*$BL5</f>
        <v>0</v>
      </c>
      <c r="AC5" s="30">
        <f>'S.1.4 - % models per year'!AC5*$BL5</f>
        <v>40.16543498</v>
      </c>
      <c r="AD5" s="30">
        <f>'S.1.4 - % models per year'!AD5*$BL5</f>
        <v>0.4898223778</v>
      </c>
      <c r="AE5" s="30">
        <f>'S.1.4 - % models per year'!AE5*$BL5</f>
        <v>187.6019707</v>
      </c>
      <c r="AF5" s="30">
        <f>'S.1.4 - % models per year'!AF5*$BL5</f>
        <v>0</v>
      </c>
      <c r="AG5" s="30">
        <f>'S.1.4 - % models per year'!AG5*$BL5</f>
        <v>211.6032672</v>
      </c>
      <c r="AH5" s="30">
        <f>'S.1.4 - % models per year'!AH5*$BL5</f>
        <v>50.45170491</v>
      </c>
      <c r="AI5" s="30">
        <f>'S.1.4 - % models per year'!AI5*$BL5</f>
        <v>2.449111889</v>
      </c>
      <c r="AJ5" s="30">
        <f>'S.1.4 - % models per year'!AJ5*$BL5</f>
        <v>0</v>
      </c>
      <c r="AK5" s="30">
        <f>'S.1.4 - % models per year'!AK5*$BL5</f>
        <v>199.8475301</v>
      </c>
      <c r="AL5" s="30">
        <f>'S.1.4 - % models per year'!AL5*$BL5</f>
        <v>0</v>
      </c>
      <c r="AM5" s="30">
        <f>'S.1.4 - % models per year'!AM5*$BL5</f>
        <v>116.5777259</v>
      </c>
      <c r="AN5" s="30">
        <f>'S.1.4 - % models per year'!AN5*$BL5</f>
        <v>70.5344224</v>
      </c>
      <c r="AO5" s="30">
        <f>'S.1.4 - % models per year'!AO5*$BL5</f>
        <v>33.79774407</v>
      </c>
      <c r="AP5" s="30">
        <f>'S.1.4 - % models per year'!AP5*$BL5</f>
        <v>2.449111889</v>
      </c>
      <c r="AQ5" s="30">
        <f>'S.1.4 - % models per year'!AQ5*$BL5</f>
        <v>2.938934267</v>
      </c>
      <c r="AR5" s="30">
        <f>'S.1.4 - % models per year'!AR5*$BL5</f>
        <v>0.9796447556</v>
      </c>
      <c r="AS5" s="30">
        <f>'S.1.4 - % models per year'!AS5*$BL5</f>
        <v>0</v>
      </c>
      <c r="AT5" s="30">
        <f>'S.1.4 - % models per year'!AT5*$BL5</f>
        <v>0</v>
      </c>
      <c r="AU5" s="30">
        <f>'S.1.4 - % models per year'!AU5*$BL5</f>
        <v>0</v>
      </c>
      <c r="AV5" s="30">
        <f>'S.1.4 - % models per year'!AV5*$BL5</f>
        <v>0</v>
      </c>
      <c r="AW5" s="30">
        <f>'S.1.4 - % models per year'!AW5*$BL5</f>
        <v>192.0103721</v>
      </c>
      <c r="AX5" s="30">
        <f>'S.1.4 - % models per year'!AX5*$BL5</f>
        <v>117.0675483</v>
      </c>
      <c r="AY5" s="30">
        <f>'S.1.4 - % models per year'!AY5*$BL5</f>
        <v>140.0892001</v>
      </c>
      <c r="AZ5" s="30">
        <f>'S.1.4 - % models per year'!AZ5*$BL5</f>
        <v>3.918579022</v>
      </c>
      <c r="BA5" s="30">
        <f>'S.1.4 - % models per year'!BA5*$BL5</f>
        <v>127.3538182</v>
      </c>
      <c r="BB5" s="30">
        <f>'S.1.4 - % models per year'!BB5*$BL5</f>
        <v>102.8626993</v>
      </c>
      <c r="BC5" s="30">
        <f>'S.1.4 - % models per year'!BC5*$BL5</f>
        <v>0</v>
      </c>
      <c r="BD5" s="30">
        <f>'S.1.4 - % models per year'!BD5*$BL5</f>
        <v>0</v>
      </c>
      <c r="BE5" s="30">
        <f>'S.1.4 - % models per year'!BE5*$BL5</f>
        <v>0</v>
      </c>
      <c r="BF5" s="30">
        <f>'S.1.4 - % models per year'!BF5*$BL5</f>
        <v>0</v>
      </c>
      <c r="BG5" s="30">
        <f>'S.1.4 - % models per year'!BG5*$BL5</f>
        <v>0</v>
      </c>
      <c r="BH5" s="30">
        <f>'S.1.4 - % models per year'!BH5*$BL5</f>
        <v>0</v>
      </c>
      <c r="BI5" s="30">
        <f>'S.1.4 - % models per year'!BI5*$BL5</f>
        <v>0</v>
      </c>
      <c r="BJ5" s="30">
        <f>'S.1.4 - % models per year'!BJ5*$BL5</f>
        <v>0</v>
      </c>
      <c r="BK5" s="30"/>
      <c r="BL5" s="47">
        <v>3778.0</v>
      </c>
      <c r="BM5" s="30"/>
    </row>
    <row r="6">
      <c r="A6" s="39">
        <v>2004.0</v>
      </c>
      <c r="B6" s="30">
        <f>'S.1.4 - % models per year'!B6*$BL6</f>
        <v>58.36517793</v>
      </c>
      <c r="C6" s="30">
        <f>'S.1.4 - % models per year'!C6*$BL6</f>
        <v>0</v>
      </c>
      <c r="D6" s="30">
        <f>'S.1.4 - % models per year'!D6*$BL6</f>
        <v>0</v>
      </c>
      <c r="E6" s="30">
        <f>'S.1.4 - % models per year'!E6*$BL6</f>
        <v>268.9467399</v>
      </c>
      <c r="F6" s="30">
        <f>'S.1.4 - % models per year'!F6*$BL6</f>
        <v>354.3933604</v>
      </c>
      <c r="G6" s="30">
        <f>'S.1.4 - % models per year'!G6*$BL6</f>
        <v>273.1490327</v>
      </c>
      <c r="H6" s="30">
        <f>'S.1.4 - % models per year'!H6*$BL6</f>
        <v>167.1578696</v>
      </c>
      <c r="I6" s="30">
        <f>'S.1.4 - % models per year'!I6*$BL6</f>
        <v>21.9453069</v>
      </c>
      <c r="J6" s="30">
        <f>'S.1.4 - % models per year'!J6*$BL6</f>
        <v>0</v>
      </c>
      <c r="K6" s="30">
        <f>'S.1.4 - % models per year'!K6*$BL6</f>
        <v>0</v>
      </c>
      <c r="L6" s="30">
        <f>'S.1.4 - % models per year'!L6*$BL6</f>
        <v>0</v>
      </c>
      <c r="M6" s="30">
        <f>'S.1.4 - % models per year'!M6*$BL6</f>
        <v>0</v>
      </c>
      <c r="N6" s="30">
        <f>'S.1.4 - % models per year'!N6*$BL6</f>
        <v>0</v>
      </c>
      <c r="O6" s="30">
        <f>'S.1.4 - % models per year'!O6*$BL6</f>
        <v>0</v>
      </c>
      <c r="P6" s="30">
        <f>'S.1.4 - % models per year'!P6*$BL6</f>
        <v>271.7482684</v>
      </c>
      <c r="Q6" s="30">
        <f>'S.1.4 - % models per year'!Q6*$BL6</f>
        <v>0</v>
      </c>
      <c r="R6" s="30">
        <f>'S.1.4 - % models per year'!R6*$BL6</f>
        <v>574.3133508</v>
      </c>
      <c r="S6" s="30">
        <f>'S.1.4 - % models per year'!S6*$BL6</f>
        <v>0</v>
      </c>
      <c r="T6" s="30">
        <f>'S.1.4 - % models per year'!T6*$BL6</f>
        <v>124.2010986</v>
      </c>
      <c r="U6" s="30">
        <f>'S.1.4 - % models per year'!U6*$BL6</f>
        <v>0</v>
      </c>
      <c r="V6" s="30">
        <f>'S.1.4 - % models per year'!V6*$BL6</f>
        <v>73.30666348</v>
      </c>
      <c r="W6" s="30">
        <f>'S.1.4 - % models per year'!W6*$BL6</f>
        <v>67.7036064</v>
      </c>
      <c r="X6" s="30">
        <f>'S.1.4 - % models per year'!X6*$BL6</f>
        <v>0</v>
      </c>
      <c r="Y6" s="30">
        <f>'S.1.4 - % models per year'!Y6*$BL6</f>
        <v>0</v>
      </c>
      <c r="Z6" s="30">
        <f>'S.1.4 - % models per year'!Z6*$BL6</f>
        <v>0</v>
      </c>
      <c r="AA6" s="30">
        <f>'S.1.4 - % models per year'!AA6*$BL6</f>
        <v>32.21757822</v>
      </c>
      <c r="AB6" s="30">
        <f>'S.1.4 - % models per year'!AB6*$BL6</f>
        <v>0</v>
      </c>
      <c r="AC6" s="30">
        <f>'S.1.4 - % models per year'!AC6*$BL6</f>
        <v>39.68832099</v>
      </c>
      <c r="AD6" s="30">
        <f>'S.1.4 - % models per year'!AD6*$BL6</f>
        <v>0.4669214235</v>
      </c>
      <c r="AE6" s="30">
        <f>'S.1.4 - % models per year'!AE6*$BL6</f>
        <v>176.9632195</v>
      </c>
      <c r="AF6" s="30">
        <f>'S.1.4 - % models per year'!AF6*$BL6</f>
        <v>0</v>
      </c>
      <c r="AG6" s="30">
        <f>'S.1.4 - % models per year'!AG6*$BL6</f>
        <v>221.3207547</v>
      </c>
      <c r="AH6" s="30">
        <f>'S.1.4 - % models per year'!AH6*$BL6</f>
        <v>71.90589921</v>
      </c>
      <c r="AI6" s="30">
        <f>'S.1.4 - % models per year'!AI6*$BL6</f>
        <v>4.202292811</v>
      </c>
      <c r="AJ6" s="30">
        <f>'S.1.4 - % models per year'!AJ6*$BL6</f>
        <v>0</v>
      </c>
      <c r="AK6" s="30">
        <f>'S.1.4 - % models per year'!AK6*$BL6</f>
        <v>189.1031765</v>
      </c>
      <c r="AL6" s="30">
        <f>'S.1.4 - % models per year'!AL6*$BL6</f>
        <v>0</v>
      </c>
      <c r="AM6" s="30">
        <f>'S.1.4 - % models per year'!AM6*$BL6</f>
        <v>109.2596131</v>
      </c>
      <c r="AN6" s="30">
        <f>'S.1.4 - % models per year'!AN6*$BL6</f>
        <v>66.76976355</v>
      </c>
      <c r="AO6" s="30">
        <f>'S.1.4 - % models per year'!AO6*$BL6</f>
        <v>39.68832099</v>
      </c>
      <c r="AP6" s="30">
        <f>'S.1.4 - % models per year'!AP6*$BL6</f>
        <v>2.334607117</v>
      </c>
      <c r="AQ6" s="30">
        <f>'S.1.4 - % models per year'!AQ6*$BL6</f>
        <v>22.87914975</v>
      </c>
      <c r="AR6" s="30">
        <f>'S.1.4 - % models per year'!AR6*$BL6</f>
        <v>0.9338428469</v>
      </c>
      <c r="AS6" s="30">
        <f>'S.1.4 - % models per year'!AS6*$BL6</f>
        <v>1.40076427</v>
      </c>
      <c r="AT6" s="30">
        <f>'S.1.4 - % models per year'!AT6*$BL6</f>
        <v>0</v>
      </c>
      <c r="AU6" s="30">
        <f>'S.1.4 - % models per year'!AU6*$BL6</f>
        <v>0.4669214235</v>
      </c>
      <c r="AV6" s="30">
        <f>'S.1.4 - % models per year'!AV6*$BL6</f>
        <v>0</v>
      </c>
      <c r="AW6" s="30">
        <f>'S.1.4 - % models per year'!AW6*$BL6</f>
        <v>214.7838548</v>
      </c>
      <c r="AX6" s="30">
        <f>'S.1.4 - % models per year'!AX6*$BL6</f>
        <v>111.1272988</v>
      </c>
      <c r="AY6" s="30">
        <f>'S.1.4 - % models per year'!AY6*$BL6</f>
        <v>128.4033914</v>
      </c>
      <c r="AZ6" s="30">
        <f>'S.1.4 - % models per year'!AZ6*$BL6</f>
        <v>3.735371388</v>
      </c>
      <c r="BA6" s="30">
        <f>'S.1.4 - % models per year'!BA6*$BL6</f>
        <v>119.064963</v>
      </c>
      <c r="BB6" s="30">
        <f>'S.1.4 - % models per year'!BB6*$BL6</f>
        <v>98.05349893</v>
      </c>
      <c r="BC6" s="30">
        <f>'S.1.4 - % models per year'!BC6*$BL6</f>
        <v>0</v>
      </c>
      <c r="BD6" s="30">
        <f>'S.1.4 - % models per year'!BD6*$BL6</f>
        <v>0</v>
      </c>
      <c r="BE6" s="30">
        <f>'S.1.4 - % models per year'!BE6*$BL6</f>
        <v>0</v>
      </c>
      <c r="BF6" s="30">
        <f>'S.1.4 - % models per year'!BF6*$BL6</f>
        <v>0</v>
      </c>
      <c r="BG6" s="30">
        <f>'S.1.4 - % models per year'!BG6*$BL6</f>
        <v>0</v>
      </c>
      <c r="BH6" s="30">
        <f>'S.1.4 - % models per year'!BH6*$BL6</f>
        <v>0</v>
      </c>
      <c r="BI6" s="30">
        <f>'S.1.4 - % models per year'!BI6*$BL6</f>
        <v>0</v>
      </c>
      <c r="BJ6" s="30">
        <f>'S.1.4 - % models per year'!BJ6*$BL6</f>
        <v>0</v>
      </c>
      <c r="BK6" s="30"/>
      <c r="BL6" s="47">
        <v>3910.0</v>
      </c>
      <c r="BM6" s="30"/>
    </row>
    <row r="7">
      <c r="A7" s="39">
        <v>2005.0</v>
      </c>
      <c r="B7" s="30">
        <f>'S.1.4 - % models per year'!B7*$BL7</f>
        <v>61.33542079</v>
      </c>
      <c r="C7" s="30">
        <f>'S.1.4 - % models per year'!C7*$BL7</f>
        <v>0</v>
      </c>
      <c r="D7" s="30">
        <f>'S.1.4 - % models per year'!D7*$BL7</f>
        <v>0</v>
      </c>
      <c r="E7" s="30">
        <f>'S.1.4 - % models per year'!E7*$BL7</f>
        <v>296.3799165</v>
      </c>
      <c r="F7" s="30">
        <f>'S.1.4 - % models per year'!F7*$BL7</f>
        <v>383.6821578</v>
      </c>
      <c r="G7" s="30">
        <f>'S.1.4 - % models per year'!G7*$BL7</f>
        <v>267.7268732</v>
      </c>
      <c r="H7" s="30">
        <f>'S.1.4 - % models per year'!H7*$BL7</f>
        <v>164.7549989</v>
      </c>
      <c r="I7" s="30">
        <f>'S.1.4 - % models per year'!I7*$BL7</f>
        <v>29.54845089</v>
      </c>
      <c r="J7" s="30">
        <f>'S.1.4 - % models per year'!J7*$BL7</f>
        <v>0</v>
      </c>
      <c r="K7" s="30">
        <f>'S.1.4 - % models per year'!K7*$BL7</f>
        <v>0</v>
      </c>
      <c r="L7" s="30">
        <f>'S.1.4 - % models per year'!L7*$BL7</f>
        <v>0</v>
      </c>
      <c r="M7" s="30">
        <f>'S.1.4 - % models per year'!M7*$BL7</f>
        <v>0</v>
      </c>
      <c r="N7" s="30">
        <f>'S.1.4 - % models per year'!N7*$BL7</f>
        <v>0</v>
      </c>
      <c r="O7" s="30">
        <f>'S.1.4 - % models per year'!O7*$BL7</f>
        <v>0</v>
      </c>
      <c r="P7" s="30">
        <f>'S.1.4 - % models per year'!P7*$BL7</f>
        <v>314.2880686</v>
      </c>
      <c r="Q7" s="30">
        <f>'S.1.4 - % models per year'!Q7*$BL7</f>
        <v>0</v>
      </c>
      <c r="R7" s="30">
        <f>'S.1.4 - % models per year'!R7*$BL7</f>
        <v>600.8185014</v>
      </c>
      <c r="S7" s="30">
        <f>'S.1.4 - % models per year'!S7*$BL7</f>
        <v>0</v>
      </c>
      <c r="T7" s="30">
        <f>'S.1.4 - % models per year'!T7*$BL7</f>
        <v>125.8047682</v>
      </c>
      <c r="U7" s="30">
        <f>'S.1.4 - % models per year'!U7*$BL7</f>
        <v>0</v>
      </c>
      <c r="V7" s="30">
        <f>'S.1.4 - % models per year'!V7*$BL7</f>
        <v>81.03438805</v>
      </c>
      <c r="W7" s="30">
        <f>'S.1.4 - % models per year'!W7*$BL7</f>
        <v>77.00505383</v>
      </c>
      <c r="X7" s="30">
        <f>'S.1.4 - % models per year'!X7*$BL7</f>
        <v>0</v>
      </c>
      <c r="Y7" s="30">
        <f>'S.1.4 - % models per year'!Y7*$BL7</f>
        <v>0</v>
      </c>
      <c r="Z7" s="30">
        <f>'S.1.4 - % models per year'!Z7*$BL7</f>
        <v>1.343111404</v>
      </c>
      <c r="AA7" s="30">
        <f>'S.1.4 - % models per year'!AA7*$BL7</f>
        <v>32.2346737</v>
      </c>
      <c r="AB7" s="30">
        <f>'S.1.4 - % models per year'!AB7*$BL7</f>
        <v>0</v>
      </c>
      <c r="AC7" s="30">
        <f>'S.1.4 - % models per year'!AC7*$BL7</f>
        <v>41.18874973</v>
      </c>
      <c r="AD7" s="30">
        <f>'S.1.4 - % models per year'!AD7*$BL7</f>
        <v>0.4477038014</v>
      </c>
      <c r="AE7" s="30">
        <f>'S.1.4 - % models per year'!AE7*$BL7</f>
        <v>168.3366293</v>
      </c>
      <c r="AF7" s="30">
        <f>'S.1.4 - % models per year'!AF7*$BL7</f>
        <v>0</v>
      </c>
      <c r="AG7" s="30">
        <f>'S.1.4 - % models per year'!AG7*$BL7</f>
        <v>219.3748627</v>
      </c>
      <c r="AH7" s="30">
        <f>'S.1.4 - % models per year'!AH7*$BL7</f>
        <v>88.64535267</v>
      </c>
      <c r="AI7" s="30">
        <f>'S.1.4 - % models per year'!AI7*$BL7</f>
        <v>13.43111404</v>
      </c>
      <c r="AJ7" s="30">
        <f>'S.1.4 - % models per year'!AJ7*$BL7</f>
        <v>0</v>
      </c>
      <c r="AK7" s="30">
        <f>'S.1.4 - % models per year'!AK7*$BL7</f>
        <v>179.9769281</v>
      </c>
      <c r="AL7" s="30">
        <f>'S.1.4 - % models per year'!AL7*$BL7</f>
        <v>0</v>
      </c>
      <c r="AM7" s="30">
        <f>'S.1.4 - % models per year'!AM7*$BL7</f>
        <v>101.6287629</v>
      </c>
      <c r="AN7" s="30">
        <f>'S.1.4 - % models per year'!AN7*$BL7</f>
        <v>67.60327401</v>
      </c>
      <c r="AO7" s="30">
        <f>'S.1.4 - % models per year'!AO7*$BL7</f>
        <v>42.53186113</v>
      </c>
      <c r="AP7" s="30">
        <f>'S.1.4 - % models per year'!AP7*$BL7</f>
        <v>2.238519007</v>
      </c>
      <c r="AQ7" s="30">
        <f>'S.1.4 - % models per year'!AQ7*$BL7</f>
        <v>41.63645353</v>
      </c>
      <c r="AR7" s="30">
        <f>'S.1.4 - % models per year'!AR7*$BL7</f>
        <v>7.163260822</v>
      </c>
      <c r="AS7" s="30">
        <f>'S.1.4 - % models per year'!AS7*$BL7</f>
        <v>4.924741815</v>
      </c>
      <c r="AT7" s="30">
        <f>'S.1.4 - % models per year'!AT7*$BL7</f>
        <v>0</v>
      </c>
      <c r="AU7" s="30">
        <f>'S.1.4 - % models per year'!AU7*$BL7</f>
        <v>0.4477038014</v>
      </c>
      <c r="AV7" s="30">
        <f>'S.1.4 - % models per year'!AV7*$BL7</f>
        <v>0</v>
      </c>
      <c r="AW7" s="30">
        <f>'S.1.4 - % models per year'!AW7*$BL7</f>
        <v>223.8519007</v>
      </c>
      <c r="AX7" s="30">
        <f>'S.1.4 - % models per year'!AX7*$BL7</f>
        <v>103.8672819</v>
      </c>
      <c r="AY7" s="30">
        <f>'S.1.4 - % models per year'!AY7*$BL7</f>
        <v>120.4323226</v>
      </c>
      <c r="AZ7" s="30">
        <f>'S.1.4 - % models per year'!AZ7*$BL7</f>
        <v>4.477038014</v>
      </c>
      <c r="BA7" s="30">
        <f>'S.1.4 - % models per year'!BA7*$BL7</f>
        <v>112.8213579</v>
      </c>
      <c r="BB7" s="30">
        <f>'S.1.4 - % models per year'!BB7*$BL7</f>
        <v>94.01779829</v>
      </c>
      <c r="BC7" s="30">
        <f>'S.1.4 - % models per year'!BC7*$BL7</f>
        <v>0</v>
      </c>
      <c r="BD7" s="30">
        <f>'S.1.4 - % models per year'!BD7*$BL7</f>
        <v>0</v>
      </c>
      <c r="BE7" s="30">
        <f>'S.1.4 - % models per year'!BE7*$BL7</f>
        <v>0</v>
      </c>
      <c r="BF7" s="30">
        <f>'S.1.4 - % models per year'!BF7*$BL7</f>
        <v>0</v>
      </c>
      <c r="BG7" s="30">
        <f>'S.1.4 - % models per year'!BG7*$BL7</f>
        <v>0</v>
      </c>
      <c r="BH7" s="30">
        <f>'S.1.4 - % models per year'!BH7*$BL7</f>
        <v>0</v>
      </c>
      <c r="BI7" s="30">
        <f>'S.1.4 - % models per year'!BI7*$BL7</f>
        <v>0</v>
      </c>
      <c r="BJ7" s="30">
        <f>'S.1.4 - % models per year'!BJ7*$BL7</f>
        <v>0</v>
      </c>
      <c r="BK7" s="30"/>
      <c r="BL7" s="47">
        <v>4075.0</v>
      </c>
      <c r="BM7" s="30"/>
    </row>
    <row r="8">
      <c r="A8" s="39">
        <v>2006.0</v>
      </c>
      <c r="B8" s="30">
        <f>'S.1.4 - % models per year'!B8*$BL8</f>
        <v>60.5056927</v>
      </c>
      <c r="C8" s="30">
        <f>'S.1.4 - % models per year'!C8*$BL8</f>
        <v>0</v>
      </c>
      <c r="D8" s="30">
        <f>'S.1.4 - % models per year'!D8*$BL8</f>
        <v>0</v>
      </c>
      <c r="E8" s="30">
        <f>'S.1.4 - % models per year'!E8*$BL8</f>
        <v>323.9843829</v>
      </c>
      <c r="F8" s="30">
        <f>'S.1.4 - % models per year'!F8*$BL8</f>
        <v>435.9842821</v>
      </c>
      <c r="G8" s="30">
        <f>'S.1.4 - % models per year'!G8*$BL8</f>
        <v>262.191335</v>
      </c>
      <c r="H8" s="30">
        <f>'S.1.4 - % models per year'!H8*$BL8</f>
        <v>164.781461</v>
      </c>
      <c r="I8" s="30">
        <f>'S.1.4 - % models per year'!I8*$BL8</f>
        <v>42.05360202</v>
      </c>
      <c r="J8" s="30">
        <f>'S.1.4 - % models per year'!J8*$BL8</f>
        <v>0</v>
      </c>
      <c r="K8" s="30">
        <f>'S.1.4 - % models per year'!K8*$BL8</f>
        <v>0</v>
      </c>
      <c r="L8" s="30">
        <f>'S.1.4 - % models per year'!L8*$BL8</f>
        <v>0</v>
      </c>
      <c r="M8" s="30">
        <f>'S.1.4 - % models per year'!M8*$BL8</f>
        <v>0</v>
      </c>
      <c r="N8" s="30">
        <f>'S.1.4 - % models per year'!N8*$BL8</f>
        <v>0</v>
      </c>
      <c r="O8" s="30">
        <f>'S.1.4 - % models per year'!O8*$BL8</f>
        <v>0</v>
      </c>
      <c r="P8" s="30">
        <f>'S.1.4 - % models per year'!P8*$BL8</f>
        <v>352.7353149</v>
      </c>
      <c r="Q8" s="30">
        <f>'S.1.4 - % models per year'!Q8*$BL8</f>
        <v>0</v>
      </c>
      <c r="R8" s="30">
        <f>'S.1.4 - % models per year'!R8*$BL8</f>
        <v>637.240806</v>
      </c>
      <c r="S8" s="30">
        <f>'S.1.4 - % models per year'!S8*$BL8</f>
        <v>0</v>
      </c>
      <c r="T8" s="30">
        <f>'S.1.4 - % models per year'!T8*$BL8</f>
        <v>127.8772796</v>
      </c>
      <c r="U8" s="30">
        <f>'S.1.4 - % models per year'!U8*$BL8</f>
        <v>0</v>
      </c>
      <c r="V8" s="30">
        <f>'S.1.4 - % models per year'!V8*$BL8</f>
        <v>90.97309824</v>
      </c>
      <c r="W8" s="30">
        <f>'S.1.4 - % models per year'!W8*$BL8</f>
        <v>82.39073048</v>
      </c>
      <c r="X8" s="30">
        <f>'S.1.4 - % models per year'!X8*$BL8</f>
        <v>0</v>
      </c>
      <c r="Y8" s="30">
        <f>'S.1.4 - % models per year'!Y8*$BL8</f>
        <v>0</v>
      </c>
      <c r="Z8" s="30">
        <f>'S.1.4 - % models per year'!Z8*$BL8</f>
        <v>2.574710327</v>
      </c>
      <c r="AA8" s="30">
        <f>'S.1.4 - % models per year'!AA8*$BL8</f>
        <v>34.32947103</v>
      </c>
      <c r="AB8" s="30">
        <f>'S.1.4 - % models per year'!AB8*$BL8</f>
        <v>0</v>
      </c>
      <c r="AC8" s="30">
        <f>'S.1.4 - % models per year'!AC8*$BL8</f>
        <v>45.05743073</v>
      </c>
      <c r="AD8" s="30">
        <f>'S.1.4 - % models per year'!AD8*$BL8</f>
        <v>0.4291183879</v>
      </c>
      <c r="AE8" s="30">
        <f>'S.1.4 - % models per year'!AE8*$BL8</f>
        <v>160.9193955</v>
      </c>
      <c r="AF8" s="30">
        <f>'S.1.4 - % models per year'!AF8*$BL8</f>
        <v>0</v>
      </c>
      <c r="AG8" s="30">
        <f>'S.1.4 - % models per year'!AG8*$BL8</f>
        <v>211.9844836</v>
      </c>
      <c r="AH8" s="30">
        <f>'S.1.4 - % models per year'!AH8*$BL8</f>
        <v>95.26428212</v>
      </c>
      <c r="AI8" s="30">
        <f>'S.1.4 - % models per year'!AI8*$BL8</f>
        <v>24.8888665</v>
      </c>
      <c r="AJ8" s="30">
        <f>'S.1.4 - % models per year'!AJ8*$BL8</f>
        <v>0</v>
      </c>
      <c r="AK8" s="30">
        <f>'S.1.4 - % models per year'!AK8*$BL8</f>
        <v>170.7891184</v>
      </c>
      <c r="AL8" s="30">
        <f>'S.1.4 - % models per year'!AL8*$BL8</f>
        <v>0</v>
      </c>
      <c r="AM8" s="30">
        <f>'S.1.4 - % models per year'!AM8*$BL8</f>
        <v>94.83516373</v>
      </c>
      <c r="AN8" s="30">
        <f>'S.1.4 - % models per year'!AN8*$BL8</f>
        <v>69.51717884</v>
      </c>
      <c r="AO8" s="30">
        <f>'S.1.4 - % models per year'!AO8*$BL8</f>
        <v>51.06508816</v>
      </c>
      <c r="AP8" s="30">
        <f>'S.1.4 - % models per year'!AP8*$BL8</f>
        <v>2.14559194</v>
      </c>
      <c r="AQ8" s="30">
        <f>'S.1.4 - % models per year'!AQ8*$BL8</f>
        <v>54.06891688</v>
      </c>
      <c r="AR8" s="30">
        <f>'S.1.4 - % models per year'!AR8*$BL8</f>
        <v>11.15707809</v>
      </c>
      <c r="AS8" s="30">
        <f>'S.1.4 - % models per year'!AS8*$BL8</f>
        <v>20.16856423</v>
      </c>
      <c r="AT8" s="30">
        <f>'S.1.4 - % models per year'!AT8*$BL8</f>
        <v>0</v>
      </c>
      <c r="AU8" s="30">
        <f>'S.1.4 - % models per year'!AU8*$BL8</f>
        <v>1.287355164</v>
      </c>
      <c r="AV8" s="30">
        <f>'S.1.4 - % models per year'!AV8*$BL8</f>
        <v>0</v>
      </c>
      <c r="AW8" s="30">
        <f>'S.1.4 - % models per year'!AW8*$BL8</f>
        <v>218.8503778</v>
      </c>
      <c r="AX8" s="30">
        <f>'S.1.4 - % models per year'!AX8*$BL8</f>
        <v>97.40987406</v>
      </c>
      <c r="AY8" s="30">
        <f>'S.1.4 - % models per year'!AY8*$BL8</f>
        <v>111.5707809</v>
      </c>
      <c r="AZ8" s="30">
        <f>'S.1.4 - % models per year'!AZ8*$BL8</f>
        <v>6.007657431</v>
      </c>
      <c r="BA8" s="30">
        <f>'S.1.4 - % models per year'!BA8*$BL8</f>
        <v>105.134005</v>
      </c>
      <c r="BB8" s="30">
        <f>'S.1.4 - % models per year'!BB8*$BL8</f>
        <v>88.8275063</v>
      </c>
      <c r="BC8" s="30">
        <f>'S.1.4 - % models per year'!BC8*$BL8</f>
        <v>0</v>
      </c>
      <c r="BD8" s="30">
        <f>'S.1.4 - % models per year'!BD8*$BL8</f>
        <v>0</v>
      </c>
      <c r="BE8" s="30">
        <f>'S.1.4 - % models per year'!BE8*$BL8</f>
        <v>0</v>
      </c>
      <c r="BF8" s="30">
        <f>'S.1.4 - % models per year'!BF8*$BL8</f>
        <v>0</v>
      </c>
      <c r="BG8" s="30">
        <f>'S.1.4 - % models per year'!BG8*$BL8</f>
        <v>0</v>
      </c>
      <c r="BH8" s="30">
        <f>'S.1.4 - % models per year'!BH8*$BL8</f>
        <v>0</v>
      </c>
      <c r="BI8" s="30">
        <f>'S.1.4 - % models per year'!BI8*$BL8</f>
        <v>0</v>
      </c>
      <c r="BJ8" s="30">
        <f>'S.1.4 - % models per year'!BJ8*$BL8</f>
        <v>0</v>
      </c>
      <c r="BK8" s="30"/>
      <c r="BL8" s="47">
        <v>4259.0</v>
      </c>
      <c r="BM8" s="30"/>
    </row>
    <row r="9">
      <c r="A9" s="39">
        <v>2007.0</v>
      </c>
      <c r="B9" s="30">
        <f>'S.1.4 - % models per year'!B9*$BL9</f>
        <v>59.6834366</v>
      </c>
      <c r="C9" s="30">
        <f>'S.1.4 - % models per year'!C9*$BL9</f>
        <v>0</v>
      </c>
      <c r="D9" s="30">
        <f>'S.1.4 - % models per year'!D9*$BL9</f>
        <v>0</v>
      </c>
      <c r="E9" s="30">
        <f>'S.1.4 - % models per year'!E9*$BL9</f>
        <v>356.8307593</v>
      </c>
      <c r="F9" s="30">
        <f>'S.1.4 - % models per year'!F9*$BL9</f>
        <v>512.1770092</v>
      </c>
      <c r="G9" s="30">
        <f>'S.1.4 - % models per year'!G9*$BL9</f>
        <v>264.5542403</v>
      </c>
      <c r="H9" s="30">
        <f>'S.1.4 - % models per year'!H9*$BL9</f>
        <v>173.5475816</v>
      </c>
      <c r="I9" s="30">
        <f>'S.1.4 - % models per year'!I9*$BL9</f>
        <v>59.26014982</v>
      </c>
      <c r="J9" s="30">
        <f>'S.1.4 - % models per year'!J9*$BL9</f>
        <v>0</v>
      </c>
      <c r="K9" s="30">
        <f>'S.1.4 - % models per year'!K9*$BL9</f>
        <v>0</v>
      </c>
      <c r="L9" s="30">
        <f>'S.1.4 - % models per year'!L9*$BL9</f>
        <v>0</v>
      </c>
      <c r="M9" s="30">
        <f>'S.1.4 - % models per year'!M9*$BL9</f>
        <v>0</v>
      </c>
      <c r="N9" s="30">
        <f>'S.1.4 - % models per year'!N9*$BL9</f>
        <v>0</v>
      </c>
      <c r="O9" s="30">
        <f>'S.1.4 - % models per year'!O9*$BL9</f>
        <v>0</v>
      </c>
      <c r="P9" s="30">
        <f>'S.1.4 - % models per year'!P9*$BL9</f>
        <v>385.1909738</v>
      </c>
      <c r="Q9" s="30">
        <f>'S.1.4 - % models per year'!Q9*$BL9</f>
        <v>0</v>
      </c>
      <c r="R9" s="30">
        <f>'S.1.4 - % models per year'!R9*$BL9</f>
        <v>693.7670397</v>
      </c>
      <c r="S9" s="30">
        <f>'S.1.4 - % models per year'!S9*$BL9</f>
        <v>0</v>
      </c>
      <c r="T9" s="30">
        <f>'S.1.4 - % models per year'!T9*$BL9</f>
        <v>145.1873671</v>
      </c>
      <c r="U9" s="30">
        <f>'S.1.4 - % models per year'!U9*$BL9</f>
        <v>0</v>
      </c>
      <c r="V9" s="30">
        <f>'S.1.4 - % models per year'!V9*$BL9</f>
        <v>104.9751225</v>
      </c>
      <c r="W9" s="30">
        <f>'S.1.4 - % models per year'!W9*$BL9</f>
        <v>91.85323222</v>
      </c>
      <c r="X9" s="30">
        <f>'S.1.4 - % models per year'!X9*$BL9</f>
        <v>0</v>
      </c>
      <c r="Y9" s="30">
        <f>'S.1.4 - % models per year'!Y9*$BL9</f>
        <v>0</v>
      </c>
      <c r="Z9" s="30">
        <f>'S.1.4 - % models per year'!Z9*$BL9</f>
        <v>2.963007491</v>
      </c>
      <c r="AA9" s="30">
        <f>'S.1.4 - % models per year'!AA9*$BL9</f>
        <v>35.97937668</v>
      </c>
      <c r="AB9" s="30">
        <f>'S.1.4 - % models per year'!AB9*$BL9</f>
        <v>0</v>
      </c>
      <c r="AC9" s="30">
        <f>'S.1.4 - % models per year'!AC9*$BL9</f>
        <v>55.02728198</v>
      </c>
      <c r="AD9" s="30">
        <f>'S.1.4 - % models per year'!AD9*$BL9</f>
        <v>0.4232867844</v>
      </c>
      <c r="AE9" s="30">
        <f>'S.1.4 - % models per year'!AE9*$BL9</f>
        <v>158.3092574</v>
      </c>
      <c r="AF9" s="30">
        <f>'S.1.4 - % models per year'!AF9*$BL9</f>
        <v>0</v>
      </c>
      <c r="AG9" s="30">
        <f>'S.1.4 - % models per year'!AG9*$BL9</f>
        <v>209.1036715</v>
      </c>
      <c r="AH9" s="30">
        <f>'S.1.4 - % models per year'!AH9*$BL9</f>
        <v>94.81623971</v>
      </c>
      <c r="AI9" s="30">
        <f>'S.1.4 - % models per year'!AI9*$BL9</f>
        <v>40.6355313</v>
      </c>
      <c r="AJ9" s="30">
        <f>'S.1.4 - % models per year'!AJ9*$BL9</f>
        <v>0</v>
      </c>
      <c r="AK9" s="30">
        <f>'S.1.4 - % models per year'!AK9*$BL9</f>
        <v>167.1982798</v>
      </c>
      <c r="AL9" s="30">
        <f>'S.1.4 - % models per year'!AL9*$BL9</f>
        <v>0</v>
      </c>
      <c r="AM9" s="30">
        <f>'S.1.4 - % models per year'!AM9*$BL9</f>
        <v>89.31351151</v>
      </c>
      <c r="AN9" s="30">
        <f>'S.1.4 - % models per year'!AN9*$BL9</f>
        <v>71.95875335</v>
      </c>
      <c r="AO9" s="30">
        <f>'S.1.4 - % models per year'!AO9*$BL9</f>
        <v>60.95329696</v>
      </c>
      <c r="AP9" s="30">
        <f>'S.1.4 - % models per year'!AP9*$BL9</f>
        <v>2.116433922</v>
      </c>
      <c r="AQ9" s="30">
        <f>'S.1.4 - % models per year'!AQ9*$BL9</f>
        <v>55.87385554</v>
      </c>
      <c r="AR9" s="30">
        <f>'S.1.4 - % models per year'!AR9*$BL9</f>
        <v>25.39720707</v>
      </c>
      <c r="AS9" s="30">
        <f>'S.1.4 - % models per year'!AS9*$BL9</f>
        <v>43.5985388</v>
      </c>
      <c r="AT9" s="30">
        <f>'S.1.4 - % models per year'!AT9*$BL9</f>
        <v>0</v>
      </c>
      <c r="AU9" s="30">
        <f>'S.1.4 - % models per year'!AU9*$BL9</f>
        <v>3.80958106</v>
      </c>
      <c r="AV9" s="30">
        <f>'S.1.4 - % models per year'!AV9*$BL9</f>
        <v>0</v>
      </c>
      <c r="AW9" s="30">
        <f>'S.1.4 - % models per year'!AW9*$BL9</f>
        <v>217.992694</v>
      </c>
      <c r="AX9" s="30">
        <f>'S.1.4 - % models per year'!AX9*$BL9</f>
        <v>94.81623971</v>
      </c>
      <c r="AY9" s="30">
        <f>'S.1.4 - % models per year'!AY9*$BL9</f>
        <v>104.9751225</v>
      </c>
      <c r="AZ9" s="30">
        <f>'S.1.4 - % models per year'!AZ9*$BL9</f>
        <v>8.042448904</v>
      </c>
      <c r="BA9" s="30">
        <f>'S.1.4 - % models per year'!BA9*$BL9</f>
        <v>101.5888283</v>
      </c>
      <c r="BB9" s="30">
        <f>'S.1.4 - % models per year'!BB9*$BL9</f>
        <v>85.08064367</v>
      </c>
      <c r="BC9" s="30">
        <f>'S.1.4 - % models per year'!BC9*$BL9</f>
        <v>0</v>
      </c>
      <c r="BD9" s="30">
        <f>'S.1.4 - % models per year'!BD9*$BL9</f>
        <v>0</v>
      </c>
      <c r="BE9" s="30">
        <f>'S.1.4 - % models per year'!BE9*$BL9</f>
        <v>0</v>
      </c>
      <c r="BF9" s="30">
        <f>'S.1.4 - % models per year'!BF9*$BL9</f>
        <v>0</v>
      </c>
      <c r="BG9" s="30">
        <f>'S.1.4 - % models per year'!BG9*$BL9</f>
        <v>0</v>
      </c>
      <c r="BH9" s="30">
        <f>'S.1.4 - % models per year'!BH9*$BL9</f>
        <v>0</v>
      </c>
      <c r="BI9" s="30">
        <f>'S.1.4 - % models per year'!BI9*$BL9</f>
        <v>0</v>
      </c>
      <c r="BJ9" s="30">
        <f>'S.1.4 - % models per year'!BJ9*$BL9</f>
        <v>0</v>
      </c>
      <c r="BK9" s="30"/>
      <c r="BL9" s="47">
        <v>4577.0</v>
      </c>
      <c r="BM9" s="30"/>
    </row>
    <row r="10">
      <c r="A10" s="39">
        <v>2008.0</v>
      </c>
      <c r="B10" s="30">
        <f>'S.1.4 - % models per year'!B10*$BL10</f>
        <v>54.51376849</v>
      </c>
      <c r="C10" s="30">
        <f>'S.1.4 - % models per year'!C10*$BL10</f>
        <v>0</v>
      </c>
      <c r="D10" s="30">
        <f>'S.1.4 - % models per year'!D10*$BL10</f>
        <v>0</v>
      </c>
      <c r="E10" s="30">
        <f>'S.1.4 - % models per year'!E10*$BL10</f>
        <v>348.3468468</v>
      </c>
      <c r="F10" s="30">
        <f>'S.1.4 - % models per year'!F10*$BL10</f>
        <v>537.4052354</v>
      </c>
      <c r="G10" s="30">
        <f>'S.1.4 - % models per year'!G10*$BL10</f>
        <v>246.6651368</v>
      </c>
      <c r="H10" s="30">
        <f>'S.1.4 - % models per year'!H10*$BL10</f>
        <v>161.9948156</v>
      </c>
      <c r="I10" s="30">
        <f>'S.1.4 - % models per year'!I10*$BL10</f>
        <v>70.36528982</v>
      </c>
      <c r="J10" s="30">
        <f>'S.1.4 - % models per year'!J10*$BL10</f>
        <v>0</v>
      </c>
      <c r="K10" s="30">
        <f>'S.1.4 - % models per year'!K10*$BL10</f>
        <v>0</v>
      </c>
      <c r="L10" s="30">
        <f>'S.1.4 - % models per year'!L10*$BL10</f>
        <v>0</v>
      </c>
      <c r="M10" s="30">
        <f>'S.1.4 - % models per year'!M10*$BL10</f>
        <v>0</v>
      </c>
      <c r="N10" s="30">
        <f>'S.1.4 - % models per year'!N10*$BL10</f>
        <v>0</v>
      </c>
      <c r="O10" s="30">
        <f>'S.1.4 - % models per year'!O10*$BL10</f>
        <v>0</v>
      </c>
      <c r="P10" s="30">
        <f>'S.1.4 - % models per year'!P10*$BL10</f>
        <v>383.9161142</v>
      </c>
      <c r="Q10" s="30">
        <f>'S.1.4 - % models per year'!Q10*$BL10</f>
        <v>0</v>
      </c>
      <c r="R10" s="30">
        <f>'S.1.4 - % models per year'!R10*$BL10</f>
        <v>702.1064083</v>
      </c>
      <c r="S10" s="30">
        <f>'S.1.4 - % models per year'!S10*$BL10</f>
        <v>0</v>
      </c>
      <c r="T10" s="30">
        <f>'S.1.4 - % models per year'!T10*$BL10</f>
        <v>157.3553459</v>
      </c>
      <c r="U10" s="30">
        <f>'S.1.4 - % models per year'!U10*$BL10</f>
        <v>0</v>
      </c>
      <c r="V10" s="30">
        <f>'S.1.4 - % models per year'!V10*$BL10</f>
        <v>110.9606493</v>
      </c>
      <c r="W10" s="30">
        <f>'S.1.4 - % models per year'!W10*$BL10</f>
        <v>92.78939317</v>
      </c>
      <c r="X10" s="30">
        <f>'S.1.4 - % models per year'!X10*$BL10</f>
        <v>0</v>
      </c>
      <c r="Y10" s="30">
        <f>'S.1.4 - % models per year'!Y10*$BL10</f>
        <v>0</v>
      </c>
      <c r="Z10" s="30">
        <f>'S.1.4 - % models per year'!Z10*$BL10</f>
        <v>5.412714601</v>
      </c>
      <c r="AA10" s="30">
        <f>'S.1.4 - % models per year'!AA10*$BL10</f>
        <v>34.02277749</v>
      </c>
      <c r="AB10" s="30">
        <f>'S.1.4 - % models per year'!AB10*$BL10</f>
        <v>0</v>
      </c>
      <c r="AC10" s="30">
        <f>'S.1.4 - % models per year'!AC10*$BL10</f>
        <v>66.11244263</v>
      </c>
      <c r="AD10" s="30">
        <f>'S.1.4 - % models per year'!AD10*$BL10</f>
        <v>0.3866224715</v>
      </c>
      <c r="AE10" s="30">
        <f>'S.1.4 - % models per year'!AE10*$BL10</f>
        <v>143.8235594</v>
      </c>
      <c r="AF10" s="30">
        <f>'S.1.4 - % models per year'!AF10*$BL10</f>
        <v>0.3866224715</v>
      </c>
      <c r="AG10" s="30">
        <f>'S.1.4 - % models per year'!AG10*$BL10</f>
        <v>190.9915009</v>
      </c>
      <c r="AH10" s="30">
        <f>'S.1.4 - % models per year'!AH10*$BL10</f>
        <v>87.76330104</v>
      </c>
      <c r="AI10" s="30">
        <f>'S.1.4 - % models per year'!AI10*$BL10</f>
        <v>57.99337073</v>
      </c>
      <c r="AJ10" s="30">
        <f>'S.1.4 - % models per year'!AJ10*$BL10</f>
        <v>0</v>
      </c>
      <c r="AK10" s="30">
        <f>'S.1.4 - % models per year'!AK10*$BL10</f>
        <v>150.3961414</v>
      </c>
      <c r="AL10" s="30">
        <f>'S.1.4 - % models per year'!AL10*$BL10</f>
        <v>0</v>
      </c>
      <c r="AM10" s="30">
        <f>'S.1.4 - % models per year'!AM10*$BL10</f>
        <v>80.03085161</v>
      </c>
      <c r="AN10" s="30">
        <f>'S.1.4 - % models per year'!AN10*$BL10</f>
        <v>66.11244263</v>
      </c>
      <c r="AO10" s="30">
        <f>'S.1.4 - % models per year'!AO10*$BL10</f>
        <v>68.81879993</v>
      </c>
      <c r="AP10" s="30">
        <f>'S.1.4 - % models per year'!AP10*$BL10</f>
        <v>1.933112358</v>
      </c>
      <c r="AQ10" s="30">
        <f>'S.1.4 - % models per year'!AQ10*$BL10</f>
        <v>54.12714601</v>
      </c>
      <c r="AR10" s="30">
        <f>'S.1.4 - % models per year'!AR10*$BL10</f>
        <v>44.07496175</v>
      </c>
      <c r="AS10" s="30">
        <f>'S.1.4 - % models per year'!AS10*$BL10</f>
        <v>66.11244263</v>
      </c>
      <c r="AT10" s="30">
        <f>'S.1.4 - % models per year'!AT10*$BL10</f>
        <v>0</v>
      </c>
      <c r="AU10" s="30">
        <f>'S.1.4 - % models per year'!AU10*$BL10</f>
        <v>8.505694374</v>
      </c>
      <c r="AV10" s="30">
        <f>'S.1.4 - % models per year'!AV10*$BL10</f>
        <v>0</v>
      </c>
      <c r="AW10" s="30">
        <f>'S.1.4 - % models per year'!AW10*$BL10</f>
        <v>201.0436852</v>
      </c>
      <c r="AX10" s="30">
        <f>'S.1.4 - % models per year'!AX10*$BL10</f>
        <v>85.44356621</v>
      </c>
      <c r="AY10" s="30">
        <f>'S.1.4 - % models per year'!AY10*$BL10</f>
        <v>89.69641339</v>
      </c>
      <c r="AZ10" s="30">
        <f>'S.1.4 - % models per year'!AZ10*$BL10</f>
        <v>9.665561788</v>
      </c>
      <c r="BA10" s="30">
        <f>'S.1.4 - % models per year'!BA10*$BL10</f>
        <v>92.01614822</v>
      </c>
      <c r="BB10" s="30">
        <f>'S.1.4 - % models per year'!BB10*$BL10</f>
        <v>77.32449431</v>
      </c>
      <c r="BC10" s="30">
        <f>'S.1.4 - % models per year'!BC10*$BL10</f>
        <v>0.3866224715</v>
      </c>
      <c r="BD10" s="30">
        <f>'S.1.4 - % models per year'!BD10*$BL10</f>
        <v>0</v>
      </c>
      <c r="BE10" s="30">
        <f>'S.1.4 - % models per year'!BE10*$BL10</f>
        <v>0</v>
      </c>
      <c r="BF10" s="30">
        <f>'S.1.4 - % models per year'!BF10*$BL10</f>
        <v>0</v>
      </c>
      <c r="BG10" s="30">
        <f>'S.1.4 - % models per year'!BG10*$BL10</f>
        <v>0</v>
      </c>
      <c r="BH10" s="30">
        <f>'S.1.4 - % models per year'!BH10*$BL10</f>
        <v>0</v>
      </c>
      <c r="BI10" s="30">
        <f>'S.1.4 - % models per year'!BI10*$BL10</f>
        <v>0</v>
      </c>
      <c r="BJ10" s="30">
        <f>'S.1.4 - % models per year'!BJ10*$BL10</f>
        <v>0</v>
      </c>
      <c r="BK10" s="30"/>
      <c r="BL10" s="47">
        <v>4549.0</v>
      </c>
      <c r="BM10" s="30"/>
    </row>
    <row r="11">
      <c r="A11" s="39">
        <v>2009.0</v>
      </c>
      <c r="B11" s="30">
        <f>'S.1.4 - % models per year'!B11*$BL11</f>
        <v>49.852824</v>
      </c>
      <c r="C11" s="30">
        <f>'S.1.4 - % models per year'!C11*$BL11</f>
        <v>0</v>
      </c>
      <c r="D11" s="30">
        <f>'S.1.4 - % models per year'!D11*$BL11</f>
        <v>0</v>
      </c>
      <c r="E11" s="30">
        <f>'S.1.4 - % models per year'!E11*$BL11</f>
        <v>336.5949535</v>
      </c>
      <c r="F11" s="30">
        <f>'S.1.4 - % models per year'!F11*$BL11</f>
        <v>584.7983751</v>
      </c>
      <c r="G11" s="30">
        <f>'S.1.4 - % models per year'!G11*$BL11</f>
        <v>227.6965862</v>
      </c>
      <c r="H11" s="30">
        <f>'S.1.4 - % models per year'!H11*$BL11</f>
        <v>157.6904929</v>
      </c>
      <c r="I11" s="30">
        <f>'S.1.4 - % models per year'!I11*$BL11</f>
        <v>81.32020936</v>
      </c>
      <c r="J11" s="30">
        <f>'S.1.4 - % models per year'!J11*$BL11</f>
        <v>0</v>
      </c>
      <c r="K11" s="30">
        <f>'S.1.4 - % models per year'!K11*$BL11</f>
        <v>0</v>
      </c>
      <c r="L11" s="30">
        <f>'S.1.4 - % models per year'!L11*$BL11</f>
        <v>0.7071322553</v>
      </c>
      <c r="M11" s="30">
        <f>'S.1.4 - % models per year'!M11*$BL11</f>
        <v>0</v>
      </c>
      <c r="N11" s="30">
        <f>'S.1.4 - % models per year'!N11*$BL11</f>
        <v>0</v>
      </c>
      <c r="O11" s="30">
        <f>'S.1.4 - % models per year'!O11*$BL11</f>
        <v>0</v>
      </c>
      <c r="P11" s="30">
        <f>'S.1.4 - % models per year'!P11*$BL11</f>
        <v>376.5479259</v>
      </c>
      <c r="Q11" s="30">
        <f>'S.1.4 - % models per year'!Q11*$BL11</f>
        <v>0</v>
      </c>
      <c r="R11" s="30">
        <f>'S.1.4 - % models per year'!R11*$BL11</f>
        <v>710.6679166</v>
      </c>
      <c r="S11" s="30">
        <f>'S.1.4 - % models per year'!S11*$BL11</f>
        <v>0</v>
      </c>
      <c r="T11" s="30">
        <f>'S.1.4 - % models per year'!T11*$BL11</f>
        <v>173.9545348</v>
      </c>
      <c r="U11" s="30">
        <f>'S.1.4 - % models per year'!U11*$BL11</f>
        <v>0</v>
      </c>
      <c r="V11" s="30">
        <f>'S.1.4 - % models per year'!V11*$BL11</f>
        <v>109.2519334</v>
      </c>
      <c r="W11" s="30">
        <f>'S.1.4 - % models per year'!W11*$BL11</f>
        <v>96.52355285</v>
      </c>
      <c r="X11" s="30">
        <f>'S.1.4 - % models per year'!X11*$BL11</f>
        <v>0</v>
      </c>
      <c r="Y11" s="30">
        <f>'S.1.4 - % models per year'!Y11*$BL11</f>
        <v>0</v>
      </c>
      <c r="Z11" s="30">
        <f>'S.1.4 - % models per year'!Z11*$BL11</f>
        <v>8.839153191</v>
      </c>
      <c r="AA11" s="30">
        <f>'S.1.4 - % models per year'!AA11*$BL11</f>
        <v>31.82095149</v>
      </c>
      <c r="AB11" s="30">
        <f>'S.1.4 - % models per year'!AB11*$BL11</f>
        <v>0</v>
      </c>
      <c r="AC11" s="30">
        <f>'S.1.4 - % models per year'!AC11*$BL11</f>
        <v>73.54175455</v>
      </c>
      <c r="AD11" s="30">
        <f>'S.1.4 - % models per year'!AD11*$BL11</f>
        <v>0.3535661276</v>
      </c>
      <c r="AE11" s="30">
        <f>'S.1.4 - % models per year'!AE11*$BL11</f>
        <v>129.4052027</v>
      </c>
      <c r="AF11" s="30">
        <f>'S.1.4 - % models per year'!AF11*$BL11</f>
        <v>1.060698383</v>
      </c>
      <c r="AG11" s="30">
        <f>'S.1.4 - % models per year'!AG11*$BL11</f>
        <v>174.6616671</v>
      </c>
      <c r="AH11" s="30">
        <f>'S.1.4 - % models per year'!AH11*$BL11</f>
        <v>89.09866417</v>
      </c>
      <c r="AI11" s="30">
        <f>'S.1.4 - % models per year'!AI11*$BL11</f>
        <v>63.64190298</v>
      </c>
      <c r="AJ11" s="30">
        <f>'S.1.4 - % models per year'!AJ11*$BL11</f>
        <v>0</v>
      </c>
      <c r="AK11" s="30">
        <f>'S.1.4 - % models per year'!AK11*$BL11</f>
        <v>135.0622608</v>
      </c>
      <c r="AL11" s="30">
        <f>'S.1.4 - % models per year'!AL11*$BL11</f>
        <v>0</v>
      </c>
      <c r="AM11" s="30">
        <f>'S.1.4 - % models per year'!AM11*$BL11</f>
        <v>72.8346223</v>
      </c>
      <c r="AN11" s="30">
        <f>'S.1.4 - % models per year'!AN11*$BL11</f>
        <v>61.87407234</v>
      </c>
      <c r="AO11" s="30">
        <f>'S.1.4 - % models per year'!AO11*$BL11</f>
        <v>78.49168034</v>
      </c>
      <c r="AP11" s="30">
        <f>'S.1.4 - % models per year'!AP11*$BL11</f>
        <v>1.767830638</v>
      </c>
      <c r="AQ11" s="30">
        <f>'S.1.4 - % models per year'!AQ11*$BL11</f>
        <v>55.50988204</v>
      </c>
      <c r="AR11" s="30">
        <f>'S.1.4 - % models per year'!AR11*$BL11</f>
        <v>44.19576596</v>
      </c>
      <c r="AS11" s="30">
        <f>'S.1.4 - % models per year'!AS11*$BL11</f>
        <v>80.25951098</v>
      </c>
      <c r="AT11" s="30">
        <f>'S.1.4 - % models per year'!AT11*$BL11</f>
        <v>0</v>
      </c>
      <c r="AU11" s="30">
        <f>'S.1.4 - % models per year'!AU11*$BL11</f>
        <v>14.14264511</v>
      </c>
      <c r="AV11" s="30">
        <f>'S.1.4 - % models per year'!AV11*$BL11</f>
        <v>0</v>
      </c>
      <c r="AW11" s="30">
        <f>'S.1.4 - % models per year'!AW11*$BL11</f>
        <v>184.9150848</v>
      </c>
      <c r="AX11" s="30">
        <f>'S.1.4 - % models per year'!AX11*$BL11</f>
        <v>77.07741583</v>
      </c>
      <c r="AY11" s="30">
        <f>'S.1.4 - % models per year'!AY11*$BL11</f>
        <v>79.55237872</v>
      </c>
      <c r="AZ11" s="30">
        <f>'S.1.4 - % models per year'!AZ11*$BL11</f>
        <v>8.132020936</v>
      </c>
      <c r="BA11" s="30">
        <f>'S.1.4 - % models per year'!BA11*$BL11</f>
        <v>82.73447387</v>
      </c>
      <c r="BB11" s="30">
        <f>'S.1.4 - % models per year'!BB11*$BL11</f>
        <v>70.71322553</v>
      </c>
      <c r="BC11" s="30">
        <f>'S.1.4 - % models per year'!BC11*$BL11</f>
        <v>0.7071322553</v>
      </c>
      <c r="BD11" s="30">
        <f>'S.1.4 - % models per year'!BD11*$BL11</f>
        <v>0</v>
      </c>
      <c r="BE11" s="30">
        <f>'S.1.4 - % models per year'!BE11*$BL11</f>
        <v>0</v>
      </c>
      <c r="BF11" s="30">
        <f>'S.1.4 - % models per year'!BF11*$BL11</f>
        <v>0</v>
      </c>
      <c r="BG11" s="30">
        <f>'S.1.4 - % models per year'!BG11*$BL11</f>
        <v>0</v>
      </c>
      <c r="BH11" s="30">
        <f>'S.1.4 - % models per year'!BH11*$BL11</f>
        <v>0</v>
      </c>
      <c r="BI11" s="30">
        <f>'S.1.4 - % models per year'!BI11*$BL11</f>
        <v>0</v>
      </c>
      <c r="BJ11" s="30">
        <f>'S.1.4 - % models per year'!BJ11*$BL11</f>
        <v>0</v>
      </c>
      <c r="BK11" s="30"/>
      <c r="BL11" s="47">
        <v>4526.0</v>
      </c>
      <c r="BM11" s="30"/>
    </row>
    <row r="12">
      <c r="A12" s="39">
        <v>2010.0</v>
      </c>
      <c r="B12" s="30">
        <f>'S.1.4 - % models per year'!B12*$BL12</f>
        <v>46.26194111</v>
      </c>
      <c r="C12" s="30">
        <f>'S.1.4 - % models per year'!C12*$BL12</f>
        <v>0</v>
      </c>
      <c r="D12" s="30">
        <f>'S.1.4 - % models per year'!D12*$BL12</f>
        <v>0</v>
      </c>
      <c r="E12" s="30">
        <f>'S.1.4 - % models per year'!E12*$BL12</f>
        <v>319.5683024</v>
      </c>
      <c r="F12" s="30">
        <f>'S.1.4 - % models per year'!F12*$BL12</f>
        <v>645.6985823</v>
      </c>
      <c r="G12" s="30">
        <f>'S.1.4 - % models per year'!G12*$BL12</f>
        <v>210.3113777</v>
      </c>
      <c r="H12" s="30">
        <f>'S.1.4 - % models per year'!H12*$BL12</f>
        <v>156.1750636</v>
      </c>
      <c r="I12" s="30">
        <f>'S.1.4 - % models per year'!I12*$BL12</f>
        <v>87.930498</v>
      </c>
      <c r="J12" s="30">
        <f>'S.1.4 - % models per year'!J12*$BL12</f>
        <v>0</v>
      </c>
      <c r="K12" s="30">
        <f>'S.1.4 - % models per year'!K12*$BL12</f>
        <v>0</v>
      </c>
      <c r="L12" s="30">
        <f>'S.1.4 - % models per year'!L12*$BL12</f>
        <v>1.968593239</v>
      </c>
      <c r="M12" s="30">
        <f>'S.1.4 - % models per year'!M12*$BL12</f>
        <v>0</v>
      </c>
      <c r="N12" s="30">
        <f>'S.1.4 - % models per year'!N12*$BL12</f>
        <v>0</v>
      </c>
      <c r="O12" s="30">
        <f>'S.1.4 - % models per year'!O12*$BL12</f>
        <v>0</v>
      </c>
      <c r="P12" s="30">
        <f>'S.1.4 - % models per year'!P12*$BL12</f>
        <v>361.5649582</v>
      </c>
      <c r="Q12" s="30">
        <f>'S.1.4 - % models per year'!Q12*$BL12</f>
        <v>0</v>
      </c>
      <c r="R12" s="30">
        <f>'S.1.4 - % models per year'!R12*$BL12</f>
        <v>740.1910578</v>
      </c>
      <c r="S12" s="30">
        <f>'S.1.4 - % models per year'!S12*$BL12</f>
        <v>0</v>
      </c>
      <c r="T12" s="30">
        <f>'S.1.4 - % models per year'!T12*$BL12</f>
        <v>177.8295892</v>
      </c>
      <c r="U12" s="30">
        <f>'S.1.4 - % models per year'!U12*$BL12</f>
        <v>0</v>
      </c>
      <c r="V12" s="30">
        <f>'S.1.4 - % models per year'!V12*$BL12</f>
        <v>110.2412214</v>
      </c>
      <c r="W12" s="30">
        <f>'S.1.4 - % models per year'!W12*$BL12</f>
        <v>104.3354417</v>
      </c>
      <c r="X12" s="30">
        <f>'S.1.4 - % models per year'!X12*$BL12</f>
        <v>0</v>
      </c>
      <c r="Y12" s="30">
        <f>'S.1.4 - % models per year'!Y12*$BL12</f>
        <v>0</v>
      </c>
      <c r="Z12" s="30">
        <f>'S.1.4 - % models per year'!Z12*$BL12</f>
        <v>12.79585605</v>
      </c>
      <c r="AA12" s="30">
        <f>'S.1.4 - % models per year'!AA12*$BL12</f>
        <v>30.5131952</v>
      </c>
      <c r="AB12" s="30">
        <f>'S.1.4 - % models per year'!AB12*$BL12</f>
        <v>0.3280988731</v>
      </c>
      <c r="AC12" s="30">
        <f>'S.1.4 - % models per year'!AC12*$BL12</f>
        <v>78.74372955</v>
      </c>
      <c r="AD12" s="30">
        <f>'S.1.4 - % models per year'!AD12*$BL12</f>
        <v>0.3280988731</v>
      </c>
      <c r="AE12" s="30">
        <f>'S.1.4 - % models per year'!AE12*$BL12</f>
        <v>117.7874955</v>
      </c>
      <c r="AF12" s="30">
        <f>'S.1.4 - % models per year'!AF12*$BL12</f>
        <v>0.9842966194</v>
      </c>
      <c r="AG12" s="30">
        <f>'S.1.4 - % models per year'!AG12*$BL12</f>
        <v>157.815558</v>
      </c>
      <c r="AH12" s="30">
        <f>'S.1.4 - % models per year'!AH12*$BL12</f>
        <v>88.58669575</v>
      </c>
      <c r="AI12" s="30">
        <f>'S.1.4 - % models per year'!AI12*$BL12</f>
        <v>61.68258815</v>
      </c>
      <c r="AJ12" s="30">
        <f>'S.1.4 - % models per year'!AJ12*$BL12</f>
        <v>0</v>
      </c>
      <c r="AK12" s="30">
        <f>'S.1.4 - % models per year'!AK12*$BL12</f>
        <v>124.3494729</v>
      </c>
      <c r="AL12" s="30">
        <f>'S.1.4 - % models per year'!AL12*$BL12</f>
        <v>0.3280988731</v>
      </c>
      <c r="AM12" s="30">
        <f>'S.1.4 - % models per year'!AM12*$BL12</f>
        <v>65.61977463</v>
      </c>
      <c r="AN12" s="30">
        <f>'S.1.4 - % models per year'!AN12*$BL12</f>
        <v>57.4173028</v>
      </c>
      <c r="AO12" s="30">
        <f>'S.1.4 - % models per year'!AO12*$BL12</f>
        <v>87.930498</v>
      </c>
      <c r="AP12" s="30">
        <f>'S.1.4 - % models per year'!AP12*$BL12</f>
        <v>1.968593239</v>
      </c>
      <c r="AQ12" s="30">
        <f>'S.1.4 - % models per year'!AQ12*$BL12</f>
        <v>55.77680843</v>
      </c>
      <c r="AR12" s="30">
        <f>'S.1.4 - % models per year'!AR12*$BL12</f>
        <v>43.63715013</v>
      </c>
      <c r="AS12" s="30">
        <f>'S.1.4 - % models per year'!AS12*$BL12</f>
        <v>88.91479462</v>
      </c>
      <c r="AT12" s="30">
        <f>'S.1.4 - % models per year'!AT12*$BL12</f>
        <v>0</v>
      </c>
      <c r="AU12" s="30">
        <f>'S.1.4 - % models per year'!AU12*$BL12</f>
        <v>16.07684478</v>
      </c>
      <c r="AV12" s="30">
        <f>'S.1.4 - % models per year'!AV12*$BL12</f>
        <v>0</v>
      </c>
      <c r="AW12" s="30">
        <f>'S.1.4 - % models per year'!AW12*$BL12</f>
        <v>171.9238095</v>
      </c>
      <c r="AX12" s="30">
        <f>'S.1.4 - % models per year'!AX12*$BL12</f>
        <v>68.24456561</v>
      </c>
      <c r="AY12" s="30">
        <f>'S.1.4 - % models per year'!AY12*$BL12</f>
        <v>66.60407125</v>
      </c>
      <c r="AZ12" s="30">
        <f>'S.1.4 - % models per year'!AZ12*$BL12</f>
        <v>11.15536169</v>
      </c>
      <c r="BA12" s="30">
        <f>'S.1.4 - % models per year'!BA12*$BL12</f>
        <v>75.13464195</v>
      </c>
      <c r="BB12" s="30">
        <f>'S.1.4 - % models per year'!BB12*$BL12</f>
        <v>65.29167575</v>
      </c>
      <c r="BC12" s="30">
        <f>'S.1.4 - % models per year'!BC12*$BL12</f>
        <v>0.9842966194</v>
      </c>
      <c r="BD12" s="30">
        <f>'S.1.4 - % models per year'!BD12*$BL12</f>
        <v>0</v>
      </c>
      <c r="BE12" s="30">
        <f>'S.1.4 - % models per year'!BE12*$BL12</f>
        <v>0</v>
      </c>
      <c r="BF12" s="30">
        <f>'S.1.4 - % models per year'!BF12*$BL12</f>
        <v>0</v>
      </c>
      <c r="BG12" s="30">
        <f>'S.1.4 - % models per year'!BG12*$BL12</f>
        <v>0</v>
      </c>
      <c r="BH12" s="30">
        <f>'S.1.4 - % models per year'!BH12*$BL12</f>
        <v>0</v>
      </c>
      <c r="BI12" s="30">
        <f>'S.1.4 - % models per year'!BI12*$BL12</f>
        <v>0</v>
      </c>
      <c r="BJ12" s="30">
        <f>'S.1.4 - % models per year'!BJ12*$BL12</f>
        <v>0</v>
      </c>
      <c r="BK12" s="30"/>
      <c r="BL12" s="47">
        <v>4513.0</v>
      </c>
      <c r="BM12" s="30"/>
    </row>
    <row r="13">
      <c r="A13" s="39">
        <v>2011.0</v>
      </c>
      <c r="B13" s="30">
        <f>'S.1.4 - % models per year'!B13*$BL13</f>
        <v>43.46113146</v>
      </c>
      <c r="C13" s="30">
        <f>'S.1.4 - % models per year'!C13*$BL13</f>
        <v>0</v>
      </c>
      <c r="D13" s="30">
        <f>'S.1.4 - % models per year'!D13*$BL13</f>
        <v>0</v>
      </c>
      <c r="E13" s="30">
        <f>'S.1.4 - % models per year'!E13*$BL13</f>
        <v>312.2420296</v>
      </c>
      <c r="F13" s="30">
        <f>'S.1.4 - % models per year'!F13*$BL13</f>
        <v>695.0698684</v>
      </c>
      <c r="G13" s="30">
        <f>'S.1.4 - % models per year'!G13*$BL13</f>
        <v>193.2633293</v>
      </c>
      <c r="H13" s="30">
        <f>'S.1.4 - % models per year'!H13*$BL13</f>
        <v>152.8845476</v>
      </c>
      <c r="I13" s="30">
        <f>'S.1.4 - % models per year'!I13*$BL13</f>
        <v>98.32695699</v>
      </c>
      <c r="J13" s="30">
        <f>'S.1.4 - % models per year'!J13*$BL13</f>
        <v>0</v>
      </c>
      <c r="K13" s="30">
        <f>'S.1.4 - % models per year'!K13*$BL13</f>
        <v>0</v>
      </c>
      <c r="L13" s="30">
        <f>'S.1.4 - % models per year'!L13*$BL13</f>
        <v>3.390584724</v>
      </c>
      <c r="M13" s="30">
        <f>'S.1.4 - % models per year'!M13*$BL13</f>
        <v>0</v>
      </c>
      <c r="N13" s="30">
        <f>'S.1.4 - % models per year'!N13*$BL13</f>
        <v>0</v>
      </c>
      <c r="O13" s="30">
        <f>'S.1.4 - % models per year'!O13*$BL13</f>
        <v>0</v>
      </c>
      <c r="P13" s="30">
        <f>'S.1.4 - % models per year'!P13*$BL13</f>
        <v>351.3878714</v>
      </c>
      <c r="Q13" s="30">
        <f>'S.1.4 - % models per year'!Q13*$BL13</f>
        <v>0</v>
      </c>
      <c r="R13" s="30">
        <f>'S.1.4 - % models per year'!R13*$BL13</f>
        <v>773.669787</v>
      </c>
      <c r="S13" s="30">
        <f>'S.1.4 - % models per year'!S13*$BL13</f>
        <v>0</v>
      </c>
      <c r="T13" s="30">
        <f>'S.1.4 - % models per year'!T13*$BL13</f>
        <v>187.0986298</v>
      </c>
      <c r="U13" s="30">
        <f>'S.1.4 - % models per year'!U13*$BL13</f>
        <v>0</v>
      </c>
      <c r="V13" s="30">
        <f>'S.1.4 - % models per year'!V13*$BL13</f>
        <v>114.9716456</v>
      </c>
      <c r="W13" s="30">
        <f>'S.1.4 - % models per year'!W13*$BL13</f>
        <v>109.7316511</v>
      </c>
      <c r="X13" s="30">
        <f>'S.1.4 - % models per year'!X13*$BL13</f>
        <v>0</v>
      </c>
      <c r="Y13" s="30">
        <f>'S.1.4 - % models per year'!Y13*$BL13</f>
        <v>0</v>
      </c>
      <c r="Z13" s="30">
        <f>'S.1.4 - % models per year'!Z13*$BL13</f>
        <v>18.18586352</v>
      </c>
      <c r="AA13" s="30">
        <f>'S.1.4 - % models per year'!AA13*$BL13</f>
        <v>30.20702754</v>
      </c>
      <c r="AB13" s="30">
        <f>'S.1.4 - % models per year'!AB13*$BL13</f>
        <v>0.3082349749</v>
      </c>
      <c r="AC13" s="30">
        <f>'S.1.4 - % models per year'!AC13*$BL13</f>
        <v>84.14814815</v>
      </c>
      <c r="AD13" s="30">
        <f>'S.1.4 - % models per year'!AD13*$BL13</f>
        <v>3.390584724</v>
      </c>
      <c r="AE13" s="30">
        <f>'S.1.4 - % models per year'!AE13*$BL13</f>
        <v>109.7316511</v>
      </c>
      <c r="AF13" s="30">
        <f>'S.1.4 - % models per year'!AF13*$BL13</f>
        <v>0.9247049247</v>
      </c>
      <c r="AG13" s="30">
        <f>'S.1.4 - % models per year'!AG13*$BL13</f>
        <v>145.1786732</v>
      </c>
      <c r="AH13" s="30">
        <f>'S.1.4 - % models per year'!AH13*$BL13</f>
        <v>86.61402795</v>
      </c>
      <c r="AI13" s="30">
        <f>'S.1.4 - % models per year'!AI13*$BL13</f>
        <v>61.33876001</v>
      </c>
      <c r="AJ13" s="30">
        <f>'S.1.4 - % models per year'!AJ13*$BL13</f>
        <v>0</v>
      </c>
      <c r="AK13" s="30">
        <f>'S.1.4 - % models per year'!AK13*$BL13</f>
        <v>116.2045855</v>
      </c>
      <c r="AL13" s="30">
        <f>'S.1.4 - % models per year'!AL13*$BL13</f>
        <v>1.849409849</v>
      </c>
      <c r="AM13" s="30">
        <f>'S.1.4 - % models per year'!AM13*$BL13</f>
        <v>60.41405508</v>
      </c>
      <c r="AN13" s="30">
        <f>'S.1.4 - % models per year'!AN13*$BL13</f>
        <v>53.63288563</v>
      </c>
      <c r="AO13" s="30">
        <f>'S.1.4 - % models per year'!AO13*$BL13</f>
        <v>94.31990232</v>
      </c>
      <c r="AP13" s="30">
        <f>'S.1.4 - % models per year'!AP13*$BL13</f>
        <v>2.157644824</v>
      </c>
      <c r="AQ13" s="30">
        <f>'S.1.4 - % models per year'!AQ13*$BL13</f>
        <v>52.70818071</v>
      </c>
      <c r="AR13" s="30">
        <f>'S.1.4 - % models per year'!AR13*$BL13</f>
        <v>43.46113146</v>
      </c>
      <c r="AS13" s="30">
        <f>'S.1.4 - % models per year'!AS13*$BL13</f>
        <v>101.4093067</v>
      </c>
      <c r="AT13" s="30">
        <f>'S.1.4 - % models per year'!AT13*$BL13</f>
        <v>0</v>
      </c>
      <c r="AU13" s="30">
        <f>'S.1.4 - % models per year'!AU13*$BL13</f>
        <v>21.88468322</v>
      </c>
      <c r="AV13" s="30">
        <f>'S.1.4 - % models per year'!AV13*$BL13</f>
        <v>0</v>
      </c>
      <c r="AW13" s="30">
        <f>'S.1.4 - % models per year'!AW13*$BL13</f>
        <v>161.2068919</v>
      </c>
      <c r="AX13" s="30">
        <f>'S.1.4 - % models per year'!AX13*$BL13</f>
        <v>60.10582011</v>
      </c>
      <c r="AY13" s="30">
        <f>'S.1.4 - % models per year'!AY13*$BL13</f>
        <v>57.94817528</v>
      </c>
      <c r="AZ13" s="30">
        <f>'S.1.4 - % models per year'!AZ13*$BL13</f>
        <v>11.0964591</v>
      </c>
      <c r="BA13" s="30">
        <f>'S.1.4 - % models per year'!BA13*$BL13</f>
        <v>67.81169448</v>
      </c>
      <c r="BB13" s="30">
        <f>'S.1.4 - % models per year'!BB13*$BL13</f>
        <v>60.41405508</v>
      </c>
      <c r="BC13" s="30">
        <f>'S.1.4 - % models per year'!BC13*$BL13</f>
        <v>1.849409849</v>
      </c>
      <c r="BD13" s="30">
        <f>'S.1.4 - % models per year'!BD13*$BL13</f>
        <v>0</v>
      </c>
      <c r="BE13" s="30">
        <f>'S.1.4 - % models per year'!BE13*$BL13</f>
        <v>0</v>
      </c>
      <c r="BF13" s="30">
        <f>'S.1.4 - % models per year'!BF13*$BL13</f>
        <v>0</v>
      </c>
      <c r="BG13" s="30">
        <f>'S.1.4 - % models per year'!BG13*$BL13</f>
        <v>0</v>
      </c>
      <c r="BH13" s="30">
        <f>'S.1.4 - % models per year'!BH13*$BL13</f>
        <v>0</v>
      </c>
      <c r="BI13" s="30">
        <f>'S.1.4 - % models per year'!BI13*$BL13</f>
        <v>0</v>
      </c>
      <c r="BJ13" s="30">
        <f>'S.1.4 - % models per year'!BJ13*$BL13</f>
        <v>0</v>
      </c>
      <c r="BK13" s="30"/>
      <c r="BL13" s="47">
        <v>4544.0</v>
      </c>
      <c r="BM13" s="30"/>
    </row>
    <row r="14">
      <c r="A14" s="39">
        <v>2012.0</v>
      </c>
      <c r="B14" s="30">
        <f>'S.1.4 - % models per year'!B14*$BL14</f>
        <v>39.82142857</v>
      </c>
      <c r="C14" s="30">
        <f>'S.1.4 - % models per year'!C14*$BL14</f>
        <v>0</v>
      </c>
      <c r="D14" s="30">
        <f>'S.1.4 - % models per year'!D14*$BL14</f>
        <v>0</v>
      </c>
      <c r="E14" s="30">
        <f>'S.1.4 - % models per year'!E14*$BL14</f>
        <v>286.6578014</v>
      </c>
      <c r="F14" s="30">
        <f>'S.1.4 - % models per year'!F14*$BL14</f>
        <v>731.7540527</v>
      </c>
      <c r="G14" s="30">
        <f>'S.1.4 - % models per year'!G14*$BL14</f>
        <v>171.9946809</v>
      </c>
      <c r="H14" s="30">
        <f>'S.1.4 - % models per year'!H14*$BL14</f>
        <v>146.2943262</v>
      </c>
      <c r="I14" s="30">
        <f>'S.1.4 - % models per year'!I14*$BL14</f>
        <v>107.0377406</v>
      </c>
      <c r="J14" s="30">
        <f>'S.1.4 - % models per year'!J14*$BL14</f>
        <v>0</v>
      </c>
      <c r="K14" s="30">
        <f>'S.1.4 - % models per year'!K14*$BL14</f>
        <v>0</v>
      </c>
      <c r="L14" s="30">
        <f>'S.1.4 - % models per year'!L14*$BL14</f>
        <v>15.53318136</v>
      </c>
      <c r="M14" s="30">
        <f>'S.1.4 - % models per year'!M14*$BL14</f>
        <v>0</v>
      </c>
      <c r="N14" s="30">
        <f>'S.1.4 - % models per year'!N14*$BL14</f>
        <v>0</v>
      </c>
      <c r="O14" s="30">
        <f>'S.1.4 - % models per year'!O14*$BL14</f>
        <v>0</v>
      </c>
      <c r="P14" s="30">
        <f>'S.1.4 - % models per year'!P14*$BL14</f>
        <v>330.7155522</v>
      </c>
      <c r="Q14" s="30">
        <f>'S.1.4 - % models per year'!Q14*$BL14</f>
        <v>0</v>
      </c>
      <c r="R14" s="30">
        <f>'S.1.4 - % models per year'!R14*$BL14</f>
        <v>787.9559271</v>
      </c>
      <c r="S14" s="30">
        <f>'S.1.4 - % models per year'!S14*$BL14</f>
        <v>0</v>
      </c>
      <c r="T14" s="30">
        <f>'S.1.4 - % models per year'!T14*$BL14</f>
        <v>194.0235562</v>
      </c>
      <c r="U14" s="30">
        <f>'S.1.4 - % models per year'!U14*$BL14</f>
        <v>0</v>
      </c>
      <c r="V14" s="30">
        <f>'S.1.4 - % models per year'!V14*$BL14</f>
        <v>116.075228</v>
      </c>
      <c r="W14" s="30">
        <f>'S.1.4 - % models per year'!W14*$BL14</f>
        <v>114.6631206</v>
      </c>
      <c r="X14" s="30">
        <f>'S.1.4 - % models per year'!X14*$BL14</f>
        <v>0</v>
      </c>
      <c r="Y14" s="30">
        <f>'S.1.4 - % models per year'!Y14*$BL14</f>
        <v>0</v>
      </c>
      <c r="Z14" s="30">
        <f>'S.1.4 - % models per year'!Z14*$BL14</f>
        <v>23.72340426</v>
      </c>
      <c r="AA14" s="30">
        <f>'S.1.4 - % models per year'!AA14*$BL14</f>
        <v>27.67730496</v>
      </c>
      <c r="AB14" s="30">
        <f>'S.1.4 - % models per year'!AB14*$BL14</f>
        <v>0.5648429585</v>
      </c>
      <c r="AC14" s="30">
        <f>'S.1.4 - % models per year'!AC14*$BL14</f>
        <v>79.07801418</v>
      </c>
      <c r="AD14" s="30">
        <f>'S.1.4 - % models per year'!AD14*$BL14</f>
        <v>12.42654509</v>
      </c>
      <c r="AE14" s="30">
        <f>'S.1.4 - % models per year'!AE14*$BL14</f>
        <v>99.97720365</v>
      </c>
      <c r="AF14" s="30">
        <f>'S.1.4 - % models per year'!AF14*$BL14</f>
        <v>0.8472644377</v>
      </c>
      <c r="AG14" s="30">
        <f>'S.1.4 - % models per year'!AG14*$BL14</f>
        <v>129.631459</v>
      </c>
      <c r="AH14" s="30">
        <f>'S.1.4 - % models per year'!AH14*$BL14</f>
        <v>79.64285714</v>
      </c>
      <c r="AI14" s="30">
        <f>'S.1.4 - % models per year'!AI14*$BL14</f>
        <v>57.0491388</v>
      </c>
      <c r="AJ14" s="30">
        <f>'S.1.4 - % models per year'!AJ14*$BL14</f>
        <v>0</v>
      </c>
      <c r="AK14" s="30">
        <f>'S.1.4 - % models per year'!AK14*$BL14</f>
        <v>103.0838399</v>
      </c>
      <c r="AL14" s="30">
        <f>'S.1.4 - % models per year'!AL14*$BL14</f>
        <v>5.648429585</v>
      </c>
      <c r="AM14" s="30">
        <f>'S.1.4 - % models per year'!AM14*$BL14</f>
        <v>54.50734549</v>
      </c>
      <c r="AN14" s="30">
        <f>'S.1.4 - % models per year'!AN14*$BL14</f>
        <v>48.85891591</v>
      </c>
      <c r="AO14" s="30">
        <f>'S.1.4 - % models per year'!AO14*$BL14</f>
        <v>93.19908815</v>
      </c>
      <c r="AP14" s="30">
        <f>'S.1.4 - % models per year'!AP14*$BL14</f>
        <v>1.976950355</v>
      </c>
      <c r="AQ14" s="30">
        <f>'S.1.4 - % models per year'!AQ14*$BL14</f>
        <v>48.57649443</v>
      </c>
      <c r="AR14" s="30">
        <f>'S.1.4 - % models per year'!AR14*$BL14</f>
        <v>44.9050152</v>
      </c>
      <c r="AS14" s="30">
        <f>'S.1.4 - % models per year'!AS14*$BL14</f>
        <v>105.9080547</v>
      </c>
      <c r="AT14" s="30">
        <f>'S.1.4 - % models per year'!AT14*$BL14</f>
        <v>0</v>
      </c>
      <c r="AU14" s="30">
        <f>'S.1.4 - % models per year'!AU14*$BL14</f>
        <v>24.85309017</v>
      </c>
      <c r="AV14" s="30">
        <f>'S.1.4 - % models per year'!AV14*$BL14</f>
        <v>0</v>
      </c>
      <c r="AW14" s="30">
        <f>'S.1.4 - % models per year'!AW14*$BL14</f>
        <v>147.9888551</v>
      </c>
      <c r="AX14" s="30">
        <f>'S.1.4 - % models per year'!AX14*$BL14</f>
        <v>50.83586626</v>
      </c>
      <c r="AY14" s="30">
        <f>'S.1.4 - % models per year'!AY14*$BL14</f>
        <v>48.85891591</v>
      </c>
      <c r="AZ14" s="30">
        <f>'S.1.4 - % models per year'!AZ14*$BL14</f>
        <v>12.14412361</v>
      </c>
      <c r="BA14" s="30">
        <f>'S.1.4 - % models per year'!BA14*$BL14</f>
        <v>60.15577508</v>
      </c>
      <c r="BB14" s="30">
        <f>'S.1.4 - % models per year'!BB14*$BL14</f>
        <v>53.37765957</v>
      </c>
      <c r="BC14" s="30">
        <f>'S.1.4 - % models per year'!BC14*$BL14</f>
        <v>1.976950355</v>
      </c>
      <c r="BD14" s="30">
        <f>'S.1.4 - % models per year'!BD14*$BL14</f>
        <v>0</v>
      </c>
      <c r="BE14" s="30">
        <f>'S.1.4 - % models per year'!BE14*$BL14</f>
        <v>0</v>
      </c>
      <c r="BF14" s="30">
        <f>'S.1.4 - % models per year'!BF14*$BL14</f>
        <v>0</v>
      </c>
      <c r="BG14" s="30">
        <f>'S.1.4 - % models per year'!BG14*$BL14</f>
        <v>0</v>
      </c>
      <c r="BH14" s="30">
        <f>'S.1.4 - % models per year'!BH14*$BL14</f>
        <v>0</v>
      </c>
      <c r="BI14" s="30">
        <f>'S.1.4 - % models per year'!BI14*$BL14</f>
        <v>0</v>
      </c>
      <c r="BJ14" s="30">
        <f>'S.1.4 - % models per year'!BJ14*$BL14</f>
        <v>0</v>
      </c>
      <c r="BK14" s="30"/>
      <c r="BL14" s="47">
        <v>4460.0</v>
      </c>
      <c r="BM14" s="30"/>
    </row>
    <row r="15">
      <c r="A15" s="39">
        <v>2013.0</v>
      </c>
      <c r="B15" s="30">
        <f>'S.1.4 - % models per year'!B15*$BL15</f>
        <v>36.53792858</v>
      </c>
      <c r="C15" s="30">
        <f>'S.1.4 - % models per year'!C15*$BL15</f>
        <v>0</v>
      </c>
      <c r="D15" s="30">
        <f>'S.1.4 - % models per year'!D15*$BL15</f>
        <v>0</v>
      </c>
      <c r="E15" s="30">
        <f>'S.1.4 - % models per year'!E15*$BL15</f>
        <v>262.7621247</v>
      </c>
      <c r="F15" s="30">
        <f>'S.1.4 - % models per year'!F15*$BL15</f>
        <v>756.9311305</v>
      </c>
      <c r="G15" s="30">
        <f>'S.1.4 - % models per year'!G15*$BL15</f>
        <v>151.5935335</v>
      </c>
      <c r="H15" s="30">
        <f>'S.1.4 - % models per year'!H15*$BL15</f>
        <v>138.6368212</v>
      </c>
      <c r="I15" s="30">
        <f>'S.1.4 - % models per year'!I15*$BL15</f>
        <v>118.6834843</v>
      </c>
      <c r="J15" s="30">
        <f>'S.1.4 - % models per year'!J15*$BL15</f>
        <v>0</v>
      </c>
      <c r="K15" s="30">
        <f>'S.1.4 - % models per year'!K15*$BL15</f>
        <v>0</v>
      </c>
      <c r="L15" s="30">
        <f>'S.1.4 - % models per year'!L15*$BL15</f>
        <v>29.80043821</v>
      </c>
      <c r="M15" s="30">
        <f>'S.1.4 - % models per year'!M15*$BL15</f>
        <v>0.7774027358</v>
      </c>
      <c r="N15" s="30">
        <f>'S.1.4 - % models per year'!N15*$BL15</f>
        <v>0.2591342453</v>
      </c>
      <c r="O15" s="30">
        <f>'S.1.4 - % models per year'!O15*$BL15</f>
        <v>0</v>
      </c>
      <c r="P15" s="30">
        <f>'S.1.4 - % models per year'!P15*$BL15</f>
        <v>311.2202286</v>
      </c>
      <c r="Q15" s="30">
        <f>'S.1.4 - % models per year'!Q15*$BL15</f>
        <v>0</v>
      </c>
      <c r="R15" s="30">
        <f>'S.1.4 - % models per year'!R15*$BL15</f>
        <v>797.3560727</v>
      </c>
      <c r="S15" s="30">
        <f>'S.1.4 - % models per year'!S15*$BL15</f>
        <v>0</v>
      </c>
      <c r="T15" s="30">
        <f>'S.1.4 - % models per year'!T15*$BL15</f>
        <v>203.6795168</v>
      </c>
      <c r="U15" s="30">
        <f>'S.1.4 - % models per year'!U15*$BL15</f>
        <v>0</v>
      </c>
      <c r="V15" s="30">
        <f>'S.1.4 - % models per year'!V15*$BL15</f>
        <v>116.0921419</v>
      </c>
      <c r="W15" s="30">
        <f>'S.1.4 - % models per year'!W15*$BL15</f>
        <v>118.1652158</v>
      </c>
      <c r="X15" s="30">
        <f>'S.1.4 - % models per year'!X15*$BL15</f>
        <v>0</v>
      </c>
      <c r="Y15" s="30">
        <f>'S.1.4 - % models per year'!Y15*$BL15</f>
        <v>0.5182684906</v>
      </c>
      <c r="Z15" s="30">
        <f>'S.1.4 - % models per year'!Z15*$BL15</f>
        <v>26.69082726</v>
      </c>
      <c r="AA15" s="30">
        <f>'S.1.4 - % models per year'!AA15*$BL15</f>
        <v>25.13602179</v>
      </c>
      <c r="AB15" s="30">
        <f>'S.1.4 - % models per year'!AB15*$BL15</f>
        <v>1.554805472</v>
      </c>
      <c r="AC15" s="30">
        <f>'S.1.4 - % models per year'!AC15*$BL15</f>
        <v>72.03932019</v>
      </c>
      <c r="AD15" s="30">
        <f>'S.1.4 - % models per year'!AD15*$BL15</f>
        <v>22.54467934</v>
      </c>
      <c r="AE15" s="30">
        <f>'S.1.4 - % models per year'!AE15*$BL15</f>
        <v>91.21525434</v>
      </c>
      <c r="AF15" s="30">
        <f>'S.1.4 - % models per year'!AF15*$BL15</f>
        <v>0.7774027358</v>
      </c>
      <c r="AG15" s="30">
        <f>'S.1.4 - % models per year'!AG15*$BL15</f>
        <v>115.5738734</v>
      </c>
      <c r="AH15" s="30">
        <f>'S.1.4 - % models per year'!AH15*$BL15</f>
        <v>73.33499141</v>
      </c>
      <c r="AI15" s="30">
        <f>'S.1.4 - % models per year'!AI15*$BL15</f>
        <v>56.75039972</v>
      </c>
      <c r="AJ15" s="30">
        <f>'S.1.4 - % models per year'!AJ15*$BL15</f>
        <v>0</v>
      </c>
      <c r="AK15" s="30">
        <f>'S.1.4 - % models per year'!AK15*$BL15</f>
        <v>92.77005981</v>
      </c>
      <c r="AL15" s="30">
        <f>'S.1.4 - % models per year'!AL15*$BL15</f>
        <v>9.587967075</v>
      </c>
      <c r="AM15" s="30">
        <f>'S.1.4 - % models per year'!AM15*$BL15</f>
        <v>49.75377509</v>
      </c>
      <c r="AN15" s="30">
        <f>'S.1.4 - % models per year'!AN15*$BL15</f>
        <v>44.31195594</v>
      </c>
      <c r="AO15" s="30">
        <f>'S.1.4 - % models per year'!AO15*$BL15</f>
        <v>91.21525434</v>
      </c>
      <c r="AP15" s="30">
        <f>'S.1.4 - % models per year'!AP15*$BL15</f>
        <v>2.332208207</v>
      </c>
      <c r="AQ15" s="30">
        <f>'S.1.4 - % models per year'!AQ15*$BL15</f>
        <v>45.34849292</v>
      </c>
      <c r="AR15" s="30">
        <f>'S.1.4 - % models per year'!AR15*$BL15</f>
        <v>47.16243264</v>
      </c>
      <c r="AS15" s="30">
        <f>'S.1.4 - % models per year'!AS15*$BL15</f>
        <v>104.1719666</v>
      </c>
      <c r="AT15" s="30">
        <f>'S.1.4 - % models per year'!AT15*$BL15</f>
        <v>0</v>
      </c>
      <c r="AU15" s="30">
        <f>'S.1.4 - % models per year'!AU15*$BL15</f>
        <v>25.91342453</v>
      </c>
      <c r="AV15" s="30">
        <f>'S.1.4 - % models per year'!AV15*$BL15</f>
        <v>0</v>
      </c>
      <c r="AW15" s="30">
        <f>'S.1.4 - % models per year'!AW15*$BL15</f>
        <v>135.7863445</v>
      </c>
      <c r="AX15" s="30">
        <f>'S.1.4 - % models per year'!AX15*$BL15</f>
        <v>44.31195594</v>
      </c>
      <c r="AY15" s="30">
        <f>'S.1.4 - % models per year'!AY15*$BL15</f>
        <v>42.75715047</v>
      </c>
      <c r="AZ15" s="30">
        <f>'S.1.4 - % models per year'!AZ15*$BL15</f>
        <v>9.847101321</v>
      </c>
      <c r="BA15" s="30">
        <f>'S.1.4 - % models per year'!BA15*$BL15</f>
        <v>53.89992302</v>
      </c>
      <c r="BB15" s="30">
        <f>'S.1.4 - % models per year'!BB15*$BL15</f>
        <v>44.57109019</v>
      </c>
      <c r="BC15" s="30">
        <f>'S.1.4 - % models per year'!BC15*$BL15</f>
        <v>3.627879434</v>
      </c>
      <c r="BD15" s="30">
        <f>'S.1.4 - % models per year'!BD15*$BL15</f>
        <v>0</v>
      </c>
      <c r="BE15" s="30">
        <f>'S.1.4 - % models per year'!BE15*$BL15</f>
        <v>0</v>
      </c>
      <c r="BF15" s="30">
        <f>'S.1.4 - % models per year'!BF15*$BL15</f>
        <v>0</v>
      </c>
      <c r="BG15" s="30">
        <f>'S.1.4 - % models per year'!BG15*$BL15</f>
        <v>0</v>
      </c>
      <c r="BH15" s="30">
        <f>'S.1.4 - % models per year'!BH15*$BL15</f>
        <v>0</v>
      </c>
      <c r="BI15" s="30">
        <f>'S.1.4 - % models per year'!BI15*$BL15</f>
        <v>0</v>
      </c>
      <c r="BJ15" s="30">
        <f>'S.1.4 - % models per year'!BJ15*$BL15</f>
        <v>0</v>
      </c>
      <c r="BK15" s="30"/>
      <c r="BL15" s="47">
        <v>4376.0</v>
      </c>
      <c r="BM15" s="30"/>
    </row>
    <row r="16">
      <c r="A16" s="39">
        <v>2014.0</v>
      </c>
      <c r="B16" s="30">
        <f>'S.1.4 - % models per year'!B16*$BL16</f>
        <v>33.33094556</v>
      </c>
      <c r="C16" s="30">
        <f>'S.1.4 - % models per year'!C16*$BL16</f>
        <v>0</v>
      </c>
      <c r="D16" s="30">
        <f>'S.1.4 - % models per year'!D16*$BL16</f>
        <v>0</v>
      </c>
      <c r="E16" s="30">
        <f>'S.1.4 - % models per year'!E16*$BL16</f>
        <v>240.6446991</v>
      </c>
      <c r="F16" s="30">
        <f>'S.1.4 - % models per year'!F16*$BL16</f>
        <v>776.0673352</v>
      </c>
      <c r="G16" s="30">
        <f>'S.1.4 - % models per year'!G16*$BL16</f>
        <v>130.0143266</v>
      </c>
      <c r="H16" s="30">
        <f>'S.1.4 - % models per year'!H16*$BL16</f>
        <v>129.3051576</v>
      </c>
      <c r="I16" s="30">
        <f>'S.1.4 - % models per year'!I16*$BL16</f>
        <v>127.8868195</v>
      </c>
      <c r="J16" s="30">
        <f>'S.1.4 - % models per year'!J16*$BL16</f>
        <v>0</v>
      </c>
      <c r="K16" s="30">
        <f>'S.1.4 - % models per year'!K16*$BL16</f>
        <v>0</v>
      </c>
      <c r="L16" s="30">
        <f>'S.1.4 - % models per year'!L16*$BL16</f>
        <v>50.58739255</v>
      </c>
      <c r="M16" s="30">
        <f>'S.1.4 - % models per year'!M16*$BL16</f>
        <v>3.073065903</v>
      </c>
      <c r="N16" s="30">
        <f>'S.1.4 - % models per year'!N16*$BL16</f>
        <v>0.9455587393</v>
      </c>
      <c r="O16" s="30">
        <f>'S.1.4 - % models per year'!O16*$BL16</f>
        <v>0</v>
      </c>
      <c r="P16" s="30">
        <f>'S.1.4 - % models per year'!P16*$BL16</f>
        <v>290.286533</v>
      </c>
      <c r="Q16" s="30">
        <f>'S.1.4 - % models per year'!Q16*$BL16</f>
        <v>0</v>
      </c>
      <c r="R16" s="30">
        <f>'S.1.4 - % models per year'!R16*$BL16</f>
        <v>781.7406877</v>
      </c>
      <c r="S16" s="30">
        <f>'S.1.4 - % models per year'!S16*$BL16</f>
        <v>0.2363896848</v>
      </c>
      <c r="T16" s="30">
        <f>'S.1.4 - % models per year'!T16*$BL16</f>
        <v>220.3151862</v>
      </c>
      <c r="U16" s="30">
        <f>'S.1.4 - % models per year'!U16*$BL16</f>
        <v>0</v>
      </c>
      <c r="V16" s="30">
        <f>'S.1.4 - % models per year'!V16*$BL16</f>
        <v>112.2851003</v>
      </c>
      <c r="W16" s="30">
        <f>'S.1.4 - % models per year'!W16*$BL16</f>
        <v>122.6862464</v>
      </c>
      <c r="X16" s="30">
        <f>'S.1.4 - % models per year'!X16*$BL16</f>
        <v>0</v>
      </c>
      <c r="Y16" s="30">
        <f>'S.1.4 - % models per year'!Y16*$BL16</f>
        <v>1.418338109</v>
      </c>
      <c r="Z16" s="30">
        <f>'S.1.4 - % models per year'!Z16*$BL16</f>
        <v>31.2034384</v>
      </c>
      <c r="AA16" s="30">
        <f>'S.1.4 - % models per year'!AA16*$BL16</f>
        <v>22.92979943</v>
      </c>
      <c r="AB16" s="30">
        <f>'S.1.4 - % models per year'!AB16*$BL16</f>
        <v>3.073065903</v>
      </c>
      <c r="AC16" s="30">
        <f>'S.1.4 - % models per year'!AC16*$BL16</f>
        <v>65.24355301</v>
      </c>
      <c r="AD16" s="30">
        <f>'S.1.4 - % models per year'!AD16*$BL16</f>
        <v>33.80372493</v>
      </c>
      <c r="AE16" s="30">
        <f>'S.1.4 - % models per year'!AE16*$BL16</f>
        <v>83.20916905</v>
      </c>
      <c r="AF16" s="30">
        <f>'S.1.4 - % models per year'!AF16*$BL16</f>
        <v>0.7091690544</v>
      </c>
      <c r="AG16" s="30">
        <f>'S.1.4 - % models per year'!AG16*$BL16</f>
        <v>102.8295129</v>
      </c>
      <c r="AH16" s="30">
        <f>'S.1.4 - % models per year'!AH16*$BL16</f>
        <v>66.18911175</v>
      </c>
      <c r="AI16" s="30">
        <f>'S.1.4 - % models per year'!AI16*$BL16</f>
        <v>61.69770774</v>
      </c>
      <c r="AJ16" s="30">
        <f>'S.1.4 - % models per year'!AJ16*$BL16</f>
        <v>0</v>
      </c>
      <c r="AK16" s="30">
        <f>'S.1.4 - % models per year'!AK16*$BL16</f>
        <v>84.15472779</v>
      </c>
      <c r="AL16" s="30">
        <f>'S.1.4 - % models per year'!AL16*$BL16</f>
        <v>14.41977077</v>
      </c>
      <c r="AM16" s="30">
        <f>'S.1.4 - % models per year'!AM16*$BL16</f>
        <v>45.38681948</v>
      </c>
      <c r="AN16" s="30">
        <f>'S.1.4 - % models per year'!AN16*$BL16</f>
        <v>39.94985673</v>
      </c>
      <c r="AO16" s="30">
        <f>'S.1.4 - % models per year'!AO16*$BL16</f>
        <v>87.2277937</v>
      </c>
      <c r="AP16" s="30">
        <f>'S.1.4 - % models per year'!AP16*$BL16</f>
        <v>2.836676218</v>
      </c>
      <c r="AQ16" s="30">
        <f>'S.1.4 - % models per year'!AQ16*$BL16</f>
        <v>41.60458453</v>
      </c>
      <c r="AR16" s="30">
        <f>'S.1.4 - % models per year'!AR16*$BL16</f>
        <v>57.67908309</v>
      </c>
      <c r="AS16" s="30">
        <f>'S.1.4 - % models per year'!AS16*$BL16</f>
        <v>98.57449857</v>
      </c>
      <c r="AT16" s="30">
        <f>'S.1.4 - % models per year'!AT16*$BL16</f>
        <v>0</v>
      </c>
      <c r="AU16" s="30">
        <f>'S.1.4 - % models per year'!AU16*$BL16</f>
        <v>25.05730659</v>
      </c>
      <c r="AV16" s="30">
        <f>'S.1.4 - % models per year'!AV16*$BL16</f>
        <v>0</v>
      </c>
      <c r="AW16" s="30">
        <f>'S.1.4 - % models per year'!AW16*$BL16</f>
        <v>121.7406877</v>
      </c>
      <c r="AX16" s="30">
        <f>'S.1.4 - % models per year'!AX16*$BL16</f>
        <v>39.24068768</v>
      </c>
      <c r="AY16" s="30">
        <f>'S.1.4 - % models per year'!AY16*$BL16</f>
        <v>36.16762178</v>
      </c>
      <c r="AZ16" s="30">
        <f>'S.1.4 - % models per year'!AZ16*$BL16</f>
        <v>8.982808023</v>
      </c>
      <c r="BA16" s="30">
        <f>'S.1.4 - % models per year'!BA16*$BL16</f>
        <v>47.98710602</v>
      </c>
      <c r="BB16" s="30">
        <f>'S.1.4 - % models per year'!BB16*$BL16</f>
        <v>39.47707736</v>
      </c>
      <c r="BC16" s="30">
        <f>'S.1.4 - % models per year'!BC16*$BL16</f>
        <v>7.800859599</v>
      </c>
      <c r="BD16" s="30">
        <f>'S.1.4 - % models per year'!BD16*$BL16</f>
        <v>0</v>
      </c>
      <c r="BE16" s="30">
        <f>'S.1.4 - % models per year'!BE16*$BL16</f>
        <v>0</v>
      </c>
      <c r="BF16" s="30">
        <f>'S.1.4 - % models per year'!BF16*$BL16</f>
        <v>0</v>
      </c>
      <c r="BG16" s="30">
        <f>'S.1.4 - % models per year'!BG16*$BL16</f>
        <v>0</v>
      </c>
      <c r="BH16" s="30">
        <f>'S.1.4 - % models per year'!BH16*$BL16</f>
        <v>0</v>
      </c>
      <c r="BI16" s="30">
        <f>'S.1.4 - % models per year'!BI16*$BL16</f>
        <v>0</v>
      </c>
      <c r="BJ16" s="30">
        <f>'S.1.4 - % models per year'!BJ16*$BL16</f>
        <v>0</v>
      </c>
      <c r="BK16" s="30"/>
      <c r="BL16" s="47">
        <v>4290.0</v>
      </c>
      <c r="BM16" s="30"/>
    </row>
    <row r="17">
      <c r="A17" s="39">
        <v>2015.0</v>
      </c>
      <c r="B17" s="30">
        <f>'S.1.4 - % models per year'!B17*$BL17</f>
        <v>30.59468233</v>
      </c>
      <c r="C17" s="30">
        <f>'S.1.4 - % models per year'!C17*$BL17</f>
        <v>0</v>
      </c>
      <c r="D17" s="30">
        <f>'S.1.4 - % models per year'!D17*$BL17</f>
        <v>0</v>
      </c>
      <c r="E17" s="30">
        <f>'S.1.4 - % models per year'!E17*$BL17</f>
        <v>220.6722832</v>
      </c>
      <c r="F17" s="30">
        <f>'S.1.4 - % models per year'!F17*$BL17</f>
        <v>796.3296749</v>
      </c>
      <c r="G17" s="30">
        <f>'S.1.4 - % models per year'!G17*$BL17</f>
        <v>110.8786005</v>
      </c>
      <c r="H17" s="30">
        <f>'S.1.4 - % models per year'!H17*$BL17</f>
        <v>121.2938115</v>
      </c>
      <c r="I17" s="30">
        <f>'S.1.4 - % models per year'!I17*$BL17</f>
        <v>133.8788581</v>
      </c>
      <c r="J17" s="30">
        <f>'S.1.4 - % models per year'!J17*$BL17</f>
        <v>0</v>
      </c>
      <c r="K17" s="30">
        <f>'S.1.4 - % models per year'!K17*$BL17</f>
        <v>0</v>
      </c>
      <c r="L17" s="30">
        <f>'S.1.4 - % models per year'!L17*$BL17</f>
        <v>60.32143041</v>
      </c>
      <c r="M17" s="30">
        <f>'S.1.4 - % models per year'!M17*$BL17</f>
        <v>15.40583295</v>
      </c>
      <c r="N17" s="30">
        <f>'S.1.4 - % models per year'!N17*$BL17</f>
        <v>1.301901376</v>
      </c>
      <c r="O17" s="30">
        <f>'S.1.4 - % models per year'!O17*$BL17</f>
        <v>0.2169835626</v>
      </c>
      <c r="P17" s="30">
        <f>'S.1.4 - % models per year'!P17*$BL17</f>
        <v>269.2766012</v>
      </c>
      <c r="Q17" s="30">
        <f>'S.1.4 - % models per year'!Q17*$BL17</f>
        <v>0</v>
      </c>
      <c r="R17" s="30">
        <f>'S.1.4 - % models per year'!R17*$BL17</f>
        <v>765.9519761</v>
      </c>
      <c r="S17" s="30">
        <f>'S.1.4 - % models per year'!S17*$BL17</f>
        <v>0.8679342505</v>
      </c>
      <c r="T17" s="30">
        <f>'S.1.4 - % models per year'!T17*$BL17</f>
        <v>239.5498531</v>
      </c>
      <c r="U17" s="30">
        <f>'S.1.4 - % models per year'!U17*$BL17</f>
        <v>0</v>
      </c>
      <c r="V17" s="30">
        <f>'S.1.4 - % models per year'!V17*$BL17</f>
        <v>107.6238471</v>
      </c>
      <c r="W17" s="30">
        <f>'S.1.4 - % models per year'!W17*$BL17</f>
        <v>125.1995156</v>
      </c>
      <c r="X17" s="30">
        <f>'S.1.4 - % models per year'!X17*$BL17</f>
        <v>0</v>
      </c>
      <c r="Y17" s="30">
        <f>'S.1.4 - % models per year'!Y17*$BL17</f>
        <v>4.12268769</v>
      </c>
      <c r="Z17" s="30">
        <f>'S.1.4 - % models per year'!Z17*$BL17</f>
        <v>33.84943577</v>
      </c>
      <c r="AA17" s="30">
        <f>'S.1.4 - % models per year'!AA17*$BL17</f>
        <v>20.39645489</v>
      </c>
      <c r="AB17" s="30">
        <f>'S.1.4 - % models per year'!AB17*$BL17</f>
        <v>4.12268769</v>
      </c>
      <c r="AC17" s="30">
        <f>'S.1.4 - % models per year'!AC17*$BL17</f>
        <v>59.45349616</v>
      </c>
      <c r="AD17" s="30">
        <f>'S.1.4 - % models per year'!AD17*$BL17</f>
        <v>42.74576184</v>
      </c>
      <c r="AE17" s="30">
        <f>'S.1.4 - % models per year'!AE17*$BL17</f>
        <v>75.5102798</v>
      </c>
      <c r="AF17" s="30">
        <f>'S.1.4 - % models per year'!AF17*$BL17</f>
        <v>0.6509506879</v>
      </c>
      <c r="AG17" s="30">
        <f>'S.1.4 - % models per year'!AG17*$BL17</f>
        <v>91.78404699</v>
      </c>
      <c r="AH17" s="30">
        <f>'S.1.4 - % models per year'!AH17*$BL17</f>
        <v>60.10444685</v>
      </c>
      <c r="AI17" s="30">
        <f>'S.1.4 - % models per year'!AI17*$BL17</f>
        <v>64.01015098</v>
      </c>
      <c r="AJ17" s="30">
        <f>'S.1.4 - % models per year'!AJ17*$BL17</f>
        <v>0</v>
      </c>
      <c r="AK17" s="30">
        <f>'S.1.4 - % models per year'!AK17*$BL17</f>
        <v>76.81218117</v>
      </c>
      <c r="AL17" s="30">
        <f>'S.1.4 - % models per year'!AL17*$BL17</f>
        <v>16.49075076</v>
      </c>
      <c r="AM17" s="30">
        <f>'S.1.4 - % models per year'!AM17*$BL17</f>
        <v>41.00989334</v>
      </c>
      <c r="AN17" s="30">
        <f>'S.1.4 - % models per year'!AN17*$BL17</f>
        <v>36.0192714</v>
      </c>
      <c r="AO17" s="30">
        <f>'S.1.4 - % models per year'!AO17*$BL17</f>
        <v>85.70850724</v>
      </c>
      <c r="AP17" s="30">
        <f>'S.1.4 - % models per year'!AP17*$BL17</f>
        <v>2.820786314</v>
      </c>
      <c r="AQ17" s="30">
        <f>'S.1.4 - % models per year'!AQ17*$BL17</f>
        <v>38.62307415</v>
      </c>
      <c r="AR17" s="30">
        <f>'S.1.4 - % models per year'!AR17*$BL17</f>
        <v>70.73664142</v>
      </c>
      <c r="AS17" s="30">
        <f>'S.1.4 - % models per year'!AS17*$BL17</f>
        <v>91.78404699</v>
      </c>
      <c r="AT17" s="30">
        <f>'S.1.4 - % models per year'!AT17*$BL17</f>
        <v>0</v>
      </c>
      <c r="AU17" s="30">
        <f>'S.1.4 - % models per year'!AU17*$BL17</f>
        <v>23.65120833</v>
      </c>
      <c r="AV17" s="30">
        <f>'S.1.4 - % models per year'!AV17*$BL17</f>
        <v>0</v>
      </c>
      <c r="AW17" s="30">
        <f>'S.1.4 - % models per year'!AW17*$BL17</f>
        <v>109.142732</v>
      </c>
      <c r="AX17" s="30">
        <f>'S.1.4 - % models per year'!AX17*$BL17</f>
        <v>34.2834029</v>
      </c>
      <c r="AY17" s="30">
        <f>'S.1.4 - % models per year'!AY17*$BL17</f>
        <v>31.24563302</v>
      </c>
      <c r="AZ17" s="30">
        <f>'S.1.4 - % models per year'!AZ17*$BL17</f>
        <v>8.896326068</v>
      </c>
      <c r="BA17" s="30">
        <f>'S.1.4 - % models per year'!BA17*$BL17</f>
        <v>43.61369609</v>
      </c>
      <c r="BB17" s="30">
        <f>'S.1.4 - % models per year'!BB17*$BL17</f>
        <v>35.15133715</v>
      </c>
      <c r="BC17" s="30">
        <f>'S.1.4 - % models per year'!BC17*$BL17</f>
        <v>8.896326068</v>
      </c>
      <c r="BD17" s="30">
        <f>'S.1.4 - % models per year'!BD17*$BL17</f>
        <v>0</v>
      </c>
      <c r="BE17" s="30">
        <f>'S.1.4 - % models per year'!BE17*$BL17</f>
        <v>0</v>
      </c>
      <c r="BF17" s="30">
        <f>'S.1.4 - % models per year'!BF17*$BL17</f>
        <v>0</v>
      </c>
      <c r="BG17" s="30">
        <f>'S.1.4 - % models per year'!BG17*$BL17</f>
        <v>0</v>
      </c>
      <c r="BH17" s="30">
        <f>'S.1.4 - % models per year'!BH17*$BL17</f>
        <v>0</v>
      </c>
      <c r="BI17" s="30">
        <f>'S.1.4 - % models per year'!BI17*$BL17</f>
        <v>0</v>
      </c>
      <c r="BJ17" s="30">
        <f>'S.1.4 - % models per year'!BJ17*$BL17</f>
        <v>0</v>
      </c>
      <c r="BK17" s="30"/>
      <c r="BL17" s="47">
        <v>4211.0</v>
      </c>
      <c r="BM17" s="30"/>
    </row>
    <row r="18">
      <c r="A18" s="39">
        <v>2016.0</v>
      </c>
      <c r="B18" s="30">
        <f>'S.1.4 - % models per year'!B18*$BL18</f>
        <v>29.84676488</v>
      </c>
      <c r="C18" s="30">
        <f>'S.1.4 - % models per year'!C18*$BL18</f>
        <v>0.6350375505</v>
      </c>
      <c r="D18" s="30">
        <f>'S.1.4 - % models per year'!D18*$BL18</f>
        <v>0</v>
      </c>
      <c r="E18" s="30">
        <f>'S.1.4 - % models per year'!E18*$BL18</f>
        <v>215.0660505</v>
      </c>
      <c r="F18" s="30">
        <f>'S.1.4 - % models per year'!F18*$BL18</f>
        <v>861.9576353</v>
      </c>
      <c r="G18" s="30">
        <f>'S.1.4 - % models per year'!G18*$BL18</f>
        <v>99.91257462</v>
      </c>
      <c r="H18" s="30">
        <f>'S.1.4 - % models per year'!H18*$BL18</f>
        <v>118.752022</v>
      </c>
      <c r="I18" s="30">
        <f>'S.1.4 - % models per year'!I18*$BL18</f>
        <v>148.810466</v>
      </c>
      <c r="J18" s="30">
        <f>'S.1.4 - % models per year'!J18*$BL18</f>
        <v>0</v>
      </c>
      <c r="K18" s="30">
        <f>'S.1.4 - % models per year'!K18*$BL18</f>
        <v>0</v>
      </c>
      <c r="L18" s="30">
        <f>'S.1.4 - % models per year'!L18*$BL18</f>
        <v>66.04390526</v>
      </c>
      <c r="M18" s="30">
        <f>'S.1.4 - % models per year'!M18*$BL18</f>
        <v>35.9854612</v>
      </c>
      <c r="N18" s="30">
        <f>'S.1.4 - % models per year'!N18*$BL18</f>
        <v>2.540150202</v>
      </c>
      <c r="O18" s="30">
        <f>'S.1.4 - % models per year'!O18*$BL18</f>
        <v>0.8467167341</v>
      </c>
      <c r="P18" s="30">
        <f>'S.1.4 - % models per year'!P18*$BL18</f>
        <v>262.4821876</v>
      </c>
      <c r="Q18" s="30">
        <f>'S.1.4 - % models per year'!Q18*$BL18</f>
        <v>0</v>
      </c>
      <c r="R18" s="30">
        <f>'S.1.4 - % models per year'!R18*$BL18</f>
        <v>792.5268631</v>
      </c>
      <c r="S18" s="30">
        <f>'S.1.4 - % models per year'!S18*$BL18</f>
        <v>11.85403428</v>
      </c>
      <c r="T18" s="30">
        <f>'S.1.4 - % models per year'!T18*$BL18</f>
        <v>278.9931639</v>
      </c>
      <c r="U18" s="30">
        <f>'S.1.4 - % models per year'!U18*$BL18</f>
        <v>0.2116791835</v>
      </c>
      <c r="V18" s="30">
        <f>'S.1.4 - % models per year'!V18*$BL18</f>
        <v>107.321346</v>
      </c>
      <c r="W18" s="30">
        <f>'S.1.4 - % models per year'!W18*$BL18</f>
        <v>130.8177354</v>
      </c>
      <c r="X18" s="30">
        <f>'S.1.4 - % models per year'!X18*$BL18</f>
        <v>0</v>
      </c>
      <c r="Y18" s="30">
        <f>'S.1.4 - % models per year'!Y18*$BL18</f>
        <v>14.1825053</v>
      </c>
      <c r="Z18" s="30">
        <f>'S.1.4 - % models per year'!Z18*$BL18</f>
        <v>39.16064895</v>
      </c>
      <c r="AA18" s="30">
        <f>'S.1.4 - % models per year'!AA18*$BL18</f>
        <v>19.68616407</v>
      </c>
      <c r="AB18" s="30">
        <f>'S.1.4 - % models per year'!AB18*$BL18</f>
        <v>4.656942037</v>
      </c>
      <c r="AC18" s="30">
        <f>'S.1.4 - % models per year'!AC18*$BL18</f>
        <v>57.7884171</v>
      </c>
      <c r="AD18" s="30">
        <f>'S.1.4 - % models per year'!AD18*$BL18</f>
        <v>54.82490853</v>
      </c>
      <c r="AE18" s="30">
        <f>'S.1.4 - % models per year'!AE18*$BL18</f>
        <v>72.60595995</v>
      </c>
      <c r="AF18" s="30">
        <f>'S.1.4 - % models per year'!AF18*$BL18</f>
        <v>0.6350375505</v>
      </c>
      <c r="AG18" s="30">
        <f>'S.1.4 - % models per year'!AG18*$BL18</f>
        <v>87.00014443</v>
      </c>
      <c r="AH18" s="30">
        <f>'S.1.4 - % models per year'!AH18*$BL18</f>
        <v>58.21177547</v>
      </c>
      <c r="AI18" s="30">
        <f>'S.1.4 - % models per year'!AI18*$BL18</f>
        <v>70.06580974</v>
      </c>
      <c r="AJ18" s="30">
        <f>'S.1.4 - % models per year'!AJ18*$BL18</f>
        <v>0</v>
      </c>
      <c r="AK18" s="30">
        <f>'S.1.4 - % models per year'!AK18*$BL18</f>
        <v>74.5110726</v>
      </c>
      <c r="AL18" s="30">
        <f>'S.1.4 - % models per year'!AL18*$BL18</f>
        <v>18.41608897</v>
      </c>
      <c r="AM18" s="30">
        <f>'S.1.4 - % models per year'!AM18*$BL18</f>
        <v>38.94896977</v>
      </c>
      <c r="AN18" s="30">
        <f>'S.1.4 - % models per year'!AN18*$BL18</f>
        <v>33.86866936</v>
      </c>
      <c r="AO18" s="30">
        <f>'S.1.4 - % models per year'!AO18*$BL18</f>
        <v>88.90525708</v>
      </c>
      <c r="AP18" s="30">
        <f>'S.1.4 - % models per year'!AP18*$BL18</f>
        <v>2.751829386</v>
      </c>
      <c r="AQ18" s="30">
        <f>'S.1.4 - % models per year'!AQ18*$BL18</f>
        <v>37.2555363</v>
      </c>
      <c r="AR18" s="30">
        <f>'S.1.4 - % models per year'!AR18*$BL18</f>
        <v>87.84686116</v>
      </c>
      <c r="AS18" s="30">
        <f>'S.1.4 - % models per year'!AS18*$BL18</f>
        <v>90.59869054</v>
      </c>
      <c r="AT18" s="30">
        <f>'S.1.4 - % models per year'!AT18*$BL18</f>
        <v>0.423358367</v>
      </c>
      <c r="AU18" s="30">
        <f>'S.1.4 - % models per year'!AU18*$BL18</f>
        <v>23.91974774</v>
      </c>
      <c r="AV18" s="30">
        <f>'S.1.4 - % models per year'!AV18*$BL18</f>
        <v>0</v>
      </c>
      <c r="AW18" s="30">
        <f>'S.1.4 - % models per year'!AW18*$BL18</f>
        <v>102.664404</v>
      </c>
      <c r="AX18" s="30">
        <f>'S.1.4 - % models per year'!AX18*$BL18</f>
        <v>30.27012324</v>
      </c>
      <c r="AY18" s="30">
        <f>'S.1.4 - % models per year'!AY18*$BL18</f>
        <v>29.21172733</v>
      </c>
      <c r="AZ18" s="30">
        <f>'S.1.4 - % models per year'!AZ18*$BL18</f>
        <v>8.467167341</v>
      </c>
      <c r="BA18" s="30">
        <f>'S.1.4 - % models per year'!BA18*$BL18</f>
        <v>41.48911997</v>
      </c>
      <c r="BB18" s="30">
        <f>'S.1.4 - % models per year'!BB18*$BL18</f>
        <v>33.445311</v>
      </c>
      <c r="BC18" s="30">
        <f>'S.1.4 - % models per year'!BC18*$BL18</f>
        <v>10.58395918</v>
      </c>
      <c r="BD18" s="30">
        <f>'S.1.4 - % models per year'!BD18*$BL18</f>
        <v>0</v>
      </c>
      <c r="BE18" s="30">
        <f>'S.1.4 - % models per year'!BE18*$BL18</f>
        <v>0</v>
      </c>
      <c r="BF18" s="30">
        <f>'S.1.4 - % models per year'!BF18*$BL18</f>
        <v>0</v>
      </c>
      <c r="BG18" s="30">
        <f>'S.1.4 - % models per year'!BG18*$BL18</f>
        <v>0</v>
      </c>
      <c r="BH18" s="30">
        <f>'S.1.4 - % models per year'!BH18*$BL18</f>
        <v>0</v>
      </c>
      <c r="BI18" s="30">
        <f>'S.1.4 - % models per year'!BI18*$BL18</f>
        <v>0</v>
      </c>
      <c r="BJ18" s="30">
        <f>'S.1.4 - % models per year'!BJ18*$BL18</f>
        <v>0</v>
      </c>
      <c r="BK18" s="30"/>
      <c r="BL18" s="47">
        <v>4397.0</v>
      </c>
      <c r="BM18" s="30"/>
    </row>
    <row r="19">
      <c r="A19" s="39">
        <v>2017.0</v>
      </c>
      <c r="B19" s="30">
        <f>'S.1.4 - % models per year'!B19*$BL19</f>
        <v>29.24174929</v>
      </c>
      <c r="C19" s="30">
        <f>'S.1.4 - % models per year'!C19*$BL19</f>
        <v>15.55412196</v>
      </c>
      <c r="D19" s="30">
        <f>'S.1.4 - % models per year'!D19*$BL19</f>
        <v>0</v>
      </c>
      <c r="E19" s="30">
        <f>'S.1.4 - % models per year'!E19*$BL19</f>
        <v>208.8400109</v>
      </c>
      <c r="F19" s="30">
        <f>'S.1.4 - % models per year'!F19*$BL19</f>
        <v>924.3296211</v>
      </c>
      <c r="G19" s="30">
        <f>'S.1.4 - % models per year'!G19*$BL19</f>
        <v>89.3843542</v>
      </c>
      <c r="H19" s="30">
        <f>'S.1.4 - % models per year'!H19*$BL19</f>
        <v>113.6487845</v>
      </c>
      <c r="I19" s="30">
        <f>'S.1.4 - % models per year'!I19*$BL19</f>
        <v>158.652044</v>
      </c>
      <c r="J19" s="30">
        <f>'S.1.4 - % models per year'!J19*$BL19</f>
        <v>0</v>
      </c>
      <c r="K19" s="30">
        <f>'S.1.4 - % models per year'!K19*$BL19</f>
        <v>0.4147765856</v>
      </c>
      <c r="L19" s="30">
        <f>'S.1.4 - % models per year'!L19*$BL19</f>
        <v>69.68246639</v>
      </c>
      <c r="M19" s="30">
        <f>'S.1.4 - % models per year'!M19*$BL19</f>
        <v>57.6539454</v>
      </c>
      <c r="N19" s="30">
        <f>'S.1.4 - % models per year'!N19*$BL19</f>
        <v>2.903436099</v>
      </c>
      <c r="O19" s="30">
        <f>'S.1.4 - % models per year'!O19*$BL19</f>
        <v>3.318212685</v>
      </c>
      <c r="P19" s="30">
        <f>'S.1.4 - % models per year'!P19*$BL19</f>
        <v>256.3319299</v>
      </c>
      <c r="Q19" s="30">
        <f>'S.1.4 - % models per year'!Q19*$BL19</f>
        <v>0</v>
      </c>
      <c r="R19" s="30">
        <f>'S.1.4 - % models per year'!R19*$BL19</f>
        <v>806.3256825</v>
      </c>
      <c r="S19" s="30">
        <f>'S.1.4 - % models per year'!S19*$BL19</f>
        <v>35.87817466</v>
      </c>
      <c r="T19" s="30">
        <f>'S.1.4 - % models per year'!T19*$BL19</f>
        <v>307.9716148</v>
      </c>
      <c r="U19" s="30">
        <f>'S.1.4 - % models per year'!U19*$BL19</f>
        <v>3.525600978</v>
      </c>
      <c r="V19" s="30">
        <f>'S.1.4 - % models per year'!V19*$BL19</f>
        <v>107.2197474</v>
      </c>
      <c r="W19" s="30">
        <f>'S.1.4 - % models per year'!W19*$BL19</f>
        <v>136.8762733</v>
      </c>
      <c r="X19" s="30">
        <f>'S.1.4 - % models per year'!X19*$BL19</f>
        <v>0.4147765856</v>
      </c>
      <c r="Y19" s="30">
        <f>'S.1.4 - % models per year'!Y19*$BL19</f>
        <v>29.44913758</v>
      </c>
      <c r="Z19" s="30">
        <f>'S.1.4 - % models per year'!Z19*$BL19</f>
        <v>41.47765856</v>
      </c>
      <c r="AA19" s="30">
        <f>'S.1.4 - % models per year'!AA19*$BL19</f>
        <v>18.25016977</v>
      </c>
      <c r="AB19" s="30">
        <f>'S.1.4 - % models per year'!AB19*$BL19</f>
        <v>5.599483906</v>
      </c>
      <c r="AC19" s="30">
        <f>'S.1.4 - % models per year'!AC19*$BL19</f>
        <v>55.99483906</v>
      </c>
      <c r="AD19" s="30">
        <f>'S.1.4 - % models per year'!AD19*$BL19</f>
        <v>61.80171126</v>
      </c>
      <c r="AE19" s="30">
        <f>'S.1.4 - % models per year'!AE19*$BL19</f>
        <v>69.68246639</v>
      </c>
      <c r="AF19" s="30">
        <f>'S.1.4 - % models per year'!AF19*$BL19</f>
        <v>0.8295531713</v>
      </c>
      <c r="AG19" s="30">
        <f>'S.1.4 - % models per year'!AG19*$BL19</f>
        <v>80.05188103</v>
      </c>
      <c r="AH19" s="30">
        <f>'S.1.4 - % models per year'!AH19*$BL19</f>
        <v>57.03178052</v>
      </c>
      <c r="AI19" s="30">
        <f>'S.1.4 - % models per year'!AI19*$BL19</f>
        <v>70.51201956</v>
      </c>
      <c r="AJ19" s="30">
        <f>'S.1.4 - % models per year'!AJ19*$BL19</f>
        <v>0</v>
      </c>
      <c r="AK19" s="30">
        <f>'S.1.4 - % models per year'!AK19*$BL19</f>
        <v>73.00067907</v>
      </c>
      <c r="AL19" s="30">
        <f>'S.1.4 - % models per year'!AL19*$BL19</f>
        <v>19.90927611</v>
      </c>
      <c r="AM19" s="30">
        <f>'S.1.4 - % models per year'!AM19*$BL19</f>
        <v>36.70772783</v>
      </c>
      <c r="AN19" s="30">
        <f>'S.1.4 - % models per year'!AN19*$BL19</f>
        <v>32.97473856</v>
      </c>
      <c r="AO19" s="30">
        <f>'S.1.4 - % models per year'!AO19*$BL19</f>
        <v>92.08040201</v>
      </c>
      <c r="AP19" s="30">
        <f>'S.1.4 - % models per year'!AP19*$BL19</f>
        <v>3.318212685</v>
      </c>
      <c r="AQ19" s="30">
        <f>'S.1.4 - % models per year'!AQ19*$BL19</f>
        <v>36.29295124</v>
      </c>
      <c r="AR19" s="30">
        <f>'S.1.4 - % models per year'!AR19*$BL19</f>
        <v>102.2424284</v>
      </c>
      <c r="AS19" s="30">
        <f>'S.1.4 - % models per year'!AS19*$BL19</f>
        <v>90.42129567</v>
      </c>
      <c r="AT19" s="30">
        <f>'S.1.4 - % models per year'!AT19*$BL19</f>
        <v>0.6221648784</v>
      </c>
      <c r="AU19" s="30">
        <f>'S.1.4 - % models per year'!AU19*$BL19</f>
        <v>25.30137172</v>
      </c>
      <c r="AV19" s="30">
        <f>'S.1.4 - % models per year'!AV19*$BL19</f>
        <v>0.4147765856</v>
      </c>
      <c r="AW19" s="30">
        <f>'S.1.4 - % models per year'!AW19*$BL19</f>
        <v>98.30205079</v>
      </c>
      <c r="AX19" s="30">
        <f>'S.1.4 - % models per year'!AX19*$BL19</f>
        <v>27.99741953</v>
      </c>
      <c r="AY19" s="30">
        <f>'S.1.4 - % models per year'!AY19*$BL19</f>
        <v>27.37525465</v>
      </c>
      <c r="AZ19" s="30">
        <f>'S.1.4 - % models per year'!AZ19*$BL19</f>
        <v>7.673366834</v>
      </c>
      <c r="BA19" s="30">
        <f>'S.1.4 - % models per year'!BA19*$BL19</f>
        <v>39.40377563</v>
      </c>
      <c r="BB19" s="30">
        <f>'S.1.4 - % models per year'!BB19*$BL19</f>
        <v>32.76735026</v>
      </c>
      <c r="BC19" s="30">
        <f>'S.1.4 - % models per year'!BC19*$BL19</f>
        <v>15.34673367</v>
      </c>
      <c r="BD19" s="30">
        <f>'S.1.4 - % models per year'!BD19*$BL19</f>
        <v>0</v>
      </c>
      <c r="BE19" s="30">
        <f>'S.1.4 - % models per year'!BE19*$BL19</f>
        <v>0</v>
      </c>
      <c r="BF19" s="30">
        <f>'S.1.4 - % models per year'!BF19*$BL19</f>
        <v>0</v>
      </c>
      <c r="BG19" s="30">
        <f>'S.1.4 - % models per year'!BG19*$BL19</f>
        <v>0</v>
      </c>
      <c r="BH19" s="30">
        <f>'S.1.4 - % models per year'!BH19*$BL19</f>
        <v>0</v>
      </c>
      <c r="BI19" s="30">
        <f>'S.1.4 - % models per year'!BI19*$BL19</f>
        <v>0</v>
      </c>
      <c r="BJ19" s="30">
        <f>'S.1.4 - % models per year'!BJ19*$BL19</f>
        <v>0</v>
      </c>
      <c r="BK19" s="30"/>
      <c r="BL19" s="47">
        <v>4581.0</v>
      </c>
      <c r="BM19" s="30"/>
    </row>
    <row r="20">
      <c r="A20" s="39">
        <v>2018.0</v>
      </c>
      <c r="B20" s="30">
        <f>'S.1.4 - % models per year'!B20*$BL20</f>
        <v>29.49803402</v>
      </c>
      <c r="C20" s="30">
        <f>'S.1.4 - % models per year'!C20*$BL20</f>
        <v>62.34336268</v>
      </c>
      <c r="D20" s="30">
        <f>'S.1.4 - % models per year'!D20*$BL20</f>
        <v>3.974912386</v>
      </c>
      <c r="E20" s="30">
        <f>'S.1.4 - % models per year'!E20*$BL20</f>
        <v>207.7414736</v>
      </c>
      <c r="F20" s="30">
        <f>'S.1.4 - % models per year'!F20*$BL20</f>
        <v>986.1966835</v>
      </c>
      <c r="G20" s="30">
        <f>'S.1.4 - % models per year'!G20*$BL20</f>
        <v>83.05474827</v>
      </c>
      <c r="H20" s="30">
        <f>'S.1.4 - % models per year'!H20*$BL20</f>
        <v>114.8540474</v>
      </c>
      <c r="I20" s="30">
        <f>'S.1.4 - % models per year'!I20*$BL20</f>
        <v>166.3187025</v>
      </c>
      <c r="J20" s="30">
        <f>'S.1.4 - % models per year'!J20*$BL20</f>
        <v>0</v>
      </c>
      <c r="K20" s="30">
        <f>'S.1.4 - % models per year'!K20*$BL20</f>
        <v>3.138088726</v>
      </c>
      <c r="L20" s="30">
        <f>'S.1.4 - % models per year'!L20*$BL20</f>
        <v>72.17604069</v>
      </c>
      <c r="M20" s="30">
        <f>'S.1.4 - % models per year'!M20*$BL20</f>
        <v>82.84554235</v>
      </c>
      <c r="N20" s="30">
        <f>'S.1.4 - % models per year'!N20*$BL20</f>
        <v>3.765706471</v>
      </c>
      <c r="O20" s="30">
        <f>'S.1.4 - % models per year'!O20*$BL20</f>
        <v>8.577442516</v>
      </c>
      <c r="P20" s="30">
        <f>'S.1.4 - % models per year'!P20*$BL20</f>
        <v>255.8588341</v>
      </c>
      <c r="Q20" s="30">
        <f>'S.1.4 - % models per year'!Q20*$BL20</f>
        <v>0</v>
      </c>
      <c r="R20" s="30">
        <f>'S.1.4 - % models per year'!R20*$BL20</f>
        <v>831.8027182</v>
      </c>
      <c r="S20" s="30">
        <f>'S.1.4 - % models per year'!S20*$BL20</f>
        <v>80.33507137</v>
      </c>
      <c r="T20" s="30">
        <f>'S.1.4 - % models per year'!T20*$BL20</f>
        <v>328.0348748</v>
      </c>
      <c r="U20" s="30">
        <f>'S.1.4 - % models per year'!U20*$BL20</f>
        <v>18.61932644</v>
      </c>
      <c r="V20" s="30">
        <f>'S.1.4 - % models per year'!V20*$BL20</f>
        <v>109.6238995</v>
      </c>
      <c r="W20" s="30">
        <f>'S.1.4 - % models per year'!W20*$BL20</f>
        <v>144.1428755</v>
      </c>
      <c r="X20" s="30">
        <f>'S.1.4 - % models per year'!X20*$BL20</f>
        <v>1.046029575</v>
      </c>
      <c r="Y20" s="30">
        <f>'S.1.4 - % models per year'!Y20*$BL20</f>
        <v>46.23450722</v>
      </c>
      <c r="Z20" s="30">
        <f>'S.1.4 - % models per year'!Z20*$BL20</f>
        <v>43.72403624</v>
      </c>
      <c r="AA20" s="30">
        <f>'S.1.4 - % models per year'!AA20*$BL20</f>
        <v>17.57329686</v>
      </c>
      <c r="AB20" s="30">
        <f>'S.1.4 - % models per year'!AB20*$BL20</f>
        <v>6.276177451</v>
      </c>
      <c r="AC20" s="30">
        <f>'S.1.4 - % models per year'!AC20*$BL20</f>
        <v>54.60274382</v>
      </c>
      <c r="AD20" s="30">
        <f>'S.1.4 - % models per year'!AD20*$BL20</f>
        <v>73.64048209</v>
      </c>
      <c r="AE20" s="30">
        <f>'S.1.4 - % models per year'!AE20*$BL20</f>
        <v>69.87477562</v>
      </c>
      <c r="AF20" s="30">
        <f>'S.1.4 - % models per year'!AF20*$BL20</f>
        <v>1.464441405</v>
      </c>
      <c r="AG20" s="30">
        <f>'S.1.4 - % models per year'!AG20*$BL20</f>
        <v>75.94174716</v>
      </c>
      <c r="AH20" s="30">
        <f>'S.1.4 - % models per year'!AH20*$BL20</f>
        <v>57.1132148</v>
      </c>
      <c r="AI20" s="30">
        <f>'S.1.4 - % models per year'!AI20*$BL20</f>
        <v>73.84968801</v>
      </c>
      <c r="AJ20" s="30">
        <f>'S.1.4 - % models per year'!AJ20*$BL20</f>
        <v>0</v>
      </c>
      <c r="AK20" s="30">
        <f>'S.1.4 - % models per year'!AK20*$BL20</f>
        <v>73.64048209</v>
      </c>
      <c r="AL20" s="30">
        <f>'S.1.4 - % models per year'!AL20*$BL20</f>
        <v>22.38503291</v>
      </c>
      <c r="AM20" s="30">
        <f>'S.1.4 - % models per year'!AM20*$BL20</f>
        <v>36.1926233</v>
      </c>
      <c r="AN20" s="30">
        <f>'S.1.4 - % models per year'!AN20*$BL20</f>
        <v>32.63612275</v>
      </c>
      <c r="AO20" s="30">
        <f>'S.1.4 - % models per year'!AO20*$BL20</f>
        <v>94.35186768</v>
      </c>
      <c r="AP20" s="30">
        <f>'S.1.4 - % models per year'!AP20*$BL20</f>
        <v>3.556500556</v>
      </c>
      <c r="AQ20" s="30">
        <f>'S.1.4 - % models per year'!AQ20*$BL20</f>
        <v>35.56500556</v>
      </c>
      <c r="AR20" s="30">
        <f>'S.1.4 - % models per year'!AR20*$BL20</f>
        <v>117.1553124</v>
      </c>
      <c r="AS20" s="30">
        <f>'S.1.4 - % models per year'!AS20*$BL20</f>
        <v>92.46901445</v>
      </c>
      <c r="AT20" s="30">
        <f>'S.1.4 - % models per year'!AT20*$BL20</f>
        <v>1.25523549</v>
      </c>
      <c r="AU20" s="30">
        <f>'S.1.4 - % models per year'!AU20*$BL20</f>
        <v>26.35994529</v>
      </c>
      <c r="AV20" s="30">
        <f>'S.1.4 - % models per year'!AV20*$BL20</f>
        <v>0.4184118301</v>
      </c>
      <c r="AW20" s="30">
        <f>'S.1.4 - % models per year'!AW20*$BL20</f>
        <v>96.23472092</v>
      </c>
      <c r="AX20" s="30">
        <f>'S.1.4 - % models per year'!AX20*$BL20</f>
        <v>23.6402684</v>
      </c>
      <c r="AY20" s="30">
        <f>'S.1.4 - % models per year'!AY20*$BL20</f>
        <v>24.89550389</v>
      </c>
      <c r="AZ20" s="30">
        <f>'S.1.4 - % models per year'!AZ20*$BL20</f>
        <v>7.531412941</v>
      </c>
      <c r="BA20" s="30">
        <f>'S.1.4 - % models per year'!BA20*$BL20</f>
        <v>38.07547654</v>
      </c>
      <c r="BB20" s="30">
        <f>'S.1.4 - % models per year'!BB20*$BL20</f>
        <v>32.63612275</v>
      </c>
      <c r="BC20" s="30">
        <f>'S.1.4 - % models per year'!BC20*$BL20</f>
        <v>21.75741516</v>
      </c>
      <c r="BD20" s="30">
        <f>'S.1.4 - % models per year'!BD20*$BL20</f>
        <v>0</v>
      </c>
      <c r="BE20" s="30">
        <f>'S.1.4 - % models per year'!BE20*$BL20</f>
        <v>0</v>
      </c>
      <c r="BF20" s="30">
        <f>'S.1.4 - % models per year'!BF20*$BL20</f>
        <v>0</v>
      </c>
      <c r="BG20" s="30">
        <f>'S.1.4 - % models per year'!BG20*$BL20</f>
        <v>0</v>
      </c>
      <c r="BH20" s="30">
        <f>'S.1.4 - % models per year'!BH20*$BL20</f>
        <v>0</v>
      </c>
      <c r="BI20" s="30">
        <f>'S.1.4 - % models per year'!BI20*$BL20</f>
        <v>0</v>
      </c>
      <c r="BJ20" s="30">
        <f>'S.1.4 - % models per year'!BJ20*$BL20</f>
        <v>0</v>
      </c>
      <c r="BK20" s="30"/>
      <c r="BL20" s="47">
        <v>4895.0</v>
      </c>
      <c r="BM20" s="30"/>
    </row>
    <row r="21" ht="15.75" customHeight="1">
      <c r="A21" s="39">
        <v>2019.0</v>
      </c>
      <c r="B21" s="30">
        <f>'S.1.4 - % models per year'!B21*$BL21</f>
        <v>27.44418288</v>
      </c>
      <c r="C21" s="30">
        <f>'S.1.4 - % models per year'!C21*$BL21</f>
        <v>70.24891587</v>
      </c>
      <c r="D21" s="30">
        <f>'S.1.4 - % models per year'!D21*$BL21</f>
        <v>5.529798042</v>
      </c>
      <c r="E21" s="30">
        <f>'S.1.4 - % models per year'!E21*$BL21</f>
        <v>199.2775369</v>
      </c>
      <c r="F21" s="30">
        <f>'S.1.4 - % models per year'!F21*$BL21</f>
        <v>969.5579234</v>
      </c>
      <c r="G21" s="30">
        <f>'S.1.4 - % models per year'!G21*$BL21</f>
        <v>72.70660389</v>
      </c>
      <c r="H21" s="30">
        <f>'S.1.4 - % models per year'!H21*$BL21</f>
        <v>114.6921075</v>
      </c>
      <c r="I21" s="30">
        <f>'S.1.4 - % models per year'!I21*$BL21</f>
        <v>166.5083633</v>
      </c>
      <c r="J21" s="30">
        <f>'S.1.4 - % models per year'!J21*$BL21</f>
        <v>0</v>
      </c>
      <c r="K21" s="30">
        <f>'S.1.4 - % models per year'!K21*$BL21</f>
        <v>9.62594474</v>
      </c>
      <c r="L21" s="30">
        <f>'S.1.4 - % models per year'!L21*$BL21</f>
        <v>72.70660389</v>
      </c>
      <c r="M21" s="30">
        <f>'S.1.4 - % models per year'!M21*$BL21</f>
        <v>103.8373188</v>
      </c>
      <c r="N21" s="30">
        <f>'S.1.4 - % models per year'!N21*$BL21</f>
        <v>8.192293396</v>
      </c>
      <c r="O21" s="30">
        <f>'S.1.4 - % models per year'!O21*$BL21</f>
        <v>10.44517408</v>
      </c>
      <c r="P21" s="30">
        <f>'S.1.4 - % models per year'!P21*$BL21</f>
        <v>246.9976459</v>
      </c>
      <c r="Q21" s="30">
        <f>'S.1.4 - % models per year'!Q21*$BL21</f>
        <v>0</v>
      </c>
      <c r="R21" s="30">
        <f>'S.1.4 - % models per year'!R21*$BL21</f>
        <v>815.5428076</v>
      </c>
      <c r="S21" s="30">
        <f>'S.1.4 - % models per year'!S21*$BL21</f>
        <v>134.1488044</v>
      </c>
      <c r="T21" s="30">
        <f>'S.1.4 - % models per year'!T21*$BL21</f>
        <v>326.8725065</v>
      </c>
      <c r="U21" s="30">
        <f>'S.1.4 - % models per year'!U21*$BL21</f>
        <v>43.62396233</v>
      </c>
      <c r="V21" s="30">
        <f>'S.1.4 - % models per year'!V21*$BL21</f>
        <v>105.6805848</v>
      </c>
      <c r="W21" s="30">
        <f>'S.1.4 - % models per year'!W21*$BL21</f>
        <v>141.3170611</v>
      </c>
      <c r="X21" s="30">
        <f>'S.1.4 - % models per year'!X21*$BL21</f>
        <v>8.192293396</v>
      </c>
      <c r="Y21" s="30">
        <f>'S.1.4 - % models per year'!Y21*$BL21</f>
        <v>63.08065915</v>
      </c>
      <c r="Z21" s="30">
        <f>'S.1.4 - % models per year'!Z21*$BL21</f>
        <v>44.033577</v>
      </c>
      <c r="AA21" s="30">
        <f>'S.1.4 - % models per year'!AA21*$BL21</f>
        <v>17.20381613</v>
      </c>
      <c r="AB21" s="30">
        <f>'S.1.4 - % models per year'!AB21*$BL21</f>
        <v>8.397100731</v>
      </c>
      <c r="AC21" s="30">
        <f>'S.1.4 - % models per year'!AC21*$BL21</f>
        <v>50.58741172</v>
      </c>
      <c r="AD21" s="30">
        <f>'S.1.4 - % models per year'!AD21*$BL21</f>
        <v>82.1277413</v>
      </c>
      <c r="AE21" s="30">
        <f>'S.1.4 - % models per year'!AE21*$BL21</f>
        <v>68.20084252</v>
      </c>
      <c r="AF21" s="30">
        <f>'S.1.4 - % models per year'!AF21*$BL21</f>
        <v>3.481724693</v>
      </c>
      <c r="AG21" s="30">
        <f>'S.1.4 - % models per year'!AG21*$BL21</f>
        <v>70.65853054</v>
      </c>
      <c r="AH21" s="30">
        <f>'S.1.4 - % models per year'!AH21*$BL21</f>
        <v>55.09317309</v>
      </c>
      <c r="AI21" s="30">
        <f>'S.1.4 - % models per year'!AI21*$BL21</f>
        <v>77.41717259</v>
      </c>
      <c r="AJ21" s="30">
        <f>'S.1.4 - % models per year'!AJ21*$BL21</f>
        <v>0</v>
      </c>
      <c r="AK21" s="30">
        <f>'S.1.4 - % models per year'!AK21*$BL21</f>
        <v>71.68256722</v>
      </c>
      <c r="AL21" s="30">
        <f>'S.1.4 - % models per year'!AL21*$BL21</f>
        <v>23.55284351</v>
      </c>
      <c r="AM21" s="30">
        <f>'S.1.4 - % models per year'!AM21*$BL21</f>
        <v>33.79321026</v>
      </c>
      <c r="AN21" s="30">
        <f>'S.1.4 - % models per year'!AN21*$BL21</f>
        <v>31.74513691</v>
      </c>
      <c r="AO21" s="30">
        <f>'S.1.4 - % models per year'!AO21*$BL21</f>
        <v>91.75368604</v>
      </c>
      <c r="AP21" s="30">
        <f>'S.1.4 - % models per year'!AP21*$BL21</f>
        <v>3.686532028</v>
      </c>
      <c r="AQ21" s="30">
        <f>'S.1.4 - % models per year'!AQ21*$BL21</f>
        <v>32.35955891</v>
      </c>
      <c r="AR21" s="30">
        <f>'S.1.4 - % models per year'!AR21*$BL21</f>
        <v>128.0045843</v>
      </c>
      <c r="AS21" s="30">
        <f>'S.1.4 - % models per year'!AS21*$BL21</f>
        <v>89.70561269</v>
      </c>
      <c r="AT21" s="30">
        <f>'S.1.4 - % models per year'!AT21*$BL21</f>
        <v>1.638458679</v>
      </c>
      <c r="AU21" s="30">
        <f>'S.1.4 - % models per year'!AU21*$BL21</f>
        <v>26.4201462</v>
      </c>
      <c r="AV21" s="30">
        <f>'S.1.4 - % models per year'!AV21*$BL21</f>
        <v>1.638458679</v>
      </c>
      <c r="AW21" s="30">
        <f>'S.1.4 - % models per year'!AW21*$BL21</f>
        <v>90.11522736</v>
      </c>
      <c r="AX21" s="30">
        <f>'S.1.4 - % models per year'!AX21*$BL21</f>
        <v>20.48073349</v>
      </c>
      <c r="AY21" s="30">
        <f>'S.1.4 - % models per year'!AY21*$BL21</f>
        <v>23.34803618</v>
      </c>
      <c r="AZ21" s="30">
        <f>'S.1.4 - % models per year'!AZ21*$BL21</f>
        <v>5.939412712</v>
      </c>
      <c r="BA21" s="30">
        <f>'S.1.4 - % models per year'!BA21*$BL21</f>
        <v>36.04609094</v>
      </c>
      <c r="BB21" s="30">
        <f>'S.1.4 - % models per year'!BB21*$BL21</f>
        <v>29.49225623</v>
      </c>
      <c r="BC21" s="30">
        <f>'S.1.4 - % models per year'!BC21*$BL21</f>
        <v>24.16726552</v>
      </c>
      <c r="BD21" s="30">
        <f>'S.1.4 - % models per year'!BD21*$BL21</f>
        <v>0</v>
      </c>
      <c r="BE21" s="30">
        <f>'S.1.4 - % models per year'!BE21*$BL21</f>
        <v>0</v>
      </c>
      <c r="BF21" s="30">
        <f>'S.1.4 - % models per year'!BF21*$BL21</f>
        <v>0</v>
      </c>
      <c r="BG21" s="30">
        <f>'S.1.4 - % models per year'!BG21*$BL21</f>
        <v>0</v>
      </c>
      <c r="BH21" s="30">
        <f>'S.1.4 - % models per year'!BH21*$BL21</f>
        <v>0</v>
      </c>
      <c r="BI21" s="30">
        <f>'S.1.4 - % models per year'!BI21*$BL21</f>
        <v>0</v>
      </c>
      <c r="BJ21" s="30">
        <f>'S.1.4 - % models per year'!BJ21*$BL21</f>
        <v>0</v>
      </c>
      <c r="BK21" s="30"/>
      <c r="BL21" s="47">
        <v>4959.0</v>
      </c>
      <c r="BM21" s="30"/>
    </row>
    <row r="22" ht="15.75" customHeight="1">
      <c r="A22" s="39">
        <v>2020.0</v>
      </c>
      <c r="B22" s="30">
        <f>'S.1.4 - % models per year'!B22*$BL22</f>
        <v>28.4097196</v>
      </c>
      <c r="C22" s="30">
        <f>'S.1.4 - % models per year'!C22*$BL22</f>
        <v>109.7995131</v>
      </c>
      <c r="D22" s="30">
        <f>'S.1.4 - % models per year'!D22*$BL22</f>
        <v>4.348903482</v>
      </c>
      <c r="E22" s="30">
        <f>'S.1.4 - % models per year'!E22*$BL22</f>
        <v>215.5548105</v>
      </c>
      <c r="F22" s="30">
        <f>'S.1.4 - % models per year'!F22*$BL22</f>
        <v>938.8049136</v>
      </c>
      <c r="G22" s="30">
        <f>'S.1.4 - % models per year'!G22*$BL22</f>
        <v>57.18002726</v>
      </c>
      <c r="H22" s="30">
        <f>'S.1.4 - % models per year'!H22*$BL22</f>
        <v>92.60024502</v>
      </c>
      <c r="I22" s="30">
        <f>'S.1.4 - % models per year'!I22*$BL22</f>
        <v>142.8673683</v>
      </c>
      <c r="J22" s="30">
        <f>'S.1.4 - % models per year'!J22*$BL22</f>
        <v>0</v>
      </c>
      <c r="K22" s="30">
        <f>'S.1.4 - % models per year'!K22*$BL22</f>
        <v>7.570313468</v>
      </c>
      <c r="L22" s="30">
        <f>'S.1.4 - % models per year'!L22*$BL22</f>
        <v>72.9440892</v>
      </c>
      <c r="M22" s="30">
        <f>'S.1.4 - % models per year'!M22*$BL22</f>
        <v>112.699144</v>
      </c>
      <c r="N22" s="30">
        <f>'S.1.4 - % models per year'!N22*$BL22</f>
        <v>11.53359961</v>
      </c>
      <c r="O22" s="30">
        <f>'S.1.4 - % models per year'!O22*$BL22</f>
        <v>30.05288311</v>
      </c>
      <c r="P22" s="30">
        <f>'S.1.4 - % models per year'!P22*$BL22</f>
        <v>270.1209937</v>
      </c>
      <c r="Q22" s="30">
        <f>'S.1.4 - % models per year'!Q22*$BL22</f>
        <v>0</v>
      </c>
      <c r="R22" s="30">
        <f>'S.1.4 - % models per year'!R22*$BL22</f>
        <v>797.4903289</v>
      </c>
      <c r="S22" s="30">
        <f>'S.1.4 - % models per year'!S22*$BL22</f>
        <v>157.1610204</v>
      </c>
      <c r="T22" s="30">
        <f>'S.1.4 - % models per year'!T22*$BL22</f>
        <v>270.2004144</v>
      </c>
      <c r="U22" s="30">
        <f>'S.1.4 - % models per year'!U22*$BL22</f>
        <v>66.06753932</v>
      </c>
      <c r="V22" s="30">
        <f>'S.1.4 - % models per year'!V22*$BL22</f>
        <v>97.71944422</v>
      </c>
      <c r="W22" s="30">
        <f>'S.1.4 - % models per year'!W22*$BL22</f>
        <v>139.9478293</v>
      </c>
      <c r="X22" s="30">
        <f>'S.1.4 - % models per year'!X22*$BL22</f>
        <v>6.732068816</v>
      </c>
      <c r="Y22" s="30">
        <f>'S.1.4 - % models per year'!Y22*$BL22</f>
        <v>56.00211322</v>
      </c>
      <c r="Z22" s="30">
        <f>'S.1.4 - % models per year'!Z22*$BL22</f>
        <v>36.5681246</v>
      </c>
      <c r="AA22" s="30">
        <f>'S.1.4 - % models per year'!AA22*$BL22</f>
        <v>13.52992194</v>
      </c>
      <c r="AB22" s="30">
        <f>'S.1.4 - % models per year'!AB22*$BL22</f>
        <v>6.603890472</v>
      </c>
      <c r="AC22" s="30">
        <f>'S.1.4 - % models per year'!AC22*$BL22</f>
        <v>47.07348418</v>
      </c>
      <c r="AD22" s="30">
        <f>'S.1.4 - % models per year'!AD22*$BL22</f>
        <v>82.00205058</v>
      </c>
      <c r="AE22" s="30">
        <f>'S.1.4 - % models per year'!AE22*$BL22</f>
        <v>58.40908218</v>
      </c>
      <c r="AF22" s="30">
        <f>'S.1.4 - % models per year'!AF22*$BL22</f>
        <v>11.64706285</v>
      </c>
      <c r="AG22" s="30">
        <f>'S.1.4 - % models per year'!AG22*$BL22</f>
        <v>63.84183917</v>
      </c>
      <c r="AH22" s="30">
        <f>'S.1.4 - % models per year'!AH22*$BL22</f>
        <v>54.03017151</v>
      </c>
      <c r="AI22" s="30">
        <f>'S.1.4 - % models per year'!AI22*$BL22</f>
        <v>73.00417526</v>
      </c>
      <c r="AJ22" s="30">
        <f>'S.1.4 - % models per year'!AJ22*$BL22</f>
        <v>0</v>
      </c>
      <c r="AK22" s="30">
        <f>'S.1.4 - % models per year'!AK22*$BL22</f>
        <v>62.0150272</v>
      </c>
      <c r="AL22" s="30">
        <f>'S.1.4 - % models per year'!AL22*$BL22</f>
        <v>20.51892444</v>
      </c>
      <c r="AM22" s="30">
        <f>'S.1.4 - % models per year'!AM22*$BL22</f>
        <v>32.21698483</v>
      </c>
      <c r="AN22" s="30">
        <f>'S.1.4 - % models per year'!AN22*$BL22</f>
        <v>30.31703099</v>
      </c>
      <c r="AO22" s="30">
        <f>'S.1.4 - % models per year'!AO22*$BL22</f>
        <v>79.332955</v>
      </c>
      <c r="AP22" s="30">
        <f>'S.1.4 - % models per year'!AP22*$BL22</f>
        <v>2.899268988</v>
      </c>
      <c r="AQ22" s="30">
        <f>'S.1.4 - % models per year'!AQ22*$BL22</f>
        <v>31.58121436</v>
      </c>
      <c r="AR22" s="30">
        <f>'S.1.4 - % models per year'!AR22*$BL22</f>
        <v>125.1395142</v>
      </c>
      <c r="AS22" s="30">
        <f>'S.1.4 - % models per year'!AS22*$BL22</f>
        <v>101.0067819</v>
      </c>
      <c r="AT22" s="30">
        <f>'S.1.4 - % models per year'!AT22*$BL22</f>
        <v>1.288563995</v>
      </c>
      <c r="AU22" s="30">
        <f>'S.1.4 - % models per year'!AU22*$BL22</f>
        <v>33.881067</v>
      </c>
      <c r="AV22" s="30">
        <f>'S.1.4 - % models per year'!AV22*$BL22</f>
        <v>10.11065371</v>
      </c>
      <c r="AW22" s="30">
        <f>'S.1.4 - % models per year'!AW22*$BL22</f>
        <v>84.37894067</v>
      </c>
      <c r="AX22" s="30">
        <f>'S.1.4 - % models per year'!AX22*$BL22</f>
        <v>19.46233651</v>
      </c>
      <c r="AY22" s="30">
        <f>'S.1.4 - % models per year'!AY22*$BL22</f>
        <v>20.18430463</v>
      </c>
      <c r="AZ22" s="30">
        <f>'S.1.4 - % models per year'!AZ22*$BL22</f>
        <v>4.67104448</v>
      </c>
      <c r="BA22" s="30">
        <f>'S.1.4 - % models per year'!BA22*$BL22</f>
        <v>29.7946521</v>
      </c>
      <c r="BB22" s="30">
        <f>'S.1.4 - % models per year'!BB22*$BL22</f>
        <v>26.80976244</v>
      </c>
      <c r="BC22" s="30">
        <f>'S.1.4 - % models per year'!BC22*$BL22</f>
        <v>26.87388745</v>
      </c>
      <c r="BD22" s="30">
        <f>'S.1.4 - % models per year'!BD22*$BL22</f>
        <v>0</v>
      </c>
      <c r="BE22" s="30">
        <f>'S.1.4 - % models per year'!BE22*$BL22</f>
        <v>0</v>
      </c>
      <c r="BF22" s="30">
        <f>'S.1.4 - % models per year'!BF22*$BL22</f>
        <v>0</v>
      </c>
      <c r="BG22" s="30">
        <f>'S.1.4 - % models per year'!BG22*$BL22</f>
        <v>0</v>
      </c>
      <c r="BH22" s="30">
        <f>'S.1.4 - % models per year'!BH22*$BL22</f>
        <v>0</v>
      </c>
      <c r="BI22" s="30">
        <f>'S.1.4 - % models per year'!BI22*$BL22</f>
        <v>0</v>
      </c>
      <c r="BJ22" s="30">
        <f>'S.1.4 - % models per year'!BJ22*$BL22</f>
        <v>0</v>
      </c>
      <c r="BK22" s="30"/>
      <c r="BL22" s="47">
        <v>4875.0</v>
      </c>
      <c r="BM22" s="30"/>
    </row>
    <row r="23" ht="15.75" customHeight="1">
      <c r="A23" s="39">
        <v>2021.0</v>
      </c>
      <c r="B23" s="30">
        <f>'S.1.4 - % models per year'!B23*$BL23</f>
        <v>29.31984112</v>
      </c>
      <c r="C23" s="30">
        <f>'S.1.4 - % models per year'!C23*$BL23</f>
        <v>147.9152487</v>
      </c>
      <c r="D23" s="30">
        <f>'S.1.4 - % models per year'!D23*$BL23</f>
        <v>3.204807335</v>
      </c>
      <c r="E23" s="30">
        <f>'S.1.4 - % models per year'!E23*$BL23</f>
        <v>231.1065702</v>
      </c>
      <c r="F23" s="30">
        <f>'S.1.4 - % models per year'!F23*$BL23</f>
        <v>908.3560936</v>
      </c>
      <c r="G23" s="30">
        <f>'S.1.4 - % models per year'!G23*$BL23</f>
        <v>42.13728163</v>
      </c>
      <c r="H23" s="30">
        <f>'S.1.4 - % models per year'!H23*$BL23</f>
        <v>71.18788985</v>
      </c>
      <c r="I23" s="30">
        <f>'S.1.4 - % models per year'!I23*$BL23</f>
        <v>119.9188454</v>
      </c>
      <c r="J23" s="30">
        <f>'S.1.4 - % models per year'!J23*$BL23</f>
        <v>0</v>
      </c>
      <c r="K23" s="30">
        <f>'S.1.4 - % models per year'!K23*$BL23</f>
        <v>5.578738694</v>
      </c>
      <c r="L23" s="30">
        <f>'S.1.4 - % models per year'!L23*$BL23</f>
        <v>73.11568438</v>
      </c>
      <c r="M23" s="30">
        <f>'S.1.4 - % models per year'!M23*$BL23</f>
        <v>121.1696667</v>
      </c>
      <c r="N23" s="30">
        <f>'S.1.4 - % models per year'!N23*$BL23</f>
        <v>14.75189737</v>
      </c>
      <c r="O23" s="30">
        <f>'S.1.4 - % models per year'!O23*$BL23</f>
        <v>48.96855997</v>
      </c>
      <c r="P23" s="30">
        <f>'S.1.4 - % models per year'!P23*$BL23</f>
        <v>292.2422819</v>
      </c>
      <c r="Q23" s="30">
        <f>'S.1.4 - % models per year'!Q23*$BL23</f>
        <v>0</v>
      </c>
      <c r="R23" s="30">
        <f>'S.1.4 - % models per year'!R23*$BL23</f>
        <v>779.4211825</v>
      </c>
      <c r="S23" s="30">
        <f>'S.1.4 - % models per year'!S23*$BL23</f>
        <v>179.2644673</v>
      </c>
      <c r="T23" s="30">
        <f>'S.1.4 - % models per year'!T23*$BL23</f>
        <v>215.2455846</v>
      </c>
      <c r="U23" s="30">
        <f>'S.1.4 - % models per year'!U23*$BL23</f>
        <v>87.69390333</v>
      </c>
      <c r="V23" s="30">
        <f>'S.1.4 - % models per year'!V23*$BL23</f>
        <v>89.95218758</v>
      </c>
      <c r="W23" s="30">
        <f>'S.1.4 - % models per year'!W23*$BL23</f>
        <v>138.5143734</v>
      </c>
      <c r="X23" s="30">
        <f>'S.1.4 - % models per year'!X23*$BL23</f>
        <v>5.316273778</v>
      </c>
      <c r="Y23" s="30">
        <f>'S.1.4 - % models per year'!Y23*$BL23</f>
        <v>49.12042735</v>
      </c>
      <c r="Z23" s="30">
        <f>'S.1.4 - % models per year'!Z23*$BL23</f>
        <v>29.32811621</v>
      </c>
      <c r="AA23" s="30">
        <f>'S.1.4 - % models per year'!AA23*$BL23</f>
        <v>9.970511709</v>
      </c>
      <c r="AB23" s="30">
        <f>'S.1.4 - % models per year'!AB23*$BL23</f>
        <v>4.866559286</v>
      </c>
      <c r="AC23" s="30">
        <f>'S.1.4 - % models per year'!AC23*$BL23</f>
        <v>43.64201099</v>
      </c>
      <c r="AD23" s="30">
        <f>'S.1.4 - % models per year'!AD23*$BL23</f>
        <v>81.81566954</v>
      </c>
      <c r="AE23" s="30">
        <f>'S.1.4 - % models per year'!AE23*$BL23</f>
        <v>48.90473962</v>
      </c>
      <c r="AF23" s="30">
        <f>'S.1.4 - % models per year'!AF23*$BL23</f>
        <v>19.52490229</v>
      </c>
      <c r="AG23" s="30">
        <f>'S.1.4 - % models per year'!AG23*$BL23</f>
        <v>57.20687225</v>
      </c>
      <c r="AH23" s="30">
        <f>'S.1.4 - % models per year'!AH23*$BL23</f>
        <v>52.96058599</v>
      </c>
      <c r="AI23" s="30">
        <f>'S.1.4 - % models per year'!AI23*$BL23</f>
        <v>68.68372609</v>
      </c>
      <c r="AJ23" s="30">
        <f>'S.1.4 - % models per year'!AJ23*$BL23</f>
        <v>0</v>
      </c>
      <c r="AK23" s="30">
        <f>'S.1.4 - % models per year'!AK23*$BL23</f>
        <v>52.62781445</v>
      </c>
      <c r="AL23" s="30">
        <f>'S.1.4 - % models per year'!AL23*$BL23</f>
        <v>17.57214163</v>
      </c>
      <c r="AM23" s="30">
        <f>'S.1.4 - % models per year'!AM23*$BL23</f>
        <v>30.66894938</v>
      </c>
      <c r="AN23" s="30">
        <f>'S.1.4 - % models per year'!AN23*$BL23</f>
        <v>28.91357264</v>
      </c>
      <c r="AO23" s="30">
        <f>'S.1.4 - % models per year'!AO23*$BL23</f>
        <v>67.27265673</v>
      </c>
      <c r="AP23" s="30">
        <f>'S.1.4 - % models per year'!AP23*$BL23</f>
        <v>2.136538223</v>
      </c>
      <c r="AQ23" s="30">
        <f>'S.1.4 - % models per year'!AQ23*$BL23</f>
        <v>30.8043722</v>
      </c>
      <c r="AR23" s="30">
        <f>'S.1.4 - % models per year'!AR23*$BL23</f>
        <v>122.2729306</v>
      </c>
      <c r="AS23" s="30">
        <f>'S.1.4 - % models per year'!AS23*$BL23</f>
        <v>111.8427814</v>
      </c>
      <c r="AT23" s="30">
        <f>'S.1.4 - % models per year'!AT23*$BL23</f>
        <v>0.9495725437</v>
      </c>
      <c r="AU23" s="30">
        <f>'S.1.4 - % models per year'!AU23*$BL23</f>
        <v>41.06087827</v>
      </c>
      <c r="AV23" s="30">
        <f>'S.1.4 - % models per year'!AV23*$BL23</f>
        <v>18.28610986</v>
      </c>
      <c r="AW23" s="30">
        <f>'S.1.4 - % models per year'!AW23*$BL23</f>
        <v>78.77128639</v>
      </c>
      <c r="AX23" s="30">
        <f>'S.1.4 - % models per year'!AX23*$BL23</f>
        <v>18.46322509</v>
      </c>
      <c r="AY23" s="30">
        <f>'S.1.4 - % models per year'!AY23*$BL23</f>
        <v>17.11239842</v>
      </c>
      <c r="AZ23" s="30">
        <f>'S.1.4 - % models per year'!AZ23*$BL23</f>
        <v>3.442200471</v>
      </c>
      <c r="BA23" s="30">
        <f>'S.1.4 - % models per year'!BA23*$BL23</f>
        <v>23.73265126</v>
      </c>
      <c r="BB23" s="30">
        <f>'S.1.4 - % models per year'!BB23*$BL23</f>
        <v>24.19744403</v>
      </c>
      <c r="BC23" s="30">
        <f>'S.1.4 - % models per year'!BC23*$BL23</f>
        <v>29.46697584</v>
      </c>
      <c r="BD23" s="30">
        <f>'S.1.4 - % models per year'!BD23*$BL23</f>
        <v>0</v>
      </c>
      <c r="BE23" s="30">
        <f>'S.1.4 - % models per year'!BE23*$BL23</f>
        <v>0</v>
      </c>
      <c r="BF23" s="30">
        <f>'S.1.4 - % models per year'!BF23*$BL23</f>
        <v>0</v>
      </c>
      <c r="BG23" s="30">
        <f>'S.1.4 - % models per year'!BG23*$BL23</f>
        <v>0</v>
      </c>
      <c r="BH23" s="30">
        <f>'S.1.4 - % models per year'!BH23*$BL23</f>
        <v>0</v>
      </c>
      <c r="BI23" s="30">
        <f>'S.1.4 - % models per year'!BI23*$BL23</f>
        <v>0</v>
      </c>
      <c r="BJ23" s="30">
        <f>'S.1.4 - % models per year'!BJ23*$BL23</f>
        <v>0</v>
      </c>
      <c r="BK23" s="30"/>
      <c r="BL23" s="47">
        <v>4790.0</v>
      </c>
      <c r="BM23" s="30"/>
    </row>
    <row r="24" ht="15.75" customHeight="1">
      <c r="A24" s="39">
        <v>2022.0</v>
      </c>
      <c r="B24" s="30">
        <f>'S.1.4 - % models per year'!B24*$BL24</f>
        <v>30.1864961</v>
      </c>
      <c r="C24" s="30">
        <f>'S.1.4 - % models per year'!C24*$BL24</f>
        <v>184.6495257</v>
      </c>
      <c r="D24" s="30">
        <f>'S.1.4 - % models per year'!D24*$BL24</f>
        <v>2.099070747</v>
      </c>
      <c r="E24" s="30">
        <f>'S.1.4 - % models per year'!E24*$BL24</f>
        <v>246.0252799</v>
      </c>
      <c r="F24" s="30">
        <f>'S.1.4 - % models per year'!F24*$BL24</f>
        <v>878.5936748</v>
      </c>
      <c r="G24" s="30">
        <f>'S.1.4 - % models per year'!G24*$BL24</f>
        <v>27.59889316</v>
      </c>
      <c r="H24" s="30">
        <f>'S.1.4 - % models per year'!H24*$BL24</f>
        <v>50.48889875</v>
      </c>
      <c r="I24" s="30">
        <f>'S.1.4 - % models per year'!I24*$BL24</f>
        <v>97.71713605</v>
      </c>
      <c r="J24" s="30">
        <f>'S.1.4 - % models per year'!J24*$BL24</f>
        <v>0</v>
      </c>
      <c r="K24" s="30">
        <f>'S.1.4 - % models per year'!K24*$BL24</f>
        <v>3.653937967</v>
      </c>
      <c r="L24" s="30">
        <f>'S.1.4 - % models per year'!L24*$BL24</f>
        <v>73.25161655</v>
      </c>
      <c r="M24" s="30">
        <f>'S.1.4 - % models per year'!M24*$BL24</f>
        <v>129.2973009</v>
      </c>
      <c r="N24" s="30">
        <f>'S.1.4 - % models per year'!N24*$BL24</f>
        <v>17.85263227</v>
      </c>
      <c r="O24" s="30">
        <f>'S.1.4 - % models per year'!O24*$BL24</f>
        <v>67.20859244</v>
      </c>
      <c r="P24" s="30">
        <f>'S.1.4 - % models per year'!P24*$BL24</f>
        <v>313.4779309</v>
      </c>
      <c r="Q24" s="30">
        <f>'S.1.4 - % models per year'!Q24*$BL24</f>
        <v>0</v>
      </c>
      <c r="R24" s="30">
        <f>'S.1.4 - % models per year'!R24*$BL24</f>
        <v>761.6616748</v>
      </c>
      <c r="S24" s="30">
        <f>'S.1.4 - % models per year'!S24*$BL24</f>
        <v>200.5288078</v>
      </c>
      <c r="T24" s="30">
        <f>'S.1.4 - % models per year'!T24*$BL24</f>
        <v>162.1083792</v>
      </c>
      <c r="U24" s="30">
        <f>'S.1.4 - % models per year'!U24*$BL24</f>
        <v>108.5349144</v>
      </c>
      <c r="V24" s="30">
        <f>'S.1.4 - % models per year'!V24*$BL24</f>
        <v>82.41763907</v>
      </c>
      <c r="W24" s="30">
        <f>'S.1.4 - % models per year'!W24*$BL24</f>
        <v>137.0743182</v>
      </c>
      <c r="X24" s="30">
        <f>'S.1.4 - % models per year'!X24*$BL24</f>
        <v>3.94739909</v>
      </c>
      <c r="Y24" s="30">
        <f>'S.1.4 - % models per year'!Y24*$BL24</f>
        <v>42.45734394</v>
      </c>
      <c r="Z24" s="30">
        <f>'S.1.4 - % models per year'!Z24*$BL24</f>
        <v>22.32717577</v>
      </c>
      <c r="AA24" s="30">
        <f>'S.1.4 - % models per year'!AA24*$BL24</f>
        <v>6.530442324</v>
      </c>
      <c r="AB24" s="30">
        <f>'S.1.4 - % models per year'!AB24*$BL24</f>
        <v>3.187477801</v>
      </c>
      <c r="AC24" s="30">
        <f>'S.1.4 - % models per year'!AC24*$BL24</f>
        <v>40.31175933</v>
      </c>
      <c r="AD24" s="30">
        <f>'S.1.4 - % models per year'!AD24*$BL24</f>
        <v>81.60249965</v>
      </c>
      <c r="AE24" s="30">
        <f>'S.1.4 - % models per year'!AE24*$BL24</f>
        <v>39.71000593</v>
      </c>
      <c r="AF24" s="30">
        <f>'S.1.4 - % models per year'!AF24*$BL24</f>
        <v>27.12170834</v>
      </c>
      <c r="AG24" s="30">
        <f>'S.1.4 - % models per year'!AG24*$BL24</f>
        <v>50.77866852</v>
      </c>
      <c r="AH24" s="30">
        <f>'S.1.4 - % models per year'!AH24*$BL24</f>
        <v>51.90655614</v>
      </c>
      <c r="AI24" s="30">
        <f>'S.1.4 - % models per year'!AI24*$BL24</f>
        <v>64.48513927</v>
      </c>
      <c r="AJ24" s="30">
        <f>'S.1.4 - % models per year'!AJ24*$BL24</f>
        <v>0</v>
      </c>
      <c r="AK24" s="30">
        <f>'S.1.4 - % models per year'!AK24*$BL24</f>
        <v>43.54463701</v>
      </c>
      <c r="AL24" s="30">
        <f>'S.1.4 - % models per year'!AL24*$BL24</f>
        <v>14.7203726</v>
      </c>
      <c r="AM24" s="30">
        <f>'S.1.4 - % models per year'!AM24*$BL24</f>
        <v>29.16211523</v>
      </c>
      <c r="AN24" s="30">
        <f>'S.1.4 - % models per year'!AN24*$BL24</f>
        <v>27.54701697</v>
      </c>
      <c r="AO24" s="30">
        <f>'S.1.4 - % models per year'!AO24*$BL24</f>
        <v>55.60310903</v>
      </c>
      <c r="AP24" s="30">
        <f>'S.1.4 - % models per year'!AP24*$BL24</f>
        <v>1.399380498</v>
      </c>
      <c r="AQ24" s="30">
        <f>'S.1.4 - % models per year'!AQ24*$BL24</f>
        <v>30.0419416</v>
      </c>
      <c r="AR24" s="30">
        <f>'S.1.4 - % models per year'!AR24*$BL24</f>
        <v>119.45603</v>
      </c>
      <c r="AS24" s="30">
        <f>'S.1.4 - % models per year'!AS24*$BL24</f>
        <v>122.2576797</v>
      </c>
      <c r="AT24" s="30">
        <f>'S.1.4 - % models per year'!AT24*$BL24</f>
        <v>0.621946888</v>
      </c>
      <c r="AU24" s="30">
        <f>'S.1.4 - % models per year'!AU24*$BL24</f>
        <v>47.97510218</v>
      </c>
      <c r="AV24" s="30">
        <f>'S.1.4 - % models per year'!AV24*$BL24</f>
        <v>26.17071869</v>
      </c>
      <c r="AW24" s="30">
        <f>'S.1.4 - % models per year'!AW24*$BL24</f>
        <v>73.32601797</v>
      </c>
      <c r="AX24" s="30">
        <f>'S.1.4 - % models per year'!AX24*$BL24</f>
        <v>17.49124603</v>
      </c>
      <c r="AY24" s="30">
        <f>'S.1.4 - % models per year'!AY24*$BL24</f>
        <v>14.14003045</v>
      </c>
      <c r="AZ24" s="30">
        <f>'S.1.4 - % models per year'!AZ24*$BL24</f>
        <v>2.254557469</v>
      </c>
      <c r="BA24" s="30">
        <f>'S.1.4 - % models per year'!BA24*$BL24</f>
        <v>17.87115478</v>
      </c>
      <c r="BB24" s="30">
        <f>'S.1.4 - % models per year'!BB24*$BL24</f>
        <v>21.6658521</v>
      </c>
      <c r="BC24" s="30">
        <f>'S.1.4 - % models per year'!BC24*$BL24</f>
        <v>31.95819506</v>
      </c>
      <c r="BD24" s="30">
        <f>'S.1.4 - % models per year'!BD24*$BL24</f>
        <v>0</v>
      </c>
      <c r="BE24" s="30">
        <f>'S.1.4 - % models per year'!BE24*$BL24</f>
        <v>0</v>
      </c>
      <c r="BF24" s="30">
        <f>'S.1.4 - % models per year'!BF24*$BL24</f>
        <v>0</v>
      </c>
      <c r="BG24" s="30">
        <f>'S.1.4 - % models per year'!BG24*$BL24</f>
        <v>0</v>
      </c>
      <c r="BH24" s="30">
        <f>'S.1.4 - % models per year'!BH24*$BL24</f>
        <v>0</v>
      </c>
      <c r="BI24" s="30">
        <f>'S.1.4 - % models per year'!BI24*$BL24</f>
        <v>0</v>
      </c>
      <c r="BJ24" s="30">
        <f>'S.1.4 - % models per year'!BJ24*$BL24</f>
        <v>0</v>
      </c>
      <c r="BK24" s="30"/>
      <c r="BL24" s="47">
        <v>4706.0</v>
      </c>
      <c r="BM24" s="30"/>
    </row>
    <row r="25" ht="15.75" customHeight="1">
      <c r="A25" s="39">
        <v>2023.0</v>
      </c>
      <c r="B25" s="30">
        <f>'S.1.4 - % models per year'!B25*$BL25</f>
        <v>34.36450865</v>
      </c>
      <c r="C25" s="30">
        <f>'S.1.4 - % models per year'!C25*$BL25</f>
        <v>243.8244534</v>
      </c>
      <c r="D25" s="30">
        <f>'S.1.4 - % models per year'!D25*$BL25</f>
        <v>1.142535002</v>
      </c>
      <c r="E25" s="30">
        <f>'S.1.4 - % models per year'!E25*$BL25</f>
        <v>288.4782398</v>
      </c>
      <c r="F25" s="30">
        <f>'S.1.4 - % models per year'!F25*$BL25</f>
        <v>941.3873634</v>
      </c>
      <c r="G25" s="30">
        <f>'S.1.4 - % models per year'!G25*$BL25</f>
        <v>15.02221947</v>
      </c>
      <c r="H25" s="30">
        <f>'S.1.4 - % models per year'!H25*$BL25</f>
        <v>33.78860883</v>
      </c>
      <c r="I25" s="30">
        <f>'S.1.4 - % models per year'!I25*$BL25</f>
        <v>84.49617508</v>
      </c>
      <c r="J25" s="30">
        <f>'S.1.4 - % models per year'!J25*$BL25</f>
        <v>0</v>
      </c>
      <c r="K25" s="30">
        <f>'S.1.4 - % models per year'!K25*$BL25</f>
        <v>1.988857225</v>
      </c>
      <c r="L25" s="30">
        <f>'S.1.4 - % models per year'!L25*$BL25</f>
        <v>81.28625175</v>
      </c>
      <c r="M25" s="30">
        <f>'S.1.4 - % models per year'!M25*$BL25</f>
        <v>151.9153815</v>
      </c>
      <c r="N25" s="30">
        <f>'S.1.4 - % models per year'!N25*$BL25</f>
        <v>23.09167138</v>
      </c>
      <c r="O25" s="30">
        <f>'S.1.4 - % models per year'!O25*$BL25</f>
        <v>93.95508382</v>
      </c>
      <c r="P25" s="30">
        <f>'S.1.4 - % models per year'!P25*$BL25</f>
        <v>369.9516827</v>
      </c>
      <c r="Q25" s="30">
        <f>'S.1.4 - % models per year'!Q25*$BL25</f>
        <v>0</v>
      </c>
      <c r="R25" s="30">
        <f>'S.1.4 - % models per year'!R25*$BL25</f>
        <v>824.6990523</v>
      </c>
      <c r="S25" s="30">
        <f>'S.1.4 - % models per year'!S25*$BL25</f>
        <v>244.8685421</v>
      </c>
      <c r="T25" s="30">
        <f>'S.1.4 - % models per year'!T25*$BL25</f>
        <v>122.7362761</v>
      </c>
      <c r="U25" s="30">
        <f>'S.1.4 - % models per year'!U25*$BL25</f>
        <v>142.5140793</v>
      </c>
      <c r="V25" s="30">
        <f>'S.1.4 - % models per year'!V25*$BL25</f>
        <v>83.23573043</v>
      </c>
      <c r="W25" s="30">
        <f>'S.1.4 - % models per year'!W25*$BL25</f>
        <v>150.2971555</v>
      </c>
      <c r="X25" s="30">
        <f>'S.1.4 - % models per year'!X25*$BL25</f>
        <v>2.90849825</v>
      </c>
      <c r="Y25" s="30">
        <f>'S.1.4 - % models per year'!Y25*$BL25</f>
        <v>39.9037313</v>
      </c>
      <c r="Z25" s="30">
        <f>'S.1.4 - % models per year'!Z25*$BL25</f>
        <v>17.24418439</v>
      </c>
      <c r="AA25" s="30">
        <f>'S.1.4 - % models per year'!AA25*$BL25</f>
        <v>3.554553339</v>
      </c>
      <c r="AB25" s="30">
        <f>'S.1.4 - % models per year'!AB25*$BL25</f>
        <v>1.734960558</v>
      </c>
      <c r="AC25" s="30">
        <f>'S.1.4 - % models per year'!AC25*$BL25</f>
        <v>41.0915953</v>
      </c>
      <c r="AD25" s="30">
        <f>'S.1.4 - % models per year'!AD25*$BL25</f>
        <v>90.16315954</v>
      </c>
      <c r="AE25" s="30">
        <f>'S.1.4 - % models per year'!AE25*$BL25</f>
        <v>34.15285278</v>
      </c>
      <c r="AF25" s="30">
        <f>'S.1.4 - % models per year'!AF25*$BL25</f>
        <v>38.16767103</v>
      </c>
      <c r="AG25" s="30">
        <f>'S.1.4 - % models per year'!AG25*$BL25</f>
        <v>49.37247713</v>
      </c>
      <c r="AH25" s="30">
        <f>'S.1.4 - % models per year'!AH25*$BL25</f>
        <v>56.36962463</v>
      </c>
      <c r="AI25" s="30">
        <f>'S.1.4 - % models per year'!AI25*$BL25</f>
        <v>66.93976438</v>
      </c>
      <c r="AJ25" s="30">
        <f>'S.1.4 - % models per year'!AJ25*$BL25</f>
        <v>0</v>
      </c>
      <c r="AK25" s="30">
        <f>'S.1.4 - % models per year'!AK25*$BL25</f>
        <v>38.51978808</v>
      </c>
      <c r="AL25" s="30">
        <f>'S.1.4 - % models per year'!AL25*$BL25</f>
        <v>13.25574403</v>
      </c>
      <c r="AM25" s="30">
        <f>'S.1.4 - % models per year'!AM25*$BL25</f>
        <v>30.69130751</v>
      </c>
      <c r="AN25" s="30">
        <f>'S.1.4 - % models per year'!AN25*$BL25</f>
        <v>29.05229259</v>
      </c>
      <c r="AO25" s="30">
        <f>'S.1.4 - % models per year'!AO25*$BL25</f>
        <v>49.11079213</v>
      </c>
      <c r="AP25" s="30">
        <f>'S.1.4 - % models per year'!AP25*$BL25</f>
        <v>0.7616900012</v>
      </c>
      <c r="AQ25" s="30">
        <f>'S.1.4 - % models per year'!AQ25*$BL25</f>
        <v>32.4620462</v>
      </c>
      <c r="AR25" s="30">
        <f>'S.1.4 - % models per year'!AR25*$BL25</f>
        <v>129.3088012</v>
      </c>
      <c r="AS25" s="30">
        <f>'S.1.4 - % models per year'!AS25*$BL25</f>
        <v>146.5638622</v>
      </c>
      <c r="AT25" s="30">
        <f>'S.1.4 - % models per year'!AT25*$BL25</f>
        <v>0.3385288894</v>
      </c>
      <c r="AU25" s="30">
        <f>'S.1.4 - % models per year'!AU25*$BL25</f>
        <v>60.53695563</v>
      </c>
      <c r="AV25" s="30">
        <f>'S.1.4 - % models per year'!AV25*$BL25</f>
        <v>37.42206989</v>
      </c>
      <c r="AW25" s="30">
        <f>'S.1.4 - % models per year'!AW25*$BL25</f>
        <v>75.39946153</v>
      </c>
      <c r="AX25" s="30">
        <f>'S.1.4 - % models per year'!AX25*$BL25</f>
        <v>18.33551524</v>
      </c>
      <c r="AY25" s="30">
        <f>'S.1.4 - % models per year'!AY25*$BL25</f>
        <v>12.48391563</v>
      </c>
      <c r="AZ25" s="30">
        <f>'S.1.4 - % models per year'!AZ25*$BL25</f>
        <v>1.227167224</v>
      </c>
      <c r="BA25" s="30">
        <f>'S.1.4 - % models per year'!BA25*$BL25</f>
        <v>13.52690458</v>
      </c>
      <c r="BB25" s="30">
        <f>'S.1.4 - % models per year'!BB25*$BL25</f>
        <v>21.29169255</v>
      </c>
      <c r="BC25" s="30">
        <f>'S.1.4 - % models per year'!BC25*$BL25</f>
        <v>38.06452457</v>
      </c>
      <c r="BD25" s="30">
        <f>'S.1.4 - % models per year'!BD25*$BL25</f>
        <v>0</v>
      </c>
      <c r="BE25" s="30">
        <f>'S.1.4 - % models per year'!BE25*$BL25</f>
        <v>0</v>
      </c>
      <c r="BF25" s="30">
        <f>'S.1.4 - % models per year'!BF25*$BL25</f>
        <v>0</v>
      </c>
      <c r="BG25" s="30">
        <f>'S.1.4 - % models per year'!BG25*$BL25</f>
        <v>0</v>
      </c>
      <c r="BH25" s="30">
        <f>'S.1.4 - % models per year'!BH25*$BL25</f>
        <v>0</v>
      </c>
      <c r="BI25" s="30">
        <f>'S.1.4 - % models per year'!BI25*$BL25</f>
        <v>0</v>
      </c>
      <c r="BJ25" s="30">
        <f>'S.1.4 - % models per year'!BJ25*$BL25</f>
        <v>0</v>
      </c>
      <c r="BK25" s="30"/>
      <c r="BL25" s="47">
        <v>5123.0</v>
      </c>
      <c r="BM25" s="30"/>
    </row>
    <row r="26" ht="15.75" customHeight="1">
      <c r="A26" s="39">
        <v>2024.0</v>
      </c>
      <c r="B26" s="30">
        <f>'S.1.4 - % models per year'!B26*$BL26</f>
        <v>36.10573158</v>
      </c>
      <c r="C26" s="30">
        <f>'S.1.4 - % models per year'!C26*$BL26</f>
        <v>288.5398718</v>
      </c>
      <c r="D26" s="30">
        <f>'S.1.4 - % models per year'!D26*$BL26</f>
        <v>0</v>
      </c>
      <c r="E26" s="30">
        <f>'S.1.4 - % models per year'!E26*$BL26</f>
        <v>311.1824493</v>
      </c>
      <c r="F26" s="30">
        <f>'S.1.4 - % models per year'!F26*$BL26</f>
        <v>932.4764151</v>
      </c>
      <c r="G26" s="30">
        <f>'S.1.4 - % models per year'!G26*$BL26</f>
        <v>0</v>
      </c>
      <c r="H26" s="30">
        <f>'S.1.4 - % models per year'!H26*$BL26</f>
        <v>12.69820221</v>
      </c>
      <c r="I26" s="30">
        <f>'S.1.4 - % models per year'!I26*$BL26</f>
        <v>63.03203987</v>
      </c>
      <c r="J26" s="30">
        <f>'S.1.4 - % models per year'!J26*$BL26</f>
        <v>0</v>
      </c>
      <c r="K26" s="30">
        <f>'S.1.4 - % models per year'!K26*$BL26</f>
        <v>0</v>
      </c>
      <c r="L26" s="30">
        <f>'S.1.4 - % models per year'!L26*$BL26</f>
        <v>83.37976148</v>
      </c>
      <c r="M26" s="30">
        <f>'S.1.4 - % models per year'!M26*$BL26</f>
        <v>164.1586864</v>
      </c>
      <c r="N26" s="30">
        <f>'S.1.4 - % models per year'!N26*$BL26</f>
        <v>26.92630829</v>
      </c>
      <c r="O26" s="30">
        <f>'S.1.4 - % models per year'!O26*$BL26</f>
        <v>115.507743</v>
      </c>
      <c r="P26" s="30">
        <f>'S.1.4 - % models per year'!P26*$BL26</f>
        <v>401.2937878</v>
      </c>
      <c r="Q26" s="30">
        <f>'S.1.4 - % models per year'!Q26*$BL26</f>
        <v>0</v>
      </c>
      <c r="R26" s="30">
        <f>'S.1.4 - % models per year'!R26*$BL26</f>
        <v>825.6891242</v>
      </c>
      <c r="S26" s="30">
        <f>'S.1.4 - % models per year'!S26*$BL26</f>
        <v>273.240833</v>
      </c>
      <c r="T26" s="30">
        <f>'S.1.4 - % models per year'!T26*$BL26</f>
        <v>69.45763617</v>
      </c>
      <c r="U26" s="30">
        <f>'S.1.4 - % models per year'!U26*$BL26</f>
        <v>167.9834461</v>
      </c>
      <c r="V26" s="30">
        <f>'S.1.4 - % models per year'!V26*$BL26</f>
        <v>77.26014596</v>
      </c>
      <c r="W26" s="30">
        <f>'S.1.4 - % models per year'!W26*$BL26</f>
        <v>152.3784265</v>
      </c>
      <c r="X26" s="30">
        <f>'S.1.4 - % models per year'!X26*$BL26</f>
        <v>1.52990388</v>
      </c>
      <c r="Y26" s="30">
        <f>'S.1.4 - % models per year'!Y26*$BL26</f>
        <v>33.81087576</v>
      </c>
      <c r="Z26" s="30">
        <f>'S.1.4 - % models per year'!Z26*$BL26</f>
        <v>10.250356</v>
      </c>
      <c r="AA26" s="30">
        <f>'S.1.4 - % models per year'!AA26*$BL26</f>
        <v>0</v>
      </c>
      <c r="AB26" s="30">
        <f>'S.1.4 - % models per year'!AB26*$BL26</f>
        <v>0</v>
      </c>
      <c r="AC26" s="30">
        <f>'S.1.4 - % models per year'!AC26*$BL26</f>
        <v>38.55357779</v>
      </c>
      <c r="AD26" s="30">
        <f>'S.1.4 - % models per year'!AD26*$BL26</f>
        <v>92.1002136</v>
      </c>
      <c r="AE26" s="30">
        <f>'S.1.4 - % models per year'!AE26*$BL26</f>
        <v>25.24341403</v>
      </c>
      <c r="AF26" s="30">
        <f>'S.1.4 - % models per year'!AF26*$BL26</f>
        <v>47.12103952</v>
      </c>
      <c r="AG26" s="30">
        <f>'S.1.4 - % models per year'!AG26*$BL26</f>
        <v>43.75525098</v>
      </c>
      <c r="AH26" s="30">
        <f>'S.1.4 - % models per year'!AH26*$BL26</f>
        <v>56.60644357</v>
      </c>
      <c r="AI26" s="30">
        <f>'S.1.4 - % models per year'!AI26*$BL26</f>
        <v>64.10297259</v>
      </c>
      <c r="AJ26" s="30">
        <f>'S.1.4 - % models per year'!AJ26*$BL26</f>
        <v>0</v>
      </c>
      <c r="AK26" s="30">
        <f>'S.1.4 - % models per year'!AK26*$BL26</f>
        <v>29.83312567</v>
      </c>
      <c r="AL26" s="30">
        <f>'S.1.4 - % models per year'!AL26*$BL26</f>
        <v>10.55633677</v>
      </c>
      <c r="AM26" s="30">
        <f>'S.1.4 - % models per year'!AM26*$BL26</f>
        <v>29.83312567</v>
      </c>
      <c r="AN26" s="30">
        <f>'S.1.4 - % models per year'!AN26*$BL26</f>
        <v>28.30322179</v>
      </c>
      <c r="AO26" s="30">
        <f>'S.1.4 - % models per year'!AO26*$BL26</f>
        <v>37.94161623</v>
      </c>
      <c r="AP26" s="30">
        <f>'S.1.4 - % models per year'!AP26*$BL26</f>
        <v>0</v>
      </c>
      <c r="AQ26" s="30">
        <f>'S.1.4 - % models per year'!AQ26*$BL26</f>
        <v>32.43396226</v>
      </c>
      <c r="AR26" s="30">
        <f>'S.1.4 - % models per year'!AR26*$BL26</f>
        <v>129.4298683</v>
      </c>
      <c r="AS26" s="30">
        <f>'S.1.4 - % models per year'!AS26*$BL26</f>
        <v>161.0988786</v>
      </c>
      <c r="AT26" s="30">
        <f>'S.1.4 - % models per year'!AT26*$BL26</f>
        <v>0</v>
      </c>
      <c r="AU26" s="30">
        <f>'S.1.4 - % models per year'!AU26*$BL26</f>
        <v>69.30464578</v>
      </c>
      <c r="AV26" s="30">
        <f>'S.1.4 - % models per year'!AV26*$BL26</f>
        <v>46.66206835</v>
      </c>
      <c r="AW26" s="30">
        <f>'S.1.4 - % models per year'!AW26*$BL26</f>
        <v>71.44651121</v>
      </c>
      <c r="AX26" s="30">
        <f>'S.1.4 - % models per year'!AX26*$BL26</f>
        <v>17.74688501</v>
      </c>
      <c r="AY26" s="30">
        <f>'S.1.4 - % models per year'!AY26*$BL26</f>
        <v>9.638394446</v>
      </c>
      <c r="AZ26" s="30">
        <f>'S.1.4 - % models per year'!AZ26*$BL26</f>
        <v>0</v>
      </c>
      <c r="BA26" s="30">
        <f>'S.1.4 - % models per year'!BA26*$BL26</f>
        <v>7.649519402</v>
      </c>
      <c r="BB26" s="30">
        <f>'S.1.4 - % models per year'!BB26*$BL26</f>
        <v>19.1237985</v>
      </c>
      <c r="BC26" s="30">
        <f>'S.1.4 - % models per year'!BC26*$BL26</f>
        <v>41.61338555</v>
      </c>
      <c r="BD26" s="30">
        <f>'S.1.4 - % models per year'!BD26*$BL26</f>
        <v>0</v>
      </c>
      <c r="BE26" s="30">
        <f>'S.1.4 - % models per year'!BE26*$BL26</f>
        <v>0</v>
      </c>
      <c r="BF26" s="30">
        <f>'S.1.4 - % models per year'!BF26*$BL26</f>
        <v>0</v>
      </c>
      <c r="BG26" s="30">
        <f>'S.1.4 - % models per year'!BG26*$BL26</f>
        <v>0</v>
      </c>
      <c r="BH26" s="30">
        <f>'S.1.4 - % models per year'!BH26*$BL26</f>
        <v>0</v>
      </c>
      <c r="BI26" s="30">
        <f>'S.1.4 - % models per year'!BI26*$BL26</f>
        <v>0</v>
      </c>
      <c r="BJ26" s="30">
        <f>'S.1.4 - % models per year'!BJ26*$BL26</f>
        <v>0</v>
      </c>
      <c r="BK26" s="30"/>
      <c r="BL26" s="47">
        <v>5157.0</v>
      </c>
      <c r="BM26" s="30"/>
    </row>
    <row r="27" ht="15.75" customHeight="1">
      <c r="A27" s="39">
        <v>2025.0</v>
      </c>
      <c r="B27" s="30">
        <f>'S.1.4 - % models per year'!B27*$BL27</f>
        <v>32.52538034</v>
      </c>
      <c r="C27" s="30">
        <f>'S.1.4 - % models per year'!C27*$BL27</f>
        <v>284.5210841</v>
      </c>
      <c r="D27" s="30">
        <f>'S.1.4 - % models per year'!D27*$BL27</f>
        <v>0</v>
      </c>
      <c r="E27" s="30">
        <f>'S.1.4 - % models per year'!E27*$BL27</f>
        <v>290.9045699</v>
      </c>
      <c r="F27" s="30">
        <f>'S.1.4 - % models per year'!F27*$BL27</f>
        <v>896.8797634</v>
      </c>
      <c r="G27" s="30">
        <f>'S.1.4 - % models per year'!G27*$BL27</f>
        <v>0</v>
      </c>
      <c r="H27" s="30">
        <f>'S.1.4 - % models per year'!H27*$BL27</f>
        <v>11.24709414</v>
      </c>
      <c r="I27" s="30">
        <f>'S.1.4 - % models per year'!I27*$BL27</f>
        <v>60.79510343</v>
      </c>
      <c r="J27" s="30">
        <f>'S.1.4 - % models per year'!J27*$BL27</f>
        <v>1.975840862</v>
      </c>
      <c r="K27" s="30">
        <f>'S.1.4 - % models per year'!K27*$BL27</f>
        <v>0</v>
      </c>
      <c r="L27" s="30">
        <f>'S.1.4 - % models per year'!L27*$BL27</f>
        <v>108.3672719</v>
      </c>
      <c r="M27" s="30">
        <f>'S.1.4 - % models per year'!M27*$BL27</f>
        <v>157.9152812</v>
      </c>
      <c r="N27" s="30">
        <f>'S.1.4 - % models per year'!N27*$BL27</f>
        <v>26.90183327</v>
      </c>
      <c r="O27" s="30">
        <f>'S.1.4 - % models per year'!O27*$BL27</f>
        <v>125.2379131</v>
      </c>
      <c r="P27" s="30">
        <f>'S.1.4 - % models per year'!P27*$BL27</f>
        <v>371.458082</v>
      </c>
      <c r="Q27" s="30">
        <f>'S.1.4 - % models per year'!Q27*$BL27</f>
        <v>0</v>
      </c>
      <c r="R27" s="30">
        <f>'S.1.4 - % models per year'!R27*$BL27</f>
        <v>785.1687609</v>
      </c>
      <c r="S27" s="30">
        <f>'S.1.4 - % models per year'!S27*$BL27</f>
        <v>380.4253597</v>
      </c>
      <c r="T27" s="30">
        <f>'S.1.4 - % models per year'!T27*$BL27</f>
        <v>66.11467498</v>
      </c>
      <c r="U27" s="30">
        <f>'S.1.4 - % models per year'!U27*$BL27</f>
        <v>203.967572</v>
      </c>
      <c r="V27" s="30">
        <f>'S.1.4 - % models per year'!V27*$BL27</f>
        <v>72.04219757</v>
      </c>
      <c r="W27" s="30">
        <f>'S.1.4 - % models per year'!W27*$BL27</f>
        <v>142.5645176</v>
      </c>
      <c r="X27" s="30">
        <f>'S.1.4 - % models per year'!X27*$BL27</f>
        <v>1.519877586</v>
      </c>
      <c r="Y27" s="30">
        <f>'S.1.4 - % models per year'!Y27*$BL27</f>
        <v>44.07644999</v>
      </c>
      <c r="Z27" s="30">
        <f>'S.1.4 - % models per year'!Z27*$BL27</f>
        <v>10.33516758</v>
      </c>
      <c r="AA27" s="30">
        <f>'S.1.4 - % models per year'!AA27*$BL27</f>
        <v>29.33363741</v>
      </c>
      <c r="AB27" s="30">
        <f>'S.1.4 - % models per year'!AB27*$BL27</f>
        <v>0</v>
      </c>
      <c r="AC27" s="30">
        <f>'S.1.4 - % models per year'!AC27*$BL27</f>
        <v>37.38898861</v>
      </c>
      <c r="AD27" s="30">
        <f>'S.1.4 - % models per year'!AD27*$BL27</f>
        <v>98.64005532</v>
      </c>
      <c r="AE27" s="30">
        <f>'S.1.4 - % models per year'!AE27*$BL27</f>
        <v>23.55810258</v>
      </c>
      <c r="AF27" s="30">
        <f>'S.1.4 - % models per year'!AF27*$BL27</f>
        <v>47.42018068</v>
      </c>
      <c r="AG27" s="30">
        <f>'S.1.4 - % models per year'!AG27*$BL27</f>
        <v>38.9088662</v>
      </c>
      <c r="AH27" s="30">
        <f>'S.1.4 - % models per year'!AH27*$BL27</f>
        <v>52.28378895</v>
      </c>
      <c r="AI27" s="30">
        <f>'S.1.4 - % models per year'!AI27*$BL27</f>
        <v>62.0110055</v>
      </c>
      <c r="AJ27" s="30">
        <f>'S.1.4 - % models per year'!AJ27*$BL27</f>
        <v>0</v>
      </c>
      <c r="AK27" s="30">
        <f>'S.1.4 - % models per year'!AK27*$BL27</f>
        <v>25.38195568</v>
      </c>
      <c r="AL27" s="30">
        <f>'S.1.4 - % models per year'!AL27*$BL27</f>
        <v>10.18317983</v>
      </c>
      <c r="AM27" s="30">
        <f>'S.1.4 - % models per year'!AM27*$BL27</f>
        <v>27.5097843</v>
      </c>
      <c r="AN27" s="30">
        <f>'S.1.4 - % models per year'!AN27*$BL27</f>
        <v>26.59785775</v>
      </c>
      <c r="AO27" s="30">
        <f>'S.1.4 - % models per year'!AO27*$BL27</f>
        <v>44.22843775</v>
      </c>
      <c r="AP27" s="30">
        <f>'S.1.4 - % models per year'!AP27*$BL27</f>
        <v>13.52691051</v>
      </c>
      <c r="AQ27" s="30">
        <f>'S.1.4 - % models per year'!AQ27*$BL27</f>
        <v>29.78960068</v>
      </c>
      <c r="AR27" s="30">
        <f>'S.1.4 - % models per year'!AR27*$BL27</f>
        <v>125.5418886</v>
      </c>
      <c r="AS27" s="30">
        <f>'S.1.4 - % models per year'!AS27*$BL27</f>
        <v>155.9394403</v>
      </c>
      <c r="AT27" s="30">
        <f>'S.1.4 - % models per year'!AT27*$BL27</f>
        <v>0</v>
      </c>
      <c r="AU27" s="30">
        <f>'S.1.4 - % models per year'!AU27*$BL27</f>
        <v>66.87461378</v>
      </c>
      <c r="AV27" s="30">
        <f>'S.1.4 - % models per year'!AV27*$BL27</f>
        <v>45.59632758</v>
      </c>
      <c r="AW27" s="30">
        <f>'S.1.4 - % models per year'!AW27*$BL27</f>
        <v>63.68287085</v>
      </c>
      <c r="AX27" s="30">
        <f>'S.1.4 - % models per year'!AX27*$BL27</f>
        <v>15.35076362</v>
      </c>
      <c r="AY27" s="30">
        <f>'S.1.4 - % models per year'!AY27*$BL27</f>
        <v>8.815289998</v>
      </c>
      <c r="AZ27" s="30">
        <f>'S.1.4 - % models per year'!AZ27*$BL27</f>
        <v>0</v>
      </c>
      <c r="BA27" s="30">
        <f>'S.1.4 - % models per year'!BA27*$BL27</f>
        <v>0</v>
      </c>
      <c r="BB27" s="30">
        <f>'S.1.4 - % models per year'!BB27*$BL27</f>
        <v>0</v>
      </c>
      <c r="BC27" s="30">
        <f>'S.1.4 - % models per year'!BC27*$BL27</f>
        <v>41.49265809</v>
      </c>
      <c r="BD27" s="30">
        <f>'S.1.4 - % models per year'!BD27*$BL27</f>
        <v>0</v>
      </c>
      <c r="BE27" s="30">
        <f>'S.1.4 - % models per year'!BE27*$BL27</f>
        <v>0</v>
      </c>
      <c r="BF27" s="30">
        <f>'S.1.4 - % models per year'!BF27*$BL27</f>
        <v>0</v>
      </c>
      <c r="BG27" s="30">
        <f>'S.1.4 - % models per year'!BG27*$BL27</f>
        <v>0</v>
      </c>
      <c r="BH27" s="30">
        <f>'S.1.4 - % models per year'!BH27*$BL27</f>
        <v>0</v>
      </c>
      <c r="BI27" s="30">
        <f>'S.1.4 - % models per year'!BI27*$BL27</f>
        <v>0</v>
      </c>
      <c r="BJ27" s="30">
        <f>'S.1.4 - % models per year'!BJ27*$BL27</f>
        <v>0</v>
      </c>
      <c r="BK27" s="30"/>
      <c r="BL27" s="47">
        <v>5165.0</v>
      </c>
      <c r="BM27" s="30"/>
    </row>
    <row r="28" ht="15.75" customHeight="1">
      <c r="A28" s="39">
        <v>2026.0</v>
      </c>
      <c r="B28" s="30">
        <f>'S.1.4 - % models per year'!B28*$BL28</f>
        <v>26.10594709</v>
      </c>
      <c r="C28" s="30">
        <f>'S.1.4 - % models per year'!C28*$BL28</f>
        <v>282.4590034</v>
      </c>
      <c r="D28" s="30">
        <f>'S.1.4 - % models per year'!D28*$BL28</f>
        <v>0</v>
      </c>
      <c r="E28" s="30">
        <f>'S.1.4 - % models per year'!E28*$BL28</f>
        <v>270.1095755</v>
      </c>
      <c r="F28" s="30">
        <f>'S.1.4 - % models per year'!F28*$BL28</f>
        <v>865.2292133</v>
      </c>
      <c r="G28" s="30">
        <f>'S.1.4 - % models per year'!G28*$BL28</f>
        <v>0</v>
      </c>
      <c r="H28" s="30">
        <f>'S.1.4 - % models per year'!H28*$BL28</f>
        <v>9.027290116</v>
      </c>
      <c r="I28" s="30">
        <f>'S.1.4 - % models per year'!I28*$BL28</f>
        <v>57.84102281</v>
      </c>
      <c r="J28" s="30">
        <f>'S.1.4 - % models per year'!J28*$BL28</f>
        <v>4.904281728</v>
      </c>
      <c r="K28" s="30">
        <f>'S.1.4 - % models per year'!K28*$BL28</f>
        <v>1.497687861</v>
      </c>
      <c r="L28" s="30">
        <f>'S.1.4 - % models per year'!L28*$BL28</f>
        <v>128.1508931</v>
      </c>
      <c r="M28" s="30">
        <f>'S.1.4 - % models per year'!M28*$BL28</f>
        <v>152.4436579</v>
      </c>
      <c r="N28" s="30">
        <f>'S.1.4 - % models per year'!N28*$BL28</f>
        <v>26.3790299</v>
      </c>
      <c r="O28" s="30">
        <f>'S.1.4 - % models per year'!O28*$BL28</f>
        <v>132.7350676</v>
      </c>
      <c r="P28" s="30">
        <f>'S.1.4 - % models per year'!P28*$BL28</f>
        <v>337.4662026</v>
      </c>
      <c r="Q28" s="30">
        <f>'S.1.4 - % models per year'!Q28*$BL28</f>
        <v>0</v>
      </c>
      <c r="R28" s="30">
        <f>'S.1.4 - % models per year'!R28*$BL28</f>
        <v>749.723807</v>
      </c>
      <c r="S28" s="30">
        <f>'S.1.4 - % models per year'!S28*$BL28</f>
        <v>440.9855226</v>
      </c>
      <c r="T28" s="30">
        <f>'S.1.4 - % models per year'!T28*$BL28</f>
        <v>64.07823778</v>
      </c>
      <c r="U28" s="30">
        <f>'S.1.4 - % models per year'!U28*$BL28</f>
        <v>250.8119535</v>
      </c>
      <c r="V28" s="30">
        <f>'S.1.4 - % models per year'!V28*$BL28</f>
        <v>57.8234529</v>
      </c>
      <c r="W28" s="30">
        <f>'S.1.4 - % models per year'!W28*$BL28</f>
        <v>133.5151804</v>
      </c>
      <c r="X28" s="30">
        <f>'S.1.4 - % models per year'!X28*$BL28</f>
        <v>1.484201928</v>
      </c>
      <c r="Y28" s="30">
        <f>'S.1.4 - % models per year'!Y28*$BL28</f>
        <v>68.91367954</v>
      </c>
      <c r="Z28" s="30">
        <f>'S.1.4 - % models per year'!Z28*$BL28</f>
        <v>9.998600536</v>
      </c>
      <c r="AA28" s="30">
        <f>'S.1.4 - % models per year'!AA28*$BL28</f>
        <v>38.02179787</v>
      </c>
      <c r="AB28" s="30">
        <f>'S.1.4 - % models per year'!AB28*$BL28</f>
        <v>0</v>
      </c>
      <c r="AC28" s="30">
        <f>'S.1.4 - % models per year'!AC28*$BL28</f>
        <v>36.32342227</v>
      </c>
      <c r="AD28" s="30">
        <f>'S.1.4 - % models per year'!AD28*$BL28</f>
        <v>103.0466806</v>
      </c>
      <c r="AE28" s="30">
        <f>'S.1.4 - % models per year'!AE28*$BL28</f>
        <v>22.13882023</v>
      </c>
      <c r="AF28" s="30">
        <f>'S.1.4 - % models per year'!AF28*$BL28</f>
        <v>46.489172</v>
      </c>
      <c r="AG28" s="30">
        <f>'S.1.4 - % models per year'!AG28*$BL28</f>
        <v>34.72414919</v>
      </c>
      <c r="AH28" s="30">
        <f>'S.1.4 - % models per year'!AH28*$BL28</f>
        <v>48.45468073</v>
      </c>
      <c r="AI28" s="30">
        <f>'S.1.4 - % models per year'!AI28*$BL28</f>
        <v>58.99314464</v>
      </c>
      <c r="AJ28" s="30">
        <f>'S.1.4 - % models per year'!AJ28*$BL28</f>
        <v>0</v>
      </c>
      <c r="AK28" s="30">
        <f>'S.1.4 - % models per year'!AK28*$BL28</f>
        <v>22.51614726</v>
      </c>
      <c r="AL28" s="30">
        <f>'S.1.4 - % models per year'!AL28*$BL28</f>
        <v>9.876610129</v>
      </c>
      <c r="AM28" s="30">
        <f>'S.1.4 - % models per year'!AM28*$BL28</f>
        <v>25.28120438</v>
      </c>
      <c r="AN28" s="30">
        <f>'S.1.4 - % models per year'!AN28*$BL28</f>
        <v>24.75482694</v>
      </c>
      <c r="AO28" s="30">
        <f>'S.1.4 - % models per year'!AO28*$BL28</f>
        <v>51.21024776</v>
      </c>
      <c r="AP28" s="30">
        <f>'S.1.4 - % models per year'!AP28*$BL28</f>
        <v>17.84635624</v>
      </c>
      <c r="AQ28" s="30">
        <f>'S.1.4 - % models per year'!AQ28*$BL28</f>
        <v>27.52219049</v>
      </c>
      <c r="AR28" s="30">
        <f>'S.1.4 - % models per year'!AR28*$BL28</f>
        <v>121.4380419</v>
      </c>
      <c r="AS28" s="30">
        <f>'S.1.4 - % models per year'!AS28*$BL28</f>
        <v>146.6290169</v>
      </c>
      <c r="AT28" s="30">
        <f>'S.1.4 - % models per year'!AT28*$BL28</f>
        <v>8.075767879</v>
      </c>
      <c r="AU28" s="30">
        <f>'S.1.4 - % models per year'!AU28*$BL28</f>
        <v>62.95557052</v>
      </c>
      <c r="AV28" s="30">
        <f>'S.1.4 - % models per year'!AV28*$BL28</f>
        <v>53.30661999</v>
      </c>
      <c r="AW28" s="30">
        <f>'S.1.4 - % models per year'!AW28*$BL28</f>
        <v>56.92853339</v>
      </c>
      <c r="AX28" s="30">
        <f>'S.1.4 - % models per year'!AX28*$BL28</f>
        <v>12.3210311</v>
      </c>
      <c r="AY28" s="30">
        <f>'S.1.4 - % models per year'!AY28*$BL28</f>
        <v>8.191367893</v>
      </c>
      <c r="AZ28" s="30">
        <f>'S.1.4 - % models per year'!AZ28*$BL28</f>
        <v>0</v>
      </c>
      <c r="BA28" s="30">
        <f>'S.1.4 - % models per year'!BA28*$BL28</f>
        <v>0</v>
      </c>
      <c r="BB28" s="30">
        <f>'S.1.4 - % models per year'!BB28*$BL28</f>
        <v>0</v>
      </c>
      <c r="BC28" s="30">
        <f>'S.1.4 - % models per year'!BC28*$BL28</f>
        <v>40.20449184</v>
      </c>
      <c r="BD28" s="30">
        <f>'S.1.4 - % models per year'!BD28*$BL28</f>
        <v>13.12679361</v>
      </c>
      <c r="BE28" s="30">
        <f>'S.1.4 - % models per year'!BE28*$BL28</f>
        <v>19.93980505</v>
      </c>
      <c r="BF28" s="30">
        <f>'S.1.4 - % models per year'!BF28*$BL28</f>
        <v>0</v>
      </c>
      <c r="BG28" s="30">
        <f>'S.1.4 - % models per year'!BG28*$BL28</f>
        <v>0</v>
      </c>
      <c r="BH28" s="30">
        <f>'S.1.4 - % models per year'!BH28*$BL28</f>
        <v>0</v>
      </c>
      <c r="BI28" s="30">
        <f>'S.1.4 - % models per year'!BI28*$BL28</f>
        <v>0</v>
      </c>
      <c r="BJ28" s="30">
        <f>'S.1.4 - % models per year'!BJ28*$BL28</f>
        <v>0</v>
      </c>
      <c r="BK28" s="30"/>
      <c r="BL28" s="47">
        <v>5182.0</v>
      </c>
      <c r="BM28" s="30"/>
    </row>
    <row r="29" ht="15.75" customHeight="1">
      <c r="A29" s="39">
        <v>2027.0</v>
      </c>
      <c r="B29" s="30">
        <f>'S.1.4 - % models per year'!B29*$BL29</f>
        <v>19.64747079</v>
      </c>
      <c r="C29" s="30">
        <f>'S.1.4 - % models per year'!C29*$BL29</f>
        <v>280.4311778</v>
      </c>
      <c r="D29" s="30">
        <f>'S.1.4 - % models per year'!D29*$BL29</f>
        <v>0</v>
      </c>
      <c r="E29" s="30">
        <f>'S.1.4 - % models per year'!E29*$BL29</f>
        <v>249.2197861</v>
      </c>
      <c r="F29" s="30">
        <f>'S.1.4 - % models per year'!F29*$BL29</f>
        <v>833.5119209</v>
      </c>
      <c r="G29" s="30">
        <f>'S.1.4 - % models per year'!G29*$BL29</f>
        <v>0</v>
      </c>
      <c r="H29" s="30">
        <f>'S.1.4 - % models per year'!H29*$BL29</f>
        <v>6.793985228</v>
      </c>
      <c r="I29" s="30">
        <f>'S.1.4 - % models per year'!I29*$BL29</f>
        <v>54.8768003</v>
      </c>
      <c r="J29" s="30">
        <f>'S.1.4 - % models per year'!J29*$BL29</f>
        <v>7.853404204</v>
      </c>
      <c r="K29" s="30">
        <f>'S.1.4 - % models per year'!K29*$BL29</f>
        <v>3.005780347</v>
      </c>
      <c r="L29" s="30">
        <f>'S.1.4 - % models per year'!L29*$BL29</f>
        <v>148.0904569</v>
      </c>
      <c r="M29" s="30">
        <f>'S.1.4 - % models per year'!M29*$BL29</f>
        <v>146.9609859</v>
      </c>
      <c r="N29" s="30">
        <f>'S.1.4 - % models per year'!N29*$BL29</f>
        <v>25.85718792</v>
      </c>
      <c r="O29" s="30">
        <f>'S.1.4 - % models per year'!O29*$BL29</f>
        <v>140.3056895</v>
      </c>
      <c r="P29" s="30">
        <f>'S.1.4 - % models per year'!P29*$BL29</f>
        <v>303.3016021</v>
      </c>
      <c r="Q29" s="30">
        <f>'S.1.4 - % models per year'!Q29*$BL29</f>
        <v>0</v>
      </c>
      <c r="R29" s="30">
        <f>'S.1.4 - % models per year'!R29*$BL29</f>
        <v>714.1666764</v>
      </c>
      <c r="S29" s="30">
        <f>'S.1.4 - % models per year'!S29*$BL29</f>
        <v>502.0313602</v>
      </c>
      <c r="T29" s="30">
        <f>'S.1.4 - % models per year'!T29*$BL29</f>
        <v>62.03894195</v>
      </c>
      <c r="U29" s="30">
        <f>'S.1.4 - % models per year'!U29*$BL29</f>
        <v>298.0165953</v>
      </c>
      <c r="V29" s="30">
        <f>'S.1.4 - % models per year'!V29*$BL29</f>
        <v>43.5182297</v>
      </c>
      <c r="W29" s="30">
        <f>'S.1.4 - % models per year'!W29*$BL29</f>
        <v>124.4273185</v>
      </c>
      <c r="X29" s="30">
        <f>'S.1.4 - % models per year'!X29*$BL29</f>
        <v>1.448537938</v>
      </c>
      <c r="Y29" s="30">
        <f>'S.1.4 - % models per year'!Y29*$BL29</f>
        <v>93.93098227</v>
      </c>
      <c r="Z29" s="30">
        <f>'S.1.4 - % models per year'!Z29*$BL29</f>
        <v>9.661459994</v>
      </c>
      <c r="AA29" s="30">
        <f>'S.1.4 - % models per year'!AA29*$BL29</f>
        <v>46.77532465</v>
      </c>
      <c r="AB29" s="30">
        <f>'S.1.4 - % models per year'!AB29*$BL29</f>
        <v>0</v>
      </c>
      <c r="AC29" s="30">
        <f>'S.1.4 - % models per year'!AC29*$BL29</f>
        <v>35.2568373</v>
      </c>
      <c r="AD29" s="30">
        <f>'S.1.4 - % models per year'!AD29*$BL29</f>
        <v>107.5007616</v>
      </c>
      <c r="AE29" s="30">
        <f>'S.1.4 - % models per year'!AE29*$BL29</f>
        <v>20.71370038</v>
      </c>
      <c r="AF29" s="30">
        <f>'S.1.4 - % models per year'!AF29*$BL29</f>
        <v>45.55979225</v>
      </c>
      <c r="AG29" s="30">
        <f>'S.1.4 - % models per year'!AG29*$BL29</f>
        <v>30.51700394</v>
      </c>
      <c r="AH29" s="30">
        <f>'S.1.4 - % models per year'!AH29*$BL29</f>
        <v>44.60789842</v>
      </c>
      <c r="AI29" s="30">
        <f>'S.1.4 - % models per year'!AI29*$BL29</f>
        <v>55.9649064</v>
      </c>
      <c r="AJ29" s="30">
        <f>'S.1.4 - % models per year'!AJ29*$BL29</f>
        <v>0</v>
      </c>
      <c r="AK29" s="30">
        <f>'S.1.4 - % models per year'!AK29*$BL29</f>
        <v>19.63476355</v>
      </c>
      <c r="AL29" s="30">
        <f>'S.1.4 - % models per year'!AL29*$BL29</f>
        <v>9.569649383</v>
      </c>
      <c r="AM29" s="30">
        <f>'S.1.4 - % models per year'!AM29*$BL29</f>
        <v>23.04183941</v>
      </c>
      <c r="AN29" s="30">
        <f>'S.1.4 - % models per year'!AN29*$BL29</f>
        <v>22.90353383</v>
      </c>
      <c r="AO29" s="30">
        <f>'S.1.4 - % models per year'!AO29*$BL29</f>
        <v>58.24811306</v>
      </c>
      <c r="AP29" s="30">
        <f>'S.1.4 - % models per year'!AP29*$BL29</f>
        <v>22.19811935</v>
      </c>
      <c r="AQ29" s="30">
        <f>'S.1.4 - % models per year'!AQ29*$BL29</f>
        <v>25.24411475</v>
      </c>
      <c r="AR29" s="30">
        <f>'S.1.4 - % models per year'!AR29*$BL29</f>
        <v>117.327121</v>
      </c>
      <c r="AS29" s="30">
        <f>'S.1.4 - % models per year'!AS29*$BL29</f>
        <v>137.2805387</v>
      </c>
      <c r="AT29" s="30">
        <f>'S.1.4 - % models per year'!AT29*$BL29</f>
        <v>16.20763913</v>
      </c>
      <c r="AU29" s="30">
        <f>'S.1.4 - % models per year'!AU29*$BL29</f>
        <v>59.0207197</v>
      </c>
      <c r="AV29" s="30">
        <f>'S.1.4 - % models per year'!AV29*$BL29</f>
        <v>61.07826213</v>
      </c>
      <c r="AW29" s="30">
        <f>'S.1.4 - % models per year'!AW29*$BL29</f>
        <v>50.13814626</v>
      </c>
      <c r="AX29" s="30">
        <f>'S.1.4 - % models per year'!AX29*$BL29</f>
        <v>9.27287173</v>
      </c>
      <c r="AY29" s="30">
        <f>'S.1.4 - % models per year'!AY29*$BL29</f>
        <v>7.564616492</v>
      </c>
      <c r="AZ29" s="30">
        <f>'S.1.4 - % models per year'!AZ29*$BL29</f>
        <v>0</v>
      </c>
      <c r="BA29" s="30">
        <f>'S.1.4 - % models per year'!BA29*$BL29</f>
        <v>0</v>
      </c>
      <c r="BB29" s="30">
        <f>'S.1.4 - % models per year'!BB29*$BL29</f>
        <v>0</v>
      </c>
      <c r="BC29" s="30">
        <f>'S.1.4 - % models per year'!BC29*$BL29</f>
        <v>38.9144612</v>
      </c>
      <c r="BD29" s="30">
        <f>'S.1.4 - % models per year'!BD29*$BL29</f>
        <v>26.34478069</v>
      </c>
      <c r="BE29" s="30">
        <f>'S.1.4 - % models per year'!BE29*$BL29</f>
        <v>40.01813442</v>
      </c>
      <c r="BF29" s="30">
        <f>'S.1.4 - % models per year'!BF29*$BL29</f>
        <v>0</v>
      </c>
      <c r="BG29" s="30">
        <f>'S.1.4 - % models per year'!BG29*$BL29</f>
        <v>0</v>
      </c>
      <c r="BH29" s="30">
        <f>'S.1.4 - % models per year'!BH29*$BL29</f>
        <v>0</v>
      </c>
      <c r="BI29" s="30">
        <f>'S.1.4 - % models per year'!BI29*$BL29</f>
        <v>0</v>
      </c>
      <c r="BJ29" s="30">
        <f>'S.1.4 - % models per year'!BJ29*$BL29</f>
        <v>0</v>
      </c>
      <c r="BK29" s="30"/>
      <c r="BL29" s="47">
        <v>5200.0</v>
      </c>
      <c r="BM29" s="30"/>
    </row>
    <row r="30" ht="15.75" customHeight="1">
      <c r="A30" s="39">
        <v>2028.0</v>
      </c>
      <c r="B30" s="30">
        <f>'S.1.4 - % models per year'!B30*$BL30</f>
        <v>13.14113527</v>
      </c>
      <c r="C30" s="30">
        <f>'S.1.4 - % models per year'!C30*$BL30</f>
        <v>278.3291706</v>
      </c>
      <c r="D30" s="30">
        <f>'S.1.4 - % models per year'!D30*$BL30</f>
        <v>0</v>
      </c>
      <c r="E30" s="30">
        <f>'S.1.4 - % models per year'!E30*$BL30</f>
        <v>228.1351505</v>
      </c>
      <c r="F30" s="30">
        <f>'S.1.4 - % models per year'!F30*$BL30</f>
        <v>801.400627</v>
      </c>
      <c r="G30" s="30">
        <f>'S.1.4 - % models per year'!G30*$BL30</f>
        <v>0</v>
      </c>
      <c r="H30" s="30">
        <f>'S.1.4 - % models per year'!H30*$BL30</f>
        <v>4.544130889</v>
      </c>
      <c r="I30" s="30">
        <f>'S.1.4 - % models per year'!I30*$BL30</f>
        <v>51.88072074</v>
      </c>
      <c r="J30" s="30">
        <f>'S.1.4 - % models per year'!J30*$BL30</f>
        <v>10.82075161</v>
      </c>
      <c r="K30" s="30">
        <f>'S.1.4 - % models per year'!K30*$BL30</f>
        <v>4.523410405</v>
      </c>
      <c r="L30" s="30">
        <f>'S.1.4 - % models per year'!L30*$BL30</f>
        <v>168.1327542</v>
      </c>
      <c r="M30" s="30">
        <f>'S.1.4 - % models per year'!M30*$BL30</f>
        <v>141.4095854</v>
      </c>
      <c r="N30" s="30">
        <f>'S.1.4 - % models per year'!N30*$BL30</f>
        <v>25.32624426</v>
      </c>
      <c r="O30" s="30">
        <f>'S.1.4 - % models per year'!O30*$BL30</f>
        <v>147.8971824</v>
      </c>
      <c r="P30" s="30">
        <f>'S.1.4 - % models per year'!P30*$BL30</f>
        <v>268.8408304</v>
      </c>
      <c r="Q30" s="30">
        <f>'S.1.4 - % models per year'!Q30*$BL30</f>
        <v>0</v>
      </c>
      <c r="R30" s="30">
        <f>'S.1.4 - % models per year'!R30*$BL30</f>
        <v>678.2153509</v>
      </c>
      <c r="S30" s="30">
        <f>'S.1.4 - % models per year'!S30*$BL30</f>
        <v>563.3812287</v>
      </c>
      <c r="T30" s="30">
        <f>'S.1.4 - % models per year'!T30*$BL30</f>
        <v>59.97249139</v>
      </c>
      <c r="U30" s="30">
        <f>'S.1.4 - % models per year'!U30*$BL30</f>
        <v>345.4757858</v>
      </c>
      <c r="V30" s="30">
        <f>'S.1.4 - % models per year'!V30*$BL30</f>
        <v>29.10700056</v>
      </c>
      <c r="W30" s="30">
        <f>'S.1.4 - % models per year'!W30*$BL30</f>
        <v>115.2512385</v>
      </c>
      <c r="X30" s="30">
        <f>'S.1.4 - % models per year'!X30*$BL30</f>
        <v>1.412320637</v>
      </c>
      <c r="Y30" s="30">
        <f>'S.1.4 - % models per year'!Y30*$BL30</f>
        <v>119.0969958</v>
      </c>
      <c r="Z30" s="30">
        <f>'S.1.4 - % models per year'!Z30*$BL30</f>
        <v>9.3199585</v>
      </c>
      <c r="AA30" s="30">
        <f>'S.1.4 - % models per year'!AA30*$BL30</f>
        <v>55.57788519</v>
      </c>
      <c r="AB30" s="30">
        <f>'S.1.4 - % models per year'!AB30*$BL30</f>
        <v>0</v>
      </c>
      <c r="AC30" s="30">
        <f>'S.1.4 - % models per year'!AC30*$BL30</f>
        <v>34.175444</v>
      </c>
      <c r="AD30" s="30">
        <f>'S.1.4 - % models per year'!AD30*$BL30</f>
        <v>111.9617395</v>
      </c>
      <c r="AE30" s="30">
        <f>'S.1.4 - % models per year'!AE30*$BL30</f>
        <v>19.27448738</v>
      </c>
      <c r="AF30" s="30">
        <f>'S.1.4 - % models per year'!AF30*$BL30</f>
        <v>44.61430866</v>
      </c>
      <c r="AG30" s="30">
        <f>'S.1.4 - % models per year'!AG30*$BL30</f>
        <v>26.27486087</v>
      </c>
      <c r="AH30" s="30">
        <f>'S.1.4 - % models per year'!AH30*$BL30</f>
        <v>40.725513</v>
      </c>
      <c r="AI30" s="30">
        <f>'S.1.4 - % models per year'!AI30*$BL30</f>
        <v>52.90414406</v>
      </c>
      <c r="AJ30" s="30">
        <f>'S.1.4 - % models per year'!AJ30*$BL30</f>
        <v>0</v>
      </c>
      <c r="AK30" s="30">
        <f>'S.1.4 - % models per year'!AK30*$BL30</f>
        <v>16.72968357</v>
      </c>
      <c r="AL30" s="30">
        <f>'S.1.4 - % models per year'!AL30*$BL30</f>
        <v>9.258551326</v>
      </c>
      <c r="AM30" s="30">
        <f>'S.1.4 - % models per year'!AM30*$BL30</f>
        <v>20.78237959</v>
      </c>
      <c r="AN30" s="30">
        <f>'S.1.4 - % models per year'!AN30*$BL30</f>
        <v>21.03479679</v>
      </c>
      <c r="AO30" s="30">
        <f>'S.1.4 - % models per year'!AO30*$BL30</f>
        <v>65.32094977</v>
      </c>
      <c r="AP30" s="30">
        <f>'S.1.4 - % models per year'!AP30*$BL30</f>
        <v>26.57448706</v>
      </c>
      <c r="AQ30" s="30">
        <f>'S.1.4 - % models per year'!AQ30*$BL30</f>
        <v>22.9452077</v>
      </c>
      <c r="AR30" s="30">
        <f>'S.1.4 - % models per year'!AR30*$BL30</f>
        <v>113.1631283</v>
      </c>
      <c r="AS30" s="30">
        <f>'S.1.4 - % models per year'!AS30*$BL30</f>
        <v>127.8393098</v>
      </c>
      <c r="AT30" s="30">
        <f>'S.1.4 - % models per year'!AT30*$BL30</f>
        <v>24.39093846</v>
      </c>
      <c r="AU30" s="30">
        <f>'S.1.4 - % models per year'!AU30*$BL30</f>
        <v>55.04656228</v>
      </c>
      <c r="AV30" s="30">
        <f>'S.1.4 - % models per year'!AV30*$BL30</f>
        <v>68.88922128</v>
      </c>
      <c r="AW30" s="30">
        <f>'S.1.4 - % models per year'!AW30*$BL30</f>
        <v>43.29108167</v>
      </c>
      <c r="AX30" s="30">
        <f>'S.1.4 - % models per year'!AX30*$BL30</f>
        <v>6.202124592</v>
      </c>
      <c r="AY30" s="30">
        <f>'S.1.4 - % models per year'!AY30*$BL30</f>
        <v>6.932000325</v>
      </c>
      <c r="AZ30" s="30">
        <f>'S.1.4 - % models per year'!AZ30*$BL30</f>
        <v>0</v>
      </c>
      <c r="BA30" s="30">
        <f>'S.1.4 - % models per year'!BA30*$BL30</f>
        <v>0</v>
      </c>
      <c r="BB30" s="30">
        <f>'S.1.4 - % models per year'!BB30*$BL30</f>
        <v>0</v>
      </c>
      <c r="BC30" s="30">
        <f>'S.1.4 - % models per year'!BC30*$BL30</f>
        <v>37.60732414</v>
      </c>
      <c r="BD30" s="30">
        <f>'S.1.4 - % models per year'!BD30*$BL30</f>
        <v>39.64636178</v>
      </c>
      <c r="BE30" s="30">
        <f>'S.1.4 - % models per year'!BE30*$BL30</f>
        <v>60.22344441</v>
      </c>
      <c r="BF30" s="30">
        <f>'S.1.4 - % models per year'!BF30*$BL30</f>
        <v>0</v>
      </c>
      <c r="BG30" s="30">
        <f>'S.1.4 - % models per year'!BG30*$BL30</f>
        <v>0</v>
      </c>
      <c r="BH30" s="30">
        <f>'S.1.4 - % models per year'!BH30*$BL30</f>
        <v>0</v>
      </c>
      <c r="BI30" s="30">
        <f>'S.1.4 - % models per year'!BI30*$BL30</f>
        <v>0</v>
      </c>
      <c r="BJ30" s="30">
        <f>'S.1.4 - % models per year'!BJ30*$BL30</f>
        <v>0</v>
      </c>
      <c r="BK30" s="30"/>
      <c r="BL30" s="47">
        <v>5217.0</v>
      </c>
      <c r="BM30" s="30"/>
    </row>
    <row r="31" ht="15.75" customHeight="1">
      <c r="A31" s="39">
        <v>2029.0</v>
      </c>
      <c r="B31" s="30">
        <f>'S.1.4 - % models per year'!B31*$BL31</f>
        <v>6.591978342</v>
      </c>
      <c r="C31" s="30">
        <f>'S.1.4 - % models per year'!C31*$BL31</f>
        <v>276.2074893</v>
      </c>
      <c r="D31" s="30">
        <f>'S.1.4 - % models per year'!D31*$BL31</f>
        <v>0</v>
      </c>
      <c r="E31" s="30">
        <f>'S.1.4 - % models per year'!E31*$BL31</f>
        <v>206.9077931</v>
      </c>
      <c r="F31" s="30">
        <f>'S.1.4 - % models per year'!F31*$BL31</f>
        <v>769.0623</v>
      </c>
      <c r="G31" s="30">
        <f>'S.1.4 - % models per year'!G31*$BL31</f>
        <v>0</v>
      </c>
      <c r="H31" s="30">
        <f>'S.1.4 - % models per year'!H31*$BL31</f>
        <v>2.279469146</v>
      </c>
      <c r="I31" s="30">
        <f>'S.1.4 - % models per year'!I31*$BL31</f>
        <v>48.86394606</v>
      </c>
      <c r="J31" s="30">
        <f>'S.1.4 - % models per year'!J31*$BL31</f>
        <v>13.80727036</v>
      </c>
      <c r="K31" s="30">
        <f>'S.1.4 - % models per year'!K31*$BL31</f>
        <v>6.050867052</v>
      </c>
      <c r="L31" s="30">
        <f>'S.1.4 - % models per year'!L31*$BL31</f>
        <v>188.302515</v>
      </c>
      <c r="M31" s="30">
        <f>'S.1.4 - % models per year'!M31*$BL31</f>
        <v>135.8188745</v>
      </c>
      <c r="N31" s="30">
        <f>'S.1.4 - % models per year'!N31*$BL31</f>
        <v>24.79128945</v>
      </c>
      <c r="O31" s="30">
        <f>'S.1.4 - % models per year'!O31*$BL31</f>
        <v>155.5351608</v>
      </c>
      <c r="P31" s="30">
        <f>'S.1.4 - % models per year'!P31*$BL31</f>
        <v>234.1490103</v>
      </c>
      <c r="Q31" s="30">
        <f>'S.1.4 - % models per year'!Q31*$BL31</f>
        <v>0</v>
      </c>
      <c r="R31" s="30">
        <f>'S.1.4 - % models per year'!R31*$BL31</f>
        <v>642.014509</v>
      </c>
      <c r="S31" s="30">
        <f>'S.1.4 - % models per year'!S31*$BL31</f>
        <v>625.1202275</v>
      </c>
      <c r="T31" s="30">
        <f>'S.1.4 - % models per year'!T31*$BL31</f>
        <v>57.89125164</v>
      </c>
      <c r="U31" s="30">
        <f>'S.1.4 - % models per year'!U31*$BL31</f>
        <v>393.2379256</v>
      </c>
      <c r="V31" s="30">
        <f>'S.1.4 - % models per year'!V31*$BL31</f>
        <v>14.60092399</v>
      </c>
      <c r="W31" s="30">
        <f>'S.1.4 - % models per year'!W31*$BL31</f>
        <v>106.0127054</v>
      </c>
      <c r="X31" s="30">
        <f>'S.1.4 - % models per year'!X31*$BL31</f>
        <v>1.375836439</v>
      </c>
      <c r="Y31" s="30">
        <f>'S.1.4 - % models per year'!Y31*$BL31</f>
        <v>144.4250189</v>
      </c>
      <c r="Z31" s="30">
        <f>'S.1.4 - % models per year'!Z31*$BL31</f>
        <v>8.97602554</v>
      </c>
      <c r="AA31" s="30">
        <f>'S.1.4 - % models per year'!AA31*$BL31</f>
        <v>64.4368168</v>
      </c>
      <c r="AB31" s="30">
        <f>'S.1.4 - % models per year'!AB31*$BL31</f>
        <v>0</v>
      </c>
      <c r="AC31" s="30">
        <f>'S.1.4 - % models per year'!AC31*$BL31</f>
        <v>33.08625191</v>
      </c>
      <c r="AD31" s="30">
        <f>'S.1.4 - % models per year'!AD31*$BL31</f>
        <v>116.4495</v>
      </c>
      <c r="AE31" s="30">
        <f>'S.1.4 - % models per year'!AE31*$BL31</f>
        <v>17.82545347</v>
      </c>
      <c r="AF31" s="30">
        <f>'S.1.4 - % models per year'!AF31*$BL31</f>
        <v>43.6616925</v>
      </c>
      <c r="AG31" s="30">
        <f>'S.1.4 - % models per year'!AG31*$BL31</f>
        <v>22.00442089</v>
      </c>
      <c r="AH31" s="30">
        <f>'S.1.4 - % models per year'!AH31*$BL31</f>
        <v>36.81687506</v>
      </c>
      <c r="AI31" s="30">
        <f>'S.1.4 - % models per year'!AI31*$BL31</f>
        <v>49.82224187</v>
      </c>
      <c r="AJ31" s="30">
        <f>'S.1.4 - % models per year'!AJ31*$BL31</f>
        <v>0</v>
      </c>
      <c r="AK31" s="30">
        <f>'S.1.4 - % models per year'!AK31*$BL31</f>
        <v>13.80525239</v>
      </c>
      <c r="AL31" s="30">
        <f>'S.1.4 - % models per year'!AL31*$BL31</f>
        <v>8.945221903</v>
      </c>
      <c r="AM31" s="30">
        <f>'S.1.4 - % models per year'!AM31*$BL31</f>
        <v>18.50770359</v>
      </c>
      <c r="AN31" s="30">
        <f>'S.1.4 - % models per year'!AN31*$BL31</f>
        <v>19.15339293</v>
      </c>
      <c r="AO31" s="30">
        <f>'S.1.4 - % models per year'!AO31*$BL31</f>
        <v>72.43864022</v>
      </c>
      <c r="AP31" s="30">
        <f>'S.1.4 - % models per year'!AP31*$BL31</f>
        <v>30.97890328</v>
      </c>
      <c r="AQ31" s="30">
        <f>'S.1.4 - % models per year'!AQ31*$BL31</f>
        <v>20.63078047</v>
      </c>
      <c r="AR31" s="30">
        <f>'S.1.4 - % models per year'!AR31*$BL31</f>
        <v>108.9694985</v>
      </c>
      <c r="AS31" s="30">
        <f>'S.1.4 - % models per year'!AS31*$BL31</f>
        <v>118.3336261</v>
      </c>
      <c r="AT31" s="30">
        <f>'S.1.4 - % models per year'!AT31*$BL31</f>
        <v>32.6272243</v>
      </c>
      <c r="AU31" s="30">
        <f>'S.1.4 - % models per year'!AU31*$BL31</f>
        <v>51.04524716</v>
      </c>
      <c r="AV31" s="30">
        <f>'S.1.4 - % models per year'!AV31*$BL31</f>
        <v>76.74978432</v>
      </c>
      <c r="AW31" s="30">
        <f>'S.1.4 - % models per year'!AW31*$BL31</f>
        <v>36.39832545</v>
      </c>
      <c r="AX31" s="30">
        <f>'S.1.4 - % models per year'!AX31*$BL31</f>
        <v>3.111167348</v>
      </c>
      <c r="AY31" s="30">
        <f>'S.1.4 - % models per year'!AY31*$BL31</f>
        <v>6.295100129</v>
      </c>
      <c r="AZ31" s="30">
        <f>'S.1.4 - % models per year'!AZ31*$BL31</f>
        <v>0</v>
      </c>
      <c r="BA31" s="30">
        <f>'S.1.4 - % models per year'!BA31*$BL31</f>
        <v>0</v>
      </c>
      <c r="BB31" s="30">
        <f>'S.1.4 - % models per year'!BB31*$BL31</f>
        <v>0</v>
      </c>
      <c r="BC31" s="30">
        <f>'S.1.4 - % models per year'!BC31*$BL31</f>
        <v>36.29083915</v>
      </c>
      <c r="BD31" s="30">
        <f>'S.1.4 - % models per year'!BD31*$BL31</f>
        <v>53.03407004</v>
      </c>
      <c r="BE31" s="30">
        <f>'S.1.4 - % models per year'!BE31*$BL31</f>
        <v>80.55958291</v>
      </c>
      <c r="BF31" s="30">
        <f>'S.1.4 - % models per year'!BF31*$BL31</f>
        <v>0</v>
      </c>
      <c r="BG31" s="30">
        <f>'S.1.4 - % models per year'!BG31*$BL31</f>
        <v>0</v>
      </c>
      <c r="BH31" s="30">
        <f>'S.1.4 - % models per year'!BH31*$BL31</f>
        <v>0</v>
      </c>
      <c r="BI31" s="30">
        <f>'S.1.4 - % models per year'!BI31*$BL31</f>
        <v>0</v>
      </c>
      <c r="BJ31" s="30">
        <f>'S.1.4 - % models per year'!BJ31*$BL31</f>
        <v>0</v>
      </c>
      <c r="BK31" s="30"/>
      <c r="BL31" s="47">
        <v>5234.0</v>
      </c>
      <c r="BM31" s="30"/>
    </row>
    <row r="32" ht="15.75" customHeight="1">
      <c r="A32" s="39">
        <v>2030.0</v>
      </c>
      <c r="B32" s="30">
        <f>'S.1.4 - % models per year'!B32*$BL32</f>
        <v>0</v>
      </c>
      <c r="C32" s="30">
        <f>'S.1.4 - % models per year'!C32*$BL32</f>
        <v>274.1183271</v>
      </c>
      <c r="D32" s="30">
        <f>'S.1.4 - % models per year'!D32*$BL32</f>
        <v>0</v>
      </c>
      <c r="E32" s="30">
        <f>'S.1.4 - % models per year'!E32*$BL32</f>
        <v>185.5730477</v>
      </c>
      <c r="F32" s="30">
        <f>'S.1.4 - % models per year'!F32*$BL32</f>
        <v>736.6371982</v>
      </c>
      <c r="G32" s="30">
        <f>'S.1.4 - % models per year'!G32*$BL32</f>
        <v>0</v>
      </c>
      <c r="H32" s="30">
        <f>'S.1.4 - % models per year'!H32*$BL32</f>
        <v>0</v>
      </c>
      <c r="I32" s="30">
        <f>'S.1.4 - % models per year'!I32*$BL32</f>
        <v>45.83520345</v>
      </c>
      <c r="J32" s="30">
        <f>'S.1.4 - % models per year'!J32*$BL32</f>
        <v>16.8161623</v>
      </c>
      <c r="K32" s="30">
        <f>'S.1.4 - % models per year'!K32*$BL32</f>
        <v>7.589595376</v>
      </c>
      <c r="L32" s="30">
        <f>'S.1.4 - % models per year'!L32*$BL32</f>
        <v>208.639465</v>
      </c>
      <c r="M32" s="30">
        <f>'S.1.4 - % models per year'!M32*$BL32</f>
        <v>130.2136462</v>
      </c>
      <c r="N32" s="30">
        <f>'S.1.4 - % models per year'!N32*$BL32</f>
        <v>24.25694208</v>
      </c>
      <c r="O32" s="30">
        <f>'S.1.4 - % models per year'!O32*$BL32</f>
        <v>163.2507084</v>
      </c>
      <c r="P32" s="30">
        <f>'S.1.4 - % models per year'!P32*$BL32</f>
        <v>199.2640825</v>
      </c>
      <c r="Q32" s="30">
        <f>'S.1.4 - % models per year'!Q32*$BL32</f>
        <v>0</v>
      </c>
      <c r="R32" s="30">
        <f>'S.1.4 - % models per year'!R32*$BL32</f>
        <v>605.6794741</v>
      </c>
      <c r="S32" s="30">
        <f>'S.1.4 - % models per year'!S32*$BL32</f>
        <v>687.3792361</v>
      </c>
      <c r="T32" s="30">
        <f>'S.1.4 - % models per year'!T32*$BL32</f>
        <v>55.80584835</v>
      </c>
      <c r="U32" s="30">
        <f>'S.1.4 - % models per year'!U32*$BL32</f>
        <v>441.3870566</v>
      </c>
      <c r="V32" s="30">
        <f>'S.1.4 - % models per year'!V32*$BL32</f>
        <v>0</v>
      </c>
      <c r="W32" s="30">
        <f>'S.1.4 - % models per year'!W32*$BL32</f>
        <v>96.73013714</v>
      </c>
      <c r="X32" s="30">
        <f>'S.1.4 - % models per year'!X32*$BL32</f>
        <v>1.33934036</v>
      </c>
      <c r="Y32" s="30">
        <f>'S.1.4 - % models per year'!Y32*$BL32</f>
        <v>169.9474102</v>
      </c>
      <c r="Z32" s="30">
        <f>'S.1.4 - % models per year'!Z32*$BL32</f>
        <v>8.631304545</v>
      </c>
      <c r="AA32" s="30">
        <f>'S.1.4 - % models per year'!AA32*$BL32</f>
        <v>73.36608863</v>
      </c>
      <c r="AB32" s="30">
        <f>'S.1.4 - % models per year'!AB32*$BL32</f>
        <v>0</v>
      </c>
      <c r="AC32" s="30">
        <f>'S.1.4 - % models per year'!AC32*$BL32</f>
        <v>31.99535305</v>
      </c>
      <c r="AD32" s="30">
        <f>'S.1.4 - % models per year'!AD32*$BL32</f>
        <v>120.9870792</v>
      </c>
      <c r="AE32" s="30">
        <f>'S.1.4 - % models per year'!AE32*$BL32</f>
        <v>16.36971552</v>
      </c>
      <c r="AF32" s="30">
        <f>'S.1.4 - % models per year'!AF32*$BL32</f>
        <v>42.71007594</v>
      </c>
      <c r="AG32" s="30">
        <f>'S.1.4 - % models per year'!AG32*$BL32</f>
        <v>17.70905588</v>
      </c>
      <c r="AH32" s="30">
        <f>'S.1.4 - % models per year'!AH32*$BL32</f>
        <v>32.88824663</v>
      </c>
      <c r="AI32" s="30">
        <f>'S.1.4 - % models per year'!AI32*$BL32</f>
        <v>46.72809702</v>
      </c>
      <c r="AJ32" s="30">
        <f>'S.1.4 - % models per year'!AJ32*$BL32</f>
        <v>0</v>
      </c>
      <c r="AK32" s="30">
        <f>'S.1.4 - % models per year'!AK32*$BL32</f>
        <v>10.86353848</v>
      </c>
      <c r="AL32" s="30">
        <f>'S.1.4 - % models per year'!AL32*$BL32</f>
        <v>8.631304545</v>
      </c>
      <c r="AM32" s="30">
        <f>'S.1.4 - % models per year'!AM32*$BL32</f>
        <v>16.22089992</v>
      </c>
      <c r="AN32" s="30">
        <f>'S.1.4 - % models per year'!AN32*$BL32</f>
        <v>17.26260909</v>
      </c>
      <c r="AO32" s="30">
        <f>'S.1.4 - % models per year'!AO32*$BL32</f>
        <v>79.61634365</v>
      </c>
      <c r="AP32" s="30">
        <f>'S.1.4 - % models per year'!AP32*$BL32</f>
        <v>35.41811175</v>
      </c>
      <c r="AQ32" s="30">
        <f>'S.1.4 - % models per year'!AQ32*$BL32</f>
        <v>18.30431826</v>
      </c>
      <c r="AR32" s="30">
        <f>'S.1.4 - % models per year'!AR32*$BL32</f>
        <v>104.7661793</v>
      </c>
      <c r="AS32" s="30">
        <f>'S.1.4 - % models per year'!AS32*$BL32</f>
        <v>108.7842004</v>
      </c>
      <c r="AT32" s="30">
        <f>'S.1.4 - % models per year'!AT32*$BL32</f>
        <v>40.92428879</v>
      </c>
      <c r="AU32" s="30">
        <f>'S.1.4 - % models per year'!AU32*$BL32</f>
        <v>47.02572821</v>
      </c>
      <c r="AV32" s="30">
        <f>'S.1.4 - % models per year'!AV32*$BL32</f>
        <v>84.6760739</v>
      </c>
      <c r="AW32" s="30">
        <f>'S.1.4 - % models per year'!AW32*$BL32</f>
        <v>29.46548793</v>
      </c>
      <c r="AX32" s="30">
        <f>'S.1.4 - % models per year'!AX32*$BL32</f>
        <v>0</v>
      </c>
      <c r="AY32" s="30">
        <f>'S.1.4 - % models per year'!AY32*$BL32</f>
        <v>5.654992633</v>
      </c>
      <c r="AZ32" s="30">
        <f>'S.1.4 - % models per year'!AZ32*$BL32</f>
        <v>0</v>
      </c>
      <c r="BA32" s="30">
        <f>'S.1.4 - % models per year'!BA32*$BL32</f>
        <v>0</v>
      </c>
      <c r="BB32" s="30">
        <f>'S.1.4 - % models per year'!BB32*$BL32</f>
        <v>0</v>
      </c>
      <c r="BC32" s="30">
        <f>'S.1.4 - % models per year'!BC32*$BL32</f>
        <v>34.97166497</v>
      </c>
      <c r="BD32" s="30">
        <f>'S.1.4 - % models per year'!BD32*$BL32</f>
        <v>66.52057123</v>
      </c>
      <c r="BE32" s="30">
        <f>'S.1.4 - % models per year'!BE32*$BL32</f>
        <v>101.0457894</v>
      </c>
      <c r="BF32" s="30">
        <f>'S.1.4 - % models per year'!BF32*$BL32</f>
        <v>0</v>
      </c>
      <c r="BG32" s="30">
        <f>'S.1.4 - % models per year'!BG32*$BL32</f>
        <v>0</v>
      </c>
      <c r="BH32" s="30">
        <f>'S.1.4 - % models per year'!BH32*$BL32</f>
        <v>0</v>
      </c>
      <c r="BI32" s="30">
        <f>'S.1.4 - % models per year'!BI32*$BL32</f>
        <v>0</v>
      </c>
      <c r="BJ32" s="30">
        <f>'S.1.4 - % models per year'!BJ32*$BL32</f>
        <v>0</v>
      </c>
      <c r="BK32" s="30"/>
      <c r="BL32" s="47">
        <v>5252.0</v>
      </c>
      <c r="BM32" s="30"/>
    </row>
    <row r="33" ht="15.75" customHeight="1">
      <c r="A33" s="39">
        <v>2031.0</v>
      </c>
      <c r="B33" s="30">
        <f>'S.1.4 - % models per year'!B33*$BL33</f>
        <v>0</v>
      </c>
      <c r="C33" s="30">
        <f>'S.1.4 - % models per year'!C33*$BL33</f>
        <v>270.0792311</v>
      </c>
      <c r="D33" s="30">
        <f>'S.1.4 - % models per year'!D33*$BL33</f>
        <v>0</v>
      </c>
      <c r="E33" s="30">
        <f>'S.1.4 - % models per year'!E33*$BL33</f>
        <v>166.8609275</v>
      </c>
      <c r="F33" s="30">
        <f>'S.1.4 - % models per year'!F33*$BL33</f>
        <v>693.8083447</v>
      </c>
      <c r="G33" s="30">
        <f>'S.1.4 - % models per year'!G33*$BL33</f>
        <v>0</v>
      </c>
      <c r="H33" s="30">
        <f>'S.1.4 - % models per year'!H33*$BL33</f>
        <v>0</v>
      </c>
      <c r="I33" s="30">
        <f>'S.1.4 - % models per year'!I33*$BL33</f>
        <v>42.68141508</v>
      </c>
      <c r="J33" s="30">
        <f>'S.1.4 - % models per year'!J33*$BL33</f>
        <v>21.27601238</v>
      </c>
      <c r="K33" s="30">
        <f>'S.1.4 - % models per year'!K33*$BL33</f>
        <v>7.365753699</v>
      </c>
      <c r="L33" s="30">
        <f>'S.1.4 - % models per year'!L33*$BL33</f>
        <v>223.4409123</v>
      </c>
      <c r="M33" s="30">
        <f>'S.1.4 - % models per year'!M33*$BL33</f>
        <v>125.2556607</v>
      </c>
      <c r="N33" s="30">
        <f>'S.1.4 - % models per year'!N33*$BL33</f>
        <v>23.40859042</v>
      </c>
      <c r="O33" s="30">
        <f>'S.1.4 - % models per year'!O33*$BL33</f>
        <v>183.2155461</v>
      </c>
      <c r="P33" s="30">
        <f>'S.1.4 - % models per year'!P33*$BL33</f>
        <v>180.4821996</v>
      </c>
      <c r="Q33" s="30">
        <f>'S.1.4 - % models per year'!Q33*$BL33</f>
        <v>0</v>
      </c>
      <c r="R33" s="30">
        <f>'S.1.4 - % models per year'!R33*$BL33</f>
        <v>564.8518812</v>
      </c>
      <c r="S33" s="30">
        <f>'S.1.4 - % models per year'!S33*$BL33</f>
        <v>688.7950665</v>
      </c>
      <c r="T33" s="30">
        <f>'S.1.4 - % models per year'!T33*$BL33</f>
        <v>44.86569194</v>
      </c>
      <c r="U33" s="30">
        <f>'S.1.4 - % models per year'!U33*$BL33</f>
        <v>432.5374624</v>
      </c>
      <c r="V33" s="30">
        <f>'S.1.4 - % models per year'!V33*$BL33</f>
        <v>0</v>
      </c>
      <c r="W33" s="30">
        <f>'S.1.4 - % models per year'!W33*$BL33</f>
        <v>89.31574202</v>
      </c>
      <c r="X33" s="30">
        <f>'S.1.4 - % models per year'!X33*$BL33</f>
        <v>1.306598351</v>
      </c>
      <c r="Y33" s="30">
        <f>'S.1.4 - % models per year'!Y33*$BL33</f>
        <v>184.8648258</v>
      </c>
      <c r="Z33" s="30">
        <f>'S.1.4 - % models per year'!Z33*$BL33</f>
        <v>8.117063461</v>
      </c>
      <c r="AA33" s="30">
        <f>'S.1.4 - % models per year'!AA33*$BL33</f>
        <v>76.30624366</v>
      </c>
      <c r="AB33" s="30">
        <f>'S.1.4 - % models per year'!AB33*$BL33</f>
        <v>1.752390801</v>
      </c>
      <c r="AC33" s="30">
        <f>'S.1.4 - % models per year'!AC33*$BL33</f>
        <v>30.92271368</v>
      </c>
      <c r="AD33" s="30">
        <f>'S.1.4 - % models per year'!AD33*$BL33</f>
        <v>122.6641229</v>
      </c>
      <c r="AE33" s="30">
        <f>'S.1.4 - % models per year'!AE33*$BL33</f>
        <v>15.34390954</v>
      </c>
      <c r="AF33" s="30">
        <f>'S.1.4 - % models per year'!AF33*$BL33</f>
        <v>41.20313418</v>
      </c>
      <c r="AG33" s="30">
        <f>'S.1.4 - % models per year'!AG33*$BL33</f>
        <v>14.23737958</v>
      </c>
      <c r="AH33" s="30">
        <f>'S.1.4 - % models per year'!AH33*$BL33</f>
        <v>30.00308482</v>
      </c>
      <c r="AI33" s="30">
        <f>'S.1.4 - % models per year'!AI33*$BL33</f>
        <v>43.60036018</v>
      </c>
      <c r="AJ33" s="30">
        <f>'S.1.4 - % models per year'!AJ33*$BL33</f>
        <v>0</v>
      </c>
      <c r="AK33" s="30">
        <f>'S.1.4 - % models per year'!AK33*$BL33</f>
        <v>8.733854698</v>
      </c>
      <c r="AL33" s="30">
        <f>'S.1.4 - % models per year'!AL33*$BL33</f>
        <v>8.375612923</v>
      </c>
      <c r="AM33" s="30">
        <f>'S.1.4 - % models per year'!AM33*$BL33</f>
        <v>14.93699052</v>
      </c>
      <c r="AN33" s="30">
        <f>'S.1.4 - % models per year'!AN33*$BL33</f>
        <v>16.11921605</v>
      </c>
      <c r="AO33" s="30">
        <f>'S.1.4 - % models per year'!AO33*$BL33</f>
        <v>85.35308169</v>
      </c>
      <c r="AP33" s="30">
        <f>'S.1.4 - % models per year'!AP33*$BL33</f>
        <v>37.89745067</v>
      </c>
      <c r="AQ33" s="30">
        <f>'S.1.4 - % models per year'!AQ33*$BL33</f>
        <v>16.15233286</v>
      </c>
      <c r="AR33" s="30">
        <f>'S.1.4 - % models per year'!AR33*$BL33</f>
        <v>99.9706485</v>
      </c>
      <c r="AS33" s="30">
        <f>'S.1.4 - % models per year'!AS33*$BL33</f>
        <v>99.78237987</v>
      </c>
      <c r="AT33" s="30">
        <f>'S.1.4 - % models per year'!AT33*$BL33</f>
        <v>49.33376215</v>
      </c>
      <c r="AU33" s="30">
        <f>'S.1.4 - % models per year'!AU33*$BL33</f>
        <v>43.0927232</v>
      </c>
      <c r="AV33" s="30">
        <f>'S.1.4 - % models per year'!AV33*$BL33</f>
        <v>91.02965663</v>
      </c>
      <c r="AW33" s="30">
        <f>'S.1.4 - % models per year'!AW33*$BL33</f>
        <v>26.18839682</v>
      </c>
      <c r="AX33" s="30">
        <f>'S.1.4 - % models per year'!AX33*$BL33</f>
        <v>0</v>
      </c>
      <c r="AY33" s="30">
        <f>'S.1.4 - % models per year'!AY33*$BL33</f>
        <v>5.264583068</v>
      </c>
      <c r="AZ33" s="30">
        <f>'S.1.4 - % models per year'!AZ33*$BL33</f>
        <v>0</v>
      </c>
      <c r="BA33" s="30">
        <f>'S.1.4 - % models per year'!BA33*$BL33</f>
        <v>0</v>
      </c>
      <c r="BB33" s="30">
        <f>'S.1.4 - % models per year'!BB33*$BL33</f>
        <v>0</v>
      </c>
      <c r="BC33" s="30">
        <f>'S.1.4 - % models per year'!BC33*$BL33</f>
        <v>33.14318428</v>
      </c>
      <c r="BD33" s="30">
        <f>'S.1.4 - % models per year'!BD33*$BL33</f>
        <v>156.3538632</v>
      </c>
      <c r="BE33" s="30">
        <f>'S.1.4 - % models per year'!BE33*$BL33</f>
        <v>154.9808651</v>
      </c>
      <c r="BF33" s="30">
        <f>'S.1.4 - % models per year'!BF33*$BL33</f>
        <v>0</v>
      </c>
      <c r="BG33" s="30">
        <f>'S.1.4 - % models per year'!BG33*$BL33</f>
        <v>0</v>
      </c>
      <c r="BH33" s="30">
        <f>'S.1.4 - % models per year'!BH33*$BL33</f>
        <v>0</v>
      </c>
      <c r="BI33" s="30">
        <f>'S.1.4 - % models per year'!BI33*$BL33</f>
        <v>1.92475711</v>
      </c>
      <c r="BJ33" s="30">
        <f>'S.1.4 - % models per year'!BJ33*$BL33</f>
        <v>0.8043761056</v>
      </c>
      <c r="BK33" s="30"/>
      <c r="BL33" s="47">
        <v>5278.0</v>
      </c>
      <c r="BM33" s="30"/>
    </row>
    <row r="34" ht="15.75" customHeight="1">
      <c r="A34" s="39">
        <v>2032.0</v>
      </c>
      <c r="B34" s="30">
        <f>'S.1.4 - % models per year'!B34*$BL34</f>
        <v>0</v>
      </c>
      <c r="C34" s="30">
        <f>'S.1.4 - % models per year'!C34*$BL34</f>
        <v>266.0371197</v>
      </c>
      <c r="D34" s="30">
        <f>'S.1.4 - % models per year'!D34*$BL34</f>
        <v>0</v>
      </c>
      <c r="E34" s="30">
        <f>'S.1.4 - % models per year'!E34*$BL34</f>
        <v>147.9832955</v>
      </c>
      <c r="F34" s="30">
        <f>'S.1.4 - % models per year'!F34*$BL34</f>
        <v>650.6442511</v>
      </c>
      <c r="G34" s="30">
        <f>'S.1.4 - % models per year'!G34*$BL34</f>
        <v>0</v>
      </c>
      <c r="H34" s="30">
        <f>'S.1.4 - % models per year'!H34*$BL34</f>
        <v>0</v>
      </c>
      <c r="I34" s="30">
        <f>'S.1.4 - % models per year'!I34*$BL34</f>
        <v>39.50176551</v>
      </c>
      <c r="J34" s="30">
        <f>'S.1.4 - % models per year'!J34*$BL34</f>
        <v>25.78384198</v>
      </c>
      <c r="K34" s="30">
        <f>'S.1.4 - % models per year'!K34*$BL34</f>
        <v>7.140682543</v>
      </c>
      <c r="L34" s="30">
        <f>'S.1.4 - % models per year'!L34*$BL34</f>
        <v>238.4229536</v>
      </c>
      <c r="M34" s="30">
        <f>'S.1.4 - % models per year'!M34*$BL34</f>
        <v>120.2651472</v>
      </c>
      <c r="N34" s="30">
        <f>'S.1.4 - % models per year'!N34*$BL34</f>
        <v>22.55494916</v>
      </c>
      <c r="O34" s="30">
        <f>'S.1.4 - % models per year'!O34*$BL34</f>
        <v>203.4074621</v>
      </c>
      <c r="P34" s="30">
        <f>'S.1.4 - % models per year'!P34*$BL34</f>
        <v>161.5360046</v>
      </c>
      <c r="Q34" s="30">
        <f>'S.1.4 - % models per year'!Q34*$BL34</f>
        <v>0</v>
      </c>
      <c r="R34" s="30">
        <f>'S.1.4 - % models per year'!R34*$BL34</f>
        <v>523.6912216</v>
      </c>
      <c r="S34" s="30">
        <f>'S.1.4 - % models per year'!S34*$BL34</f>
        <v>690.3214467</v>
      </c>
      <c r="T34" s="30">
        <f>'S.1.4 - % models per year'!T34*$BL34</f>
        <v>33.82140428</v>
      </c>
      <c r="U34" s="30">
        <f>'S.1.4 - % models per year'!U34*$BL34</f>
        <v>423.6590126</v>
      </c>
      <c r="V34" s="30">
        <f>'S.1.4 - % models per year'!V34*$BL34</f>
        <v>0</v>
      </c>
      <c r="W34" s="30">
        <f>'S.1.4 - % models per year'!W34*$BL34</f>
        <v>81.83900759</v>
      </c>
      <c r="X34" s="30">
        <f>'S.1.4 - % models per year'!X34*$BL34</f>
        <v>1.273708532</v>
      </c>
      <c r="Y34" s="30">
        <f>'S.1.4 - % models per year'!Y34*$BL34</f>
        <v>199.9586146</v>
      </c>
      <c r="Z34" s="30">
        <f>'S.1.4 - % models per year'!Z34*$BL34</f>
        <v>7.598767362</v>
      </c>
      <c r="AA34" s="30">
        <f>'S.1.4 - % models per year'!AA34*$BL34</f>
        <v>79.28673309</v>
      </c>
      <c r="AB34" s="30">
        <f>'S.1.4 - % models per year'!AB34*$BL34</f>
        <v>3.522710573</v>
      </c>
      <c r="AC34" s="30">
        <f>'S.1.4 - % models per year'!AC34*$BL34</f>
        <v>29.84357147</v>
      </c>
      <c r="AD34" s="30">
        <f>'S.1.4 - % models per year'!AD34*$BL34</f>
        <v>124.3752331</v>
      </c>
      <c r="AE34" s="30">
        <f>'S.1.4 - % models per year'!AE34*$BL34</f>
        <v>14.30989613</v>
      </c>
      <c r="AF34" s="30">
        <f>'S.1.4 - % models per year'!AF34*$BL34</f>
        <v>39.6867436</v>
      </c>
      <c r="AG34" s="30">
        <f>'S.1.4 - % models per year'!AG34*$BL34</f>
        <v>10.73265896</v>
      </c>
      <c r="AH34" s="30">
        <f>'S.1.4 - % models per year'!AH34*$BL34</f>
        <v>27.09300078</v>
      </c>
      <c r="AI34" s="30">
        <f>'S.1.4 - % models per year'!AI34*$BL34</f>
        <v>40.44715345</v>
      </c>
      <c r="AJ34" s="30">
        <f>'S.1.4 - % models per year'!AJ34*$BL34</f>
        <v>0</v>
      </c>
      <c r="AK34" s="30">
        <f>'S.1.4 - % models per year'!AK34*$BL34</f>
        <v>6.583900034</v>
      </c>
      <c r="AL34" s="30">
        <f>'S.1.4 - % models per year'!AL34*$BL34</f>
        <v>8.118511545</v>
      </c>
      <c r="AM34" s="30">
        <f>'S.1.4 - % models per year'!AM34*$BL34</f>
        <v>13.64221219</v>
      </c>
      <c r="AN34" s="30">
        <f>'S.1.4 - % models per year'!AN34*$BL34</f>
        <v>14.96653731</v>
      </c>
      <c r="AO34" s="30">
        <f>'S.1.4 - % models per year'!AO34*$BL34</f>
        <v>91.15963988</v>
      </c>
      <c r="AP34" s="30">
        <f>'S.1.4 - % models per year'!AP34*$BL34</f>
        <v>40.40710592</v>
      </c>
      <c r="AQ34" s="30">
        <f>'S.1.4 - % models per year'!AQ34*$BL34</f>
        <v>13.98088829</v>
      </c>
      <c r="AR34" s="30">
        <f>'S.1.4 - % models per year'!AR34*$BL34</f>
        <v>95.14069545</v>
      </c>
      <c r="AS34" s="30">
        <f>'S.1.4 - % models per year'!AS34*$BL34</f>
        <v>90.70366347</v>
      </c>
      <c r="AT34" s="30">
        <f>'S.1.4 - % models per year'!AT34*$BL34</f>
        <v>57.83499343</v>
      </c>
      <c r="AU34" s="30">
        <f>'S.1.4 - % models per year'!AU34*$BL34</f>
        <v>39.12605108</v>
      </c>
      <c r="AV34" s="30">
        <f>'S.1.4 - % models per year'!AV34*$BL34</f>
        <v>97.46007767</v>
      </c>
      <c r="AW34" s="30">
        <f>'S.1.4 - % models per year'!AW34*$BL34</f>
        <v>22.88189523</v>
      </c>
      <c r="AX34" s="30">
        <f>'S.1.4 - % models per year'!AX34*$BL34</f>
        <v>0</v>
      </c>
      <c r="AY34" s="30">
        <f>'S.1.4 - % models per year'!AY34*$BL34</f>
        <v>4.870969475</v>
      </c>
      <c r="AZ34" s="30">
        <f>'S.1.4 - % models per year'!AZ34*$BL34</f>
        <v>0</v>
      </c>
      <c r="BA34" s="30">
        <f>'S.1.4 - % models per year'!BA34*$BL34</f>
        <v>0</v>
      </c>
      <c r="BB34" s="30">
        <f>'S.1.4 - % models per year'!BB34*$BL34</f>
        <v>0</v>
      </c>
      <c r="BC34" s="30">
        <f>'S.1.4 - % models per year'!BC34*$BL34</f>
        <v>31.30088357</v>
      </c>
      <c r="BD34" s="30">
        <f>'S.1.4 - % models per year'!BD34*$BL34</f>
        <v>247.1155493</v>
      </c>
      <c r="BE34" s="30">
        <f>'S.1.4 - % models per year'!BE34*$BL34</f>
        <v>209.4818802</v>
      </c>
      <c r="BF34" s="30">
        <f>'S.1.4 - % models per year'!BF34*$BL34</f>
        <v>0</v>
      </c>
      <c r="BG34" s="30">
        <f>'S.1.4 - % models per year'!BG34*$BL34</f>
        <v>0</v>
      </c>
      <c r="BH34" s="30">
        <f>'S.1.4 - % models per year'!BH34*$BL34</f>
        <v>0</v>
      </c>
      <c r="BI34" s="30">
        <f>'S.1.4 - % models per year'!BI34*$BL34</f>
        <v>3.869206695</v>
      </c>
      <c r="BJ34" s="30">
        <f>'S.1.4 - % models per year'!BJ34*$BL34</f>
        <v>1.616981902</v>
      </c>
      <c r="BK34" s="30"/>
      <c r="BL34" s="47">
        <v>5305.0</v>
      </c>
      <c r="BM34" s="30"/>
    </row>
    <row r="35" ht="15.75" customHeight="1">
      <c r="A35" s="39">
        <v>2033.0</v>
      </c>
      <c r="B35" s="30">
        <f>'S.1.4 - % models per year'!B35*$BL35</f>
        <v>0</v>
      </c>
      <c r="C35" s="30">
        <f>'S.1.4 - % models per year'!C35*$BL35</f>
        <v>261.9397998</v>
      </c>
      <c r="D35" s="30">
        <f>'S.1.4 - % models per year'!D35*$BL35</f>
        <v>0</v>
      </c>
      <c r="E35" s="30">
        <f>'S.1.4 - % models per year'!E35*$BL35</f>
        <v>128.9048179</v>
      </c>
      <c r="F35" s="30">
        <f>'S.1.4 - % models per year'!F35*$BL35</f>
        <v>607.004659</v>
      </c>
      <c r="G35" s="30">
        <f>'S.1.4 - % models per year'!G35*$BL35</f>
        <v>0</v>
      </c>
      <c r="H35" s="30">
        <f>'S.1.4 - % models per year'!H35*$BL35</f>
        <v>0</v>
      </c>
      <c r="I35" s="30">
        <f>'S.1.4 - % models per year'!I35*$BL35</f>
        <v>36.28752755</v>
      </c>
      <c r="J35" s="30">
        <f>'S.1.4 - % models per year'!J35*$BL35</f>
        <v>30.33644924</v>
      </c>
      <c r="K35" s="30">
        <f>'S.1.4 - % models per year'!K35*$BL35</f>
        <v>6.912936824</v>
      </c>
      <c r="L35" s="30">
        <f>'S.1.4 - % models per year'!L35*$BL35</f>
        <v>253.5458632</v>
      </c>
      <c r="M35" s="30">
        <f>'S.1.4 - % models per year'!M35*$BL35</f>
        <v>115.2173127</v>
      </c>
      <c r="N35" s="30">
        <f>'S.1.4 - % models per year'!N35*$BL35</f>
        <v>21.69139969</v>
      </c>
      <c r="O35" s="30">
        <f>'S.1.4 - % models per year'!O35*$BL35</f>
        <v>223.7953727</v>
      </c>
      <c r="P35" s="30">
        <f>'S.1.4 - % models per year'!P35*$BL35</f>
        <v>142.3875567</v>
      </c>
      <c r="Q35" s="30">
        <f>'S.1.4 - % models per year'!Q35*$BL35</f>
        <v>0</v>
      </c>
      <c r="R35" s="30">
        <f>'S.1.4 - % models per year'!R35*$BL35</f>
        <v>482.0821716</v>
      </c>
      <c r="S35" s="30">
        <f>'S.1.4 - % models per year'!S35*$BL35</f>
        <v>691.8274972</v>
      </c>
      <c r="T35" s="30">
        <f>'S.1.4 - % models per year'!T35*$BL35</f>
        <v>22.66235974</v>
      </c>
      <c r="U35" s="30">
        <f>'S.1.4 - % models per year'!U35*$BL35</f>
        <v>414.6676653</v>
      </c>
      <c r="V35" s="30">
        <f>'S.1.4 - % models per year'!V35*$BL35</f>
        <v>0</v>
      </c>
      <c r="W35" s="30">
        <f>'S.1.4 - % models per year'!W35*$BL35</f>
        <v>74.28151608</v>
      </c>
      <c r="X35" s="30">
        <f>'S.1.4 - % models per year'!X35*$BL35</f>
        <v>1.240415888</v>
      </c>
      <c r="Y35" s="30">
        <f>'S.1.4 - % models per year'!Y35*$BL35</f>
        <v>215.196418</v>
      </c>
      <c r="Z35" s="30">
        <f>'S.1.4 - % models per year'!Z35*$BL35</f>
        <v>7.074772818</v>
      </c>
      <c r="AA35" s="30">
        <f>'S.1.4 - % models per year'!AA35*$BL35</f>
        <v>82.29358773</v>
      </c>
      <c r="AB35" s="30">
        <f>'S.1.4 - % models per year'!AB35*$BL35</f>
        <v>5.310959314</v>
      </c>
      <c r="AC35" s="30">
        <f>'S.1.4 - % models per year'!AC35*$BL35</f>
        <v>28.75183438</v>
      </c>
      <c r="AD35" s="30">
        <f>'S.1.4 - % models per year'!AD35*$BL35</f>
        <v>126.0973735</v>
      </c>
      <c r="AE35" s="30">
        <f>'S.1.4 - % models per year'!AE35*$BL35</f>
        <v>13.26455844</v>
      </c>
      <c r="AF35" s="30">
        <f>'S.1.4 - % models per year'!AF35*$BL35</f>
        <v>38.15277205</v>
      </c>
      <c r="AG35" s="30">
        <f>'S.1.4 - % models per year'!AG35*$BL35</f>
        <v>7.191522158</v>
      </c>
      <c r="AH35" s="30">
        <f>'S.1.4 - % models per year'!AH35*$BL35</f>
        <v>24.15173245</v>
      </c>
      <c r="AI35" s="30">
        <f>'S.1.4 - % models per year'!AI35*$BL35</f>
        <v>37.25957965</v>
      </c>
      <c r="AJ35" s="30">
        <f>'S.1.4 - % models per year'!AJ35*$BL35</f>
        <v>0</v>
      </c>
      <c r="AK35" s="30">
        <f>'S.1.4 - % models per year'!AK35*$BL35</f>
        <v>4.41160603</v>
      </c>
      <c r="AL35" s="30">
        <f>'S.1.4 - % models per year'!AL35*$BL35</f>
        <v>7.85835698</v>
      </c>
      <c r="AM35" s="30">
        <f>'S.1.4 - % models per year'!AM35*$BL35</f>
        <v>12.33347641</v>
      </c>
      <c r="AN35" s="30">
        <f>'S.1.4 - % models per year'!AN35*$BL35</f>
        <v>13.80128601</v>
      </c>
      <c r="AO35" s="30">
        <f>'S.1.4 - % models per year'!AO35*$BL35</f>
        <v>97.02085898</v>
      </c>
      <c r="AP35" s="30">
        <f>'S.1.4 - % models per year'!AP35*$BL35</f>
        <v>42.94033374</v>
      </c>
      <c r="AQ35" s="30">
        <f>'S.1.4 - % models per year'!AQ35*$BL35</f>
        <v>11.78649933</v>
      </c>
      <c r="AR35" s="30">
        <f>'S.1.4 - % models per year'!AR35*$BL35</f>
        <v>90.25637228</v>
      </c>
      <c r="AS35" s="30">
        <f>'S.1.4 - % models per year'!AS35*$BL35</f>
        <v>81.52733827</v>
      </c>
      <c r="AT35" s="30">
        <f>'S.1.4 - % models per year'!AT35*$BL35</f>
        <v>66.42019049</v>
      </c>
      <c r="AU35" s="30">
        <f>'S.1.4 - % models per year'!AU35*$BL35</f>
        <v>35.11675799</v>
      </c>
      <c r="AV35" s="30">
        <f>'S.1.4 - % models per year'!AV35*$BL35</f>
        <v>103.9512144</v>
      </c>
      <c r="AW35" s="30">
        <f>'S.1.4 - % models per year'!AW35*$BL35</f>
        <v>19.54037283</v>
      </c>
      <c r="AX35" s="30">
        <f>'S.1.4 - % models per year'!AX35*$BL35</f>
        <v>0</v>
      </c>
      <c r="AY35" s="30">
        <f>'S.1.4 - % models per year'!AY35*$BL35</f>
        <v>4.473075124</v>
      </c>
      <c r="AZ35" s="30">
        <f>'S.1.4 - % models per year'!AZ35*$BL35</f>
        <v>0</v>
      </c>
      <c r="BA35" s="30">
        <f>'S.1.4 - % models per year'!BA35*$BL35</f>
        <v>0</v>
      </c>
      <c r="BB35" s="30">
        <f>'S.1.4 - % models per year'!BB35*$BL35</f>
        <v>0</v>
      </c>
      <c r="BC35" s="30">
        <f>'S.1.4 - % models per year'!BC35*$BL35</f>
        <v>29.43810413</v>
      </c>
      <c r="BD35" s="30">
        <f>'S.1.4 - % models per year'!BD35*$BL35</f>
        <v>338.792964</v>
      </c>
      <c r="BE35" s="30">
        <f>'S.1.4 - % models per year'!BE35*$BL35</f>
        <v>264.5295951</v>
      </c>
      <c r="BF35" s="30">
        <f>'S.1.4 - % models per year'!BF35*$BL35</f>
        <v>0</v>
      </c>
      <c r="BG35" s="30">
        <f>'S.1.4 - % models per year'!BG35*$BL35</f>
        <v>0</v>
      </c>
      <c r="BH35" s="30">
        <f>'S.1.4 - % models per year'!BH35*$BL35</f>
        <v>0</v>
      </c>
      <c r="BI35" s="30">
        <f>'S.1.4 - % models per year'!BI35*$BL35</f>
        <v>5.833348755</v>
      </c>
      <c r="BJ35" s="30">
        <f>'S.1.4 - % models per year'!BJ35*$BL35</f>
        <v>2.43781739</v>
      </c>
      <c r="BK35" s="30"/>
      <c r="BL35" s="47">
        <v>5332.0</v>
      </c>
      <c r="BM35" s="30"/>
    </row>
    <row r="36" ht="15.75" customHeight="1">
      <c r="A36" s="39">
        <v>2034.0</v>
      </c>
      <c r="B36" s="30">
        <f>'S.1.4 - % models per year'!B36*$BL36</f>
        <v>0</v>
      </c>
      <c r="C36" s="30">
        <f>'S.1.4 - % models per year'!C36*$BL36</f>
        <v>257.7391678</v>
      </c>
      <c r="D36" s="30">
        <f>'S.1.4 - % models per year'!D36*$BL36</f>
        <v>0</v>
      </c>
      <c r="E36" s="30">
        <f>'S.1.4 - % models per year'!E36*$BL36</f>
        <v>109.6050384</v>
      </c>
      <c r="F36" s="30">
        <f>'S.1.4 - % models per year'!F36*$BL36</f>
        <v>562.7845322</v>
      </c>
      <c r="G36" s="30">
        <f>'S.1.4 - % models per year'!G36*$BL36</f>
        <v>0</v>
      </c>
      <c r="H36" s="30">
        <f>'S.1.4 - % models per year'!H36*$BL36</f>
        <v>0</v>
      </c>
      <c r="I36" s="30">
        <f>'S.1.4 - % models per year'!I36*$BL36</f>
        <v>33.0325361</v>
      </c>
      <c r="J36" s="30">
        <f>'S.1.4 - % models per year'!J36*$BL36</f>
        <v>34.92731543</v>
      </c>
      <c r="K36" s="30">
        <f>'S.1.4 - % models per year'!K36*$BL36</f>
        <v>6.681269568</v>
      </c>
      <c r="L36" s="30">
        <f>'S.1.4 - % models per year'!L36*$BL36</f>
        <v>268.7594808</v>
      </c>
      <c r="M36" s="30">
        <f>'S.1.4 - % models per year'!M36*$BL36</f>
        <v>110.0916099</v>
      </c>
      <c r="N36" s="30">
        <f>'S.1.4 - % models per year'!N36*$BL36</f>
        <v>20.81405735</v>
      </c>
      <c r="O36" s="30">
        <f>'S.1.4 - % models per year'!O36*$BL36</f>
        <v>244.3336764</v>
      </c>
      <c r="P36" s="30">
        <f>'S.1.4 - % models per year'!P36*$BL36</f>
        <v>123.0138971</v>
      </c>
      <c r="Q36" s="30">
        <f>'S.1.4 - % models per year'!Q36*$BL36</f>
        <v>0</v>
      </c>
      <c r="R36" s="30">
        <f>'S.1.4 - % models per year'!R36*$BL36</f>
        <v>439.9426218</v>
      </c>
      <c r="S36" s="30">
        <f>'S.1.4 - % models per year'!S36*$BL36</f>
        <v>693.1838445</v>
      </c>
      <c r="T36" s="30">
        <f>'S.1.4 - % models per year'!T36*$BL36</f>
        <v>11.38643319</v>
      </c>
      <c r="U36" s="30">
        <f>'S.1.4 - % models per year'!U36*$BL36</f>
        <v>405.4877416</v>
      </c>
      <c r="V36" s="30">
        <f>'S.1.4 - % models per year'!V36*$BL36</f>
        <v>0</v>
      </c>
      <c r="W36" s="30">
        <f>'S.1.4 - % models per year'!W36*$BL36</f>
        <v>66.63083172</v>
      </c>
      <c r="X36" s="30">
        <f>'S.1.4 - % models per year'!X36*$BL36</f>
        <v>1.206495243</v>
      </c>
      <c r="Y36" s="30">
        <f>'S.1.4 - % models per year'!Y36*$BL36</f>
        <v>230.5352097</v>
      </c>
      <c r="Z36" s="30">
        <f>'S.1.4 - % models per year'!Z36*$BL36</f>
        <v>6.543858504</v>
      </c>
      <c r="AA36" s="30">
        <f>'S.1.4 - % models per year'!AA36*$BL36</f>
        <v>85.31088546</v>
      </c>
      <c r="AB36" s="30">
        <f>'S.1.4 - % models per year'!AB36*$BL36</f>
        <v>7.115808954</v>
      </c>
      <c r="AC36" s="30">
        <f>'S.1.4 - % models per year'!AC36*$BL36</f>
        <v>27.64234334</v>
      </c>
      <c r="AD36" s="30">
        <f>'S.1.4 - % models per year'!AD36*$BL36</f>
        <v>127.8066907</v>
      </c>
      <c r="AE36" s="30">
        <f>'S.1.4 - % models per year'!AE36*$BL36</f>
        <v>12.20561844</v>
      </c>
      <c r="AF36" s="30">
        <f>'S.1.4 - % models per year'!AF36*$BL36</f>
        <v>36.59438965</v>
      </c>
      <c r="AG36" s="30">
        <f>'S.1.4 - % models per year'!AG36*$BL36</f>
        <v>3.613294798</v>
      </c>
      <c r="AH36" s="30">
        <f>'S.1.4 - % models per year'!AH36*$BL36</f>
        <v>21.17532774</v>
      </c>
      <c r="AI36" s="30">
        <f>'S.1.4 - % models per year'!AI36*$BL36</f>
        <v>34.03128727</v>
      </c>
      <c r="AJ36" s="30">
        <f>'S.1.4 - % models per year'!AJ36*$BL36</f>
        <v>0</v>
      </c>
      <c r="AK36" s="30">
        <f>'S.1.4 - % models per year'!AK36*$BL36</f>
        <v>2.216558994</v>
      </c>
      <c r="AL36" s="30">
        <f>'S.1.4 - % models per year'!AL36*$BL36</f>
        <v>7.593731956</v>
      </c>
      <c r="AM36" s="30">
        <f>'S.1.4 - % models per year'!AM36*$BL36</f>
        <v>11.00872856</v>
      </c>
      <c r="AN36" s="30">
        <f>'S.1.4 - % models per year'!AN36*$BL36</f>
        <v>12.62110658</v>
      </c>
      <c r="AO36" s="30">
        <f>'S.1.4 - % models per year'!AO36*$BL36</f>
        <v>102.9175308</v>
      </c>
      <c r="AP36" s="30">
        <f>'S.1.4 - % models per year'!AP36*$BL36</f>
        <v>45.4886443</v>
      </c>
      <c r="AQ36" s="30">
        <f>'S.1.4 - % models per year'!AQ36*$BL36</f>
        <v>9.567380375</v>
      </c>
      <c r="AR36" s="30">
        <f>'S.1.4 - % models per year'!AR36*$BL36</f>
        <v>85.30175854</v>
      </c>
      <c r="AS36" s="30">
        <f>'S.1.4 - % models per year'!AS36*$BL36</f>
        <v>72.23992164</v>
      </c>
      <c r="AT36" s="30">
        <f>'S.1.4 - % models per year'!AT36*$BL36</f>
        <v>75.07534152</v>
      </c>
      <c r="AU36" s="30">
        <f>'S.1.4 - % models per year'!AU36*$BL36</f>
        <v>31.05904716</v>
      </c>
      <c r="AV36" s="30">
        <f>'S.1.4 - % models per year'!AV36*$BL36</f>
        <v>110.4824467</v>
      </c>
      <c r="AW36" s="30">
        <f>'S.1.4 - % models per year'!AW36*$BL36</f>
        <v>16.16081343</v>
      </c>
      <c r="AX36" s="30">
        <f>'S.1.4 - % models per year'!AX36*$BL36</f>
        <v>0</v>
      </c>
      <c r="AY36" s="30">
        <f>'S.1.4 - % models per year'!AY36*$BL36</f>
        <v>4.070140374</v>
      </c>
      <c r="AZ36" s="30">
        <f>'S.1.4 - % models per year'!AZ36*$BL36</f>
        <v>0</v>
      </c>
      <c r="BA36" s="30">
        <f>'S.1.4 - % models per year'!BA36*$BL36</f>
        <v>0</v>
      </c>
      <c r="BB36" s="30">
        <f>'S.1.4 - % models per year'!BB36*$BL36</f>
        <v>0</v>
      </c>
      <c r="BC36" s="30">
        <f>'S.1.4 - % models per year'!BC36*$BL36</f>
        <v>27.54970414</v>
      </c>
      <c r="BD36" s="30">
        <f>'S.1.4 - % models per year'!BD36*$BL36</f>
        <v>431.3056097</v>
      </c>
      <c r="BE36" s="30">
        <f>'S.1.4 - % models per year'!BE36*$BL36</f>
        <v>320.0642741</v>
      </c>
      <c r="BF36" s="30">
        <f>'S.1.4 - % models per year'!BF36*$BL36</f>
        <v>0</v>
      </c>
      <c r="BG36" s="30">
        <f>'S.1.4 - % models per year'!BG36*$BL36</f>
        <v>0</v>
      </c>
      <c r="BH36" s="30">
        <f>'S.1.4 - % models per year'!BH36*$BL36</f>
        <v>0</v>
      </c>
      <c r="BI36" s="30">
        <f>'S.1.4 - % models per year'!BI36*$BL36</f>
        <v>7.815724588</v>
      </c>
      <c r="BJ36" s="30">
        <f>'S.1.4 - % models per year'!BJ36*$BL36</f>
        <v>3.266272962</v>
      </c>
      <c r="BK36" s="30"/>
      <c r="BL36" s="47">
        <v>5358.0</v>
      </c>
      <c r="BM36" s="30"/>
    </row>
    <row r="37" ht="15.75" customHeight="1">
      <c r="A37" s="39">
        <v>2035.0</v>
      </c>
      <c r="B37" s="30">
        <f>'S.1.4 - % models per year'!B37*$BL37</f>
        <v>0</v>
      </c>
      <c r="C37" s="30">
        <f>'S.1.4 - % models per year'!C37*$BL37</f>
        <v>253.5324534</v>
      </c>
      <c r="D37" s="30">
        <f>'S.1.4 - % models per year'!D37*$BL37</f>
        <v>0</v>
      </c>
      <c r="E37" s="30">
        <f>'S.1.4 - % models per year'!E37*$BL37</f>
        <v>90.12858892</v>
      </c>
      <c r="F37" s="30">
        <f>'S.1.4 - % models per year'!F37*$BL37</f>
        <v>518.2027487</v>
      </c>
      <c r="G37" s="30">
        <f>'S.1.4 - % models per year'!G37*$BL37</f>
        <v>0</v>
      </c>
      <c r="H37" s="30">
        <f>'S.1.4 - % models per year'!H37*$BL37</f>
        <v>0</v>
      </c>
      <c r="I37" s="30">
        <f>'S.1.4 - % models per year'!I37*$BL37</f>
        <v>29.74976187</v>
      </c>
      <c r="J37" s="30">
        <f>'S.1.4 - % models per year'!J37*$BL37</f>
        <v>39.5686488</v>
      </c>
      <c r="K37" s="30">
        <f>'S.1.4 - % models per year'!K37*$BL37</f>
        <v>6.448224248</v>
      </c>
      <c r="L37" s="30">
        <f>'S.1.4 - % models per year'!L37*$BL37</f>
        <v>284.1615186</v>
      </c>
      <c r="M37" s="30">
        <f>'S.1.4 - % models per year'!M37*$BL37</f>
        <v>104.9301946</v>
      </c>
      <c r="N37" s="30">
        <f>'S.1.4 - % models per year'!N37*$BL37</f>
        <v>19.93087495</v>
      </c>
      <c r="O37" s="30">
        <f>'S.1.4 - % models per year'!O37*$BL37</f>
        <v>265.1099469</v>
      </c>
      <c r="P37" s="30">
        <f>'S.1.4 - % models per year'!P37*$BL37</f>
        <v>103.4646891</v>
      </c>
      <c r="Q37" s="30">
        <f>'S.1.4 - % models per year'!Q37*$BL37</f>
        <v>0</v>
      </c>
      <c r="R37" s="30">
        <f>'S.1.4 - % models per year'!R37*$BL37</f>
        <v>397.4450946</v>
      </c>
      <c r="S37" s="30">
        <f>'S.1.4 - % models per year'!S37*$BL37</f>
        <v>694.6496122</v>
      </c>
      <c r="T37" s="30">
        <f>'S.1.4 - % models per year'!T37*$BL37</f>
        <v>0</v>
      </c>
      <c r="U37" s="30">
        <f>'S.1.4 - % models per year'!U37*$BL37</f>
        <v>396.2726902</v>
      </c>
      <c r="V37" s="30">
        <f>'S.1.4 - % models per year'!V37*$BL37</f>
        <v>0</v>
      </c>
      <c r="W37" s="30">
        <f>'S.1.4 - % models per year'!W37*$BL37</f>
        <v>58.91332154</v>
      </c>
      <c r="X37" s="30">
        <f>'S.1.4 - % models per year'!X37*$BL37</f>
        <v>1.172404409</v>
      </c>
      <c r="Y37" s="30">
        <f>'S.1.4 - % models per year'!Y37*$BL37</f>
        <v>246.0583753</v>
      </c>
      <c r="Z37" s="30">
        <f>'S.1.4 - % models per year'!Z37*$BL37</f>
        <v>6.008572595</v>
      </c>
      <c r="AA37" s="30">
        <f>'S.1.4 - % models per year'!AA37*$BL37</f>
        <v>88.36998231</v>
      </c>
      <c r="AB37" s="30">
        <f>'S.1.4 - % models per year'!AB37*$BL37</f>
        <v>8.939583617</v>
      </c>
      <c r="AC37" s="30">
        <f>'S.1.4 - % models per year'!AC37*$BL37</f>
        <v>26.52564975</v>
      </c>
      <c r="AD37" s="30">
        <f>'S.1.4 - % models per year'!AD37*$BL37</f>
        <v>129.5506872</v>
      </c>
      <c r="AE37" s="30">
        <f>'S.1.4 - % models per year'!AE37*$BL37</f>
        <v>11.13784188</v>
      </c>
      <c r="AF37" s="30">
        <f>'S.1.4 - % models per year'!AF37*$BL37</f>
        <v>35.02558171</v>
      </c>
      <c r="AG37" s="30">
        <f>'S.1.4 - % models per year'!AG37*$BL37</f>
        <v>0</v>
      </c>
      <c r="AH37" s="30">
        <f>'S.1.4 - % models per year'!AH37*$BL37</f>
        <v>18.17226834</v>
      </c>
      <c r="AI37" s="30">
        <f>'S.1.4 - % models per year'!AI37*$BL37</f>
        <v>30.77561573</v>
      </c>
      <c r="AJ37" s="30">
        <f>'S.1.4 - % models per year'!AJ37*$BL37</f>
        <v>0</v>
      </c>
      <c r="AK37" s="30">
        <f>'S.1.4 - % models per year'!AK37*$BL37</f>
        <v>0</v>
      </c>
      <c r="AL37" s="30">
        <f>'S.1.4 - % models per year'!AL37*$BL37</f>
        <v>7.327527555</v>
      </c>
      <c r="AM37" s="30">
        <f>'S.1.4 - % models per year'!AM37*$BL37</f>
        <v>9.672336372</v>
      </c>
      <c r="AN37" s="30">
        <f>'S.1.4 - % models per year'!AN37*$BL37</f>
        <v>11.43094299</v>
      </c>
      <c r="AO37" s="30">
        <f>'S.1.4 - % models per year'!AO37*$BL37</f>
        <v>108.8870595</v>
      </c>
      <c r="AP37" s="30">
        <f>'S.1.4 - % models per year'!AP37*$BL37</f>
        <v>48.06858076</v>
      </c>
      <c r="AQ37" s="30">
        <f>'S.1.4 - % models per year'!AQ37*$BL37</f>
        <v>7.327527555</v>
      </c>
      <c r="AR37" s="30">
        <f>'S.1.4 - % models per year'!AR37*$BL37</f>
        <v>80.309702</v>
      </c>
      <c r="AS37" s="30">
        <f>'S.1.4 - % models per year'!AS37*$BL37</f>
        <v>62.87018642</v>
      </c>
      <c r="AT37" s="30">
        <f>'S.1.4 - % models per year'!AT37*$BL37</f>
        <v>83.82691523</v>
      </c>
      <c r="AU37" s="30">
        <f>'S.1.4 - % models per year'!AU37*$BL37</f>
        <v>26.9653014</v>
      </c>
      <c r="AV37" s="30">
        <f>'S.1.4 - % models per year'!AV37*$BL37</f>
        <v>117.0938903</v>
      </c>
      <c r="AW37" s="30">
        <f>'S.1.4 - % models per year'!AW37*$BL37</f>
        <v>12.74989795</v>
      </c>
      <c r="AX37" s="30">
        <f>'S.1.4 - % models per year'!AX37*$BL37</f>
        <v>0</v>
      </c>
      <c r="AY37" s="30">
        <f>'S.1.4 - % models per year'!AY37*$BL37</f>
        <v>3.663763777</v>
      </c>
      <c r="AZ37" s="30">
        <f>'S.1.4 - % models per year'!AZ37*$BL37</f>
        <v>0</v>
      </c>
      <c r="BA37" s="30">
        <f>'S.1.4 - % models per year'!BA37*$BL37</f>
        <v>0</v>
      </c>
      <c r="BB37" s="30">
        <f>'S.1.4 - % models per year'!BB37*$BL37</f>
        <v>0</v>
      </c>
      <c r="BC37" s="30">
        <f>'S.1.4 - % models per year'!BC37*$BL37</f>
        <v>25.64634644</v>
      </c>
      <c r="BD37" s="30">
        <f>'S.1.4 - % models per year'!BD37*$BL37</f>
        <v>524.7975235</v>
      </c>
      <c r="BE37" s="30">
        <f>'S.1.4 - % models per year'!BE37*$BL37</f>
        <v>376.1952647</v>
      </c>
      <c r="BF37" s="30">
        <f>'S.1.4 - % models per year'!BF37*$BL37</f>
        <v>0</v>
      </c>
      <c r="BG37" s="30">
        <f>'S.1.4 - % models per year'!BG37*$BL37</f>
        <v>0</v>
      </c>
      <c r="BH37" s="30">
        <f>'S.1.4 - % models per year'!BH37*$BL37</f>
        <v>0</v>
      </c>
      <c r="BI37" s="30">
        <f>'S.1.4 - % models per year'!BI37*$BL37</f>
        <v>9.818886923</v>
      </c>
      <c r="BJ37" s="30">
        <f>'S.1.4 - % models per year'!BJ37*$BL37</f>
        <v>4.103415431</v>
      </c>
      <c r="BK37" s="30"/>
      <c r="BL37" s="47">
        <v>5385.0</v>
      </c>
      <c r="BM37" s="30"/>
    </row>
    <row r="38" ht="15.75" customHeight="1">
      <c r="A38" s="39">
        <v>2036.0</v>
      </c>
      <c r="B38" s="30">
        <f>'S.1.4 - % models per year'!B38*$BL38</f>
        <v>0</v>
      </c>
      <c r="C38" s="30">
        <f>'S.1.4 - % models per year'!C38*$BL38</f>
        <v>245.20078</v>
      </c>
      <c r="D38" s="30">
        <f>'S.1.4 - % models per year'!D38*$BL38</f>
        <v>0</v>
      </c>
      <c r="E38" s="30">
        <f>'S.1.4 - % models per year'!E38*$BL38</f>
        <v>79.05111697</v>
      </c>
      <c r="F38" s="30">
        <f>'S.1.4 - % models per year'!F38*$BL38</f>
        <v>471.6809468</v>
      </c>
      <c r="G38" s="30">
        <f>'S.1.4 - % models per year'!G38*$BL38</f>
        <v>0</v>
      </c>
      <c r="H38" s="30">
        <f>'S.1.4 - % models per year'!H38*$BL38</f>
        <v>0</v>
      </c>
      <c r="I38" s="30">
        <f>'S.1.4 - % models per year'!I38*$BL38</f>
        <v>26.85913845</v>
      </c>
      <c r="J38" s="30">
        <f>'S.1.4 - % models per year'!J38*$BL38</f>
        <v>46.48535746</v>
      </c>
      <c r="K38" s="30">
        <f>'S.1.4 - % models per year'!K38*$BL38</f>
        <v>5.184444142</v>
      </c>
      <c r="L38" s="30">
        <f>'S.1.4 - % models per year'!L38*$BL38</f>
        <v>273.9824644</v>
      </c>
      <c r="M38" s="30">
        <f>'S.1.4 - % models per year'!M38*$BL38</f>
        <v>97.02965422</v>
      </c>
      <c r="N38" s="30">
        <f>'S.1.4 - % models per year'!N38*$BL38</f>
        <v>18.99291318</v>
      </c>
      <c r="O38" s="30">
        <f>'S.1.4 - % models per year'!O38*$BL38</f>
        <v>280.884392</v>
      </c>
      <c r="P38" s="30">
        <f>'S.1.4 - % models per year'!P38*$BL38</f>
        <v>91.89368126</v>
      </c>
      <c r="Q38" s="30">
        <f>'S.1.4 - % models per year'!Q38*$BL38</f>
        <v>0</v>
      </c>
      <c r="R38" s="30">
        <f>'S.1.4 - % models per year'!R38*$BL38</f>
        <v>359.0989172</v>
      </c>
      <c r="S38" s="30">
        <f>'S.1.4 - % models per year'!S38*$BL38</f>
        <v>681.0530781</v>
      </c>
      <c r="T38" s="30">
        <f>'S.1.4 - % models per year'!T38*$BL38</f>
        <v>0</v>
      </c>
      <c r="U38" s="30">
        <f>'S.1.4 - % models per year'!U38*$BL38</f>
        <v>387.1039678</v>
      </c>
      <c r="V38" s="30">
        <f>'S.1.4 - % models per year'!V38*$BL38</f>
        <v>0</v>
      </c>
      <c r="W38" s="30">
        <f>'S.1.4 - % models per year'!W38*$BL38</f>
        <v>48.3846587</v>
      </c>
      <c r="X38" s="30">
        <f>'S.1.4 - % models per year'!X38*$BL38</f>
        <v>1.112241502</v>
      </c>
      <c r="Y38" s="30">
        <f>'S.1.4 - % models per year'!Y38*$BL38</f>
        <v>257.8774895</v>
      </c>
      <c r="Z38" s="30">
        <f>'S.1.4 - % models per year'!Z38*$BL38</f>
        <v>5.45288206</v>
      </c>
      <c r="AA38" s="30">
        <f>'S.1.4 - % models per year'!AA38*$BL38</f>
        <v>88.690441</v>
      </c>
      <c r="AB38" s="30">
        <f>'S.1.4 - % models per year'!AB38*$BL38</f>
        <v>8.544447187</v>
      </c>
      <c r="AC38" s="30">
        <f>'S.1.4 - % models per year'!AC38*$BL38</f>
        <v>25.39768501</v>
      </c>
      <c r="AD38" s="30">
        <f>'S.1.4 - % models per year'!AD38*$BL38</f>
        <v>129.065375</v>
      </c>
      <c r="AE38" s="30">
        <f>'S.1.4 - % models per year'!AE38*$BL38</f>
        <v>10.34014054</v>
      </c>
      <c r="AF38" s="30">
        <f>'S.1.4 - % models per year'!AF38*$BL38</f>
        <v>33.19287835</v>
      </c>
      <c r="AG38" s="30">
        <f>'S.1.4 - % models per year'!AG38*$BL38</f>
        <v>0</v>
      </c>
      <c r="AH38" s="30">
        <f>'S.1.4 - % models per year'!AH38*$BL38</f>
        <v>16.36339759</v>
      </c>
      <c r="AI38" s="30">
        <f>'S.1.4 - % models per year'!AI38*$BL38</f>
        <v>28.13624383</v>
      </c>
      <c r="AJ38" s="30">
        <f>'S.1.4 - % models per year'!AJ38*$BL38</f>
        <v>0</v>
      </c>
      <c r="AK38" s="30">
        <f>'S.1.4 - % models per year'!AK38*$BL38</f>
        <v>0</v>
      </c>
      <c r="AL38" s="30">
        <f>'S.1.4 - % models per year'!AL38*$BL38</f>
        <v>7.022182426</v>
      </c>
      <c r="AM38" s="30">
        <f>'S.1.4 - % models per year'!AM38*$BL38</f>
        <v>8.85089641</v>
      </c>
      <c r="AN38" s="30">
        <f>'S.1.4 - % models per year'!AN38*$BL38</f>
        <v>10.60406631</v>
      </c>
      <c r="AO38" s="30">
        <f>'S.1.4 - % models per year'!AO38*$BL38</f>
        <v>106.4019759</v>
      </c>
      <c r="AP38" s="30">
        <f>'S.1.4 - % models per year'!AP38*$BL38</f>
        <v>46.87401628</v>
      </c>
      <c r="AQ38" s="30">
        <f>'S.1.4 - % models per year'!AQ38*$BL38</f>
        <v>5.891413798</v>
      </c>
      <c r="AR38" s="30">
        <f>'S.1.4 - % models per year'!AR38*$BL38</f>
        <v>74.9729666</v>
      </c>
      <c r="AS38" s="30">
        <f>'S.1.4 - % models per year'!AS38*$BL38</f>
        <v>56.85236549</v>
      </c>
      <c r="AT38" s="30">
        <f>'S.1.4 - % models per year'!AT38*$BL38</f>
        <v>92.50083739</v>
      </c>
      <c r="AU38" s="30">
        <f>'S.1.4 - % models per year'!AU38*$BL38</f>
        <v>24.39424748</v>
      </c>
      <c r="AV38" s="30">
        <f>'S.1.4 - % models per year'!AV38*$BL38</f>
        <v>121.0005474</v>
      </c>
      <c r="AW38" s="30">
        <f>'S.1.4 - % models per year'!AW38*$BL38</f>
        <v>11.26875177</v>
      </c>
      <c r="AX38" s="30">
        <f>'S.1.4 - % models per year'!AX38*$BL38</f>
        <v>0</v>
      </c>
      <c r="AY38" s="30">
        <f>'S.1.4 - % models per year'!AY38*$BL38</f>
        <v>3.369745134</v>
      </c>
      <c r="AZ38" s="30">
        <f>'S.1.4 - % models per year'!AZ38*$BL38</f>
        <v>1.074230197</v>
      </c>
      <c r="BA38" s="30">
        <f>'S.1.4 - % models per year'!BA38*$BL38</f>
        <v>0</v>
      </c>
      <c r="BB38" s="30">
        <f>'S.1.4 - % models per year'!BB38*$BL38</f>
        <v>0</v>
      </c>
      <c r="BC38" s="30">
        <f>'S.1.4 - % models per year'!BC38*$BL38</f>
        <v>23.81436967</v>
      </c>
      <c r="BD38" s="30">
        <f>'S.1.4 - % models per year'!BD38*$BL38</f>
        <v>617.3398751</v>
      </c>
      <c r="BE38" s="30">
        <f>'S.1.4 - % models per year'!BE38*$BL38</f>
        <v>416.0226239</v>
      </c>
      <c r="BF38" s="30">
        <f>'S.1.4 - % models per year'!BF38*$BL38</f>
        <v>38.530941</v>
      </c>
      <c r="BG38" s="30">
        <f>'S.1.4 - % models per year'!BG38*$BL38</f>
        <v>4.749228238</v>
      </c>
      <c r="BH38" s="30">
        <f>'S.1.4 - % models per year'!BH38*$BL38</f>
        <v>0</v>
      </c>
      <c r="BI38" s="30">
        <f>'S.1.4 - % models per year'!BI38*$BL38</f>
        <v>17.19506645</v>
      </c>
      <c r="BJ38" s="30">
        <f>'S.1.4 - % models per year'!BJ38*$BL38</f>
        <v>6.210920944</v>
      </c>
      <c r="BK38" s="30"/>
      <c r="BL38" s="47">
        <v>5412.0</v>
      </c>
      <c r="BM38" s="30"/>
    </row>
    <row r="39" ht="15.75" customHeight="1">
      <c r="A39" s="39">
        <v>2037.0</v>
      </c>
      <c r="B39" s="30">
        <f>'S.1.4 - % models per year'!B39*$BL39</f>
        <v>0</v>
      </c>
      <c r="C39" s="30">
        <f>'S.1.4 - % models per year'!C39*$BL39</f>
        <v>236.7732908</v>
      </c>
      <c r="D39" s="30">
        <f>'S.1.4 - % models per year'!D39*$BL39</f>
        <v>0</v>
      </c>
      <c r="E39" s="30">
        <f>'S.1.4 - % models per year'!E39*$BL39</f>
        <v>67.85860696</v>
      </c>
      <c r="F39" s="30">
        <f>'S.1.4 - % models per year'!F39*$BL39</f>
        <v>424.6690336</v>
      </c>
      <c r="G39" s="30">
        <f>'S.1.4 - % models per year'!G39*$BL39</f>
        <v>0</v>
      </c>
      <c r="H39" s="30">
        <f>'S.1.4 - % models per year'!H39*$BL39</f>
        <v>0</v>
      </c>
      <c r="I39" s="30">
        <f>'S.1.4 - % models per year'!I39*$BL39</f>
        <v>23.93818457</v>
      </c>
      <c r="J39" s="30">
        <f>'S.1.4 - % models per year'!J39*$BL39</f>
        <v>53.4691003</v>
      </c>
      <c r="K39" s="30">
        <f>'S.1.4 - % models per year'!K39*$BL39</f>
        <v>3.907731664</v>
      </c>
      <c r="L39" s="30">
        <f>'S.1.4 - % models per year'!L39*$BL39</f>
        <v>263.6876292</v>
      </c>
      <c r="M39" s="30">
        <f>'S.1.4 - % models per year'!M39*$BL39</f>
        <v>89.04503417</v>
      </c>
      <c r="N39" s="30">
        <f>'S.1.4 - % models per year'!N39*$BL39</f>
        <v>18.04459548</v>
      </c>
      <c r="O39" s="30">
        <f>'S.1.4 - % models per year'!O39*$BL39</f>
        <v>296.8029689</v>
      </c>
      <c r="P39" s="30">
        <f>'S.1.4 - % models per year'!P39*$BL39</f>
        <v>80.20204379</v>
      </c>
      <c r="Q39" s="30">
        <f>'S.1.4 - % models per year'!Q39*$BL39</f>
        <v>0</v>
      </c>
      <c r="R39" s="30">
        <f>'S.1.4 - % models per year'!R39*$BL39</f>
        <v>320.3502448</v>
      </c>
      <c r="S39" s="30">
        <f>'S.1.4 - % models per year'!S39*$BL39</f>
        <v>667.2861281</v>
      </c>
      <c r="T39" s="30">
        <f>'S.1.4 - % models per year'!T39*$BL39</f>
        <v>0</v>
      </c>
      <c r="U39" s="30">
        <f>'S.1.4 - % models per year'!U39*$BL39</f>
        <v>377.8239368</v>
      </c>
      <c r="V39" s="30">
        <f>'S.1.4 - % models per year'!V39*$BL39</f>
        <v>0</v>
      </c>
      <c r="W39" s="30">
        <f>'S.1.4 - % models per year'!W39*$BL39</f>
        <v>37.74799536</v>
      </c>
      <c r="X39" s="30">
        <f>'S.1.4 - % models per year'!X39*$BL39</f>
        <v>1.051419647</v>
      </c>
      <c r="Y39" s="30">
        <f>'S.1.4 - % models per year'!Y39*$BL39</f>
        <v>269.8022229</v>
      </c>
      <c r="Z39" s="30">
        <f>'S.1.4 - % models per year'!Z39*$BL39</f>
        <v>4.891346343</v>
      </c>
      <c r="AA39" s="30">
        <f>'S.1.4 - % models per year'!AA39*$BL39</f>
        <v>89.00967619</v>
      </c>
      <c r="AB39" s="30">
        <f>'S.1.4 - % models per year'!AB39*$BL39</f>
        <v>8.144920924</v>
      </c>
      <c r="AC39" s="30">
        <f>'S.1.4 - % models per year'!AC39*$BL39</f>
        <v>24.2571386</v>
      </c>
      <c r="AD39" s="30">
        <f>'S.1.4 - % models per year'!AD39*$BL39</f>
        <v>128.5687393</v>
      </c>
      <c r="AE39" s="30">
        <f>'S.1.4 - % models per year'!AE39*$BL39</f>
        <v>9.53392267</v>
      </c>
      <c r="AF39" s="30">
        <f>'S.1.4 - % models per year'!AF39*$BL39</f>
        <v>31.34013632</v>
      </c>
      <c r="AG39" s="30">
        <f>'S.1.4 - % models per year'!AG39*$BL39</f>
        <v>0</v>
      </c>
      <c r="AH39" s="30">
        <f>'S.1.4 - % models per year'!AH39*$BL39</f>
        <v>14.53556912</v>
      </c>
      <c r="AI39" s="30">
        <f>'S.1.4 - % models per year'!AI39*$BL39</f>
        <v>25.4689971</v>
      </c>
      <c r="AJ39" s="30">
        <f>'S.1.4 - % models per year'!AJ39*$BL39</f>
        <v>0</v>
      </c>
      <c r="AK39" s="30">
        <f>'S.1.4 - % models per year'!AK39*$BL39</f>
        <v>0</v>
      </c>
      <c r="AL39" s="30">
        <f>'S.1.4 - % models per year'!AL39*$BL39</f>
        <v>6.713424034</v>
      </c>
      <c r="AM39" s="30">
        <f>'S.1.4 - % models per year'!AM39*$BL39</f>
        <v>8.020776373</v>
      </c>
      <c r="AN39" s="30">
        <f>'S.1.4 - % models per year'!AN39*$BL39</f>
        <v>9.768367333</v>
      </c>
      <c r="AO39" s="30">
        <f>'S.1.4 - % models per year'!AO39*$BL39</f>
        <v>103.8866492</v>
      </c>
      <c r="AP39" s="30">
        <f>'S.1.4 - % models per year'!AP39*$BL39</f>
        <v>45.66512787</v>
      </c>
      <c r="AQ39" s="30">
        <f>'S.1.4 - % models per year'!AQ39*$BL39</f>
        <v>4.440604164</v>
      </c>
      <c r="AR39" s="30">
        <f>'S.1.4 - % models per year'!AR39*$BL39</f>
        <v>69.57896444</v>
      </c>
      <c r="AS39" s="30">
        <f>'S.1.4 - % models per year'!AS39*$BL39</f>
        <v>50.7713545</v>
      </c>
      <c r="AT39" s="30">
        <f>'S.1.4 - % models per year'!AT39*$BL39</f>
        <v>101.2571127</v>
      </c>
      <c r="AU39" s="30">
        <f>'S.1.4 - % models per year'!AU39*$BL39</f>
        <v>21.79619101</v>
      </c>
      <c r="AV39" s="30">
        <f>'S.1.4 - % models per year'!AV39*$BL39</f>
        <v>124.9403264</v>
      </c>
      <c r="AW39" s="30">
        <f>'S.1.4 - % models per year'!AW39*$BL39</f>
        <v>9.772189128</v>
      </c>
      <c r="AX39" s="30">
        <f>'S.1.4 - % models per year'!AX39*$BL39</f>
        <v>0</v>
      </c>
      <c r="AY39" s="30">
        <f>'S.1.4 - % models per year'!AY39*$BL39</f>
        <v>3.072609533</v>
      </c>
      <c r="AZ39" s="30">
        <f>'S.1.4 - % models per year'!AZ39*$BL39</f>
        <v>2.159178876</v>
      </c>
      <c r="BA39" s="30">
        <f>'S.1.4 - % models per year'!BA39*$BL39</f>
        <v>0</v>
      </c>
      <c r="BB39" s="30">
        <f>'S.1.4 - % models per year'!BB39*$BL39</f>
        <v>0</v>
      </c>
      <c r="BC39" s="30">
        <f>'S.1.4 - % models per year'!BC39*$BL39</f>
        <v>21.96283071</v>
      </c>
      <c r="BD39" s="30">
        <f>'S.1.4 - % models per year'!BD39*$BL39</f>
        <v>710.7793437</v>
      </c>
      <c r="BE39" s="30">
        <f>'S.1.4 - % models per year'!BE39*$BL39</f>
        <v>456.2285532</v>
      </c>
      <c r="BF39" s="30">
        <f>'S.1.4 - % models per year'!BF39*$BL39</f>
        <v>77.44633707</v>
      </c>
      <c r="BG39" s="30">
        <f>'S.1.4 - % models per year'!BG39*$BL39</f>
        <v>9.545843454</v>
      </c>
      <c r="BH39" s="30">
        <f>'S.1.4 - % models per year'!BH39*$BL39</f>
        <v>0</v>
      </c>
      <c r="BI39" s="30">
        <f>'S.1.4 - % models per year'!BI39*$BL39</f>
        <v>24.64435301</v>
      </c>
      <c r="BJ39" s="30">
        <f>'S.1.4 - % models per year'!BJ39*$BL39</f>
        <v>8.339249497</v>
      </c>
      <c r="BK39" s="30"/>
      <c r="BL39" s="47">
        <v>5439.0</v>
      </c>
      <c r="BM39" s="30"/>
    </row>
    <row r="40" ht="15.75" customHeight="1">
      <c r="A40" s="39">
        <v>2038.0</v>
      </c>
      <c r="B40" s="30">
        <f>'S.1.4 - % models per year'!B40*$BL40</f>
        <v>0</v>
      </c>
      <c r="C40" s="30">
        <f>'S.1.4 - % models per year'!C40*$BL40</f>
        <v>228.2499859</v>
      </c>
      <c r="D40" s="30">
        <f>'S.1.4 - % models per year'!D40*$BL40</f>
        <v>0</v>
      </c>
      <c r="E40" s="30">
        <f>'S.1.4 - % models per year'!E40*$BL40</f>
        <v>56.55105888</v>
      </c>
      <c r="F40" s="30">
        <f>'S.1.4 - % models per year'!F40*$BL40</f>
        <v>377.1670093</v>
      </c>
      <c r="G40" s="30">
        <f>'S.1.4 - % models per year'!G40*$BL40</f>
        <v>0</v>
      </c>
      <c r="H40" s="30">
        <f>'S.1.4 - % models per year'!H40*$BL40</f>
        <v>0</v>
      </c>
      <c r="I40" s="30">
        <f>'S.1.4 - % models per year'!I40*$BL40</f>
        <v>20.98690022</v>
      </c>
      <c r="J40" s="30">
        <f>'S.1.4 - % models per year'!J40*$BL40</f>
        <v>60.51987732</v>
      </c>
      <c r="K40" s="30">
        <f>'S.1.4 - % models per year'!K40*$BL40</f>
        <v>2.618086815</v>
      </c>
      <c r="L40" s="30">
        <f>'S.1.4 - % models per year'!L40*$BL40</f>
        <v>253.2770132</v>
      </c>
      <c r="M40" s="30">
        <f>'S.1.4 - % models per year'!M40*$BL40</f>
        <v>80.97633444</v>
      </c>
      <c r="N40" s="30">
        <f>'S.1.4 - % models per year'!N40*$BL40</f>
        <v>17.08592187</v>
      </c>
      <c r="O40" s="30">
        <f>'S.1.4 - % models per year'!O40*$BL40</f>
        <v>312.8656774</v>
      </c>
      <c r="P40" s="30">
        <f>'S.1.4 - % models per year'!P40*$BL40</f>
        <v>68.38977667</v>
      </c>
      <c r="Q40" s="30">
        <f>'S.1.4 - % models per year'!Q40*$BL40</f>
        <v>0</v>
      </c>
      <c r="R40" s="30">
        <f>'S.1.4 - % models per year'!R40*$BL40</f>
        <v>281.1990775</v>
      </c>
      <c r="S40" s="30">
        <f>'S.1.4 - % models per year'!S40*$BL40</f>
        <v>653.3487623</v>
      </c>
      <c r="T40" s="30">
        <f>'S.1.4 - % models per year'!T40*$BL40</f>
        <v>0</v>
      </c>
      <c r="U40" s="30">
        <f>'S.1.4 - % models per year'!U40*$BL40</f>
        <v>368.4325971</v>
      </c>
      <c r="V40" s="30">
        <f>'S.1.4 - % models per year'!V40*$BL40</f>
        <v>0</v>
      </c>
      <c r="W40" s="30">
        <f>'S.1.4 - % models per year'!W40*$BL40</f>
        <v>27.00333152</v>
      </c>
      <c r="X40" s="30">
        <f>'S.1.4 - % models per year'!X40*$BL40</f>
        <v>0.9899388433</v>
      </c>
      <c r="Y40" s="30">
        <f>'S.1.4 - % models per year'!Y40*$BL40</f>
        <v>281.8325756</v>
      </c>
      <c r="Z40" s="30">
        <f>'S.1.4 - % models per year'!Z40*$BL40</f>
        <v>4.323965444</v>
      </c>
      <c r="AA40" s="30">
        <f>'S.1.4 - % models per year'!AA40*$BL40</f>
        <v>89.32768787</v>
      </c>
      <c r="AB40" s="30">
        <f>'S.1.4 - % models per year'!AB40*$BL40</f>
        <v>7.741004827</v>
      </c>
      <c r="AC40" s="30">
        <f>'S.1.4 - % models per year'!AC40*$BL40</f>
        <v>23.10401054</v>
      </c>
      <c r="AD40" s="30">
        <f>'S.1.4 - % models per year'!AD40*$BL40</f>
        <v>128.06078</v>
      </c>
      <c r="AE40" s="30">
        <f>'S.1.4 - % models per year'!AE40*$BL40</f>
        <v>8.719188266</v>
      </c>
      <c r="AF40" s="30">
        <f>'S.1.4 - % models per year'!AF40*$BL40</f>
        <v>29.46735564</v>
      </c>
      <c r="AG40" s="30">
        <f>'S.1.4 - % models per year'!AG40*$BL40</f>
        <v>0</v>
      </c>
      <c r="AH40" s="30">
        <f>'S.1.4 - % models per year'!AH40*$BL40</f>
        <v>12.68878293</v>
      </c>
      <c r="AI40" s="30">
        <f>'S.1.4 - % models per year'!AI40*$BL40</f>
        <v>22.77387552</v>
      </c>
      <c r="AJ40" s="30">
        <f>'S.1.4 - % models per year'!AJ40*$BL40</f>
        <v>0</v>
      </c>
      <c r="AK40" s="30">
        <f>'S.1.4 - % models per year'!AK40*$BL40</f>
        <v>0</v>
      </c>
      <c r="AL40" s="30">
        <f>'S.1.4 - % models per year'!AL40*$BL40</f>
        <v>6.401252378</v>
      </c>
      <c r="AM40" s="30">
        <f>'S.1.4 - % models per year'!AM40*$BL40</f>
        <v>7.181976261</v>
      </c>
      <c r="AN40" s="30">
        <f>'S.1.4 - % models per year'!AN40*$BL40</f>
        <v>8.923846056</v>
      </c>
      <c r="AO40" s="30">
        <f>'S.1.4 - % models per year'!AO40*$BL40</f>
        <v>101.3410794</v>
      </c>
      <c r="AP40" s="30">
        <f>'S.1.4 - % models per year'!AP40*$BL40</f>
        <v>44.44191552</v>
      </c>
      <c r="AQ40" s="30">
        <f>'S.1.4 - % models per year'!AQ40*$BL40</f>
        <v>2.975098653</v>
      </c>
      <c r="AR40" s="30">
        <f>'S.1.4 - % models per year'!AR40*$BL40</f>
        <v>64.12769551</v>
      </c>
      <c r="AS40" s="30">
        <f>'S.1.4 - % models per year'!AS40*$BL40</f>
        <v>44.62715346</v>
      </c>
      <c r="AT40" s="30">
        <f>'S.1.4 - % models per year'!AT40*$BL40</f>
        <v>110.0957413</v>
      </c>
      <c r="AU40" s="30">
        <f>'S.1.4 - % models per year'!AU40*$BL40</f>
        <v>19.17113198</v>
      </c>
      <c r="AV40" s="30">
        <f>'S.1.4 - % models per year'!AV40*$BL40</f>
        <v>128.9132275</v>
      </c>
      <c r="AW40" s="30">
        <f>'S.1.4 - % models per year'!AW40*$BL40</f>
        <v>8.260210009</v>
      </c>
      <c r="AX40" s="30">
        <f>'S.1.4 - % models per year'!AX40*$BL40</f>
        <v>0</v>
      </c>
      <c r="AY40" s="30">
        <f>'S.1.4 - % models per year'!AY40*$BL40</f>
        <v>2.772356974</v>
      </c>
      <c r="AZ40" s="30">
        <f>'S.1.4 - % models per year'!AZ40*$BL40</f>
        <v>3.254846039</v>
      </c>
      <c r="BA40" s="30">
        <f>'S.1.4 - % models per year'!BA40*$BL40</f>
        <v>0</v>
      </c>
      <c r="BB40" s="30">
        <f>'S.1.4 - % models per year'!BB40*$BL40</f>
        <v>0</v>
      </c>
      <c r="BC40" s="30">
        <f>'S.1.4 - % models per year'!BC40*$BL40</f>
        <v>20.09172956</v>
      </c>
      <c r="BD40" s="30">
        <f>'S.1.4 - % models per year'!BD40*$BL40</f>
        <v>805.1159293</v>
      </c>
      <c r="BE40" s="30">
        <f>'S.1.4 - % models per year'!BE40*$BL40</f>
        <v>496.8130527</v>
      </c>
      <c r="BF40" s="30">
        <f>'S.1.4 - % models per year'!BF40*$BL40</f>
        <v>116.7461882</v>
      </c>
      <c r="BG40" s="30">
        <f>'S.1.4 - % models per year'!BG40*$BL40</f>
        <v>14.38984565</v>
      </c>
      <c r="BH40" s="30">
        <f>'S.1.4 - % models per year'!BH40*$BL40</f>
        <v>0</v>
      </c>
      <c r="BI40" s="30">
        <f>'S.1.4 - % models per year'!BI40*$BL40</f>
        <v>32.16674659</v>
      </c>
      <c r="BJ40" s="30">
        <f>'S.1.4 - % models per year'!BJ40*$BL40</f>
        <v>10.48840109</v>
      </c>
      <c r="BK40" s="30"/>
      <c r="BL40" s="47">
        <v>5466.0</v>
      </c>
      <c r="BM40" s="30"/>
    </row>
    <row r="41" ht="15.75" customHeight="1">
      <c r="A41" s="39">
        <v>2039.0</v>
      </c>
      <c r="B41" s="30">
        <f>'S.1.4 - % models per year'!B41*$BL41</f>
        <v>0</v>
      </c>
      <c r="C41" s="30">
        <f>'S.1.4 - % models per year'!C41*$BL41</f>
        <v>219.6308653</v>
      </c>
      <c r="D41" s="30">
        <f>'S.1.4 - % models per year'!D41*$BL41</f>
        <v>0</v>
      </c>
      <c r="E41" s="30">
        <f>'S.1.4 - % models per year'!E41*$BL41</f>
        <v>45.12847275</v>
      </c>
      <c r="F41" s="30">
        <f>'S.1.4 - % models per year'!F41*$BL41</f>
        <v>329.1748738</v>
      </c>
      <c r="G41" s="30">
        <f>'S.1.4 - % models per year'!G41*$BL41</f>
        <v>0</v>
      </c>
      <c r="H41" s="30">
        <f>'S.1.4 - % models per year'!H41*$BL41</f>
        <v>0</v>
      </c>
      <c r="I41" s="30">
        <f>'S.1.4 - % models per year'!I41*$BL41</f>
        <v>18.0052854</v>
      </c>
      <c r="J41" s="30">
        <f>'S.1.4 - % models per year'!J41*$BL41</f>
        <v>67.63768851</v>
      </c>
      <c r="K41" s="30">
        <f>'S.1.4 - % models per year'!K41*$BL41</f>
        <v>1.315509593</v>
      </c>
      <c r="L41" s="30">
        <f>'S.1.4 - % models per year'!L41*$BL41</f>
        <v>242.7506163</v>
      </c>
      <c r="M41" s="30">
        <f>'S.1.4 - % models per year'!M41*$BL41</f>
        <v>72.82355502</v>
      </c>
      <c r="N41" s="30">
        <f>'S.1.4 - % models per year'!N41*$BL41</f>
        <v>16.11689232</v>
      </c>
      <c r="O41" s="30">
        <f>'S.1.4 - % models per year'!O41*$BL41</f>
        <v>329.0725177</v>
      </c>
      <c r="P41" s="30">
        <f>'S.1.4 - % models per year'!P41*$BL41</f>
        <v>56.45687988</v>
      </c>
      <c r="Q41" s="30">
        <f>'S.1.4 - % models per year'!Q41*$BL41</f>
        <v>0</v>
      </c>
      <c r="R41" s="30">
        <f>'S.1.4 - % models per year'!R41*$BL41</f>
        <v>241.6454152</v>
      </c>
      <c r="S41" s="30">
        <f>'S.1.4 - % models per year'!S41*$BL41</f>
        <v>639.2409806</v>
      </c>
      <c r="T41" s="30">
        <f>'S.1.4 - % models per year'!T41*$BL41</f>
        <v>0</v>
      </c>
      <c r="U41" s="30">
        <f>'S.1.4 - % models per year'!U41*$BL41</f>
        <v>358.9299487</v>
      </c>
      <c r="V41" s="30">
        <f>'S.1.4 - % models per year'!V41*$BL41</f>
        <v>0</v>
      </c>
      <c r="W41" s="30">
        <f>'S.1.4 - % models per year'!W41*$BL41</f>
        <v>16.15066719</v>
      </c>
      <c r="X41" s="30">
        <f>'S.1.4 - % models per year'!X41*$BL41</f>
        <v>0.9277990917</v>
      </c>
      <c r="Y41" s="30">
        <f>'S.1.4 - % models per year'!Y41*$BL41</f>
        <v>293.9685475</v>
      </c>
      <c r="Z41" s="30">
        <f>'S.1.4 - % models per year'!Z41*$BL41</f>
        <v>3.750739365</v>
      </c>
      <c r="AA41" s="30">
        <f>'S.1.4 - % models per year'!AA41*$BL41</f>
        <v>89.64447606</v>
      </c>
      <c r="AB41" s="30">
        <f>'S.1.4 - % models per year'!AB41*$BL41</f>
        <v>7.332698897</v>
      </c>
      <c r="AC41" s="30">
        <f>'S.1.4 - % models per year'!AC41*$BL41</f>
        <v>21.9383008</v>
      </c>
      <c r="AD41" s="30">
        <f>'S.1.4 - % models per year'!AD41*$BL41</f>
        <v>127.5414972</v>
      </c>
      <c r="AE41" s="30">
        <f>'S.1.4 - % models per year'!AE41*$BL41</f>
        <v>7.895937332</v>
      </c>
      <c r="AF41" s="30">
        <f>'S.1.4 - % models per year'!AF41*$BL41</f>
        <v>27.57453629</v>
      </c>
      <c r="AG41" s="30">
        <f>'S.1.4 - % models per year'!AG41*$BL41</f>
        <v>0</v>
      </c>
      <c r="AH41" s="30">
        <f>'S.1.4 - % models per year'!AH41*$BL41</f>
        <v>10.82303902</v>
      </c>
      <c r="AI41" s="30">
        <f>'S.1.4 - % models per year'!AI41*$BL41</f>
        <v>20.0508791</v>
      </c>
      <c r="AJ41" s="30">
        <f>'S.1.4 - % models per year'!AJ41*$BL41</f>
        <v>0</v>
      </c>
      <c r="AK41" s="30">
        <f>'S.1.4 - % models per year'!AK41*$BL41</f>
        <v>0</v>
      </c>
      <c r="AL41" s="30">
        <f>'S.1.4 - % models per year'!AL41*$BL41</f>
        <v>6.08566746</v>
      </c>
      <c r="AM41" s="30">
        <f>'S.1.4 - % models per year'!AM41*$BL41</f>
        <v>6.334496075</v>
      </c>
      <c r="AN41" s="30">
        <f>'S.1.4 - % models per year'!AN41*$BL41</f>
        <v>8.070502477</v>
      </c>
      <c r="AO41" s="30">
        <f>'S.1.4 - % models per year'!AO41*$BL41</f>
        <v>98.76526636</v>
      </c>
      <c r="AP41" s="30">
        <f>'S.1.4 - % models per year'!AP41*$BL41</f>
        <v>43.20437923</v>
      </c>
      <c r="AQ41" s="30">
        <f>'S.1.4 - % models per year'!AQ41*$BL41</f>
        <v>1.494897265</v>
      </c>
      <c r="AR41" s="30">
        <f>'S.1.4 - % models per year'!AR41*$BL41</f>
        <v>58.61915982</v>
      </c>
      <c r="AS41" s="30">
        <f>'S.1.4 - % models per year'!AS41*$BL41</f>
        <v>38.41976237</v>
      </c>
      <c r="AT41" s="30">
        <f>'S.1.4 - % models per year'!AT41*$BL41</f>
        <v>119.016723</v>
      </c>
      <c r="AU41" s="30">
        <f>'S.1.4 - % models per year'!AU41*$BL41</f>
        <v>16.5190704</v>
      </c>
      <c r="AV41" s="30">
        <f>'S.1.4 - % models per year'!AV41*$BL41</f>
        <v>132.9192504</v>
      </c>
      <c r="AW41" s="30">
        <f>'S.1.4 - % models per year'!AW41*$BL41</f>
        <v>6.732814417</v>
      </c>
      <c r="AX41" s="30">
        <f>'S.1.4 - % models per year'!AX41*$BL41</f>
        <v>0</v>
      </c>
      <c r="AY41" s="30">
        <f>'S.1.4 - % models per year'!AY41*$BL41</f>
        <v>2.468987456</v>
      </c>
      <c r="AZ41" s="30">
        <f>'S.1.4 - % models per year'!AZ41*$BL41</f>
        <v>4.361231685</v>
      </c>
      <c r="BA41" s="30">
        <f>'S.1.4 - % models per year'!BA41*$BL41</f>
        <v>0</v>
      </c>
      <c r="BB41" s="30">
        <f>'S.1.4 - % models per year'!BB41*$BL41</f>
        <v>0</v>
      </c>
      <c r="BC41" s="30">
        <f>'S.1.4 - % models per year'!BC41*$BL41</f>
        <v>18.20106623</v>
      </c>
      <c r="BD41" s="30">
        <f>'S.1.4 - % models per year'!BD41*$BL41</f>
        <v>900.3496318</v>
      </c>
      <c r="BE41" s="30">
        <f>'S.1.4 - % models per year'!BE41*$BL41</f>
        <v>537.7761224</v>
      </c>
      <c r="BF41" s="30">
        <f>'S.1.4 - % models per year'!BF41*$BL41</f>
        <v>156.4304944</v>
      </c>
      <c r="BG41" s="30">
        <f>'S.1.4 - % models per year'!BG41*$BL41</f>
        <v>19.28123482</v>
      </c>
      <c r="BH41" s="30">
        <f>'S.1.4 - % models per year'!BH41*$BL41</f>
        <v>0</v>
      </c>
      <c r="BI41" s="30">
        <f>'S.1.4 - % models per year'!BI41*$BL41</f>
        <v>39.76224719</v>
      </c>
      <c r="BJ41" s="30">
        <f>'S.1.4 - % models per year'!BJ41*$BL41</f>
        <v>12.65837572</v>
      </c>
      <c r="BK41" s="30"/>
      <c r="BL41" s="47">
        <v>5493.0</v>
      </c>
      <c r="BM41" s="30"/>
    </row>
    <row r="42" ht="15.75" customHeight="1">
      <c r="A42" s="39">
        <v>2040.0</v>
      </c>
      <c r="B42" s="30">
        <f>'S.1.4 - % models per year'!B42*$BL42</f>
        <v>0</v>
      </c>
      <c r="C42" s="30">
        <f>'S.1.4 - % models per year'!C42*$BL42</f>
        <v>210.9159289</v>
      </c>
      <c r="D42" s="30">
        <f>'S.1.4 - % models per year'!D42*$BL42</f>
        <v>0</v>
      </c>
      <c r="E42" s="30">
        <f>'S.1.4 - % models per year'!E42*$BL42</f>
        <v>33.59084855</v>
      </c>
      <c r="F42" s="30">
        <f>'S.1.4 - % models per year'!F42*$BL42</f>
        <v>280.6926271</v>
      </c>
      <c r="G42" s="30">
        <f>'S.1.4 - % models per year'!G42*$BL42</f>
        <v>0</v>
      </c>
      <c r="H42" s="30">
        <f>'S.1.4 - % models per year'!H42*$BL42</f>
        <v>0</v>
      </c>
      <c r="I42" s="30">
        <f>'S.1.4 - % models per year'!I42*$BL42</f>
        <v>14.99334012</v>
      </c>
      <c r="J42" s="30">
        <f>'S.1.4 - % models per year'!J42*$BL42</f>
        <v>74.82253389</v>
      </c>
      <c r="K42" s="30">
        <f>'S.1.4 - % models per year'!K42*$BL42</f>
        <v>0</v>
      </c>
      <c r="L42" s="30">
        <f>'S.1.4 - % models per year'!L42*$BL42</f>
        <v>232.1084385</v>
      </c>
      <c r="M42" s="30">
        <f>'S.1.4 - % models per year'!M42*$BL42</f>
        <v>64.58669592</v>
      </c>
      <c r="N42" s="30">
        <f>'S.1.4 - % models per year'!N42*$BL42</f>
        <v>15.13750686</v>
      </c>
      <c r="O42" s="30">
        <f>'S.1.4 - % models per year'!O42*$BL42</f>
        <v>345.4234898</v>
      </c>
      <c r="P42" s="30">
        <f>'S.1.4 - % models per year'!P42*$BL42</f>
        <v>44.40335344</v>
      </c>
      <c r="Q42" s="30">
        <f>'S.1.4 - % models per year'!Q42*$BL42</f>
        <v>0</v>
      </c>
      <c r="R42" s="30">
        <f>'S.1.4 - % models per year'!R42*$BL42</f>
        <v>201.689258</v>
      </c>
      <c r="S42" s="30">
        <f>'S.1.4 - % models per year'!S42*$BL42</f>
        <v>624.962783</v>
      </c>
      <c r="T42" s="30">
        <f>'S.1.4 - % models per year'!T42*$BL42</f>
        <v>0</v>
      </c>
      <c r="U42" s="30">
        <f>'S.1.4 - % models per year'!U42*$BL42</f>
        <v>349.3159915</v>
      </c>
      <c r="V42" s="30">
        <f>'S.1.4 - % models per year'!V42*$BL42</f>
        <v>0</v>
      </c>
      <c r="W42" s="30">
        <f>'S.1.4 - % models per year'!W42*$BL42</f>
        <v>5.190002351</v>
      </c>
      <c r="X42" s="30">
        <f>'S.1.4 - % models per year'!X42*$BL42</f>
        <v>0.8650003918</v>
      </c>
      <c r="Y42" s="30">
        <f>'S.1.4 - % models per year'!Y42*$BL42</f>
        <v>306.2101387</v>
      </c>
      <c r="Z42" s="30">
        <f>'S.1.4 - % models per year'!Z42*$BL42</f>
        <v>3.171668103</v>
      </c>
      <c r="AA42" s="30">
        <f>'S.1.4 - % models per year'!AA42*$BL42</f>
        <v>89.96004074</v>
      </c>
      <c r="AB42" s="30">
        <f>'S.1.4 - % models per year'!AB42*$BL42</f>
        <v>6.920003134</v>
      </c>
      <c r="AC42" s="30">
        <f>'S.1.4 - % models per year'!AC42*$BL42</f>
        <v>20.7600094</v>
      </c>
      <c r="AD42" s="30">
        <f>'S.1.4 - % models per year'!AD42*$BL42</f>
        <v>127.0108909</v>
      </c>
      <c r="AE42" s="30">
        <f>'S.1.4 - % models per year'!AE42*$BL42</f>
        <v>7.064169866</v>
      </c>
      <c r="AF42" s="30">
        <f>'S.1.4 - % models per year'!AF42*$BL42</f>
        <v>25.66167829</v>
      </c>
      <c r="AG42" s="30">
        <f>'S.1.4 - % models per year'!AG42*$BL42</f>
        <v>0</v>
      </c>
      <c r="AH42" s="30">
        <f>'S.1.4 - % models per year'!AH42*$BL42</f>
        <v>8.938337381</v>
      </c>
      <c r="AI42" s="30">
        <f>'S.1.4 - % models per year'!AI42*$BL42</f>
        <v>17.30000784</v>
      </c>
      <c r="AJ42" s="30">
        <f>'S.1.4 - % models per year'!AJ42*$BL42</f>
        <v>0</v>
      </c>
      <c r="AK42" s="30">
        <f>'S.1.4 - % models per year'!AK42*$BL42</f>
        <v>0</v>
      </c>
      <c r="AL42" s="30">
        <f>'S.1.4 - % models per year'!AL42*$BL42</f>
        <v>5.766669278</v>
      </c>
      <c r="AM42" s="30">
        <f>'S.1.4 - % models per year'!AM42*$BL42</f>
        <v>5.478335814</v>
      </c>
      <c r="AN42" s="30">
        <f>'S.1.4 - % models per year'!AN42*$BL42</f>
        <v>7.208336598</v>
      </c>
      <c r="AO42" s="30">
        <f>'S.1.4 - % models per year'!AO42*$BL42</f>
        <v>96.15921022</v>
      </c>
      <c r="AP42" s="30">
        <f>'S.1.4 - % models per year'!AP42*$BL42</f>
        <v>41.952519</v>
      </c>
      <c r="AQ42" s="30">
        <f>'S.1.4 - % models per year'!AQ42*$BL42</f>
        <v>0</v>
      </c>
      <c r="AR42" s="30">
        <f>'S.1.4 - % models per year'!AR42*$BL42</f>
        <v>53.05335736</v>
      </c>
      <c r="AS42" s="30">
        <f>'S.1.4 - % models per year'!AS42*$BL42</f>
        <v>32.14918123</v>
      </c>
      <c r="AT42" s="30">
        <f>'S.1.4 - % models per year'!AT42*$BL42</f>
        <v>128.020058</v>
      </c>
      <c r="AU42" s="30">
        <f>'S.1.4 - % models per year'!AU42*$BL42</f>
        <v>13.84000627</v>
      </c>
      <c r="AV42" s="30">
        <f>'S.1.4 - % models per year'!AV42*$BL42</f>
        <v>136.9583954</v>
      </c>
      <c r="AW42" s="30">
        <f>'S.1.4 - % models per year'!AW42*$BL42</f>
        <v>5.190002351</v>
      </c>
      <c r="AX42" s="30">
        <f>'S.1.4 - % models per year'!AX42*$BL42</f>
        <v>0</v>
      </c>
      <c r="AY42" s="30">
        <f>'S.1.4 - % models per year'!AY42*$BL42</f>
        <v>2.162500979</v>
      </c>
      <c r="AZ42" s="30">
        <f>'S.1.4 - % models per year'!AZ42*$BL42</f>
        <v>5.478335814</v>
      </c>
      <c r="BA42" s="30">
        <f>'S.1.4 - % models per year'!BA42*$BL42</f>
        <v>0</v>
      </c>
      <c r="BB42" s="30">
        <f>'S.1.4 - % models per year'!BB42*$BL42</f>
        <v>0</v>
      </c>
      <c r="BC42" s="30">
        <f>'S.1.4 - % models per year'!BC42*$BL42</f>
        <v>16.29084071</v>
      </c>
      <c r="BD42" s="30">
        <f>'S.1.4 - % models per year'!BD42*$BL42</f>
        <v>996.4804513</v>
      </c>
      <c r="BE42" s="30">
        <f>'S.1.4 - % models per year'!BE42*$BL42</f>
        <v>579.1177623</v>
      </c>
      <c r="BF42" s="30">
        <f>'S.1.4 - % models per year'!BF42*$BL42</f>
        <v>196.4992557</v>
      </c>
      <c r="BG42" s="30">
        <f>'S.1.4 - % models per year'!BG42*$BL42</f>
        <v>24.22001097</v>
      </c>
      <c r="BH42" s="30">
        <f>'S.1.4 - % models per year'!BH42*$BL42</f>
        <v>0</v>
      </c>
      <c r="BI42" s="30">
        <f>'S.1.4 - % models per year'!BI42*$BL42</f>
        <v>47.43085481</v>
      </c>
      <c r="BJ42" s="30">
        <f>'S.1.4 - % models per year'!BJ42*$BL42</f>
        <v>14.84917339</v>
      </c>
      <c r="BK42" s="30"/>
      <c r="BL42" s="47">
        <v>5520.0</v>
      </c>
      <c r="BM42" s="30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3.14"/>
    <col customWidth="1" min="3" max="65" width="10.71"/>
  </cols>
  <sheetData>
    <row r="1">
      <c r="B1" s="39" t="s">
        <v>135</v>
      </c>
      <c r="C1" s="39" t="s">
        <v>143</v>
      </c>
      <c r="D1" s="39" t="s">
        <v>144</v>
      </c>
      <c r="E1" s="39" t="s">
        <v>139</v>
      </c>
      <c r="F1" s="39" t="s">
        <v>145</v>
      </c>
      <c r="G1" s="39" t="s">
        <v>170</v>
      </c>
      <c r="H1" s="39" t="s">
        <v>161</v>
      </c>
      <c r="I1" s="39" t="s">
        <v>163</v>
      </c>
      <c r="J1" s="39" t="s">
        <v>173</v>
      </c>
      <c r="K1" s="39" t="s">
        <v>164</v>
      </c>
      <c r="L1" s="39" t="s">
        <v>155</v>
      </c>
      <c r="M1" s="39" t="s">
        <v>157</v>
      </c>
      <c r="N1" s="39" t="s">
        <v>136</v>
      </c>
      <c r="O1" s="39" t="s">
        <v>140</v>
      </c>
      <c r="P1" s="39" t="s">
        <v>137</v>
      </c>
      <c r="Q1" s="39" t="s">
        <v>147</v>
      </c>
      <c r="R1" s="39" t="s">
        <v>141</v>
      </c>
      <c r="S1" s="39" t="s">
        <v>148</v>
      </c>
      <c r="T1" s="39" t="s">
        <v>150</v>
      </c>
      <c r="U1" s="39" t="s">
        <v>152</v>
      </c>
      <c r="V1" s="39" t="s">
        <v>158</v>
      </c>
      <c r="W1" s="39" t="s">
        <v>159</v>
      </c>
      <c r="X1" s="39" t="s">
        <v>167</v>
      </c>
      <c r="Y1" s="39" t="s">
        <v>165</v>
      </c>
      <c r="Z1" s="39" t="s">
        <v>168</v>
      </c>
      <c r="AA1" s="39" t="s">
        <v>74</v>
      </c>
      <c r="AB1" s="39" t="s">
        <v>91</v>
      </c>
      <c r="AC1" s="39" t="s">
        <v>117</v>
      </c>
      <c r="AD1" s="39" t="s">
        <v>118</v>
      </c>
      <c r="AE1" s="39" t="s">
        <v>14</v>
      </c>
      <c r="AF1" s="39" t="s">
        <v>130</v>
      </c>
      <c r="AG1" s="39" t="s">
        <v>103</v>
      </c>
      <c r="AH1" s="39" t="s">
        <v>120</v>
      </c>
      <c r="AI1" s="39" t="s">
        <v>126</v>
      </c>
      <c r="AJ1" s="39" t="s">
        <v>24</v>
      </c>
      <c r="AK1" s="39" t="s">
        <v>35</v>
      </c>
      <c r="AL1" s="39" t="s">
        <v>44</v>
      </c>
      <c r="AM1" s="39" t="s">
        <v>107</v>
      </c>
      <c r="AN1" s="39" t="s">
        <v>111</v>
      </c>
      <c r="AO1" s="39" t="s">
        <v>128</v>
      </c>
      <c r="AP1" s="39" t="s">
        <v>53</v>
      </c>
      <c r="AQ1" s="39" t="s">
        <v>123</v>
      </c>
      <c r="AR1" s="39" t="s">
        <v>124</v>
      </c>
      <c r="AS1" s="39" t="s">
        <v>131</v>
      </c>
      <c r="AT1" s="39" t="s">
        <v>132</v>
      </c>
      <c r="AU1" s="39" t="s">
        <v>138</v>
      </c>
      <c r="AV1" s="39" t="s">
        <v>142</v>
      </c>
      <c r="AW1" s="39" t="s">
        <v>115</v>
      </c>
      <c r="AX1" s="39" t="s">
        <v>133</v>
      </c>
      <c r="AY1" s="39" t="s">
        <v>40</v>
      </c>
      <c r="AZ1" s="39" t="s">
        <v>125</v>
      </c>
      <c r="BA1" s="39" t="s">
        <v>18</v>
      </c>
      <c r="BB1" s="39" t="s">
        <v>116</v>
      </c>
      <c r="BC1" s="39" t="s">
        <v>134</v>
      </c>
      <c r="BD1" s="39" t="s">
        <v>154</v>
      </c>
      <c r="BE1" s="39" t="s">
        <v>149</v>
      </c>
      <c r="BF1" s="39" t="s">
        <v>160</v>
      </c>
      <c r="BG1" s="39" t="s">
        <v>166</v>
      </c>
      <c r="BH1" s="39" t="s">
        <v>121</v>
      </c>
      <c r="BI1" s="39" t="s">
        <v>129</v>
      </c>
      <c r="BJ1" s="39" t="s">
        <v>59</v>
      </c>
    </row>
    <row r="2">
      <c r="A2" s="3" t="s">
        <v>192</v>
      </c>
      <c r="B2" s="20">
        <v>2.407224</v>
      </c>
      <c r="C2" s="20">
        <v>5.4082681344</v>
      </c>
      <c r="D2" s="20">
        <v>5.660258047075395</v>
      </c>
      <c r="E2" s="20">
        <v>2.6353695200000002</v>
      </c>
      <c r="F2" s="20">
        <v>2.891862050831253</v>
      </c>
      <c r="G2" s="20">
        <v>9.108081495788666</v>
      </c>
      <c r="H2" s="20">
        <v>10.02654119252773</v>
      </c>
      <c r="I2" s="20">
        <v>11.901128008018421</v>
      </c>
      <c r="J2" s="20">
        <v>21.817775200000003</v>
      </c>
      <c r="K2" s="20">
        <v>16.149557536525826</v>
      </c>
      <c r="L2" s="20">
        <v>16.04363151127273</v>
      </c>
      <c r="M2" s="20">
        <v>16.126288193868614</v>
      </c>
      <c r="N2" s="20">
        <v>2.8176</v>
      </c>
      <c r="O2" s="20">
        <v>2.9663999999999997</v>
      </c>
      <c r="P2" s="20">
        <v>1.966532721625239</v>
      </c>
      <c r="Q2" s="20">
        <v>4.846886180945454</v>
      </c>
      <c r="R2" s="20">
        <v>6.102156666666668</v>
      </c>
      <c r="S2" s="20">
        <v>5.35768809048</v>
      </c>
      <c r="T2" s="20">
        <v>3.3755284584790584</v>
      </c>
      <c r="U2" s="20">
        <v>5.972593143109756</v>
      </c>
      <c r="V2" s="20">
        <v>4.06621641216</v>
      </c>
      <c r="W2" s="20">
        <v>4.18001357312</v>
      </c>
      <c r="X2" s="20">
        <v>14.615082013430094</v>
      </c>
      <c r="Y2" s="20">
        <v>16.76938504991493</v>
      </c>
      <c r="Z2" s="20">
        <v>29.723127373944155</v>
      </c>
      <c r="AA2" s="20">
        <v>0.33749999999999997</v>
      </c>
      <c r="AB2" s="20">
        <v>0.3525</v>
      </c>
      <c r="AC2" s="20">
        <v>0.38849999999999996</v>
      </c>
      <c r="AD2" s="20">
        <v>0.408</v>
      </c>
      <c r="AE2" s="20">
        <v>0.14796</v>
      </c>
      <c r="AF2" s="20">
        <v>1.004</v>
      </c>
      <c r="AG2" s="20">
        <v>0.5534</v>
      </c>
      <c r="AH2" s="20">
        <v>0.80276</v>
      </c>
      <c r="AI2" s="20">
        <v>0.9830249999999999</v>
      </c>
      <c r="AJ2" s="20">
        <v>0.17316</v>
      </c>
      <c r="AK2" s="20">
        <v>0.10089</v>
      </c>
      <c r="AL2" s="20">
        <v>0.12884</v>
      </c>
      <c r="AM2" s="20">
        <v>0.31431</v>
      </c>
      <c r="AN2" s="20">
        <v>0.35378999999999994</v>
      </c>
      <c r="AO2" s="20">
        <v>0.5365500000000001</v>
      </c>
      <c r="AP2" s="20">
        <v>0.10137</v>
      </c>
      <c r="AQ2" s="20">
        <v>0.828</v>
      </c>
      <c r="AR2" s="20">
        <v>0.87544</v>
      </c>
      <c r="AS2" s="20">
        <v>0.9982</v>
      </c>
      <c r="AT2" s="20">
        <v>1.6495000000000002</v>
      </c>
      <c r="AU2" s="20">
        <v>1.21674</v>
      </c>
      <c r="AV2" s="20">
        <v>2.8390600000000004</v>
      </c>
      <c r="AW2" s="20">
        <v>0.50364</v>
      </c>
      <c r="AX2" s="20">
        <v>1.1159999999999999</v>
      </c>
      <c r="AY2" s="20">
        <v>0.1308</v>
      </c>
      <c r="AZ2" s="20">
        <v>0.411</v>
      </c>
      <c r="BA2" s="20">
        <v>0.11805</v>
      </c>
      <c r="BB2" s="20">
        <v>0.25859999999999994</v>
      </c>
      <c r="BC2" s="20">
        <v>1.32</v>
      </c>
      <c r="BD2" s="45">
        <v>7.7700200000000015</v>
      </c>
      <c r="BE2" s="45">
        <v>5.16936</v>
      </c>
      <c r="BF2" s="45">
        <v>22.077900000000003</v>
      </c>
      <c r="BG2" s="45">
        <v>19.610177008638523</v>
      </c>
      <c r="BH2" s="20">
        <v>0.5479999999999999</v>
      </c>
      <c r="BI2" s="20">
        <v>0.7281599999999999</v>
      </c>
      <c r="BJ2" s="20">
        <v>0.2676</v>
      </c>
    </row>
    <row r="3">
      <c r="A3" s="39">
        <v>2000.0</v>
      </c>
      <c r="B3" s="30">
        <f>B$2*'S1.5 - N models per year'!B2</f>
        <v>69.57515688</v>
      </c>
      <c r="C3" s="30">
        <f>C$2*'S1.5 - N models per year'!C2</f>
        <v>0</v>
      </c>
      <c r="D3" s="30">
        <f>D$2*'S1.5 - N models per year'!D2</f>
        <v>0</v>
      </c>
      <c r="E3" s="30">
        <f>E$2*'S1.5 - N models per year'!E2</f>
        <v>436.241595</v>
      </c>
      <c r="F3" s="30">
        <f>F$2*'S1.5 - N models per year'!F2</f>
        <v>691.4550756</v>
      </c>
      <c r="G3" s="30">
        <f>G$2*'S1.5 - N models per year'!G2</f>
        <v>2997.434122</v>
      </c>
      <c r="H3" s="30">
        <f>H$2*'S1.5 - N models per year'!H2</f>
        <v>1626.796048</v>
      </c>
      <c r="I3" s="30">
        <f>I$2*'S1.5 - N models per year'!I2</f>
        <v>187.6222679</v>
      </c>
      <c r="J3" s="30">
        <f>J$2*'S1.5 - N models per year'!J2</f>
        <v>0</v>
      </c>
      <c r="K3" s="30">
        <f>K$2*'S1.5 - N models per year'!K2</f>
        <v>0</v>
      </c>
      <c r="L3" s="30">
        <f>L$2*'S1.5 - N models per year'!L2</f>
        <v>0</v>
      </c>
      <c r="M3" s="30">
        <f>M$2*'S1.5 - N models per year'!M2</f>
        <v>0</v>
      </c>
      <c r="N3" s="30">
        <f>N$2*'S1.5 - N models per year'!N2</f>
        <v>0</v>
      </c>
      <c r="O3" s="30">
        <f>O$2*'S1.5 - N models per year'!O2</f>
        <v>0</v>
      </c>
      <c r="P3" s="30">
        <f>P$2*'S1.5 - N models per year'!P2</f>
        <v>375.905932</v>
      </c>
      <c r="Q3" s="30">
        <f>Q$2*'S1.5 - N models per year'!Q2</f>
        <v>0</v>
      </c>
      <c r="R3" s="30">
        <f>R$2*'S1.5 - N models per year'!R2</f>
        <v>3306.909541</v>
      </c>
      <c r="S3" s="30">
        <f>S$2*'S1.5 - N models per year'!S2</f>
        <v>0</v>
      </c>
      <c r="T3" s="30">
        <f>T$2*'S1.5 - N models per year'!T2</f>
        <v>332.5967843</v>
      </c>
      <c r="U3" s="30">
        <f>U$2*'S1.5 - N models per year'!U2</f>
        <v>0</v>
      </c>
      <c r="V3" s="30">
        <f>V$2*'S1.5 - N models per year'!V2</f>
        <v>197.6547346</v>
      </c>
      <c r="W3" s="30">
        <f>W$2*'S1.5 - N models per year'!W2</f>
        <v>241.626953</v>
      </c>
      <c r="X3" s="30">
        <f>X$2*'S1.5 - N models per year'!X2</f>
        <v>0</v>
      </c>
      <c r="Y3" s="30">
        <f>Y$2*'S1.5 - N models per year'!Y2</f>
        <v>0</v>
      </c>
      <c r="Z3" s="30">
        <f>Z$2*'S1.5 - N models per year'!Z2</f>
        <v>0</v>
      </c>
      <c r="AA3" s="30">
        <f>AA$2*'S1.5 - N models per year'!AA2</f>
        <v>13.0800921</v>
      </c>
      <c r="AB3" s="30">
        <f>AB$2*'S1.5 - N models per year'!AB2</f>
        <v>0</v>
      </c>
      <c r="AC3" s="30">
        <f>AC$2*'S1.5 - N models per year'!AC2</f>
        <v>15.05663935</v>
      </c>
      <c r="AD3" s="30">
        <f>AD$2*'S1.5 - N models per year'!AD2</f>
        <v>0.2680064068</v>
      </c>
      <c r="AE3" s="30">
        <f>AE$2*'S1.5 - N models per year'!AE2</f>
        <v>35.37779161</v>
      </c>
      <c r="AF3" s="30">
        <f>AF$2*'S1.5 - N models per year'!AF2</f>
        <v>0</v>
      </c>
      <c r="AG3" s="30">
        <f>AG$2*'S1.5 - N models per year'!AG2</f>
        <v>79.61012077</v>
      </c>
      <c r="AH3" s="30">
        <f>AH$2*'S1.5 - N models per year'!AH2</f>
        <v>1.054631486</v>
      </c>
      <c r="AI3" s="30">
        <f>AI$2*'S1.5 - N models per year'!AI2</f>
        <v>0</v>
      </c>
      <c r="AJ3" s="30">
        <f>AJ$2*'S1.5 - N models per year'!AJ2</f>
        <v>0</v>
      </c>
      <c r="AK3" s="30">
        <f>AK$2*'S1.5 - N models per year'!AK2</f>
        <v>27.70189105</v>
      </c>
      <c r="AL3" s="30">
        <f>AL$2*'S1.5 - N models per year'!AL2</f>
        <v>0</v>
      </c>
      <c r="AM3" s="30">
        <f>AM$2*'S1.5 - N models per year'!AM2</f>
        <v>50.99647586</v>
      </c>
      <c r="AN3" s="30">
        <f>AN$2*'S1.5 - N models per year'!AN2</f>
        <v>28.58483422</v>
      </c>
      <c r="AO3" s="30">
        <f>AO$2*'S1.5 - N models per year'!AO2</f>
        <v>7.048962627</v>
      </c>
      <c r="AP3" s="30">
        <f>AP$2*'S1.5 - N models per year'!AP2</f>
        <v>0.3329388414</v>
      </c>
      <c r="AQ3" s="30">
        <f>AQ$2*'S1.5 - N models per year'!AQ2</f>
        <v>0</v>
      </c>
      <c r="AR3" s="30">
        <f>AR$2*'S1.5 - N models per year'!AR2</f>
        <v>0</v>
      </c>
      <c r="AS3" s="30">
        <f>AS$2*'S1.5 - N models per year'!AS2</f>
        <v>0</v>
      </c>
      <c r="AT3" s="30">
        <f>AT$2*'S1.5 - N models per year'!AT2</f>
        <v>0</v>
      </c>
      <c r="AU3" s="30">
        <f>AU$2*'S1.5 - N models per year'!AU2</f>
        <v>0</v>
      </c>
      <c r="AV3" s="30">
        <f>AV$2*'S1.5 - N models per year'!AV2</f>
        <v>0</v>
      </c>
      <c r="AW3" s="30">
        <f>AW$2*'S1.5 - N models per year'!AW2</f>
        <v>71.45933651</v>
      </c>
      <c r="AX3" s="30">
        <f>AX$2*'S1.5 - N models per year'!AX2</f>
        <v>177.4044762</v>
      </c>
      <c r="AY3" s="30">
        <f>AY$2*'S1.5 - N models per year'!AY2</f>
        <v>25.6040709</v>
      </c>
      <c r="AZ3" s="30">
        <f>AZ$2*'S1.5 - N models per year'!AZ2</f>
        <v>1.079908169</v>
      </c>
      <c r="BA3" s="30">
        <f>BA$2*'S1.5 - N models per year'!BA2</f>
        <v>20.85947072</v>
      </c>
      <c r="BB3" s="30">
        <f>BB$2*'S1.5 - N models per year'!BB2</f>
        <v>36.1820473</v>
      </c>
      <c r="BC3" s="30">
        <f>BC$2*'S1.5 - N models per year'!BC2</f>
        <v>0</v>
      </c>
      <c r="BD3" s="30">
        <f>BD$2*'S1.5 - N models per year'!BD2</f>
        <v>0</v>
      </c>
      <c r="BE3" s="30">
        <f>BE$2*'S1.5 - N models per year'!BE2</f>
        <v>0</v>
      </c>
      <c r="BF3" s="30">
        <f>BF$2*'S1.5 - N models per year'!BF2</f>
        <v>0</v>
      </c>
      <c r="BG3" s="30">
        <f>BG$2*'S1.5 - N models per year'!BG2</f>
        <v>0</v>
      </c>
      <c r="BH3" s="30">
        <f>BH$2*'S1.5 - N models per year'!BH2</f>
        <v>0</v>
      </c>
      <c r="BI3" s="30">
        <f>BI$2*'S1.5 - N models per year'!BI2</f>
        <v>0</v>
      </c>
      <c r="BJ3" s="30">
        <f>BJ$2*'S1.5 - N models per year'!BJ2</f>
        <v>0</v>
      </c>
      <c r="BK3" s="30">
        <f t="shared" ref="BK3:BK43" si="1">SUM(B3:BJ3)</f>
        <v>11055.5199</v>
      </c>
      <c r="BL3" s="5">
        <v>11055.519904426905</v>
      </c>
    </row>
    <row r="4">
      <c r="A4" s="39">
        <v>2001.0</v>
      </c>
      <c r="B4" s="30">
        <f>B$2*'S1.5 - N models per year'!B3</f>
        <v>118.5329192</v>
      </c>
      <c r="C4" s="30">
        <f>C$2*'S1.5 - N models per year'!C3</f>
        <v>0</v>
      </c>
      <c r="D4" s="30">
        <f>D$2*'S1.5 - N models per year'!D3</f>
        <v>0</v>
      </c>
      <c r="E4" s="30">
        <f>E$2*'S1.5 - N models per year'!E3</f>
        <v>486.9904608</v>
      </c>
      <c r="F4" s="30">
        <f>F$2*'S1.5 - N models per year'!F3</f>
        <v>827.1810642</v>
      </c>
      <c r="G4" s="30">
        <f>G$2*'S1.5 - N models per year'!G3</f>
        <v>2655.644833</v>
      </c>
      <c r="H4" s="30">
        <f>H$2*'S1.5 - N models per year'!H3</f>
        <v>1608.724252</v>
      </c>
      <c r="I4" s="30">
        <f>I$2*'S1.5 - N models per year'!I3</f>
        <v>164.6116636</v>
      </c>
      <c r="J4" s="30">
        <f>J$2*'S1.5 - N models per year'!J3</f>
        <v>0</v>
      </c>
      <c r="K4" s="30">
        <f>K$2*'S1.5 - N models per year'!K3</f>
        <v>0</v>
      </c>
      <c r="L4" s="30">
        <f>L$2*'S1.5 - N models per year'!L3</f>
        <v>0</v>
      </c>
      <c r="M4" s="30">
        <f>M$2*'S1.5 - N models per year'!M3</f>
        <v>0</v>
      </c>
      <c r="N4" s="30">
        <f>N$2*'S1.5 - N models per year'!N3</f>
        <v>0</v>
      </c>
      <c r="O4" s="30">
        <f>O$2*'S1.5 - N models per year'!O3</f>
        <v>0</v>
      </c>
      <c r="P4" s="30">
        <f>P$2*'S1.5 - N models per year'!P3</f>
        <v>400.3883796</v>
      </c>
      <c r="Q4" s="30">
        <f>Q$2*'S1.5 - N models per year'!Q3</f>
        <v>0</v>
      </c>
      <c r="R4" s="30">
        <f>R$2*'S1.5 - N models per year'!R3</f>
        <v>3146.52897</v>
      </c>
      <c r="S4" s="30">
        <f>S$2*'S1.5 - N models per year'!S3</f>
        <v>0</v>
      </c>
      <c r="T4" s="30">
        <f>T$2*'S1.5 - N models per year'!T3</f>
        <v>360.4388136</v>
      </c>
      <c r="U4" s="30">
        <f>U$2*'S1.5 - N models per year'!U3</f>
        <v>0</v>
      </c>
      <c r="V4" s="30">
        <f>V$2*'S1.5 - N models per year'!V3</f>
        <v>197.9728476</v>
      </c>
      <c r="W4" s="30">
        <f>W$2*'S1.5 - N models per year'!W3</f>
        <v>245.141041</v>
      </c>
      <c r="X4" s="30">
        <f>X$2*'S1.5 - N models per year'!X3</f>
        <v>0</v>
      </c>
      <c r="Y4" s="30">
        <f>Y$2*'S1.5 - N models per year'!Y3</f>
        <v>0</v>
      </c>
      <c r="Z4" s="30">
        <f>Z$2*'S1.5 - N models per year'!Z3</f>
        <v>0</v>
      </c>
      <c r="AA4" s="30">
        <f>AA$2*'S1.5 - N models per year'!AA3</f>
        <v>11.57705071</v>
      </c>
      <c r="AB4" s="30">
        <f>AB$2*'S1.5 - N models per year'!AB3</f>
        <v>0</v>
      </c>
      <c r="AC4" s="30">
        <f>AC$2*'S1.5 - N models per year'!AC3</f>
        <v>15.04601644</v>
      </c>
      <c r="AD4" s="30">
        <f>AD$2*'S1.5 - N models per year'!AD3</f>
        <v>0.2257317414</v>
      </c>
      <c r="AE4" s="30">
        <f>AE$2*'S1.5 - N models per year'!AE3</f>
        <v>30.37041322</v>
      </c>
      <c r="AF4" s="30">
        <f>AF$2*'S1.5 - N models per year'!AF3</f>
        <v>0</v>
      </c>
      <c r="AG4" s="30">
        <f>AG$2*'S1.5 - N models per year'!AG3</f>
        <v>88.79113785</v>
      </c>
      <c r="AH4" s="30">
        <f>AH$2*'S1.5 - N models per year'!AH3</f>
        <v>8.882765328</v>
      </c>
      <c r="AI4" s="30">
        <f>AI$2*'S1.5 - N models per year'!AI3</f>
        <v>0.5438724143</v>
      </c>
      <c r="AJ4" s="30">
        <f>AJ$2*'S1.5 - N models per year'!AJ3</f>
        <v>0</v>
      </c>
      <c r="AK4" s="30">
        <f>AK$2*'S1.5 - N models per year'!AK3</f>
        <v>23.16480707</v>
      </c>
      <c r="AL4" s="30">
        <f>AL$2*'S1.5 - N models per year'!AL3</f>
        <v>0</v>
      </c>
      <c r="AM4" s="30">
        <f>AM$2*'S1.5 - N models per year'!AM3</f>
        <v>42.77852189</v>
      </c>
      <c r="AN4" s="30">
        <f>AN$2*'S1.5 - N models per year'!AN3</f>
        <v>26.42480496</v>
      </c>
      <c r="AO4" s="30">
        <f>AO$2*'S1.5 - N models per year'!AO3</f>
        <v>13.65527654</v>
      </c>
      <c r="AP4" s="30">
        <f>AP$2*'S1.5 - N models per year'!AP3</f>
        <v>0.2804218949</v>
      </c>
      <c r="AQ4" s="30">
        <f>AQ$2*'S1.5 - N models per year'!AQ3</f>
        <v>0</v>
      </c>
      <c r="AR4" s="30">
        <f>AR$2*'S1.5 - N models per year'!AR3</f>
        <v>0</v>
      </c>
      <c r="AS4" s="30">
        <f>AS$2*'S1.5 - N models per year'!AS3</f>
        <v>0</v>
      </c>
      <c r="AT4" s="30">
        <f>AT$2*'S1.5 - N models per year'!AT3</f>
        <v>0</v>
      </c>
      <c r="AU4" s="30">
        <f>AU$2*'S1.5 - N models per year'!AU3</f>
        <v>0</v>
      </c>
      <c r="AV4" s="30">
        <f>AV$2*'S1.5 - N models per year'!AV3</f>
        <v>0</v>
      </c>
      <c r="AW4" s="30">
        <f>AW$2*'S1.5 - N models per year'!AW3</f>
        <v>81.36460782</v>
      </c>
      <c r="AX4" s="30">
        <f>AX$2*'S1.5 - N models per year'!AX3</f>
        <v>148.8036917</v>
      </c>
      <c r="AY4" s="30">
        <f>AY$2*'S1.5 - N models per year'!AY3</f>
        <v>21.49298136</v>
      </c>
      <c r="AZ4" s="30">
        <f>AZ$2*'S1.5 - N models per year'!AZ3</f>
        <v>1.136957668</v>
      </c>
      <c r="BA4" s="30">
        <f>BA$2*'S1.5 - N models per year'!BA3</f>
        <v>17.69977522</v>
      </c>
      <c r="BB4" s="30">
        <f>BB$2*'S1.5 - N models per year'!BB3</f>
        <v>30.33170687</v>
      </c>
      <c r="BC4" s="30">
        <f>BC$2*'S1.5 - N models per year'!BC3</f>
        <v>0</v>
      </c>
      <c r="BD4" s="30">
        <f>BD$2*'S1.5 - N models per year'!BD3</f>
        <v>0</v>
      </c>
      <c r="BE4" s="30">
        <f>BE$2*'S1.5 - N models per year'!BE3</f>
        <v>0</v>
      </c>
      <c r="BF4" s="30">
        <f>BF$2*'S1.5 - N models per year'!BF3</f>
        <v>0</v>
      </c>
      <c r="BG4" s="30">
        <f>BG$2*'S1.5 - N models per year'!BG3</f>
        <v>0</v>
      </c>
      <c r="BH4" s="30">
        <f>BH$2*'S1.5 - N models per year'!BH3</f>
        <v>0</v>
      </c>
      <c r="BI4" s="30">
        <f>BI$2*'S1.5 - N models per year'!BI3</f>
        <v>0</v>
      </c>
      <c r="BJ4" s="30">
        <f>BJ$2*'S1.5 - N models per year'!BJ3</f>
        <v>0</v>
      </c>
      <c r="BK4" s="30">
        <f t="shared" si="1"/>
        <v>10774.72579</v>
      </c>
      <c r="BL4" s="5">
        <v>10774.725785467472</v>
      </c>
    </row>
    <row r="5">
      <c r="A5" s="39">
        <v>2002.0</v>
      </c>
      <c r="B5" s="30">
        <f>B$2*'S1.5 - N models per year'!B4</f>
        <v>133.7840611</v>
      </c>
      <c r="C5" s="30">
        <f>C$2*'S1.5 - N models per year'!C4</f>
        <v>0</v>
      </c>
      <c r="D5" s="30">
        <f>D$2*'S1.5 - N models per year'!D4</f>
        <v>0</v>
      </c>
      <c r="E5" s="30">
        <f>E$2*'S1.5 - N models per year'!E4</f>
        <v>546.1582612</v>
      </c>
      <c r="F5" s="30">
        <f>F$2*'S1.5 - N models per year'!F4</f>
        <v>944.7835227</v>
      </c>
      <c r="G5" s="30">
        <f>G$2*'S1.5 - N models per year'!G4</f>
        <v>2620.841551</v>
      </c>
      <c r="H5" s="30">
        <f>H$2*'S1.5 - N models per year'!H4</f>
        <v>1682.123033</v>
      </c>
      <c r="I5" s="30">
        <f>I$2*'S1.5 - N models per year'!I4</f>
        <v>179.2628172</v>
      </c>
      <c r="J5" s="30">
        <f>J$2*'S1.5 - N models per year'!J4</f>
        <v>0</v>
      </c>
      <c r="K5" s="30">
        <f>K$2*'S1.5 - N models per year'!K4</f>
        <v>0</v>
      </c>
      <c r="L5" s="30">
        <f>L$2*'S1.5 - N models per year'!L4</f>
        <v>0</v>
      </c>
      <c r="M5" s="30">
        <f>M$2*'S1.5 - N models per year'!M4</f>
        <v>0</v>
      </c>
      <c r="N5" s="30">
        <f>N$2*'S1.5 - N models per year'!N4</f>
        <v>0</v>
      </c>
      <c r="O5" s="30">
        <f>O$2*'S1.5 - N models per year'!O4</f>
        <v>0</v>
      </c>
      <c r="P5" s="30">
        <f>P$2*'S1.5 - N models per year'!P4</f>
        <v>457.5971216</v>
      </c>
      <c r="Q5" s="30">
        <f>Q$2*'S1.5 - N models per year'!Q4</f>
        <v>0</v>
      </c>
      <c r="R5" s="30">
        <f>R$2*'S1.5 - N models per year'!R4</f>
        <v>3315.271734</v>
      </c>
      <c r="S5" s="30">
        <f>S$2*'S1.5 - N models per year'!S4</f>
        <v>0</v>
      </c>
      <c r="T5" s="30">
        <f>T$2*'S1.5 - N models per year'!T4</f>
        <v>375.1972443</v>
      </c>
      <c r="U5" s="30">
        <f>U$2*'S1.5 - N models per year'!U4</f>
        <v>0</v>
      </c>
      <c r="V5" s="30">
        <f>V$2*'S1.5 - N models per year'!V4</f>
        <v>247.10438</v>
      </c>
      <c r="W5" s="30">
        <f>W$2*'S1.5 - N models per year'!W4</f>
        <v>243.164296</v>
      </c>
      <c r="X5" s="30">
        <f>X$2*'S1.5 - N models per year'!X4</f>
        <v>0</v>
      </c>
      <c r="Y5" s="30">
        <f>Y$2*'S1.5 - N models per year'!Y4</f>
        <v>0</v>
      </c>
      <c r="Z5" s="30">
        <f>Z$2*'S1.5 - N models per year'!Z4</f>
        <v>0</v>
      </c>
      <c r="AA5" s="30">
        <f>AA$2*'S1.5 - N models per year'!AA4</f>
        <v>11.04379711</v>
      </c>
      <c r="AB5" s="30">
        <f>AB$2*'S1.5 - N models per year'!AB4</f>
        <v>0</v>
      </c>
      <c r="AC5" s="30">
        <f>AC$2*'S1.5 - N models per year'!AC4</f>
        <v>16.14303183</v>
      </c>
      <c r="AD5" s="30">
        <f>AD$2*'S1.5 - N models per year'!AD4</f>
        <v>0.2119162479</v>
      </c>
      <c r="AE5" s="30">
        <f>AE$2*'S1.5 - N models per year'!AE4</f>
        <v>29.51070874</v>
      </c>
      <c r="AF5" s="30">
        <f>AF$2*'S1.5 - N models per year'!AF4</f>
        <v>0</v>
      </c>
      <c r="AG5" s="30">
        <f>AG$2*'S1.5 - N models per year'!AG4</f>
        <v>105.2020816</v>
      </c>
      <c r="AH5" s="30">
        <f>AH$2*'S1.5 - N models per year'!AH4</f>
        <v>24.18342514</v>
      </c>
      <c r="AI5" s="30">
        <f>AI$2*'S1.5 - N models per year'!AI4</f>
        <v>0.5105857098</v>
      </c>
      <c r="AJ5" s="30">
        <f>AJ$2*'S1.5 - N models per year'!AJ4</f>
        <v>0</v>
      </c>
      <c r="AK5" s="30">
        <f>AK$2*'S1.5 - N models per year'!AK4</f>
        <v>21.64224288</v>
      </c>
      <c r="AL5" s="30">
        <f>AL$2*'S1.5 - N models per year'!AL4</f>
        <v>0</v>
      </c>
      <c r="AM5" s="30">
        <f>AM$2*'S1.5 - N models per year'!AM4</f>
        <v>39.34407453</v>
      </c>
      <c r="AN5" s="30">
        <f>AN$2*'S1.5 - N models per year'!AN4</f>
        <v>25.72632085</v>
      </c>
      <c r="AO5" s="30">
        <f>AO$2*'S1.5 - N models per year'!AO4</f>
        <v>17.27849778</v>
      </c>
      <c r="AP5" s="30">
        <f>AP$2*'S1.5 - N models per year'!AP4</f>
        <v>0.2632591918</v>
      </c>
      <c r="AQ5" s="30">
        <f>AQ$2*'S1.5 - N models per year'!AQ4</f>
        <v>2.150326633</v>
      </c>
      <c r="AR5" s="30">
        <f>AR$2*'S1.5 - N models per year'!AR4</f>
        <v>0</v>
      </c>
      <c r="AS5" s="30">
        <f>AS$2*'S1.5 - N models per year'!AS4</f>
        <v>0</v>
      </c>
      <c r="AT5" s="30">
        <f>AT$2*'S1.5 - N models per year'!AT4</f>
        <v>0</v>
      </c>
      <c r="AU5" s="30">
        <f>AU$2*'S1.5 - N models per year'!AU4</f>
        <v>0</v>
      </c>
      <c r="AV5" s="30">
        <f>AV$2*'S1.5 - N models per year'!AV4</f>
        <v>0</v>
      </c>
      <c r="AW5" s="30">
        <f>AW$2*'S1.5 - N models per year'!AW4</f>
        <v>91.29557643</v>
      </c>
      <c r="AX5" s="30">
        <f>AX$2*'S1.5 - N models per year'!AX4</f>
        <v>139.6964372</v>
      </c>
      <c r="AY5" s="30">
        <f>AY$2*'S1.5 - N models per year'!AY4</f>
        <v>19.90579179</v>
      </c>
      <c r="AZ5" s="30">
        <f>AZ$2*'S1.5 - N models per year'!AZ4</f>
        <v>1.707795645</v>
      </c>
      <c r="BA5" s="30">
        <f>BA$2*'S1.5 - N models per year'!BA4</f>
        <v>16.2486004</v>
      </c>
      <c r="BB5" s="30">
        <f>BB$2*'S1.5 - N models per year'!BB4</f>
        <v>28.34099338</v>
      </c>
      <c r="BC5" s="30">
        <f>BC$2*'S1.5 - N models per year'!BC4</f>
        <v>0</v>
      </c>
      <c r="BD5" s="30">
        <f>BD$2*'S1.5 - N models per year'!BD4</f>
        <v>0</v>
      </c>
      <c r="BE5" s="30">
        <f>BE$2*'S1.5 - N models per year'!BE4</f>
        <v>0</v>
      </c>
      <c r="BF5" s="30">
        <f>BF$2*'S1.5 - N models per year'!BF4</f>
        <v>0</v>
      </c>
      <c r="BG5" s="30">
        <f>BG$2*'S1.5 - N models per year'!BG4</f>
        <v>0</v>
      </c>
      <c r="BH5" s="30">
        <f>BH$2*'S1.5 - N models per year'!BH4</f>
        <v>0</v>
      </c>
      <c r="BI5" s="30">
        <f>BI$2*'S1.5 - N models per year'!BI4</f>
        <v>0</v>
      </c>
      <c r="BJ5" s="30">
        <f>BJ$2*'S1.5 - N models per year'!BJ4</f>
        <v>0</v>
      </c>
      <c r="BK5" s="30">
        <f t="shared" si="1"/>
        <v>11335.69349</v>
      </c>
      <c r="BL5" s="5">
        <v>11335.693485400046</v>
      </c>
    </row>
    <row r="6">
      <c r="A6" s="39">
        <v>2003.0</v>
      </c>
      <c r="B6" s="30">
        <f>B$2*'S1.5 - N models per year'!B5</f>
        <v>133.2396767</v>
      </c>
      <c r="C6" s="30">
        <f>C$2*'S1.5 - N models per year'!C5</f>
        <v>0</v>
      </c>
      <c r="D6" s="30">
        <f>D$2*'S1.5 - N models per year'!D5</f>
        <v>0</v>
      </c>
      <c r="E6" s="30">
        <f>E$2*'S1.5 - N models per year'!E5</f>
        <v>607.9964564</v>
      </c>
      <c r="F6" s="30">
        <f>F$2*'S1.5 - N models per year'!F5</f>
        <v>973.1346385</v>
      </c>
      <c r="G6" s="30">
        <f>G$2*'S1.5 - N models per year'!G5</f>
        <v>2551.887702</v>
      </c>
      <c r="H6" s="30">
        <f>H$2*'S1.5 - N models per year'!H5</f>
        <v>1689.461141</v>
      </c>
      <c r="I6" s="30">
        <f>I$2*'S1.5 - N models per year'!I5</f>
        <v>221.5186751</v>
      </c>
      <c r="J6" s="30">
        <f>J$2*'S1.5 - N models per year'!J5</f>
        <v>0</v>
      </c>
      <c r="K6" s="30">
        <f>K$2*'S1.5 - N models per year'!K5</f>
        <v>0</v>
      </c>
      <c r="L6" s="30">
        <f>L$2*'S1.5 - N models per year'!L5</f>
        <v>0</v>
      </c>
      <c r="M6" s="30">
        <f>M$2*'S1.5 - N models per year'!M5</f>
        <v>0</v>
      </c>
      <c r="N6" s="30">
        <f>N$2*'S1.5 - N models per year'!N5</f>
        <v>0</v>
      </c>
      <c r="O6" s="30">
        <f>O$2*'S1.5 - N models per year'!O5</f>
        <v>0</v>
      </c>
      <c r="P6" s="30">
        <f>P$2*'S1.5 - N models per year'!P5</f>
        <v>490.2951325</v>
      </c>
      <c r="Q6" s="30">
        <f>Q$2*'S1.5 - N models per year'!Q5</f>
        <v>0</v>
      </c>
      <c r="R6" s="30">
        <f>R$2*'S1.5 - N models per year'!R5</f>
        <v>3419.384984</v>
      </c>
      <c r="S6" s="30">
        <f>S$2*'S1.5 - N models per year'!S5</f>
        <v>0</v>
      </c>
      <c r="T6" s="30">
        <f>T$2*'S1.5 - N models per year'!T5</f>
        <v>398.4716596</v>
      </c>
      <c r="U6" s="30">
        <f>U$2*'S1.5 - N models per year'!U5</f>
        <v>0</v>
      </c>
      <c r="V6" s="30">
        <f>V$2*'S1.5 - N models per year'!V5</f>
        <v>264.8992643</v>
      </c>
      <c r="W6" s="30">
        <f>W$2*'S1.5 - N models per year'!W5</f>
        <v>253.8855593</v>
      </c>
      <c r="X6" s="30">
        <f>X$2*'S1.5 - N models per year'!X5</f>
        <v>0</v>
      </c>
      <c r="Y6" s="30">
        <f>Y$2*'S1.5 - N models per year'!Y5</f>
        <v>0</v>
      </c>
      <c r="Z6" s="30">
        <f>Z$2*'S1.5 - N models per year'!Z5</f>
        <v>0</v>
      </c>
      <c r="AA6" s="30">
        <f>AA$2*'S1.5 - N models per year'!AA5</f>
        <v>10.58016336</v>
      </c>
      <c r="AB6" s="30">
        <f>AB$2*'S1.5 - N models per year'!AB5</f>
        <v>0</v>
      </c>
      <c r="AC6" s="30">
        <f>AC$2*'S1.5 - N models per year'!AC5</f>
        <v>15.60427149</v>
      </c>
      <c r="AD6" s="30">
        <f>AD$2*'S1.5 - N models per year'!AD5</f>
        <v>0.1998475301</v>
      </c>
      <c r="AE6" s="30">
        <f>AE$2*'S1.5 - N models per year'!AE5</f>
        <v>27.75758758</v>
      </c>
      <c r="AF6" s="30">
        <f>AF$2*'S1.5 - N models per year'!AF5</f>
        <v>0</v>
      </c>
      <c r="AG6" s="30">
        <f>AG$2*'S1.5 - N models per year'!AG5</f>
        <v>117.1012481</v>
      </c>
      <c r="AH6" s="30">
        <f>AH$2*'S1.5 - N models per year'!AH5</f>
        <v>40.50061064</v>
      </c>
      <c r="AI6" s="30">
        <f>AI$2*'S1.5 - N models per year'!AI5</f>
        <v>2.407538215</v>
      </c>
      <c r="AJ6" s="30">
        <f>AJ$2*'S1.5 - N models per year'!AJ5</f>
        <v>0</v>
      </c>
      <c r="AK6" s="30">
        <f>AK$2*'S1.5 - N models per year'!AK5</f>
        <v>20.16261732</v>
      </c>
      <c r="AL6" s="30">
        <f>AL$2*'S1.5 - N models per year'!AL5</f>
        <v>0</v>
      </c>
      <c r="AM6" s="30">
        <f>AM$2*'S1.5 - N models per year'!AM5</f>
        <v>36.64154503</v>
      </c>
      <c r="AN6" s="30">
        <f>AN$2*'S1.5 - N models per year'!AN5</f>
        <v>24.9543733</v>
      </c>
      <c r="AO6" s="30">
        <f>AO$2*'S1.5 - N models per year'!AO5</f>
        <v>18.13417958</v>
      </c>
      <c r="AP6" s="30">
        <f>AP$2*'S1.5 - N models per year'!AP5</f>
        <v>0.2482664722</v>
      </c>
      <c r="AQ6" s="30">
        <f>AQ$2*'S1.5 - N models per year'!AQ5</f>
        <v>2.433437573</v>
      </c>
      <c r="AR6" s="30">
        <f>AR$2*'S1.5 - N models per year'!AR5</f>
        <v>0.8576202048</v>
      </c>
      <c r="AS6" s="30">
        <f>AS$2*'S1.5 - N models per year'!AS5</f>
        <v>0</v>
      </c>
      <c r="AT6" s="30">
        <f>AT$2*'S1.5 - N models per year'!AT5</f>
        <v>0</v>
      </c>
      <c r="AU6" s="30">
        <f>AU$2*'S1.5 - N models per year'!AU5</f>
        <v>0</v>
      </c>
      <c r="AV6" s="30">
        <f>AV$2*'S1.5 - N models per year'!AV5</f>
        <v>0</v>
      </c>
      <c r="AW6" s="30">
        <f>AW$2*'S1.5 - N models per year'!AW5</f>
        <v>96.7041038</v>
      </c>
      <c r="AX6" s="30">
        <f>AX$2*'S1.5 - N models per year'!AX5</f>
        <v>130.6473839</v>
      </c>
      <c r="AY6" s="30">
        <f>AY$2*'S1.5 - N models per year'!AY5</f>
        <v>18.32366737</v>
      </c>
      <c r="AZ6" s="30">
        <f>AZ$2*'S1.5 - N models per year'!AZ5</f>
        <v>1.610535978</v>
      </c>
      <c r="BA6" s="30">
        <f>BA$2*'S1.5 - N models per year'!BA5</f>
        <v>15.03411824</v>
      </c>
      <c r="BB6" s="30">
        <f>BB$2*'S1.5 - N models per year'!BB5</f>
        <v>26.60029405</v>
      </c>
      <c r="BC6" s="30">
        <f>BC$2*'S1.5 - N models per year'!BC5</f>
        <v>0</v>
      </c>
      <c r="BD6" s="30">
        <f>BD$2*'S1.5 - N models per year'!BD5</f>
        <v>0</v>
      </c>
      <c r="BE6" s="30">
        <f>BE$2*'S1.5 - N models per year'!BE5</f>
        <v>0</v>
      </c>
      <c r="BF6" s="30">
        <f>BF$2*'S1.5 - N models per year'!BF5</f>
        <v>0</v>
      </c>
      <c r="BG6" s="30">
        <f>BG$2*'S1.5 - N models per year'!BG5</f>
        <v>0</v>
      </c>
      <c r="BH6" s="30">
        <f>BH$2*'S1.5 - N models per year'!BH5</f>
        <v>0</v>
      </c>
      <c r="BI6" s="30">
        <f>BI$2*'S1.5 - N models per year'!BI5</f>
        <v>0</v>
      </c>
      <c r="BJ6" s="30">
        <f>BJ$2*'S1.5 - N models per year'!BJ5</f>
        <v>0</v>
      </c>
      <c r="BK6" s="30">
        <f t="shared" si="1"/>
        <v>11610.6783</v>
      </c>
      <c r="BL6" s="5">
        <v>11610.678299026222</v>
      </c>
    </row>
    <row r="7">
      <c r="A7" s="39">
        <v>2004.0</v>
      </c>
      <c r="B7" s="30">
        <f>B$2*'S1.5 - N models per year'!B6</f>
        <v>140.4980571</v>
      </c>
      <c r="C7" s="30">
        <f>C$2*'S1.5 - N models per year'!C6</f>
        <v>0</v>
      </c>
      <c r="D7" s="30">
        <f>D$2*'S1.5 - N models per year'!D6</f>
        <v>0</v>
      </c>
      <c r="E7" s="30">
        <f>E$2*'S1.5 - N models per year'!E6</f>
        <v>708.7740409</v>
      </c>
      <c r="F7" s="30">
        <f>F$2*'S1.5 - N models per year'!F6</f>
        <v>1024.85671</v>
      </c>
      <c r="G7" s="30">
        <f>G$2*'S1.5 - N models per year'!G6</f>
        <v>2487.863651</v>
      </c>
      <c r="H7" s="30">
        <f>H$2*'S1.5 - N models per year'!H6</f>
        <v>1676.015265</v>
      </c>
      <c r="I7" s="30">
        <f>I$2*'S1.5 - N models per year'!I6</f>
        <v>261.1739066</v>
      </c>
      <c r="J7" s="30">
        <f>J$2*'S1.5 - N models per year'!J6</f>
        <v>0</v>
      </c>
      <c r="K7" s="30">
        <f>K$2*'S1.5 - N models per year'!K6</f>
        <v>0</v>
      </c>
      <c r="L7" s="30">
        <f>L$2*'S1.5 - N models per year'!L6</f>
        <v>0</v>
      </c>
      <c r="M7" s="30">
        <f>M$2*'S1.5 - N models per year'!M6</f>
        <v>0</v>
      </c>
      <c r="N7" s="30">
        <f>N$2*'S1.5 - N models per year'!N6</f>
        <v>0</v>
      </c>
      <c r="O7" s="30">
        <f>O$2*'S1.5 - N models per year'!O6</f>
        <v>0</v>
      </c>
      <c r="P7" s="30">
        <f>P$2*'S1.5 - N models per year'!P6</f>
        <v>534.401862</v>
      </c>
      <c r="Q7" s="30">
        <f>Q$2*'S1.5 - N models per year'!Q6</f>
        <v>0</v>
      </c>
      <c r="R7" s="30">
        <f>R$2*'S1.5 - N models per year'!R6</f>
        <v>3504.550043</v>
      </c>
      <c r="S7" s="30">
        <f>S$2*'S1.5 - N models per year'!S6</f>
        <v>0</v>
      </c>
      <c r="T7" s="30">
        <f>T$2*'S1.5 - N models per year'!T6</f>
        <v>419.244343</v>
      </c>
      <c r="U7" s="30">
        <f>U$2*'S1.5 - N models per year'!U6</f>
        <v>0</v>
      </c>
      <c r="V7" s="30">
        <f>V$2*'S1.5 - N models per year'!V6</f>
        <v>298.0807582</v>
      </c>
      <c r="W7" s="30">
        <f>W$2*'S1.5 - N models per year'!W6</f>
        <v>283.0019937</v>
      </c>
      <c r="X7" s="30">
        <f>X$2*'S1.5 - N models per year'!X6</f>
        <v>0</v>
      </c>
      <c r="Y7" s="30">
        <f>Y$2*'S1.5 - N models per year'!Y6</f>
        <v>0</v>
      </c>
      <c r="Z7" s="30">
        <f>Z$2*'S1.5 - N models per year'!Z6</f>
        <v>0</v>
      </c>
      <c r="AA7" s="30">
        <f>AA$2*'S1.5 - N models per year'!AA6</f>
        <v>10.87343265</v>
      </c>
      <c r="AB7" s="30">
        <f>AB$2*'S1.5 - N models per year'!AB6</f>
        <v>0</v>
      </c>
      <c r="AC7" s="30">
        <f>AC$2*'S1.5 - N models per year'!AC6</f>
        <v>15.41891271</v>
      </c>
      <c r="AD7" s="30">
        <f>AD$2*'S1.5 - N models per year'!AD6</f>
        <v>0.1905039408</v>
      </c>
      <c r="AE7" s="30">
        <f>AE$2*'S1.5 - N models per year'!AE6</f>
        <v>26.18347796</v>
      </c>
      <c r="AF7" s="30">
        <f>AF$2*'S1.5 - N models per year'!AF6</f>
        <v>0</v>
      </c>
      <c r="AG7" s="30">
        <f>AG$2*'S1.5 - N models per year'!AG6</f>
        <v>122.4789057</v>
      </c>
      <c r="AH7" s="30">
        <f>AH$2*'S1.5 - N models per year'!AH6</f>
        <v>57.72317965</v>
      </c>
      <c r="AI7" s="30">
        <f>AI$2*'S1.5 - N models per year'!AI6</f>
        <v>4.130958891</v>
      </c>
      <c r="AJ7" s="30">
        <f>AJ$2*'S1.5 - N models per year'!AJ6</f>
        <v>0</v>
      </c>
      <c r="AK7" s="30">
        <f>AK$2*'S1.5 - N models per year'!AK6</f>
        <v>19.07861948</v>
      </c>
      <c r="AL7" s="30">
        <f>AL$2*'S1.5 - N models per year'!AL6</f>
        <v>0</v>
      </c>
      <c r="AM7" s="30">
        <f>AM$2*'S1.5 - N models per year'!AM6</f>
        <v>34.34138899</v>
      </c>
      <c r="AN7" s="30">
        <f>AN$2*'S1.5 - N models per year'!AN6</f>
        <v>23.62247465</v>
      </c>
      <c r="AO7" s="30">
        <f>AO$2*'S1.5 - N models per year'!AO6</f>
        <v>21.29476863</v>
      </c>
      <c r="AP7" s="30">
        <f>AP$2*'S1.5 - N models per year'!AP6</f>
        <v>0.2366591235</v>
      </c>
      <c r="AQ7" s="30">
        <f>AQ$2*'S1.5 - N models per year'!AQ6</f>
        <v>18.94393599</v>
      </c>
      <c r="AR7" s="30">
        <f>AR$2*'S1.5 - N models per year'!AR6</f>
        <v>0.8175233819</v>
      </c>
      <c r="AS7" s="30">
        <f>AS$2*'S1.5 - N models per year'!AS6</f>
        <v>1.398242895</v>
      </c>
      <c r="AT7" s="30">
        <f>AT$2*'S1.5 - N models per year'!AT6</f>
        <v>0</v>
      </c>
      <c r="AU7" s="30">
        <f>AU$2*'S1.5 - N models per year'!AU6</f>
        <v>0.5681219728</v>
      </c>
      <c r="AV7" s="30">
        <f>AV$2*'S1.5 - N models per year'!AV6</f>
        <v>0</v>
      </c>
      <c r="AW7" s="30">
        <f>AW$2*'S1.5 - N models per year'!AW6</f>
        <v>108.1737406</v>
      </c>
      <c r="AX7" s="30">
        <f>AX$2*'S1.5 - N models per year'!AX6</f>
        <v>124.0180654</v>
      </c>
      <c r="AY7" s="30">
        <f>AY$2*'S1.5 - N models per year'!AY6</f>
        <v>16.7951636</v>
      </c>
      <c r="AZ7" s="30">
        <f>AZ$2*'S1.5 - N models per year'!AZ6</f>
        <v>1.53523764</v>
      </c>
      <c r="BA7" s="30">
        <f>BA$2*'S1.5 - N models per year'!BA6</f>
        <v>14.05561888</v>
      </c>
      <c r="BB7" s="30">
        <f>BB$2*'S1.5 - N models per year'!BB6</f>
        <v>25.35663482</v>
      </c>
      <c r="BC7" s="30">
        <f>BC$2*'S1.5 - N models per year'!BC6</f>
        <v>0</v>
      </c>
      <c r="BD7" s="30">
        <f>BD$2*'S1.5 - N models per year'!BD6</f>
        <v>0</v>
      </c>
      <c r="BE7" s="30">
        <f>BE$2*'S1.5 - N models per year'!BE6</f>
        <v>0</v>
      </c>
      <c r="BF7" s="30">
        <f>BF$2*'S1.5 - N models per year'!BF6</f>
        <v>0</v>
      </c>
      <c r="BG7" s="30">
        <f>BG$2*'S1.5 - N models per year'!BG6</f>
        <v>0</v>
      </c>
      <c r="BH7" s="30">
        <f>BH$2*'S1.5 - N models per year'!BH6</f>
        <v>0</v>
      </c>
      <c r="BI7" s="30">
        <f>BI$2*'S1.5 - N models per year'!BI6</f>
        <v>0</v>
      </c>
      <c r="BJ7" s="30">
        <f>BJ$2*'S1.5 - N models per year'!BJ6</f>
        <v>0</v>
      </c>
      <c r="BK7" s="30">
        <f t="shared" si="1"/>
        <v>11985.6962</v>
      </c>
      <c r="BL7" s="5">
        <v>11985.696197309577</v>
      </c>
    </row>
    <row r="8">
      <c r="A8" s="39">
        <v>2005.0</v>
      </c>
      <c r="B8" s="30">
        <f>B$2*'S1.5 - N models per year'!B7</f>
        <v>147.648097</v>
      </c>
      <c r="C8" s="30">
        <f>C$2*'S1.5 - N models per year'!C7</f>
        <v>0</v>
      </c>
      <c r="D8" s="30">
        <f>D$2*'S1.5 - N models per year'!D7</f>
        <v>0</v>
      </c>
      <c r="E8" s="30">
        <f>E$2*'S1.5 - N models per year'!E7</f>
        <v>781.0705983</v>
      </c>
      <c r="F8" s="30">
        <f>F$2*'S1.5 - N models per year'!F7</f>
        <v>1109.555872</v>
      </c>
      <c r="G8" s="30">
        <f>G$2*'S1.5 - N models per year'!G7</f>
        <v>2438.47818</v>
      </c>
      <c r="H8" s="30">
        <f>H$2*'S1.5 - N models per year'!H7</f>
        <v>1651.922783</v>
      </c>
      <c r="I8" s="30">
        <f>I$2*'S1.5 - N models per year'!I7</f>
        <v>351.6598965</v>
      </c>
      <c r="J8" s="30">
        <f>J$2*'S1.5 - N models per year'!J7</f>
        <v>0</v>
      </c>
      <c r="K8" s="30">
        <f>K$2*'S1.5 - N models per year'!K7</f>
        <v>0</v>
      </c>
      <c r="L8" s="30">
        <f>L$2*'S1.5 - N models per year'!L7</f>
        <v>0</v>
      </c>
      <c r="M8" s="30">
        <f>M$2*'S1.5 - N models per year'!M7</f>
        <v>0</v>
      </c>
      <c r="N8" s="30">
        <f>N$2*'S1.5 - N models per year'!N7</f>
        <v>0</v>
      </c>
      <c r="O8" s="30">
        <f>O$2*'S1.5 - N models per year'!O7</f>
        <v>0</v>
      </c>
      <c r="P8" s="30">
        <f>P$2*'S1.5 - N models per year'!P7</f>
        <v>618.0577708</v>
      </c>
      <c r="Q8" s="30">
        <f>Q$2*'S1.5 - N models per year'!Q7</f>
        <v>0</v>
      </c>
      <c r="R8" s="30">
        <f>R$2*'S1.5 - N models per year'!R7</f>
        <v>3666.288624</v>
      </c>
      <c r="S8" s="30">
        <f>S$2*'S1.5 - N models per year'!S7</f>
        <v>0</v>
      </c>
      <c r="T8" s="30">
        <f>T$2*'S1.5 - N models per year'!T7</f>
        <v>424.6575752</v>
      </c>
      <c r="U8" s="30">
        <f>U$2*'S1.5 - N models per year'!U7</f>
        <v>0</v>
      </c>
      <c r="V8" s="30">
        <f>V$2*'S1.5 - N models per year'!V7</f>
        <v>329.5033586</v>
      </c>
      <c r="W8" s="30">
        <f>W$2*'S1.5 - N models per year'!W7</f>
        <v>321.8821702</v>
      </c>
      <c r="X8" s="30">
        <f>X$2*'S1.5 - N models per year'!X7</f>
        <v>0</v>
      </c>
      <c r="Y8" s="30">
        <f>Y$2*'S1.5 - N models per year'!Y7</f>
        <v>0</v>
      </c>
      <c r="Z8" s="30">
        <f>Z$2*'S1.5 - N models per year'!Z7</f>
        <v>39.92147134</v>
      </c>
      <c r="AA8" s="30">
        <f>AA$2*'S1.5 - N models per year'!AA7</f>
        <v>10.87920237</v>
      </c>
      <c r="AB8" s="30">
        <f>AB$2*'S1.5 - N models per year'!AB7</f>
        <v>0</v>
      </c>
      <c r="AC8" s="30">
        <f>AC$2*'S1.5 - N models per year'!AC7</f>
        <v>16.00182927</v>
      </c>
      <c r="AD8" s="30">
        <f>AD$2*'S1.5 - N models per year'!AD7</f>
        <v>0.182663151</v>
      </c>
      <c r="AE8" s="30">
        <f>AE$2*'S1.5 - N models per year'!AE7</f>
        <v>24.90708767</v>
      </c>
      <c r="AF8" s="30">
        <f>AF$2*'S1.5 - N models per year'!AF7</f>
        <v>0</v>
      </c>
      <c r="AG8" s="30">
        <f>AG$2*'S1.5 - N models per year'!AG7</f>
        <v>121.402049</v>
      </c>
      <c r="AH8" s="30">
        <f>AH$2*'S1.5 - N models per year'!AH7</f>
        <v>71.16094331</v>
      </c>
      <c r="AI8" s="30">
        <f>AI$2*'S1.5 - N models per year'!AI7</f>
        <v>13.20312088</v>
      </c>
      <c r="AJ8" s="30">
        <f>AJ$2*'S1.5 - N models per year'!AJ7</f>
        <v>0</v>
      </c>
      <c r="AK8" s="30">
        <f>AK$2*'S1.5 - N models per year'!AK7</f>
        <v>18.15787228</v>
      </c>
      <c r="AL8" s="30">
        <f>AL$2*'S1.5 - N models per year'!AL7</f>
        <v>0</v>
      </c>
      <c r="AM8" s="30">
        <f>AM$2*'S1.5 - N models per year'!AM7</f>
        <v>31.94293647</v>
      </c>
      <c r="AN8" s="30">
        <f>AN$2*'S1.5 - N models per year'!AN7</f>
        <v>23.91736231</v>
      </c>
      <c r="AO8" s="30">
        <f>AO$2*'S1.5 - N models per year'!AO7</f>
        <v>22.82047009</v>
      </c>
      <c r="AP8" s="30">
        <f>AP$2*'S1.5 - N models per year'!AP7</f>
        <v>0.2269186717</v>
      </c>
      <c r="AQ8" s="30">
        <f>AQ$2*'S1.5 - N models per year'!AQ7</f>
        <v>34.47498352</v>
      </c>
      <c r="AR8" s="30">
        <f>AR$2*'S1.5 - N models per year'!AR7</f>
        <v>6.271005054</v>
      </c>
      <c r="AS8" s="30">
        <f>AS$2*'S1.5 - N models per year'!AS7</f>
        <v>4.91587728</v>
      </c>
      <c r="AT8" s="30">
        <f>AT$2*'S1.5 - N models per year'!AT7</f>
        <v>0</v>
      </c>
      <c r="AU8" s="30">
        <f>AU$2*'S1.5 - N models per year'!AU7</f>
        <v>0.5447391233</v>
      </c>
      <c r="AV8" s="30">
        <f>AV$2*'S1.5 - N models per year'!AV7</f>
        <v>0</v>
      </c>
      <c r="AW8" s="30">
        <f>AW$2*'S1.5 - N models per year'!AW7</f>
        <v>112.7407713</v>
      </c>
      <c r="AX8" s="30">
        <f>AX$2*'S1.5 - N models per year'!AX7</f>
        <v>115.9158866</v>
      </c>
      <c r="AY8" s="30">
        <f>AY$2*'S1.5 - N models per year'!AY7</f>
        <v>15.75254779</v>
      </c>
      <c r="AZ8" s="30">
        <f>AZ$2*'S1.5 - N models per year'!AZ7</f>
        <v>1.840062624</v>
      </c>
      <c r="BA8" s="30">
        <f>BA$2*'S1.5 - N models per year'!BA7</f>
        <v>13.31856131</v>
      </c>
      <c r="BB8" s="30">
        <f>BB$2*'S1.5 - N models per year'!BB7</f>
        <v>24.31300264</v>
      </c>
      <c r="BC8" s="30">
        <f>BC$2*'S1.5 - N models per year'!BC7</f>
        <v>0</v>
      </c>
      <c r="BD8" s="30">
        <f>BD$2*'S1.5 - N models per year'!BD7</f>
        <v>0</v>
      </c>
      <c r="BE8" s="30">
        <f>BE$2*'S1.5 - N models per year'!BE7</f>
        <v>0</v>
      </c>
      <c r="BF8" s="30">
        <f>BF$2*'S1.5 - N models per year'!BF7</f>
        <v>0</v>
      </c>
      <c r="BG8" s="30">
        <f>BG$2*'S1.5 - N models per year'!BG7</f>
        <v>0</v>
      </c>
      <c r="BH8" s="30">
        <f>BH$2*'S1.5 - N models per year'!BH7</f>
        <v>0</v>
      </c>
      <c r="BI8" s="30">
        <f>BI$2*'S1.5 - N models per year'!BI7</f>
        <v>0</v>
      </c>
      <c r="BJ8" s="30">
        <f>BJ$2*'S1.5 - N models per year'!BJ7</f>
        <v>0</v>
      </c>
      <c r="BK8" s="30">
        <f t="shared" si="1"/>
        <v>12565.53629</v>
      </c>
      <c r="BL8" s="5">
        <v>12565.536289249669</v>
      </c>
    </row>
    <row r="9">
      <c r="A9" s="39">
        <v>2006.0</v>
      </c>
      <c r="B9" s="30">
        <f>B$2*'S1.5 - N models per year'!B8</f>
        <v>145.6507556</v>
      </c>
      <c r="C9" s="30">
        <f>C$2*'S1.5 - N models per year'!C8</f>
        <v>0</v>
      </c>
      <c r="D9" s="30">
        <f>D$2*'S1.5 - N models per year'!D8</f>
        <v>0</v>
      </c>
      <c r="E9" s="30">
        <f>E$2*'S1.5 - N models per year'!E8</f>
        <v>853.8185676</v>
      </c>
      <c r="F9" s="30">
        <f>F$2*'S1.5 - N models per year'!F8</f>
        <v>1260.8064</v>
      </c>
      <c r="G9" s="30">
        <f>G$2*'S1.5 - N models per year'!G8</f>
        <v>2388.060047</v>
      </c>
      <c r="H9" s="30">
        <f>H$2*'S1.5 - N models per year'!H8</f>
        <v>1652.188106</v>
      </c>
      <c r="I9" s="30">
        <f>I$2*'S1.5 - N models per year'!I8</f>
        <v>500.4853008</v>
      </c>
      <c r="J9" s="30">
        <f>J$2*'S1.5 - N models per year'!J8</f>
        <v>0</v>
      </c>
      <c r="K9" s="30">
        <f>K$2*'S1.5 - N models per year'!K8</f>
        <v>0</v>
      </c>
      <c r="L9" s="30">
        <f>L$2*'S1.5 - N models per year'!L8</f>
        <v>0</v>
      </c>
      <c r="M9" s="30">
        <f>M$2*'S1.5 - N models per year'!M8</f>
        <v>0</v>
      </c>
      <c r="N9" s="30">
        <f>N$2*'S1.5 - N models per year'!N8</f>
        <v>0</v>
      </c>
      <c r="O9" s="30">
        <f>O$2*'S1.5 - N models per year'!O8</f>
        <v>0</v>
      </c>
      <c r="P9" s="30">
        <f>P$2*'S1.5 - N models per year'!P8</f>
        <v>693.6655387</v>
      </c>
      <c r="Q9" s="30">
        <f>Q$2*'S1.5 - N models per year'!Q8</f>
        <v>0</v>
      </c>
      <c r="R9" s="30">
        <f>R$2*'S1.5 - N models per year'!R8</f>
        <v>3888.543233</v>
      </c>
      <c r="S9" s="30">
        <f>S$2*'S1.5 - N models per year'!S8</f>
        <v>0</v>
      </c>
      <c r="T9" s="30">
        <f>T$2*'S1.5 - N models per year'!T8</f>
        <v>431.6533965</v>
      </c>
      <c r="U9" s="30">
        <f>U$2*'S1.5 - N models per year'!U8</f>
        <v>0</v>
      </c>
      <c r="V9" s="30">
        <f>V$2*'S1.5 - N models per year'!V8</f>
        <v>369.9163051</v>
      </c>
      <c r="W9" s="30">
        <f>W$2*'S1.5 - N models per year'!W8</f>
        <v>344.3943717</v>
      </c>
      <c r="X9" s="30">
        <f>X$2*'S1.5 - N models per year'!X8</f>
        <v>0</v>
      </c>
      <c r="Y9" s="30">
        <f>Y$2*'S1.5 - N models per year'!Y8</f>
        <v>0</v>
      </c>
      <c r="Z9" s="30">
        <f>Z$2*'S1.5 - N models per year'!Z8</f>
        <v>76.52844301</v>
      </c>
      <c r="AA9" s="30">
        <f>AA$2*'S1.5 - N models per year'!AA8</f>
        <v>11.58619647</v>
      </c>
      <c r="AB9" s="30">
        <f>AB$2*'S1.5 - N models per year'!AB8</f>
        <v>0</v>
      </c>
      <c r="AC9" s="30">
        <f>AC$2*'S1.5 - N models per year'!AC8</f>
        <v>17.50481184</v>
      </c>
      <c r="AD9" s="30">
        <f>AD$2*'S1.5 - N models per year'!AD8</f>
        <v>0.1750803023</v>
      </c>
      <c r="AE9" s="30">
        <f>AE$2*'S1.5 - N models per year'!AE8</f>
        <v>23.80963375</v>
      </c>
      <c r="AF9" s="30">
        <f>AF$2*'S1.5 - N models per year'!AF8</f>
        <v>0</v>
      </c>
      <c r="AG9" s="30">
        <f>AG$2*'S1.5 - N models per year'!AG8</f>
        <v>117.3122132</v>
      </c>
      <c r="AH9" s="30">
        <f>AH$2*'S1.5 - N models per year'!AH8</f>
        <v>76.47435511</v>
      </c>
      <c r="AI9" s="30">
        <f>AI$2*'S1.5 - N models per year'!AI8</f>
        <v>24.46637799</v>
      </c>
      <c r="AJ9" s="30">
        <f>AJ$2*'S1.5 - N models per year'!AJ8</f>
        <v>0</v>
      </c>
      <c r="AK9" s="30">
        <f>AK$2*'S1.5 - N models per year'!AK8</f>
        <v>17.23091415</v>
      </c>
      <c r="AL9" s="30">
        <f>AL$2*'S1.5 - N models per year'!AL8</f>
        <v>0</v>
      </c>
      <c r="AM9" s="30">
        <f>AM$2*'S1.5 - N models per year'!AM8</f>
        <v>29.80764031</v>
      </c>
      <c r="AN9" s="30">
        <f>AN$2*'S1.5 - N models per year'!AN8</f>
        <v>24.5944827</v>
      </c>
      <c r="AO9" s="30">
        <f>AO$2*'S1.5 - N models per year'!AO8</f>
        <v>27.39897305</v>
      </c>
      <c r="AP9" s="30">
        <f>AP$2*'S1.5 - N models per year'!AP8</f>
        <v>0.2174986549</v>
      </c>
      <c r="AQ9" s="30">
        <f>AQ$2*'S1.5 - N models per year'!AQ8</f>
        <v>44.76906317</v>
      </c>
      <c r="AR9" s="30">
        <f>AR$2*'S1.5 - N models per year'!AR8</f>
        <v>9.767352439</v>
      </c>
      <c r="AS9" s="30">
        <f>AS$2*'S1.5 - N models per year'!AS8</f>
        <v>20.13226082</v>
      </c>
      <c r="AT9" s="30">
        <f>AT$2*'S1.5 - N models per year'!AT8</f>
        <v>0</v>
      </c>
      <c r="AU9" s="30">
        <f>AU$2*'S1.5 - N models per year'!AU8</f>
        <v>1.566376522</v>
      </c>
      <c r="AV9" s="30">
        <f>AV$2*'S1.5 - N models per year'!AV8</f>
        <v>0</v>
      </c>
      <c r="AW9" s="30">
        <f>AW$2*'S1.5 - N models per year'!AW8</f>
        <v>110.2218043</v>
      </c>
      <c r="AX9" s="30">
        <f>AX$2*'S1.5 - N models per year'!AX8</f>
        <v>108.7094194</v>
      </c>
      <c r="AY9" s="30">
        <f>AY$2*'S1.5 - N models per year'!AY8</f>
        <v>14.59345814</v>
      </c>
      <c r="AZ9" s="30">
        <f>AZ$2*'S1.5 - N models per year'!AZ8</f>
        <v>2.469147204</v>
      </c>
      <c r="BA9" s="30">
        <f>BA$2*'S1.5 - N models per year'!BA8</f>
        <v>12.41106929</v>
      </c>
      <c r="BB9" s="30">
        <f>BB$2*'S1.5 - N models per year'!BB8</f>
        <v>22.97079313</v>
      </c>
      <c r="BC9" s="30">
        <f>BC$2*'S1.5 - N models per year'!BC8</f>
        <v>0</v>
      </c>
      <c r="BD9" s="30">
        <f>BD$2*'S1.5 - N models per year'!BD8</f>
        <v>0</v>
      </c>
      <c r="BE9" s="30">
        <f>BE$2*'S1.5 - N models per year'!BE8</f>
        <v>0</v>
      </c>
      <c r="BF9" s="30">
        <f>BF$2*'S1.5 - N models per year'!BF8</f>
        <v>0</v>
      </c>
      <c r="BG9" s="30">
        <f>BG$2*'S1.5 - N models per year'!BG8</f>
        <v>0</v>
      </c>
      <c r="BH9" s="30">
        <f>BH$2*'S1.5 - N models per year'!BH8</f>
        <v>0</v>
      </c>
      <c r="BI9" s="30">
        <f>BI$2*'S1.5 - N models per year'!BI8</f>
        <v>0</v>
      </c>
      <c r="BJ9" s="30">
        <f>BJ$2*'S1.5 - N models per year'!BJ8</f>
        <v>0</v>
      </c>
      <c r="BK9" s="30">
        <f t="shared" si="1"/>
        <v>13323.89939</v>
      </c>
      <c r="BL9" s="5">
        <v>13323.899386961897</v>
      </c>
    </row>
    <row r="10">
      <c r="A10" s="39">
        <v>2007.0</v>
      </c>
      <c r="B10" s="30">
        <f>B$2*'S1.5 - N models per year'!B9</f>
        <v>143.671401</v>
      </c>
      <c r="C10" s="30">
        <f>C$2*'S1.5 - N models per year'!C9</f>
        <v>0</v>
      </c>
      <c r="D10" s="30">
        <f>D$2*'S1.5 - N models per year'!D9</f>
        <v>0</v>
      </c>
      <c r="E10" s="30">
        <f>E$2*'S1.5 - N models per year'!E9</f>
        <v>940.3809068</v>
      </c>
      <c r="F10" s="30">
        <f>F$2*'S1.5 - N models per year'!F9</f>
        <v>1481.145256</v>
      </c>
      <c r="G10" s="30">
        <f>G$2*'S1.5 - N models per year'!G9</f>
        <v>2409.58158</v>
      </c>
      <c r="H10" s="30">
        <f>H$2*'S1.5 - N models per year'!H9</f>
        <v>1740.081976</v>
      </c>
      <c r="I10" s="30">
        <f>I$2*'S1.5 - N models per year'!I9</f>
        <v>705.2626288</v>
      </c>
      <c r="J10" s="30">
        <f>J$2*'S1.5 - N models per year'!J9</f>
        <v>0</v>
      </c>
      <c r="K10" s="30">
        <f>K$2*'S1.5 - N models per year'!K9</f>
        <v>0</v>
      </c>
      <c r="L10" s="30">
        <f>L$2*'S1.5 - N models per year'!L9</f>
        <v>0</v>
      </c>
      <c r="M10" s="30">
        <f>M$2*'S1.5 - N models per year'!M9</f>
        <v>0</v>
      </c>
      <c r="N10" s="30">
        <f>N$2*'S1.5 - N models per year'!N9</f>
        <v>0</v>
      </c>
      <c r="O10" s="30">
        <f>O$2*'S1.5 - N models per year'!O9</f>
        <v>0</v>
      </c>
      <c r="P10" s="30">
        <f>P$2*'S1.5 - N models per year'!P9</f>
        <v>757.4906541</v>
      </c>
      <c r="Q10" s="30">
        <f>Q$2*'S1.5 - N models per year'!Q9</f>
        <v>0</v>
      </c>
      <c r="R10" s="30">
        <f>R$2*'S1.5 - N models per year'!R9</f>
        <v>4233.475166</v>
      </c>
      <c r="S10" s="30">
        <f>S$2*'S1.5 - N models per year'!S9</f>
        <v>0</v>
      </c>
      <c r="T10" s="30">
        <f>T$2*'S1.5 - N models per year'!T9</f>
        <v>490.0840893</v>
      </c>
      <c r="U10" s="30">
        <f>U$2*'S1.5 - N models per year'!U9</f>
        <v>0</v>
      </c>
      <c r="V10" s="30">
        <f>V$2*'S1.5 - N models per year'!V9</f>
        <v>426.8515661</v>
      </c>
      <c r="W10" s="30">
        <f>W$2*'S1.5 - N models per year'!W9</f>
        <v>383.9477574</v>
      </c>
      <c r="X10" s="30">
        <f>X$2*'S1.5 - N models per year'!X9</f>
        <v>0</v>
      </c>
      <c r="Y10" s="30">
        <f>Y$2*'S1.5 - N models per year'!Y9</f>
        <v>0</v>
      </c>
      <c r="Z10" s="30">
        <f>Z$2*'S1.5 - N models per year'!Z9</f>
        <v>88.06984906</v>
      </c>
      <c r="AA10" s="30">
        <f>AA$2*'S1.5 - N models per year'!AA9</f>
        <v>12.14303963</v>
      </c>
      <c r="AB10" s="30">
        <f>AB$2*'S1.5 - N models per year'!AB9</f>
        <v>0</v>
      </c>
      <c r="AC10" s="30">
        <f>AC$2*'S1.5 - N models per year'!AC9</f>
        <v>21.37809905</v>
      </c>
      <c r="AD10" s="30">
        <f>AD$2*'S1.5 - N models per year'!AD9</f>
        <v>0.172701008</v>
      </c>
      <c r="AE10" s="30">
        <f>AE$2*'S1.5 - N models per year'!AE9</f>
        <v>23.42343772</v>
      </c>
      <c r="AF10" s="30">
        <f>AF$2*'S1.5 - N models per year'!AF9</f>
        <v>0</v>
      </c>
      <c r="AG10" s="30">
        <f>AG$2*'S1.5 - N models per year'!AG9</f>
        <v>115.7179718</v>
      </c>
      <c r="AH10" s="30">
        <f>AH$2*'S1.5 - N models per year'!AH9</f>
        <v>76.11468459</v>
      </c>
      <c r="AI10" s="30">
        <f>AI$2*'S1.5 - N models per year'!AI9</f>
        <v>39.94574316</v>
      </c>
      <c r="AJ10" s="30">
        <f>AJ$2*'S1.5 - N models per year'!AJ9</f>
        <v>0</v>
      </c>
      <c r="AK10" s="30">
        <f>AK$2*'S1.5 - N models per year'!AK9</f>
        <v>16.86863445</v>
      </c>
      <c r="AL10" s="30">
        <f>AL$2*'S1.5 - N models per year'!AL9</f>
        <v>0</v>
      </c>
      <c r="AM10" s="30">
        <f>AM$2*'S1.5 - N models per year'!AM9</f>
        <v>28.0721298</v>
      </c>
      <c r="AN10" s="30">
        <f>AN$2*'S1.5 - N models per year'!AN9</f>
        <v>25.45828735</v>
      </c>
      <c r="AO10" s="30">
        <f>AO$2*'S1.5 - N models per year'!AO9</f>
        <v>32.70449148</v>
      </c>
      <c r="AP10" s="30">
        <f>AP$2*'S1.5 - N models per year'!AP9</f>
        <v>0.2145429067</v>
      </c>
      <c r="AQ10" s="30">
        <f>AQ$2*'S1.5 - N models per year'!AQ9</f>
        <v>46.26355239</v>
      </c>
      <c r="AR10" s="30">
        <f>AR$2*'S1.5 - N models per year'!AR9</f>
        <v>22.23373095</v>
      </c>
      <c r="AS10" s="30">
        <f>AS$2*'S1.5 - N models per year'!AS9</f>
        <v>43.52006143</v>
      </c>
      <c r="AT10" s="30">
        <f>AT$2*'S1.5 - N models per year'!AT9</f>
        <v>0</v>
      </c>
      <c r="AU10" s="30">
        <f>AU$2*'S1.5 - N models per year'!AU9</f>
        <v>4.635269659</v>
      </c>
      <c r="AV10" s="30">
        <f>AV$2*'S1.5 - N models per year'!AV9</f>
        <v>0</v>
      </c>
      <c r="AW10" s="30">
        <f>AW$2*'S1.5 - N models per year'!AW9</f>
        <v>109.7898404</v>
      </c>
      <c r="AX10" s="30">
        <f>AX$2*'S1.5 - N models per year'!AX9</f>
        <v>105.8149235</v>
      </c>
      <c r="AY10" s="30">
        <f>AY$2*'S1.5 - N models per year'!AY9</f>
        <v>13.73074603</v>
      </c>
      <c r="AZ10" s="30">
        <f>AZ$2*'S1.5 - N models per year'!AZ9</f>
        <v>3.3054465</v>
      </c>
      <c r="BA10" s="30">
        <f>BA$2*'S1.5 - N models per year'!BA9</f>
        <v>11.99256118</v>
      </c>
      <c r="BB10" s="30">
        <f>BB$2*'S1.5 - N models per year'!BB9</f>
        <v>22.00185445</v>
      </c>
      <c r="BC10" s="30">
        <f>BC$2*'S1.5 - N models per year'!BC9</f>
        <v>0</v>
      </c>
      <c r="BD10" s="30">
        <f>BD$2*'S1.5 - N models per year'!BD9</f>
        <v>0</v>
      </c>
      <c r="BE10" s="30">
        <f>BE$2*'S1.5 - N models per year'!BE9</f>
        <v>0</v>
      </c>
      <c r="BF10" s="30">
        <f>BF$2*'S1.5 - N models per year'!BF9</f>
        <v>0</v>
      </c>
      <c r="BG10" s="30">
        <f>BG$2*'S1.5 - N models per year'!BG9</f>
        <v>0</v>
      </c>
      <c r="BH10" s="30">
        <f>BH$2*'S1.5 - N models per year'!BH9</f>
        <v>0</v>
      </c>
      <c r="BI10" s="30">
        <f>BI$2*'S1.5 - N models per year'!BI9</f>
        <v>0</v>
      </c>
      <c r="BJ10" s="30">
        <f>BJ$2*'S1.5 - N models per year'!BJ9</f>
        <v>0</v>
      </c>
      <c r="BK10" s="30">
        <f t="shared" si="1"/>
        <v>14575.54458</v>
      </c>
      <c r="BL10" s="5">
        <v>14575.544580729797</v>
      </c>
    </row>
    <row r="11">
      <c r="A11" s="39">
        <v>2008.0</v>
      </c>
      <c r="B11" s="30">
        <f>B$2*'S1.5 - N models per year'!B10</f>
        <v>131.2268518</v>
      </c>
      <c r="C11" s="30">
        <f>C$2*'S1.5 - N models per year'!C10</f>
        <v>0</v>
      </c>
      <c r="D11" s="30">
        <f>D$2*'S1.5 - N models per year'!D10</f>
        <v>0</v>
      </c>
      <c r="E11" s="30">
        <f>E$2*'S1.5 - N models per year'!E10</f>
        <v>918.0226626</v>
      </c>
      <c r="F11" s="30">
        <f>F$2*'S1.5 - N models per year'!F10</f>
        <v>1554.101806</v>
      </c>
      <c r="G11" s="30">
        <f>G$2*'S1.5 - N models per year'!G10</f>
        <v>2246.646168</v>
      </c>
      <c r="H11" s="30">
        <f>H$2*'S1.5 - N models per year'!H10</f>
        <v>1624.247691</v>
      </c>
      <c r="I11" s="30">
        <f>I$2*'S1.5 - N models per year'!I10</f>
        <v>837.4263214</v>
      </c>
      <c r="J11" s="30">
        <f>J$2*'S1.5 - N models per year'!J10</f>
        <v>0</v>
      </c>
      <c r="K11" s="30">
        <f>K$2*'S1.5 - N models per year'!K10</f>
        <v>0</v>
      </c>
      <c r="L11" s="30">
        <f>L$2*'S1.5 - N models per year'!L10</f>
        <v>0</v>
      </c>
      <c r="M11" s="30">
        <f>M$2*'S1.5 - N models per year'!M10</f>
        <v>0</v>
      </c>
      <c r="N11" s="30">
        <f>N$2*'S1.5 - N models per year'!N10</f>
        <v>0</v>
      </c>
      <c r="O11" s="30">
        <f>O$2*'S1.5 - N models per year'!O10</f>
        <v>0</v>
      </c>
      <c r="P11" s="30">
        <f>P$2*'S1.5 - N models per year'!P10</f>
        <v>754.983601</v>
      </c>
      <c r="Q11" s="30">
        <f>Q$2*'S1.5 - N models per year'!Q10</f>
        <v>0</v>
      </c>
      <c r="R11" s="30">
        <f>R$2*'S1.5 - N models per year'!R10</f>
        <v>4284.3633</v>
      </c>
      <c r="S11" s="30">
        <f>S$2*'S1.5 - N models per year'!S10</f>
        <v>0</v>
      </c>
      <c r="T11" s="30">
        <f>T$2*'S1.5 - N models per year'!T10</f>
        <v>531.1574482</v>
      </c>
      <c r="U11" s="30">
        <f>U$2*'S1.5 - N models per year'!U10</f>
        <v>0</v>
      </c>
      <c r="V11" s="30">
        <f>V$2*'S1.5 - N models per year'!V10</f>
        <v>451.1900134</v>
      </c>
      <c r="W11" s="30">
        <f>W$2*'S1.5 - N models per year'!W10</f>
        <v>387.8609229</v>
      </c>
      <c r="X11" s="30">
        <f>X$2*'S1.5 - N models per year'!X10</f>
        <v>0</v>
      </c>
      <c r="Y11" s="30">
        <f>Y$2*'S1.5 - N models per year'!Y10</f>
        <v>0</v>
      </c>
      <c r="Z11" s="30">
        <f>Z$2*'S1.5 - N models per year'!Z10</f>
        <v>160.8828055</v>
      </c>
      <c r="AA11" s="30">
        <f>AA$2*'S1.5 - N models per year'!AA10</f>
        <v>11.4826874</v>
      </c>
      <c r="AB11" s="30">
        <f>AB$2*'S1.5 - N models per year'!AB10</f>
        <v>0</v>
      </c>
      <c r="AC11" s="30">
        <f>AC$2*'S1.5 - N models per year'!AC10</f>
        <v>25.68468396</v>
      </c>
      <c r="AD11" s="30">
        <f>AD$2*'S1.5 - N models per year'!AD10</f>
        <v>0.1577419684</v>
      </c>
      <c r="AE11" s="30">
        <f>AE$2*'S1.5 - N models per year'!AE10</f>
        <v>21.28013385</v>
      </c>
      <c r="AF11" s="30">
        <f>AF$2*'S1.5 - N models per year'!AF10</f>
        <v>0.3881689614</v>
      </c>
      <c r="AG11" s="30">
        <f>AG$2*'S1.5 - N models per year'!AG10</f>
        <v>105.6946966</v>
      </c>
      <c r="AH11" s="30">
        <f>AH$2*'S1.5 - N models per year'!AH10</f>
        <v>70.45286754</v>
      </c>
      <c r="AI11" s="30">
        <f>AI$2*'S1.5 - N models per year'!AI10</f>
        <v>57.00893326</v>
      </c>
      <c r="AJ11" s="30">
        <f>AJ$2*'S1.5 - N models per year'!AJ10</f>
        <v>0</v>
      </c>
      <c r="AK11" s="30">
        <f>AK$2*'S1.5 - N models per year'!AK10</f>
        <v>15.17346671</v>
      </c>
      <c r="AL11" s="30">
        <f>AL$2*'S1.5 - N models per year'!AL10</f>
        <v>0</v>
      </c>
      <c r="AM11" s="30">
        <f>AM$2*'S1.5 - N models per year'!AM10</f>
        <v>25.15449697</v>
      </c>
      <c r="AN11" s="30">
        <f>AN$2*'S1.5 - N models per year'!AN10</f>
        <v>23.38992108</v>
      </c>
      <c r="AO11" s="30">
        <f>AO$2*'S1.5 - N models per year'!AO10</f>
        <v>36.9247271</v>
      </c>
      <c r="AP11" s="30">
        <f>AP$2*'S1.5 - N models per year'!AP10</f>
        <v>0.1959595997</v>
      </c>
      <c r="AQ11" s="30">
        <f>AQ$2*'S1.5 - N models per year'!AQ10</f>
        <v>44.8172769</v>
      </c>
      <c r="AR11" s="30">
        <f>AR$2*'S1.5 - N models per year'!AR10</f>
        <v>38.58498452</v>
      </c>
      <c r="AS11" s="30">
        <f>AS$2*'S1.5 - N models per year'!AS10</f>
        <v>65.99344023</v>
      </c>
      <c r="AT11" s="30">
        <f>AT$2*'S1.5 - N models per year'!AT10</f>
        <v>0</v>
      </c>
      <c r="AU11" s="30">
        <f>AU$2*'S1.5 - N models per year'!AU10</f>
        <v>10.34921857</v>
      </c>
      <c r="AV11" s="30">
        <f>AV$2*'S1.5 - N models per year'!AV10</f>
        <v>0</v>
      </c>
      <c r="AW11" s="30">
        <f>AW$2*'S1.5 - N models per year'!AW10</f>
        <v>101.2536416</v>
      </c>
      <c r="AX11" s="30">
        <f>AX$2*'S1.5 - N models per year'!AX10</f>
        <v>95.35501989</v>
      </c>
      <c r="AY11" s="30">
        <f>AY$2*'S1.5 - N models per year'!AY10</f>
        <v>11.73229087</v>
      </c>
      <c r="AZ11" s="30">
        <f>AZ$2*'S1.5 - N models per year'!AZ10</f>
        <v>3.972545895</v>
      </c>
      <c r="BA11" s="30">
        <f>BA$2*'S1.5 - N models per year'!BA10</f>
        <v>10.8625063</v>
      </c>
      <c r="BB11" s="30">
        <f>BB$2*'S1.5 - N models per year'!BB10</f>
        <v>19.99611423</v>
      </c>
      <c r="BC11" s="30">
        <f>BC$2*'S1.5 - N models per year'!BC10</f>
        <v>0.5103416624</v>
      </c>
      <c r="BD11" s="30">
        <f>BD$2*'S1.5 - N models per year'!BD10</f>
        <v>0</v>
      </c>
      <c r="BE11" s="30">
        <f>BE$2*'S1.5 - N models per year'!BE10</f>
        <v>0</v>
      </c>
      <c r="BF11" s="30">
        <f>BF$2*'S1.5 - N models per year'!BF10</f>
        <v>0</v>
      </c>
      <c r="BG11" s="30">
        <f>BG$2*'S1.5 - N models per year'!BG10</f>
        <v>0</v>
      </c>
      <c r="BH11" s="30">
        <f>BH$2*'S1.5 - N models per year'!BH10</f>
        <v>0</v>
      </c>
      <c r="BI11" s="30">
        <f>BI$2*'S1.5 - N models per year'!BI10</f>
        <v>0</v>
      </c>
      <c r="BJ11" s="30">
        <f>BJ$2*'S1.5 - N models per year'!BJ10</f>
        <v>0</v>
      </c>
      <c r="BK11" s="30">
        <f t="shared" si="1"/>
        <v>14678.52546</v>
      </c>
      <c r="BL11" s="5">
        <v>14678.525458653452</v>
      </c>
    </row>
    <row r="12">
      <c r="A12" s="39">
        <v>2009.0</v>
      </c>
      <c r="B12" s="30">
        <f>B$2*'S1.5 - N models per year'!B11</f>
        <v>120.0069144</v>
      </c>
      <c r="C12" s="30">
        <f>C$2*'S1.5 - N models per year'!C11</f>
        <v>0</v>
      </c>
      <c r="D12" s="30">
        <f>D$2*'S1.5 - N models per year'!D11</f>
        <v>0</v>
      </c>
      <c r="E12" s="30">
        <f>E$2*'S1.5 - N models per year'!E11</f>
        <v>887.0520811</v>
      </c>
      <c r="F12" s="30">
        <f>F$2*'S1.5 - N models per year'!F11</f>
        <v>1691.156228</v>
      </c>
      <c r="G12" s="30">
        <f>G$2*'S1.5 - N models per year'!G11</f>
        <v>2073.879063</v>
      </c>
      <c r="H12" s="30">
        <f>H$2*'S1.5 - N models per year'!H11</f>
        <v>1581.090223</v>
      </c>
      <c r="I12" s="30">
        <f>I$2*'S1.5 - N models per year'!I11</f>
        <v>967.8022212</v>
      </c>
      <c r="J12" s="30">
        <f>J$2*'S1.5 - N models per year'!J11</f>
        <v>0</v>
      </c>
      <c r="K12" s="30">
        <f>K$2*'S1.5 - N models per year'!K11</f>
        <v>0</v>
      </c>
      <c r="L12" s="30">
        <f>L$2*'S1.5 - N models per year'!L11</f>
        <v>11.34496933</v>
      </c>
      <c r="M12" s="30">
        <f>M$2*'S1.5 - N models per year'!M11</f>
        <v>0</v>
      </c>
      <c r="N12" s="30">
        <f>N$2*'S1.5 - N models per year'!N11</f>
        <v>0</v>
      </c>
      <c r="O12" s="30">
        <f>O$2*'S1.5 - N models per year'!O11</f>
        <v>0</v>
      </c>
      <c r="P12" s="30">
        <f>P$2*'S1.5 - N models per year'!P11</f>
        <v>740.4938176</v>
      </c>
      <c r="Q12" s="30">
        <f>Q$2*'S1.5 - N models per year'!Q11</f>
        <v>0</v>
      </c>
      <c r="R12" s="30">
        <f>R$2*'S1.5 - N models per year'!R11</f>
        <v>4336.606965</v>
      </c>
      <c r="S12" s="30">
        <f>S$2*'S1.5 - N models per year'!S11</f>
        <v>0</v>
      </c>
      <c r="T12" s="30">
        <f>T$2*'S1.5 - N models per year'!T11</f>
        <v>587.1884827</v>
      </c>
      <c r="U12" s="30">
        <f>U$2*'S1.5 - N models per year'!U11</f>
        <v>0</v>
      </c>
      <c r="V12" s="30">
        <f>V$2*'S1.5 - N models per year'!V11</f>
        <v>444.2420048</v>
      </c>
      <c r="W12" s="30">
        <f>W$2*'S1.5 - N models per year'!W11</f>
        <v>403.469761</v>
      </c>
      <c r="X12" s="30">
        <f>X$2*'S1.5 - N models per year'!X11</f>
        <v>0</v>
      </c>
      <c r="Y12" s="30">
        <f>Y$2*'S1.5 - N models per year'!Y11</f>
        <v>0</v>
      </c>
      <c r="Z12" s="30">
        <f>Z$2*'S1.5 - N models per year'!Z11</f>
        <v>262.7272762</v>
      </c>
      <c r="AA12" s="30">
        <f>AA$2*'S1.5 - N models per year'!AA11</f>
        <v>10.73957113</v>
      </c>
      <c r="AB12" s="30">
        <f>AB$2*'S1.5 - N models per year'!AB11</f>
        <v>0</v>
      </c>
      <c r="AC12" s="30">
        <f>AC$2*'S1.5 - N models per year'!AC11</f>
        <v>28.57097164</v>
      </c>
      <c r="AD12" s="30">
        <f>AD$2*'S1.5 - N models per year'!AD11</f>
        <v>0.1442549801</v>
      </c>
      <c r="AE12" s="30">
        <f>AE$2*'S1.5 - N models per year'!AE11</f>
        <v>19.14679379</v>
      </c>
      <c r="AF12" s="30">
        <f>AF$2*'S1.5 - N models per year'!AF11</f>
        <v>1.064941176</v>
      </c>
      <c r="AG12" s="30">
        <f>AG$2*'S1.5 - N models per year'!AG11</f>
        <v>96.65776655</v>
      </c>
      <c r="AH12" s="30">
        <f>AH$2*'S1.5 - N models per year'!AH11</f>
        <v>71.52484365</v>
      </c>
      <c r="AI12" s="30">
        <f>AI$2*'S1.5 - N models per year'!AI11</f>
        <v>62.56158167</v>
      </c>
      <c r="AJ12" s="30">
        <f>AJ$2*'S1.5 - N models per year'!AJ11</f>
        <v>0</v>
      </c>
      <c r="AK12" s="30">
        <f>AK$2*'S1.5 - N models per year'!AK11</f>
        <v>13.62643149</v>
      </c>
      <c r="AL12" s="30">
        <f>AL$2*'S1.5 - N models per year'!AL11</f>
        <v>0</v>
      </c>
      <c r="AM12" s="30">
        <f>AM$2*'S1.5 - N models per year'!AM11</f>
        <v>22.89265013</v>
      </c>
      <c r="AN12" s="30">
        <f>AN$2*'S1.5 - N models per year'!AN11</f>
        <v>21.89042805</v>
      </c>
      <c r="AO12" s="30">
        <f>AO$2*'S1.5 - N models per year'!AO11</f>
        <v>42.11471109</v>
      </c>
      <c r="AP12" s="30">
        <f>AP$2*'S1.5 - N models per year'!AP11</f>
        <v>0.1792049918</v>
      </c>
      <c r="AQ12" s="30">
        <f>AQ$2*'S1.5 - N models per year'!AQ11</f>
        <v>45.96218233</v>
      </c>
      <c r="AR12" s="30">
        <f>AR$2*'S1.5 - N models per year'!AR11</f>
        <v>38.69074135</v>
      </c>
      <c r="AS12" s="30">
        <f>AS$2*'S1.5 - N models per year'!AS11</f>
        <v>80.11504386</v>
      </c>
      <c r="AT12" s="30">
        <f>AT$2*'S1.5 - N models per year'!AT11</f>
        <v>0</v>
      </c>
      <c r="AU12" s="30">
        <f>AU$2*'S1.5 - N models per year'!AU11</f>
        <v>17.20792201</v>
      </c>
      <c r="AV12" s="30">
        <f>AV$2*'S1.5 - N models per year'!AV11</f>
        <v>0</v>
      </c>
      <c r="AW12" s="30">
        <f>AW$2*'S1.5 - N models per year'!AW11</f>
        <v>93.13063329</v>
      </c>
      <c r="AX12" s="30">
        <f>AX$2*'S1.5 - N models per year'!AX11</f>
        <v>86.01839606</v>
      </c>
      <c r="AY12" s="30">
        <f>AY$2*'S1.5 - N models per year'!AY11</f>
        <v>10.40545114</v>
      </c>
      <c r="AZ12" s="30">
        <f>AZ$2*'S1.5 - N models per year'!AZ11</f>
        <v>3.342260605</v>
      </c>
      <c r="BA12" s="30">
        <f>BA$2*'S1.5 - N models per year'!BA11</f>
        <v>9.76680464</v>
      </c>
      <c r="BB12" s="30">
        <f>BB$2*'S1.5 - N models per year'!BB11</f>
        <v>18.28644012</v>
      </c>
      <c r="BC12" s="30">
        <f>BC$2*'S1.5 - N models per year'!BC11</f>
        <v>0.933414577</v>
      </c>
      <c r="BD12" s="30">
        <f>BD$2*'S1.5 - N models per year'!BD11</f>
        <v>0</v>
      </c>
      <c r="BE12" s="30">
        <f>BE$2*'S1.5 - N models per year'!BE11</f>
        <v>0</v>
      </c>
      <c r="BF12" s="30">
        <f>BF$2*'S1.5 - N models per year'!BF11</f>
        <v>0</v>
      </c>
      <c r="BG12" s="30">
        <f>BG$2*'S1.5 - N models per year'!BG11</f>
        <v>0</v>
      </c>
      <c r="BH12" s="30">
        <f>BH$2*'S1.5 - N models per year'!BH11</f>
        <v>0</v>
      </c>
      <c r="BI12" s="30">
        <f>BI$2*'S1.5 - N models per year'!BI11</f>
        <v>0</v>
      </c>
      <c r="BJ12" s="30">
        <f>BJ$2*'S1.5 - N models per year'!BJ11</f>
        <v>0</v>
      </c>
      <c r="BK12" s="30">
        <f t="shared" si="1"/>
        <v>14902.03345</v>
      </c>
      <c r="BL12" s="5">
        <v>14902.0334485043</v>
      </c>
    </row>
    <row r="13">
      <c r="A13" s="39">
        <v>2010.0</v>
      </c>
      <c r="B13" s="30">
        <f>B$2*'S1.5 - N models per year'!B12</f>
        <v>111.3628549</v>
      </c>
      <c r="C13" s="30">
        <f>C$2*'S1.5 - N models per year'!C12</f>
        <v>0</v>
      </c>
      <c r="D13" s="30">
        <f>D$2*'S1.5 - N models per year'!D12</f>
        <v>0</v>
      </c>
      <c r="E13" s="30">
        <f>E$2*'S1.5 - N models per year'!E12</f>
        <v>842.1805638</v>
      </c>
      <c r="F13" s="30">
        <f>F$2*'S1.5 - N models per year'!F12</f>
        <v>1867.271227</v>
      </c>
      <c r="G13" s="30">
        <f>G$2*'S1.5 - N models per year'!G12</f>
        <v>1915.533167</v>
      </c>
      <c r="H13" s="30">
        <f>H$2*'S1.5 - N models per year'!H12</f>
        <v>1565.895709</v>
      </c>
      <c r="I13" s="30">
        <f>I$2*'S1.5 - N models per year'!I12</f>
        <v>1046.472113</v>
      </c>
      <c r="J13" s="30">
        <f>J$2*'S1.5 - N models per year'!J12</f>
        <v>0</v>
      </c>
      <c r="K13" s="30">
        <f>K$2*'S1.5 - N models per year'!K12</f>
        <v>0</v>
      </c>
      <c r="L13" s="30">
        <f>L$2*'S1.5 - N models per year'!L12</f>
        <v>31.58338452</v>
      </c>
      <c r="M13" s="30">
        <f>M$2*'S1.5 - N models per year'!M12</f>
        <v>0</v>
      </c>
      <c r="N13" s="30">
        <f>N$2*'S1.5 - N models per year'!N12</f>
        <v>0</v>
      </c>
      <c r="O13" s="30">
        <f>O$2*'S1.5 - N models per year'!O12</f>
        <v>0</v>
      </c>
      <c r="P13" s="30">
        <f>P$2*'S1.5 - N models per year'!P12</f>
        <v>711.0293213</v>
      </c>
      <c r="Q13" s="30">
        <f>Q$2*'S1.5 - N models per year'!Q12</f>
        <v>0</v>
      </c>
      <c r="R13" s="30">
        <f>R$2*'S1.5 - N models per year'!R12</f>
        <v>4516.761798</v>
      </c>
      <c r="S13" s="30">
        <f>S$2*'S1.5 - N models per year'!S12</f>
        <v>0</v>
      </c>
      <c r="T13" s="30">
        <f>T$2*'S1.5 - N models per year'!T12</f>
        <v>600.2688392</v>
      </c>
      <c r="U13" s="30">
        <f>U$2*'S1.5 - N models per year'!U12</f>
        <v>0</v>
      </c>
      <c r="V13" s="30">
        <f>V$2*'S1.5 - N models per year'!V12</f>
        <v>448.2646636</v>
      </c>
      <c r="W13" s="30">
        <f>W$2*'S1.5 - N models per year'!W12</f>
        <v>436.1235623</v>
      </c>
      <c r="X13" s="30">
        <f>X$2*'S1.5 - N models per year'!X12</f>
        <v>0</v>
      </c>
      <c r="Y13" s="30">
        <f>Y$2*'S1.5 - N models per year'!Y12</f>
        <v>0</v>
      </c>
      <c r="Z13" s="30">
        <f>Z$2*'S1.5 - N models per year'!Z12</f>
        <v>380.3328593</v>
      </c>
      <c r="AA13" s="30">
        <f>AA$2*'S1.5 - N models per year'!AA12</f>
        <v>10.29820338</v>
      </c>
      <c r="AB13" s="30">
        <f>AB$2*'S1.5 - N models per year'!AB12</f>
        <v>0.1156548528</v>
      </c>
      <c r="AC13" s="30">
        <f>AC$2*'S1.5 - N models per year'!AC12</f>
        <v>30.59193893</v>
      </c>
      <c r="AD13" s="30">
        <f>AD$2*'S1.5 - N models per year'!AD12</f>
        <v>0.1338643402</v>
      </c>
      <c r="AE13" s="30">
        <f>AE$2*'S1.5 - N models per year'!AE12</f>
        <v>17.42783783</v>
      </c>
      <c r="AF13" s="30">
        <f>AF$2*'S1.5 - N models per year'!AF12</f>
        <v>0.9882338059</v>
      </c>
      <c r="AG13" s="30">
        <f>AG$2*'S1.5 - N models per year'!AG12</f>
        <v>87.33512979</v>
      </c>
      <c r="AH13" s="30">
        <f>AH$2*'S1.5 - N models per year'!AH12</f>
        <v>71.11385588</v>
      </c>
      <c r="AI13" s="30">
        <f>AI$2*'S1.5 - N models per year'!AI12</f>
        <v>60.63552622</v>
      </c>
      <c r="AJ13" s="30">
        <f>AJ$2*'S1.5 - N models per year'!AJ12</f>
        <v>0</v>
      </c>
      <c r="AK13" s="30">
        <f>AK$2*'S1.5 - N models per year'!AK12</f>
        <v>12.54561832</v>
      </c>
      <c r="AL13" s="30">
        <f>AL$2*'S1.5 - N models per year'!AL12</f>
        <v>0.04227225881</v>
      </c>
      <c r="AM13" s="30">
        <f>AM$2*'S1.5 - N models per year'!AM12</f>
        <v>20.62495136</v>
      </c>
      <c r="AN13" s="30">
        <f>AN$2*'S1.5 - N models per year'!AN12</f>
        <v>20.31366756</v>
      </c>
      <c r="AO13" s="30">
        <f>AO$2*'S1.5 - N models per year'!AO12</f>
        <v>47.1791087</v>
      </c>
      <c r="AP13" s="30">
        <f>AP$2*'S1.5 - N models per year'!AP12</f>
        <v>0.1995562966</v>
      </c>
      <c r="AQ13" s="30">
        <f>AQ$2*'S1.5 - N models per year'!AQ12</f>
        <v>46.18319738</v>
      </c>
      <c r="AR13" s="30">
        <f>AR$2*'S1.5 - N models per year'!AR12</f>
        <v>38.20170671</v>
      </c>
      <c r="AS13" s="30">
        <f>AS$2*'S1.5 - N models per year'!AS12</f>
        <v>88.75474799</v>
      </c>
      <c r="AT13" s="30">
        <f>AT$2*'S1.5 - N models per year'!AT12</f>
        <v>0</v>
      </c>
      <c r="AU13" s="30">
        <f>AU$2*'S1.5 - N models per year'!AU12</f>
        <v>19.56134012</v>
      </c>
      <c r="AV13" s="30">
        <f>AV$2*'S1.5 - N models per year'!AV12</f>
        <v>0</v>
      </c>
      <c r="AW13" s="30">
        <f>AW$2*'S1.5 - N models per year'!AW12</f>
        <v>86.58770743</v>
      </c>
      <c r="AX13" s="30">
        <f>AX$2*'S1.5 - N models per year'!AX12</f>
        <v>76.16093522</v>
      </c>
      <c r="AY13" s="30">
        <f>AY$2*'S1.5 - N models per year'!AY12</f>
        <v>8.711812519</v>
      </c>
      <c r="AZ13" s="30">
        <f>AZ$2*'S1.5 - N models per year'!AZ12</f>
        <v>4.584853653</v>
      </c>
      <c r="BA13" s="30">
        <f>BA$2*'S1.5 - N models per year'!BA12</f>
        <v>8.869644482</v>
      </c>
      <c r="BB13" s="30">
        <f>BB$2*'S1.5 - N models per year'!BB12</f>
        <v>16.88442735</v>
      </c>
      <c r="BC13" s="30">
        <f>BC$2*'S1.5 - N models per year'!BC12</f>
        <v>1.299271538</v>
      </c>
      <c r="BD13" s="30">
        <f>BD$2*'S1.5 - N models per year'!BD12</f>
        <v>0</v>
      </c>
      <c r="BE13" s="30">
        <f>BE$2*'S1.5 - N models per year'!BE12</f>
        <v>0</v>
      </c>
      <c r="BF13" s="30">
        <f>BF$2*'S1.5 - N models per year'!BF12</f>
        <v>0</v>
      </c>
      <c r="BG13" s="30">
        <f>BG$2*'S1.5 - N models per year'!BG12</f>
        <v>0</v>
      </c>
      <c r="BH13" s="30">
        <f>BH$2*'S1.5 - N models per year'!BH12</f>
        <v>0</v>
      </c>
      <c r="BI13" s="30">
        <f>BI$2*'S1.5 - N models per year'!BI12</f>
        <v>0</v>
      </c>
      <c r="BJ13" s="30">
        <f>BJ$2*'S1.5 - N models per year'!BJ12</f>
        <v>0</v>
      </c>
      <c r="BK13" s="30">
        <f t="shared" si="1"/>
        <v>15248.42513</v>
      </c>
      <c r="BL13" s="5">
        <v>15248.425125885264</v>
      </c>
    </row>
    <row r="14">
      <c r="A14" s="39">
        <v>2011.0</v>
      </c>
      <c r="B14" s="30">
        <f>B$2*'S1.5 - N models per year'!B13</f>
        <v>104.6206787</v>
      </c>
      <c r="C14" s="30">
        <f>C$2*'S1.5 - N models per year'!C13</f>
        <v>0</v>
      </c>
      <c r="D14" s="30">
        <f>D$2*'S1.5 - N models per year'!D13</f>
        <v>0</v>
      </c>
      <c r="E14" s="30">
        <f>E$2*'S1.5 - N models per year'!E13</f>
        <v>822.8731276</v>
      </c>
      <c r="F14" s="30">
        <f>F$2*'S1.5 - N models per year'!F13</f>
        <v>2010.046175</v>
      </c>
      <c r="G14" s="30">
        <f>G$2*'S1.5 - N models per year'!G13</f>
        <v>1760.258153</v>
      </c>
      <c r="H14" s="30">
        <f>H$2*'S1.5 - N models per year'!H13</f>
        <v>1532.903214</v>
      </c>
      <c r="I14" s="30">
        <f>I$2*'S1.5 - N models per year'!I13</f>
        <v>1170.201702</v>
      </c>
      <c r="J14" s="30">
        <f>J$2*'S1.5 - N models per year'!J13</f>
        <v>0</v>
      </c>
      <c r="K14" s="30">
        <f>K$2*'S1.5 - N models per year'!K13</f>
        <v>0</v>
      </c>
      <c r="L14" s="30">
        <f>L$2*'S1.5 - N models per year'!L13</f>
        <v>54.39729192</v>
      </c>
      <c r="M14" s="30">
        <f>M$2*'S1.5 - N models per year'!M13</f>
        <v>0</v>
      </c>
      <c r="N14" s="30">
        <f>N$2*'S1.5 - N models per year'!N13</f>
        <v>0</v>
      </c>
      <c r="O14" s="30">
        <f>O$2*'S1.5 - N models per year'!O13</f>
        <v>0</v>
      </c>
      <c r="P14" s="30">
        <f>P$2*'S1.5 - N models per year'!P13</f>
        <v>691.0157471</v>
      </c>
      <c r="Q14" s="30">
        <f>Q$2*'S1.5 - N models per year'!Q13</f>
        <v>0</v>
      </c>
      <c r="R14" s="30">
        <f>R$2*'S1.5 - N models per year'!R13</f>
        <v>4721.054249</v>
      </c>
      <c r="S14" s="30">
        <f>S$2*'S1.5 - N models per year'!S13</f>
        <v>0</v>
      </c>
      <c r="T14" s="30">
        <f>T$2*'S1.5 - N models per year'!T13</f>
        <v>631.5567493</v>
      </c>
      <c r="U14" s="30">
        <f>U$2*'S1.5 - N models per year'!U13</f>
        <v>0</v>
      </c>
      <c r="V14" s="30">
        <f>V$2*'S1.5 - N models per year'!V13</f>
        <v>467.4995924</v>
      </c>
      <c r="W14" s="30">
        <f>W$2*'S1.5 - N models per year'!W13</f>
        <v>458.6797909</v>
      </c>
      <c r="X14" s="30">
        <f>X$2*'S1.5 - N models per year'!X13</f>
        <v>0</v>
      </c>
      <c r="Y14" s="30">
        <f>Y$2*'S1.5 - N models per year'!Y13</f>
        <v>0</v>
      </c>
      <c r="Z14" s="30">
        <f>Z$2*'S1.5 - N models per year'!Z13</f>
        <v>540.5407378</v>
      </c>
      <c r="AA14" s="30">
        <f>AA$2*'S1.5 - N models per year'!AA13</f>
        <v>10.19487179</v>
      </c>
      <c r="AB14" s="30">
        <f>AB$2*'S1.5 - N models per year'!AB13</f>
        <v>0.1086528287</v>
      </c>
      <c r="AC14" s="30">
        <f>AC$2*'S1.5 - N models per year'!AC13</f>
        <v>32.69155556</v>
      </c>
      <c r="AD14" s="30">
        <f>AD$2*'S1.5 - N models per year'!AD13</f>
        <v>1.383358567</v>
      </c>
      <c r="AE14" s="30">
        <f>AE$2*'S1.5 - N models per year'!AE13</f>
        <v>16.23589509</v>
      </c>
      <c r="AF14" s="30">
        <f>AF$2*'S1.5 - N models per year'!AF13</f>
        <v>0.9284037444</v>
      </c>
      <c r="AG14" s="30">
        <f>AG$2*'S1.5 - N models per year'!AG13</f>
        <v>80.34187774</v>
      </c>
      <c r="AH14" s="30">
        <f>AH$2*'S1.5 - N models per year'!AH13</f>
        <v>69.53027708</v>
      </c>
      <c r="AI14" s="30">
        <f>AI$2*'S1.5 - N models per year'!AI13</f>
        <v>60.29753455</v>
      </c>
      <c r="AJ14" s="30">
        <f>AJ$2*'S1.5 - N models per year'!AJ13</f>
        <v>0</v>
      </c>
      <c r="AK14" s="30">
        <f>AK$2*'S1.5 - N models per year'!AK13</f>
        <v>11.72388063</v>
      </c>
      <c r="AL14" s="30">
        <f>AL$2*'S1.5 - N models per year'!AL13</f>
        <v>0.238277965</v>
      </c>
      <c r="AM14" s="30">
        <f>AM$2*'S1.5 - N models per year'!AM13</f>
        <v>18.98874165</v>
      </c>
      <c r="AN14" s="30">
        <f>AN$2*'S1.5 - N models per year'!AN13</f>
        <v>18.97477861</v>
      </c>
      <c r="AO14" s="30">
        <f>AO$2*'S1.5 - N models per year'!AO13</f>
        <v>50.60734359</v>
      </c>
      <c r="AP14" s="30">
        <f>AP$2*'S1.5 - N models per year'!AP13</f>
        <v>0.2187204558</v>
      </c>
      <c r="AQ14" s="30">
        <f>AQ$2*'S1.5 - N models per year'!AQ13</f>
        <v>43.64237363</v>
      </c>
      <c r="AR14" s="30">
        <f>AR$2*'S1.5 - N models per year'!AR13</f>
        <v>38.04761293</v>
      </c>
      <c r="AS14" s="30">
        <f>AS$2*'S1.5 - N models per year'!AS13</f>
        <v>101.22677</v>
      </c>
      <c r="AT14" s="30">
        <f>AT$2*'S1.5 - N models per year'!AT13</f>
        <v>0</v>
      </c>
      <c r="AU14" s="30">
        <f>AU$2*'S1.5 - N models per year'!AU13</f>
        <v>26.62796946</v>
      </c>
      <c r="AV14" s="30">
        <f>AV$2*'S1.5 - N models per year'!AV13</f>
        <v>0</v>
      </c>
      <c r="AW14" s="30">
        <f>AW$2*'S1.5 - N models per year'!AW13</f>
        <v>81.19023902</v>
      </c>
      <c r="AX14" s="30">
        <f>AX$2*'S1.5 - N models per year'!AX13</f>
        <v>67.07809524</v>
      </c>
      <c r="AY14" s="30">
        <f>AY$2*'S1.5 - N models per year'!AY13</f>
        <v>7.579621327</v>
      </c>
      <c r="AZ14" s="30">
        <f>AZ$2*'S1.5 - N models per year'!AZ13</f>
        <v>4.560644689</v>
      </c>
      <c r="BA14" s="30">
        <f>BA$2*'S1.5 - N models per year'!BA13</f>
        <v>8.005170533</v>
      </c>
      <c r="BB14" s="30">
        <f>BB$2*'S1.5 - N models per year'!BB13</f>
        <v>15.62307464</v>
      </c>
      <c r="BC14" s="30">
        <f>BC$2*'S1.5 - N models per year'!BC13</f>
        <v>2.441221001</v>
      </c>
      <c r="BD14" s="30">
        <f>BD$2*'S1.5 - N models per year'!BD13</f>
        <v>0</v>
      </c>
      <c r="BE14" s="30">
        <f>BE$2*'S1.5 - N models per year'!BE13</f>
        <v>0</v>
      </c>
      <c r="BF14" s="30">
        <f>BF$2*'S1.5 - N models per year'!BF13</f>
        <v>0</v>
      </c>
      <c r="BG14" s="30">
        <f>BG$2*'S1.5 - N models per year'!BG13</f>
        <v>0</v>
      </c>
      <c r="BH14" s="30">
        <f>BH$2*'S1.5 - N models per year'!BH13</f>
        <v>0</v>
      </c>
      <c r="BI14" s="30">
        <f>BI$2*'S1.5 - N models per year'!BI13</f>
        <v>0</v>
      </c>
      <c r="BJ14" s="30">
        <f>BJ$2*'S1.5 - N models per year'!BJ13</f>
        <v>0</v>
      </c>
      <c r="BK14" s="30">
        <f t="shared" si="1"/>
        <v>15734.13417</v>
      </c>
      <c r="BL14" s="5">
        <v>15734.134170296544</v>
      </c>
    </row>
    <row r="15">
      <c r="A15" s="39">
        <v>2012.0</v>
      </c>
      <c r="B15" s="30">
        <f>B$2*'S1.5 - N models per year'!B14</f>
        <v>95.85909857</v>
      </c>
      <c r="C15" s="30">
        <f>C$2*'S1.5 - N models per year'!C14</f>
        <v>0</v>
      </c>
      <c r="D15" s="30">
        <f>D$2*'S1.5 - N models per year'!D14</f>
        <v>0</v>
      </c>
      <c r="E15" s="30">
        <f>E$2*'S1.5 - N models per year'!E14</f>
        <v>755.4492325</v>
      </c>
      <c r="F15" s="30">
        <f>F$2*'S1.5 - N models per year'!F14</f>
        <v>2116.131776</v>
      </c>
      <c r="G15" s="30">
        <f>G$2*'S1.5 - N models per year'!G14</f>
        <v>1566.54157</v>
      </c>
      <c r="H15" s="30">
        <f>H$2*'S1.5 - N models per year'!H14</f>
        <v>1466.826088</v>
      </c>
      <c r="I15" s="30">
        <f>I$2*'S1.5 - N models per year'!I14</f>
        <v>1273.869853</v>
      </c>
      <c r="J15" s="30">
        <f>J$2*'S1.5 - N models per year'!J14</f>
        <v>0</v>
      </c>
      <c r="K15" s="30">
        <f>K$2*'S1.5 - N models per year'!K14</f>
        <v>0</v>
      </c>
      <c r="L15" s="30">
        <f>L$2*'S1.5 - N models per year'!L14</f>
        <v>249.2086379</v>
      </c>
      <c r="M15" s="30">
        <f>M$2*'S1.5 - N models per year'!M14</f>
        <v>0</v>
      </c>
      <c r="N15" s="30">
        <f>N$2*'S1.5 - N models per year'!N14</f>
        <v>0</v>
      </c>
      <c r="O15" s="30">
        <f>O$2*'S1.5 - N models per year'!O14</f>
        <v>0</v>
      </c>
      <c r="P15" s="30">
        <f>P$2*'S1.5 - N models per year'!P14</f>
        <v>650.3629549</v>
      </c>
      <c r="Q15" s="30">
        <f>Q$2*'S1.5 - N models per year'!Q14</f>
        <v>0</v>
      </c>
      <c r="R15" s="30">
        <f>R$2*'S1.5 - N models per year'!R14</f>
        <v>4808.230513</v>
      </c>
      <c r="S15" s="30">
        <f>S$2*'S1.5 - N models per year'!S14</f>
        <v>0</v>
      </c>
      <c r="T15" s="30">
        <f>T$2*'S1.5 - N models per year'!T14</f>
        <v>654.9320357</v>
      </c>
      <c r="U15" s="30">
        <f>U$2*'S1.5 - N models per year'!U14</f>
        <v>0</v>
      </c>
      <c r="V15" s="30">
        <f>V$2*'S1.5 - N models per year'!V14</f>
        <v>471.986997</v>
      </c>
      <c r="W15" s="30">
        <f>W$2*'S1.5 - N models per year'!W14</f>
        <v>479.2934003</v>
      </c>
      <c r="X15" s="30">
        <f>X$2*'S1.5 - N models per year'!X14</f>
        <v>0</v>
      </c>
      <c r="Y15" s="30">
        <f>Y$2*'S1.5 - N models per year'!Y14</f>
        <v>0</v>
      </c>
      <c r="Z15" s="30">
        <f>Z$2*'S1.5 - N models per year'!Z14</f>
        <v>705.1337664</v>
      </c>
      <c r="AA15" s="30">
        <f>AA$2*'S1.5 - N models per year'!AA14</f>
        <v>9.341090426</v>
      </c>
      <c r="AB15" s="30">
        <f>AB$2*'S1.5 - N models per year'!AB14</f>
        <v>0.1991071429</v>
      </c>
      <c r="AC15" s="30">
        <f>AC$2*'S1.5 - N models per year'!AC14</f>
        <v>30.72180851</v>
      </c>
      <c r="AD15" s="30">
        <f>AD$2*'S1.5 - N models per year'!AD14</f>
        <v>5.070030395</v>
      </c>
      <c r="AE15" s="30">
        <f>AE$2*'S1.5 - N models per year'!AE14</f>
        <v>14.79262705</v>
      </c>
      <c r="AF15" s="30">
        <f>AF$2*'S1.5 - N models per year'!AF14</f>
        <v>0.8506534954</v>
      </c>
      <c r="AG15" s="30">
        <f>AG$2*'S1.5 - N models per year'!AG14</f>
        <v>71.73804939</v>
      </c>
      <c r="AH15" s="30">
        <f>AH$2*'S1.5 - N models per year'!AH14</f>
        <v>63.9341</v>
      </c>
      <c r="AI15" s="30">
        <f>AI$2*'S1.5 - N models per year'!AI14</f>
        <v>56.08072967</v>
      </c>
      <c r="AJ15" s="30">
        <f>AJ$2*'S1.5 - N models per year'!AJ14</f>
        <v>0</v>
      </c>
      <c r="AK15" s="30">
        <f>AK$2*'S1.5 - N models per year'!AK14</f>
        <v>10.40012861</v>
      </c>
      <c r="AL15" s="30">
        <f>AL$2*'S1.5 - N models per year'!AL14</f>
        <v>0.7277436677</v>
      </c>
      <c r="AM15" s="30">
        <f>AM$2*'S1.5 - N models per year'!AM14</f>
        <v>17.13220376</v>
      </c>
      <c r="AN15" s="30">
        <f>AN$2*'S1.5 - N models per year'!AN14</f>
        <v>17.28579586</v>
      </c>
      <c r="AO15" s="30">
        <f>AO$2*'S1.5 - N models per year'!AO14</f>
        <v>50.00597074</v>
      </c>
      <c r="AP15" s="30">
        <f>AP$2*'S1.5 - N models per year'!AP14</f>
        <v>0.2004034574</v>
      </c>
      <c r="AQ15" s="30">
        <f>AQ$2*'S1.5 - N models per year'!AQ14</f>
        <v>40.22133739</v>
      </c>
      <c r="AR15" s="30">
        <f>AR$2*'S1.5 - N models per year'!AR14</f>
        <v>39.3116465</v>
      </c>
      <c r="AS15" s="30">
        <f>AS$2*'S1.5 - N models per year'!AS14</f>
        <v>105.7174202</v>
      </c>
      <c r="AT15" s="30">
        <f>AT$2*'S1.5 - N models per year'!AT14</f>
        <v>0</v>
      </c>
      <c r="AU15" s="30">
        <f>AU$2*'S1.5 - N models per year'!AU14</f>
        <v>30.23974894</v>
      </c>
      <c r="AV15" s="30">
        <f>AV$2*'S1.5 - N models per year'!AV14</f>
        <v>0</v>
      </c>
      <c r="AW15" s="30">
        <f>AW$2*'S1.5 - N models per year'!AW14</f>
        <v>74.53310699</v>
      </c>
      <c r="AX15" s="30">
        <f>AX$2*'S1.5 - N models per year'!AX14</f>
        <v>56.73282675</v>
      </c>
      <c r="AY15" s="30">
        <f>AY$2*'S1.5 - N models per year'!AY14</f>
        <v>6.390746201</v>
      </c>
      <c r="AZ15" s="30">
        <f>AZ$2*'S1.5 - N models per year'!AZ14</f>
        <v>4.991234802</v>
      </c>
      <c r="BA15" s="30">
        <f>BA$2*'S1.5 - N models per year'!BA14</f>
        <v>7.101389248</v>
      </c>
      <c r="BB15" s="30">
        <f>BB$2*'S1.5 - N models per year'!BB14</f>
        <v>13.80346277</v>
      </c>
      <c r="BC15" s="30">
        <f>BC$2*'S1.5 - N models per year'!BC14</f>
        <v>2.609574468</v>
      </c>
      <c r="BD15" s="30">
        <f>BD$2*'S1.5 - N models per year'!BD14</f>
        <v>0</v>
      </c>
      <c r="BE15" s="30">
        <f>BE$2*'S1.5 - N models per year'!BE14</f>
        <v>0</v>
      </c>
      <c r="BF15" s="30">
        <f>BF$2*'S1.5 - N models per year'!BF14</f>
        <v>0</v>
      </c>
      <c r="BG15" s="30">
        <f>BG$2*'S1.5 - N models per year'!BG14</f>
        <v>0</v>
      </c>
      <c r="BH15" s="30">
        <f>BH$2*'S1.5 - N models per year'!BH14</f>
        <v>0</v>
      </c>
      <c r="BI15" s="30">
        <f>BI$2*'S1.5 - N models per year'!BI14</f>
        <v>0</v>
      </c>
      <c r="BJ15" s="30">
        <f>BJ$2*'S1.5 - N models per year'!BJ14</f>
        <v>0</v>
      </c>
      <c r="BK15" s="30">
        <f t="shared" si="1"/>
        <v>16023.95886</v>
      </c>
      <c r="BL15" s="5">
        <v>16023.958859781143</v>
      </c>
    </row>
    <row r="16">
      <c r="A16" s="39">
        <v>2013.0</v>
      </c>
      <c r="B16" s="30">
        <f>B$2*'S1.5 - N models per year'!B15</f>
        <v>87.9549786</v>
      </c>
      <c r="C16" s="30">
        <f>C$2*'S1.5 - N models per year'!C15</f>
        <v>0</v>
      </c>
      <c r="D16" s="30">
        <f>D$2*'S1.5 - N models per year'!D15</f>
        <v>0</v>
      </c>
      <c r="E16" s="30">
        <f>E$2*'S1.5 - N models per year'!E15</f>
        <v>692.4752945</v>
      </c>
      <c r="F16" s="30">
        <f>F$2*'S1.5 - N models per year'!F15</f>
        <v>2188.940411</v>
      </c>
      <c r="G16" s="30">
        <f>G$2*'S1.5 - N models per year'!G15</f>
        <v>1380.726257</v>
      </c>
      <c r="H16" s="30">
        <f>H$2*'S1.5 - N models per year'!H15</f>
        <v>1390.047799</v>
      </c>
      <c r="I16" s="30">
        <f>I$2*'S1.5 - N models per year'!I15</f>
        <v>1412.46734</v>
      </c>
      <c r="J16" s="30">
        <f>J$2*'S1.5 - N models per year'!J15</f>
        <v>0</v>
      </c>
      <c r="K16" s="30">
        <f>K$2*'S1.5 - N models per year'!K15</f>
        <v>0</v>
      </c>
      <c r="L16" s="30">
        <f>L$2*'S1.5 - N models per year'!L15</f>
        <v>478.1072495</v>
      </c>
      <c r="M16" s="30">
        <f>M$2*'S1.5 - N models per year'!M15</f>
        <v>12.53662056</v>
      </c>
      <c r="N16" s="30">
        <f>N$2*'S1.5 - N models per year'!N15</f>
        <v>0.7301366495</v>
      </c>
      <c r="O16" s="30">
        <f>O$2*'S1.5 - N models per year'!O15</f>
        <v>0</v>
      </c>
      <c r="P16" s="30">
        <f>P$2*'S1.5 - N models per year'!P15</f>
        <v>612.0247631</v>
      </c>
      <c r="Q16" s="30">
        <f>Q$2*'S1.5 - N models per year'!Q15</f>
        <v>0</v>
      </c>
      <c r="R16" s="30">
        <f>R$2*'S1.5 - N models per year'!R15</f>
        <v>4865.591675</v>
      </c>
      <c r="S16" s="30">
        <f>S$2*'S1.5 - N models per year'!S15</f>
        <v>0</v>
      </c>
      <c r="T16" s="30">
        <f>T$2*'S1.5 - N models per year'!T15</f>
        <v>687.5260053</v>
      </c>
      <c r="U16" s="30">
        <f>U$2*'S1.5 - N models per year'!U15</f>
        <v>0</v>
      </c>
      <c r="V16" s="30">
        <f>V$2*'S1.5 - N models per year'!V15</f>
        <v>472.0557727</v>
      </c>
      <c r="W16" s="30">
        <f>W$2*'S1.5 - N models per year'!W15</f>
        <v>493.9322061</v>
      </c>
      <c r="X16" s="30">
        <f>X$2*'S1.5 - N models per year'!X15</f>
        <v>0</v>
      </c>
      <c r="Y16" s="30">
        <f>Y$2*'S1.5 - N models per year'!Y15</f>
        <v>8.691043877</v>
      </c>
      <c r="Z16" s="30">
        <f>Z$2*'S1.5 - N models per year'!Z15</f>
        <v>793.3348585</v>
      </c>
      <c r="AA16" s="30">
        <f>AA$2*'S1.5 - N models per year'!AA15</f>
        <v>8.483407355</v>
      </c>
      <c r="AB16" s="30">
        <f>AB$2*'S1.5 - N models per year'!AB15</f>
        <v>0.5480689288</v>
      </c>
      <c r="AC16" s="30">
        <f>AC$2*'S1.5 - N models per year'!AC15</f>
        <v>27.98727589</v>
      </c>
      <c r="AD16" s="30">
        <f>AD$2*'S1.5 - N models per year'!AD15</f>
        <v>9.19822917</v>
      </c>
      <c r="AE16" s="30">
        <f>AE$2*'S1.5 - N models per year'!AE15</f>
        <v>13.49620903</v>
      </c>
      <c r="AF16" s="30">
        <f>AF$2*'S1.5 - N models per year'!AF15</f>
        <v>0.7805123468</v>
      </c>
      <c r="AG16" s="30">
        <f>AG$2*'S1.5 - N models per year'!AG15</f>
        <v>63.95858154</v>
      </c>
      <c r="AH16" s="30">
        <f>AH$2*'S1.5 - N models per year'!AH15</f>
        <v>58.87039771</v>
      </c>
      <c r="AI16" s="30">
        <f>AI$2*'S1.5 - N models per year'!AI15</f>
        <v>55.78706168</v>
      </c>
      <c r="AJ16" s="30">
        <f>AJ$2*'S1.5 - N models per year'!AJ15</f>
        <v>0</v>
      </c>
      <c r="AK16" s="30">
        <f>AK$2*'S1.5 - N models per year'!AK15</f>
        <v>9.359571334</v>
      </c>
      <c r="AL16" s="30">
        <f>AL$2*'S1.5 - N models per year'!AL15</f>
        <v>1.235313678</v>
      </c>
      <c r="AM16" s="30">
        <f>AM$2*'S1.5 - N models per year'!AM15</f>
        <v>15.63810905</v>
      </c>
      <c r="AN16" s="30">
        <f>AN$2*'S1.5 - N models per year'!AN15</f>
        <v>15.67712689</v>
      </c>
      <c r="AO16" s="30">
        <f>AO$2*'S1.5 - N models per year'!AO15</f>
        <v>48.94154471</v>
      </c>
      <c r="AP16" s="30">
        <f>AP$2*'S1.5 - N models per year'!AP15</f>
        <v>0.236415946</v>
      </c>
      <c r="AQ16" s="30">
        <f>AQ$2*'S1.5 - N models per year'!AQ15</f>
        <v>37.54855214</v>
      </c>
      <c r="AR16" s="30">
        <f>AR$2*'S1.5 - N models per year'!AR15</f>
        <v>41.28788003</v>
      </c>
      <c r="AS16" s="30">
        <f>AS$2*'S1.5 - N models per year'!AS15</f>
        <v>103.9844571</v>
      </c>
      <c r="AT16" s="30">
        <f>AT$2*'S1.5 - N models per year'!AT15</f>
        <v>0</v>
      </c>
      <c r="AU16" s="30">
        <f>AU$2*'S1.5 - N models per year'!AU15</f>
        <v>31.52990016</v>
      </c>
      <c r="AV16" s="30">
        <f>AV$2*'S1.5 - N models per year'!AV15</f>
        <v>0</v>
      </c>
      <c r="AW16" s="30">
        <f>AW$2*'S1.5 - N models per year'!AW15</f>
        <v>68.38743456</v>
      </c>
      <c r="AX16" s="30">
        <f>AX$2*'S1.5 - N models per year'!AX15</f>
        <v>49.45214283</v>
      </c>
      <c r="AY16" s="30">
        <f>AY$2*'S1.5 - N models per year'!AY15</f>
        <v>5.592635282</v>
      </c>
      <c r="AZ16" s="30">
        <f>AZ$2*'S1.5 - N models per year'!AZ15</f>
        <v>4.047158643</v>
      </c>
      <c r="BA16" s="30">
        <f>BA$2*'S1.5 - N models per year'!BA15</f>
        <v>6.362885912</v>
      </c>
      <c r="BB16" s="30">
        <f>BB$2*'S1.5 - N models per year'!BB15</f>
        <v>11.52608392</v>
      </c>
      <c r="BC16" s="30">
        <f>BC$2*'S1.5 - N models per year'!BC15</f>
        <v>4.788800853</v>
      </c>
      <c r="BD16" s="30">
        <f>BD$2*'S1.5 - N models per year'!BD15</f>
        <v>0</v>
      </c>
      <c r="BE16" s="30">
        <f>BE$2*'S1.5 - N models per year'!BE15</f>
        <v>0</v>
      </c>
      <c r="BF16" s="30">
        <f>BF$2*'S1.5 - N models per year'!BF15</f>
        <v>0</v>
      </c>
      <c r="BG16" s="30">
        <f>BG$2*'S1.5 - N models per year'!BG15</f>
        <v>0</v>
      </c>
      <c r="BH16" s="30">
        <f>BH$2*'S1.5 - N models per year'!BH15</f>
        <v>0</v>
      </c>
      <c r="BI16" s="30">
        <f>BI$2*'S1.5 - N models per year'!BI15</f>
        <v>0</v>
      </c>
      <c r="BJ16" s="30">
        <f>BJ$2*'S1.5 - N models per year'!BJ15</f>
        <v>0</v>
      </c>
      <c r="BK16" s="30">
        <f t="shared" si="1"/>
        <v>16271.84817</v>
      </c>
      <c r="BL16" s="5">
        <v>16271.848167646798</v>
      </c>
    </row>
    <row r="17">
      <c r="A17" s="39">
        <v>2014.0</v>
      </c>
      <c r="B17" s="30">
        <f>B$2*'S1.5 - N models per year'!B16</f>
        <v>80.23505209</v>
      </c>
      <c r="C17" s="30">
        <f>C$2*'S1.5 - N models per year'!C16</f>
        <v>0</v>
      </c>
      <c r="D17" s="30">
        <f>D$2*'S1.5 - N models per year'!D16</f>
        <v>0</v>
      </c>
      <c r="E17" s="30">
        <f>E$2*'S1.5 - N models per year'!E16</f>
        <v>634.1877053</v>
      </c>
      <c r="F17" s="30">
        <f>F$2*'S1.5 - N models per year'!F16</f>
        <v>2244.279676</v>
      </c>
      <c r="G17" s="30">
        <f>G$2*'S1.5 - N models per year'!G16</f>
        <v>1184.181083</v>
      </c>
      <c r="H17" s="30">
        <f>H$2*'S1.5 - N models per year'!H16</f>
        <v>1296.483489</v>
      </c>
      <c r="I17" s="30">
        <f>I$2*'S1.5 - N models per year'!I16</f>
        <v>1521.997409</v>
      </c>
      <c r="J17" s="30">
        <f>J$2*'S1.5 - N models per year'!J16</f>
        <v>0</v>
      </c>
      <c r="K17" s="30">
        <f>K$2*'S1.5 - N models per year'!K16</f>
        <v>0</v>
      </c>
      <c r="L17" s="30">
        <f>L$2*'S1.5 - N models per year'!L16</f>
        <v>811.6054852</v>
      </c>
      <c r="M17" s="30">
        <f>M$2*'S1.5 - N models per year'!M16</f>
        <v>49.55714638</v>
      </c>
      <c r="N17" s="30">
        <f>N$2*'S1.5 - N models per year'!N16</f>
        <v>2.664206304</v>
      </c>
      <c r="O17" s="30">
        <f>O$2*'S1.5 - N models per year'!O16</f>
        <v>0</v>
      </c>
      <c r="P17" s="30">
        <f>P$2*'S1.5 - N models per year'!P16</f>
        <v>570.8579657</v>
      </c>
      <c r="Q17" s="30">
        <f>Q$2*'S1.5 - N models per year'!Q16</f>
        <v>0</v>
      </c>
      <c r="R17" s="30">
        <f>R$2*'S1.5 - N models per year'!R16</f>
        <v>4770.304149</v>
      </c>
      <c r="S17" s="30">
        <f>S$2*'S1.5 - N models per year'!S16</f>
        <v>1.266502199</v>
      </c>
      <c r="T17" s="30">
        <f>T$2*'S1.5 - N models per year'!T16</f>
        <v>743.680181</v>
      </c>
      <c r="U17" s="30">
        <f>U$2*'S1.5 - N models per year'!U16</f>
        <v>0</v>
      </c>
      <c r="V17" s="30">
        <f>V$2*'S1.5 - N models per year'!V16</f>
        <v>456.5755176</v>
      </c>
      <c r="W17" s="30">
        <f>W$2*'S1.5 - N models per year'!W16</f>
        <v>512.8301753</v>
      </c>
      <c r="X17" s="30">
        <f>X$2*'S1.5 - N models per year'!X16</f>
        <v>0</v>
      </c>
      <c r="Y17" s="30">
        <f>Y$2*'S1.5 - N models per year'!Y16</f>
        <v>23.78465788</v>
      </c>
      <c r="Z17" s="30">
        <f>Z$2*'S1.5 - N models per year'!Z16</f>
        <v>927.4637739</v>
      </c>
      <c r="AA17" s="30">
        <f>AA$2*'S1.5 - N models per year'!AA16</f>
        <v>7.738807307</v>
      </c>
      <c r="AB17" s="30">
        <f>AB$2*'S1.5 - N models per year'!AB16</f>
        <v>1.083255731</v>
      </c>
      <c r="AC17" s="30">
        <f>AC$2*'S1.5 - N models per year'!AC16</f>
        <v>25.34712034</v>
      </c>
      <c r="AD17" s="30">
        <f>AD$2*'S1.5 - N models per year'!AD16</f>
        <v>13.79191977</v>
      </c>
      <c r="AE17" s="30">
        <f>AE$2*'S1.5 - N models per year'!AE16</f>
        <v>12.31162865</v>
      </c>
      <c r="AF17" s="30">
        <f>AF$2*'S1.5 - N models per year'!AF16</f>
        <v>0.7120057307</v>
      </c>
      <c r="AG17" s="30">
        <f>AG$2*'S1.5 - N models per year'!AG16</f>
        <v>56.90585244</v>
      </c>
      <c r="AH17" s="30">
        <f>AH$2*'S1.5 - N models per year'!AH16</f>
        <v>53.13397135</v>
      </c>
      <c r="AI17" s="30">
        <f>AI$2*'S1.5 - N models per year'!AI16</f>
        <v>60.65038915</v>
      </c>
      <c r="AJ17" s="30">
        <f>AJ$2*'S1.5 - N models per year'!AJ16</f>
        <v>0</v>
      </c>
      <c r="AK17" s="30">
        <f>AK$2*'S1.5 - N models per year'!AK16</f>
        <v>8.490370487</v>
      </c>
      <c r="AL17" s="30">
        <f>AL$2*'S1.5 - N models per year'!AL16</f>
        <v>1.857843266</v>
      </c>
      <c r="AM17" s="30">
        <f>AM$2*'S1.5 - N models per year'!AM16</f>
        <v>14.26553123</v>
      </c>
      <c r="AN17" s="30">
        <f>AN$2*'S1.5 - N models per year'!AN16</f>
        <v>14.13385981</v>
      </c>
      <c r="AO17" s="30">
        <f>AO$2*'S1.5 - N models per year'!AO16</f>
        <v>46.80207271</v>
      </c>
      <c r="AP17" s="30">
        <f>AP$2*'S1.5 - N models per year'!AP16</f>
        <v>0.2875538682</v>
      </c>
      <c r="AQ17" s="30">
        <f>AQ$2*'S1.5 - N models per year'!AQ16</f>
        <v>34.44859599</v>
      </c>
      <c r="AR17" s="30">
        <f>AR$2*'S1.5 - N models per year'!AR16</f>
        <v>50.4945765</v>
      </c>
      <c r="AS17" s="30">
        <f>AS$2*'S1.5 - N models per year'!AS16</f>
        <v>98.39706447</v>
      </c>
      <c r="AT17" s="30">
        <f>AT$2*'S1.5 - N models per year'!AT16</f>
        <v>0</v>
      </c>
      <c r="AU17" s="30">
        <f>AU$2*'S1.5 - N models per year'!AU16</f>
        <v>30.48822722</v>
      </c>
      <c r="AV17" s="30">
        <f>AV$2*'S1.5 - N models per year'!AV16</f>
        <v>0</v>
      </c>
      <c r="AW17" s="30">
        <f>AW$2*'S1.5 - N models per year'!AW16</f>
        <v>61.31347994</v>
      </c>
      <c r="AX17" s="30">
        <f>AX$2*'S1.5 - N models per year'!AX16</f>
        <v>43.79260745</v>
      </c>
      <c r="AY17" s="30">
        <f>AY$2*'S1.5 - N models per year'!AY16</f>
        <v>4.730724928</v>
      </c>
      <c r="AZ17" s="30">
        <f>AZ$2*'S1.5 - N models per year'!AZ16</f>
        <v>3.691934097</v>
      </c>
      <c r="BA17" s="30">
        <f>BA$2*'S1.5 - N models per year'!BA16</f>
        <v>5.664877865</v>
      </c>
      <c r="BB17" s="30">
        <f>BB$2*'S1.5 - N models per year'!BB16</f>
        <v>10.20877221</v>
      </c>
      <c r="BC17" s="30">
        <f>BC$2*'S1.5 - N models per year'!BC16</f>
        <v>10.29713467</v>
      </c>
      <c r="BD17" s="30">
        <f>BD$2*'S1.5 - N models per year'!BD16</f>
        <v>0</v>
      </c>
      <c r="BE17" s="30">
        <f>BE$2*'S1.5 - N models per year'!BE16</f>
        <v>0</v>
      </c>
      <c r="BF17" s="30">
        <f>BF$2*'S1.5 - N models per year'!BF16</f>
        <v>0</v>
      </c>
      <c r="BG17" s="30">
        <f>BG$2*'S1.5 - N models per year'!BG16</f>
        <v>0</v>
      </c>
      <c r="BH17" s="30">
        <f>BH$2*'S1.5 - N models per year'!BH16</f>
        <v>0</v>
      </c>
      <c r="BI17" s="30">
        <f>BI$2*'S1.5 - N models per year'!BI16</f>
        <v>0</v>
      </c>
      <c r="BJ17" s="30">
        <f>BJ$2*'S1.5 - N models per year'!BJ16</f>
        <v>0</v>
      </c>
      <c r="BK17" s="30">
        <f t="shared" si="1"/>
        <v>16502.99435</v>
      </c>
      <c r="BL17" s="5">
        <v>16502.994351590452</v>
      </c>
    </row>
    <row r="18">
      <c r="A18" s="39">
        <v>2015.0</v>
      </c>
      <c r="B18" s="30">
        <f>B$2*'S1.5 - N models per year'!B17</f>
        <v>73.64825358</v>
      </c>
      <c r="C18" s="30">
        <f>C$2*'S1.5 - N models per year'!C17</f>
        <v>0</v>
      </c>
      <c r="D18" s="30">
        <f>D$2*'S1.5 - N models per year'!D17</f>
        <v>0</v>
      </c>
      <c r="E18" s="30">
        <f>E$2*'S1.5 - N models per year'!E17</f>
        <v>581.553009</v>
      </c>
      <c r="F18" s="30">
        <f>F$2*'S1.5 - N models per year'!F17</f>
        <v>2302.875567</v>
      </c>
      <c r="G18" s="30">
        <f>G$2*'S1.5 - N models per year'!G17</f>
        <v>1009.89133</v>
      </c>
      <c r="H18" s="30">
        <f>H$2*'S1.5 - N models per year'!H17</f>
        <v>1216.157398</v>
      </c>
      <c r="I18" s="30">
        <f>I$2*'S1.5 - N models per year'!I17</f>
        <v>1593.309428</v>
      </c>
      <c r="J18" s="30">
        <f>J$2*'S1.5 - N models per year'!J17</f>
        <v>0</v>
      </c>
      <c r="K18" s="30">
        <f>K$2*'S1.5 - N models per year'!K17</f>
        <v>0</v>
      </c>
      <c r="L18" s="30">
        <f>L$2*'S1.5 - N models per year'!L17</f>
        <v>967.7748018</v>
      </c>
      <c r="M18" s="30">
        <f>M$2*'S1.5 - N models per year'!M17</f>
        <v>248.438902</v>
      </c>
      <c r="N18" s="30">
        <f>N$2*'S1.5 - N models per year'!N17</f>
        <v>3.668237316</v>
      </c>
      <c r="O18" s="30">
        <f>O$2*'S1.5 - N models per year'!O17</f>
        <v>0.6436600402</v>
      </c>
      <c r="P18" s="30">
        <f>P$2*'S1.5 - N models per year'!P17</f>
        <v>529.5412475</v>
      </c>
      <c r="Q18" s="30">
        <f>Q$2*'S1.5 - N models per year'!Q17</f>
        <v>0</v>
      </c>
      <c r="R18" s="30">
        <f>R$2*'S1.5 - N models per year'!R17</f>
        <v>4673.958957</v>
      </c>
      <c r="S18" s="30">
        <f>S$2*'S1.5 - N models per year'!S17</f>
        <v>4.650120997</v>
      </c>
      <c r="T18" s="30">
        <f>T$2*'S1.5 - N models per year'!T17</f>
        <v>808.6073465</v>
      </c>
      <c r="U18" s="30">
        <f>U$2*'S1.5 - N models per year'!U17</f>
        <v>0</v>
      </c>
      <c r="V18" s="30">
        <f>V$2*'S1.5 - N models per year'!V17</f>
        <v>437.6218533</v>
      </c>
      <c r="W18" s="30">
        <f>W$2*'S1.5 - N models per year'!W17</f>
        <v>523.3356747</v>
      </c>
      <c r="X18" s="30">
        <f>X$2*'S1.5 - N models per year'!X17</f>
        <v>0</v>
      </c>
      <c r="Y18" s="30">
        <f>Y$2*'S1.5 - N models per year'!Y17</f>
        <v>69.13493731</v>
      </c>
      <c r="Z18" s="30">
        <f>Z$2*'S1.5 - N models per year'!Z17</f>
        <v>1006.111091</v>
      </c>
      <c r="AA18" s="30">
        <f>AA$2*'S1.5 - N models per year'!AA17</f>
        <v>6.883803525</v>
      </c>
      <c r="AB18" s="30">
        <f>AB$2*'S1.5 - N models per year'!AB17</f>
        <v>1.453247411</v>
      </c>
      <c r="AC18" s="30">
        <f>AC$2*'S1.5 - N models per year'!AC17</f>
        <v>23.09768326</v>
      </c>
      <c r="AD18" s="30">
        <f>AD$2*'S1.5 - N models per year'!AD17</f>
        <v>17.44027083</v>
      </c>
      <c r="AE18" s="30">
        <f>AE$2*'S1.5 - N models per year'!AE17</f>
        <v>11.172501</v>
      </c>
      <c r="AF18" s="30">
        <f>AF$2*'S1.5 - N models per year'!AF17</f>
        <v>0.6535544906</v>
      </c>
      <c r="AG18" s="30">
        <f>AG$2*'S1.5 - N models per year'!AG17</f>
        <v>50.79329161</v>
      </c>
      <c r="AH18" s="30">
        <f>AH$2*'S1.5 - N models per year'!AH17</f>
        <v>48.24944575</v>
      </c>
      <c r="AI18" s="30">
        <f>AI$2*'S1.5 - N models per year'!AI17</f>
        <v>62.92357866</v>
      </c>
      <c r="AJ18" s="30">
        <f>AJ$2*'S1.5 - N models per year'!AJ17</f>
        <v>0</v>
      </c>
      <c r="AK18" s="30">
        <f>AK$2*'S1.5 - N models per year'!AK17</f>
        <v>7.749580958</v>
      </c>
      <c r="AL18" s="30">
        <f>AL$2*'S1.5 - N models per year'!AL17</f>
        <v>2.124668328</v>
      </c>
      <c r="AM18" s="30">
        <f>AM$2*'S1.5 - N models per year'!AM17</f>
        <v>12.88981957</v>
      </c>
      <c r="AN18" s="30">
        <f>AN$2*'S1.5 - N models per year'!AN17</f>
        <v>12.74325803</v>
      </c>
      <c r="AO18" s="30">
        <f>AO$2*'S1.5 - N models per year'!AO17</f>
        <v>45.98689956</v>
      </c>
      <c r="AP18" s="30">
        <f>AP$2*'S1.5 - N models per year'!AP17</f>
        <v>0.2859431087</v>
      </c>
      <c r="AQ18" s="30">
        <f>AQ$2*'S1.5 - N models per year'!AQ17</f>
        <v>31.97990539</v>
      </c>
      <c r="AR18" s="30">
        <f>AR$2*'S1.5 - N models per year'!AR17</f>
        <v>61.92568536</v>
      </c>
      <c r="AS18" s="30">
        <f>AS$2*'S1.5 - N models per year'!AS17</f>
        <v>91.61883571</v>
      </c>
      <c r="AT18" s="30">
        <f>AT$2*'S1.5 - N models per year'!AT17</f>
        <v>0</v>
      </c>
      <c r="AU18" s="30">
        <f>AU$2*'S1.5 - N models per year'!AU17</f>
        <v>28.77737122</v>
      </c>
      <c r="AV18" s="30">
        <f>AV$2*'S1.5 - N models per year'!AV17</f>
        <v>0</v>
      </c>
      <c r="AW18" s="30">
        <f>AW$2*'S1.5 - N models per year'!AW17</f>
        <v>54.96864555</v>
      </c>
      <c r="AX18" s="30">
        <f>AX$2*'S1.5 - N models per year'!AX17</f>
        <v>38.26027763</v>
      </c>
      <c r="AY18" s="30">
        <f>AY$2*'S1.5 - N models per year'!AY17</f>
        <v>4.086928799</v>
      </c>
      <c r="AZ18" s="30">
        <f>AZ$2*'S1.5 - N models per year'!AZ17</f>
        <v>3.656390014</v>
      </c>
      <c r="BA18" s="30">
        <f>BA$2*'S1.5 - N models per year'!BA17</f>
        <v>5.148596823</v>
      </c>
      <c r="BB18" s="30">
        <f>BB$2*'S1.5 - N models per year'!BB17</f>
        <v>9.090135786</v>
      </c>
      <c r="BC18" s="30">
        <f>BC$2*'S1.5 - N models per year'!BC17</f>
        <v>11.74315041</v>
      </c>
      <c r="BD18" s="30">
        <f>BD$2*'S1.5 - N models per year'!BD17</f>
        <v>0</v>
      </c>
      <c r="BE18" s="30">
        <f>BE$2*'S1.5 - N models per year'!BE17</f>
        <v>0</v>
      </c>
      <c r="BF18" s="30">
        <f>BF$2*'S1.5 - N models per year'!BF17</f>
        <v>0</v>
      </c>
      <c r="BG18" s="30">
        <f>BG$2*'S1.5 - N models per year'!BG17</f>
        <v>0</v>
      </c>
      <c r="BH18" s="30">
        <f>BH$2*'S1.5 - N models per year'!BH17</f>
        <v>0</v>
      </c>
      <c r="BI18" s="30">
        <f>BI$2*'S1.5 - N models per year'!BI17</f>
        <v>0</v>
      </c>
      <c r="BJ18" s="30">
        <f>BJ$2*'S1.5 - N models per year'!BJ17</f>
        <v>0</v>
      </c>
      <c r="BK18" s="30">
        <f t="shared" si="1"/>
        <v>16696.62528</v>
      </c>
      <c r="BL18" s="5">
        <v>16696.625283069294</v>
      </c>
    </row>
    <row r="19">
      <c r="A19" s="39">
        <v>2016.0</v>
      </c>
      <c r="B19" s="30">
        <f>B$2*'S1.5 - N models per year'!B18</f>
        <v>71.84784873</v>
      </c>
      <c r="C19" s="30">
        <f>C$2*'S1.5 - N models per year'!C18</f>
        <v>3.434453349</v>
      </c>
      <c r="D19" s="30">
        <f>D$2*'S1.5 - N models per year'!D18</f>
        <v>0</v>
      </c>
      <c r="E19" s="30">
        <f>E$2*'S1.5 - N models per year'!E18</f>
        <v>566.7785141</v>
      </c>
      <c r="F19" s="30">
        <f>F$2*'S1.5 - N models per year'!F18</f>
        <v>2492.662575</v>
      </c>
      <c r="G19" s="30">
        <f>G$2*'S1.5 - N models per year'!G18</f>
        <v>910.0118721</v>
      </c>
      <c r="H19" s="30">
        <f>H$2*'S1.5 - N models per year'!H18</f>
        <v>1190.67204</v>
      </c>
      <c r="I19" s="30">
        <f>I$2*'S1.5 - N models per year'!I18</f>
        <v>1771.012405</v>
      </c>
      <c r="J19" s="30">
        <f>J$2*'S1.5 - N models per year'!J18</f>
        <v>0</v>
      </c>
      <c r="K19" s="30">
        <f>K$2*'S1.5 - N models per year'!K18</f>
        <v>0</v>
      </c>
      <c r="L19" s="30">
        <f>L$2*'S1.5 - N models per year'!L18</f>
        <v>1059.58408</v>
      </c>
      <c r="M19" s="30">
        <f>M$2*'S1.5 - N models per year'!M18</f>
        <v>580.3119181</v>
      </c>
      <c r="N19" s="30">
        <f>N$2*'S1.5 - N models per year'!N18</f>
        <v>7.15712721</v>
      </c>
      <c r="O19" s="30">
        <f>O$2*'S1.5 - N models per year'!O18</f>
        <v>2.51170052</v>
      </c>
      <c r="P19" s="30">
        <f>P$2*'S1.5 - N models per year'!P18</f>
        <v>516.1798107</v>
      </c>
      <c r="Q19" s="30">
        <f>Q$2*'S1.5 - N models per year'!Q18</f>
        <v>0</v>
      </c>
      <c r="R19" s="30">
        <f>R$2*'S1.5 - N models per year'!R18</f>
        <v>4836.123081</v>
      </c>
      <c r="S19" s="30">
        <f>S$2*'S1.5 - N models per year'!S18</f>
        <v>63.51021827</v>
      </c>
      <c r="T19" s="30">
        <f>T$2*'S1.5 - N models per year'!T18</f>
        <v>941.7493644</v>
      </c>
      <c r="U19" s="30">
        <f>U$2*'S1.5 - N models per year'!U18</f>
        <v>1.26427364</v>
      </c>
      <c r="V19" s="30">
        <f>V$2*'S1.5 - N models per year'!V18</f>
        <v>436.3918187</v>
      </c>
      <c r="W19" s="30">
        <f>W$2*'S1.5 - N models per year'!W18</f>
        <v>546.8199096</v>
      </c>
      <c r="X19" s="30">
        <f>X$2*'S1.5 - N models per year'!X18</f>
        <v>0</v>
      </c>
      <c r="Y19" s="30">
        <f>Y$2*'S1.5 - N models per year'!Y18</f>
        <v>237.8318923</v>
      </c>
      <c r="Z19" s="30">
        <f>Z$2*'S1.5 - N models per year'!Z18</f>
        <v>1163.976957</v>
      </c>
      <c r="AA19" s="30">
        <f>AA$2*'S1.5 - N models per year'!AA18</f>
        <v>6.644080373</v>
      </c>
      <c r="AB19" s="30">
        <f>AB$2*'S1.5 - N models per year'!AB18</f>
        <v>1.641572068</v>
      </c>
      <c r="AC19" s="30">
        <f>AC$2*'S1.5 - N models per year'!AC18</f>
        <v>22.45080004</v>
      </c>
      <c r="AD19" s="30">
        <f>AD$2*'S1.5 - N models per year'!AD18</f>
        <v>22.36856268</v>
      </c>
      <c r="AE19" s="30">
        <f>AE$2*'S1.5 - N models per year'!AE18</f>
        <v>10.74277783</v>
      </c>
      <c r="AF19" s="30">
        <f>AF$2*'S1.5 - N models per year'!AF18</f>
        <v>0.6375777008</v>
      </c>
      <c r="AG19" s="30">
        <f>AG$2*'S1.5 - N models per year'!AG18</f>
        <v>48.14587992</v>
      </c>
      <c r="AH19" s="30">
        <f>AH$2*'S1.5 - N models per year'!AH18</f>
        <v>46.73008487</v>
      </c>
      <c r="AI19" s="30">
        <f>AI$2*'S1.5 - N models per year'!AI18</f>
        <v>68.87644262</v>
      </c>
      <c r="AJ19" s="30">
        <f>AJ$2*'S1.5 - N models per year'!AJ18</f>
        <v>0</v>
      </c>
      <c r="AK19" s="30">
        <f>AK$2*'S1.5 - N models per year'!AK18</f>
        <v>7.517422114</v>
      </c>
      <c r="AL19" s="30">
        <f>AL$2*'S1.5 - N models per year'!AL18</f>
        <v>2.372728902</v>
      </c>
      <c r="AM19" s="30">
        <f>AM$2*'S1.5 - N models per year'!AM18</f>
        <v>12.24205069</v>
      </c>
      <c r="AN19" s="30">
        <f>AN$2*'S1.5 - N models per year'!AN18</f>
        <v>11.98239653</v>
      </c>
      <c r="AO19" s="30">
        <f>AO$2*'S1.5 - N models per year'!AO18</f>
        <v>47.70211568</v>
      </c>
      <c r="AP19" s="30">
        <f>AP$2*'S1.5 - N models per year'!AP18</f>
        <v>0.2789529448</v>
      </c>
      <c r="AQ19" s="30">
        <f>AQ$2*'S1.5 - N models per year'!AQ18</f>
        <v>30.84758406</v>
      </c>
      <c r="AR19" s="30">
        <f>AR$2*'S1.5 - N models per year'!AR18</f>
        <v>76.90465613</v>
      </c>
      <c r="AS19" s="30">
        <f>AS$2*'S1.5 - N models per year'!AS18</f>
        <v>90.4356129</v>
      </c>
      <c r="AT19" s="30">
        <f>AT$2*'S1.5 - N models per year'!AT18</f>
        <v>0.6983296264</v>
      </c>
      <c r="AU19" s="30">
        <f>AU$2*'S1.5 - N models per year'!AU18</f>
        <v>29.10411386</v>
      </c>
      <c r="AV19" s="30">
        <f>AV$2*'S1.5 - N models per year'!AV18</f>
        <v>0</v>
      </c>
      <c r="AW19" s="30">
        <f>AW$2*'S1.5 - N models per year'!AW18</f>
        <v>51.70590043</v>
      </c>
      <c r="AX19" s="30">
        <f>AX$2*'S1.5 - N models per year'!AX18</f>
        <v>33.78145754</v>
      </c>
      <c r="AY19" s="30">
        <f>AY$2*'S1.5 - N models per year'!AY18</f>
        <v>3.820893934</v>
      </c>
      <c r="AZ19" s="30">
        <f>AZ$2*'S1.5 - N models per year'!AZ18</f>
        <v>3.480005777</v>
      </c>
      <c r="BA19" s="30">
        <f>BA$2*'S1.5 - N models per year'!BA18</f>
        <v>4.897790612</v>
      </c>
      <c r="BB19" s="30">
        <f>BB$2*'S1.5 - N models per year'!BB18</f>
        <v>8.648957423</v>
      </c>
      <c r="BC19" s="30">
        <f>BC$2*'S1.5 - N models per year'!BC18</f>
        <v>13.97082611</v>
      </c>
      <c r="BD19" s="30">
        <f>BD$2*'S1.5 - N models per year'!BD18</f>
        <v>0</v>
      </c>
      <c r="BE19" s="30">
        <f>BE$2*'S1.5 - N models per year'!BE18</f>
        <v>0</v>
      </c>
      <c r="BF19" s="30">
        <f>BF$2*'S1.5 - N models per year'!BF18</f>
        <v>0</v>
      </c>
      <c r="BG19" s="30">
        <f>BG$2*'S1.5 - N models per year'!BG18</f>
        <v>0</v>
      </c>
      <c r="BH19" s="30">
        <f>BH$2*'S1.5 - N models per year'!BH18</f>
        <v>0</v>
      </c>
      <c r="BI19" s="30">
        <f>BI$2*'S1.5 - N models per year'!BI18</f>
        <v>0</v>
      </c>
      <c r="BJ19" s="30">
        <f>BJ$2*'S1.5 - N models per year'!BJ18</f>
        <v>0</v>
      </c>
      <c r="BK19" s="30">
        <f t="shared" si="1"/>
        <v>18058.46143</v>
      </c>
      <c r="BL19" s="5">
        <v>18058.461432071002</v>
      </c>
    </row>
    <row r="20">
      <c r="A20" s="39">
        <v>2017.0</v>
      </c>
      <c r="B20" s="30">
        <f>B$2*'S1.5 - N models per year'!B19</f>
        <v>70.39144069</v>
      </c>
      <c r="C20" s="30">
        <f>C$2*'S1.5 - N models per year'!C19</f>
        <v>84.12086216</v>
      </c>
      <c r="D20" s="30">
        <f>D$2*'S1.5 - N models per year'!D19</f>
        <v>0</v>
      </c>
      <c r="E20" s="30">
        <f>E$2*'S1.5 - N models per year'!E19</f>
        <v>550.3705992</v>
      </c>
      <c r="F20" s="30">
        <f>F$2*'S1.5 - N models per year'!F19</f>
        <v>2673.033754</v>
      </c>
      <c r="G20" s="30">
        <f>G$2*'S1.5 - N models per year'!G19</f>
        <v>814.1199825</v>
      </c>
      <c r="H20" s="30">
        <f>H$2*'S1.5 - N models per year'!H19</f>
        <v>1139.504219</v>
      </c>
      <c r="I20" s="30">
        <f>I$2*'S1.5 - N models per year'!I19</f>
        <v>1888.138284</v>
      </c>
      <c r="J20" s="30">
        <f>J$2*'S1.5 - N models per year'!J19</f>
        <v>0</v>
      </c>
      <c r="K20" s="30">
        <f>K$2*'S1.5 - N models per year'!K19</f>
        <v>6.698458334</v>
      </c>
      <c r="L20" s="30">
        <f>L$2*'S1.5 - N models per year'!L19</f>
        <v>1117.959813</v>
      </c>
      <c r="M20" s="30">
        <f>M$2*'S1.5 - N models per year'!M19</f>
        <v>929.7441391</v>
      </c>
      <c r="N20" s="30">
        <f>N$2*'S1.5 - N models per year'!N19</f>
        <v>8.180721554</v>
      </c>
      <c r="O20" s="30">
        <f>O$2*'S1.5 - N models per year'!O19</f>
        <v>9.843146109</v>
      </c>
      <c r="P20" s="30">
        <f>P$2*'S1.5 - N models per year'!P19</f>
        <v>504.0851278</v>
      </c>
      <c r="Q20" s="30">
        <f>Q$2*'S1.5 - N models per year'!Q19</f>
        <v>0</v>
      </c>
      <c r="R20" s="30">
        <f>R$2*'S1.5 - N models per year'!R19</f>
        <v>4920.325639</v>
      </c>
      <c r="S20" s="30">
        <f>S$2*'S1.5 - N models per year'!S19</f>
        <v>192.2240691</v>
      </c>
      <c r="T20" s="30">
        <f>T$2*'S1.5 - N models per year'!T19</f>
        <v>1039.56695</v>
      </c>
      <c r="U20" s="30">
        <f>U$2*'S1.5 - N models per year'!U19</f>
        <v>21.05698023</v>
      </c>
      <c r="V20" s="30">
        <f>V$2*'S1.5 - N models per year'!V19</f>
        <v>435.9786965</v>
      </c>
      <c r="W20" s="30">
        <f>W$2*'S1.5 - N models per year'!W19</f>
        <v>572.1446801</v>
      </c>
      <c r="X20" s="30">
        <f>X$2*'S1.5 - N models per year'!X19</f>
        <v>6.061993816</v>
      </c>
      <c r="Y20" s="30">
        <f>Y$2*'S1.5 - N models per year'!Y19</f>
        <v>493.8439275</v>
      </c>
      <c r="Z20" s="30">
        <f>Z$2*'S1.5 - N models per year'!Z19</f>
        <v>1232.845729</v>
      </c>
      <c r="AA20" s="30">
        <f>AA$2*'S1.5 - N models per year'!AA19</f>
        <v>6.159432297</v>
      </c>
      <c r="AB20" s="30">
        <f>AB$2*'S1.5 - N models per year'!AB19</f>
        <v>1.973818077</v>
      </c>
      <c r="AC20" s="30">
        <f>AC$2*'S1.5 - N models per year'!AC19</f>
        <v>21.75399497</v>
      </c>
      <c r="AD20" s="30">
        <f>AD$2*'S1.5 - N models per year'!AD19</f>
        <v>25.21509819</v>
      </c>
      <c r="AE20" s="30">
        <f>AE$2*'S1.5 - N models per year'!AE19</f>
        <v>10.31021773</v>
      </c>
      <c r="AF20" s="30">
        <f>AF$2*'S1.5 - N models per year'!AF19</f>
        <v>0.8328713839</v>
      </c>
      <c r="AG20" s="30">
        <f>AG$2*'S1.5 - N models per year'!AG19</f>
        <v>44.30071096</v>
      </c>
      <c r="AH20" s="30">
        <f>AH$2*'S1.5 - N models per year'!AH19</f>
        <v>45.78283213</v>
      </c>
      <c r="AI20" s="30">
        <f>AI$2*'S1.5 - N models per year'!AI19</f>
        <v>69.31507803</v>
      </c>
      <c r="AJ20" s="30">
        <f>AJ$2*'S1.5 - N models per year'!AJ19</f>
        <v>0</v>
      </c>
      <c r="AK20" s="30">
        <f>AK$2*'S1.5 - N models per year'!AK19</f>
        <v>7.365038511</v>
      </c>
      <c r="AL20" s="30">
        <f>AL$2*'S1.5 - N models per year'!AL19</f>
        <v>2.565111134</v>
      </c>
      <c r="AM20" s="30">
        <f>AM$2*'S1.5 - N models per year'!AM19</f>
        <v>11.53760593</v>
      </c>
      <c r="AN20" s="30">
        <f>AN$2*'S1.5 - N models per year'!AN19</f>
        <v>11.66613275</v>
      </c>
      <c r="AO20" s="30">
        <f>AO$2*'S1.5 - N models per year'!AO19</f>
        <v>49.4057397</v>
      </c>
      <c r="AP20" s="30">
        <f>AP$2*'S1.5 - N models per year'!AP19</f>
        <v>0.3363672199</v>
      </c>
      <c r="AQ20" s="30">
        <f>AQ$2*'S1.5 - N models per year'!AQ19</f>
        <v>30.05056363</v>
      </c>
      <c r="AR20" s="30">
        <f>AR$2*'S1.5 - N models per year'!AR19</f>
        <v>89.50711148</v>
      </c>
      <c r="AS20" s="30">
        <f>AS$2*'S1.5 - N models per year'!AS19</f>
        <v>90.25853734</v>
      </c>
      <c r="AT20" s="30">
        <f>AT$2*'S1.5 - N models per year'!AT19</f>
        <v>1.026260967</v>
      </c>
      <c r="AU20" s="30">
        <f>AU$2*'S1.5 - N models per year'!AU19</f>
        <v>30.78519103</v>
      </c>
      <c r="AV20" s="30">
        <f>AV$2*'S1.5 - N models per year'!AV19</f>
        <v>1.177575613</v>
      </c>
      <c r="AW20" s="30">
        <f>AW$2*'S1.5 - N models per year'!AW19</f>
        <v>49.50884486</v>
      </c>
      <c r="AX20" s="30">
        <f>AX$2*'S1.5 - N models per year'!AX19</f>
        <v>31.2451202</v>
      </c>
      <c r="AY20" s="30">
        <f>AY$2*'S1.5 - N models per year'!AY19</f>
        <v>3.580683308</v>
      </c>
      <c r="AZ20" s="30">
        <f>AZ$2*'S1.5 - N models per year'!AZ19</f>
        <v>3.153753769</v>
      </c>
      <c r="BA20" s="30">
        <f>BA$2*'S1.5 - N models per year'!BA19</f>
        <v>4.651615714</v>
      </c>
      <c r="BB20" s="30">
        <f>BB$2*'S1.5 - N models per year'!BB19</f>
        <v>8.473636778</v>
      </c>
      <c r="BC20" s="30">
        <f>BC$2*'S1.5 - N models per year'!BC19</f>
        <v>20.25768844</v>
      </c>
      <c r="BD20" s="30">
        <f>BD$2*'S1.5 - N models per year'!BD19</f>
        <v>0</v>
      </c>
      <c r="BE20" s="30">
        <f>BE$2*'S1.5 - N models per year'!BE19</f>
        <v>0</v>
      </c>
      <c r="BF20" s="30">
        <f>BF$2*'S1.5 - N models per year'!BF19</f>
        <v>0</v>
      </c>
      <c r="BG20" s="30">
        <f>BG$2*'S1.5 - N models per year'!BG19</f>
        <v>0</v>
      </c>
      <c r="BH20" s="30">
        <f>BH$2*'S1.5 - N models per year'!BH19</f>
        <v>0</v>
      </c>
      <c r="BI20" s="30">
        <f>BI$2*'S1.5 - N models per year'!BI19</f>
        <v>0</v>
      </c>
      <c r="BJ20" s="30">
        <f>BJ$2*'S1.5 - N models per year'!BJ19</f>
        <v>0</v>
      </c>
      <c r="BK20" s="30">
        <f t="shared" si="1"/>
        <v>19382.43584</v>
      </c>
      <c r="BL20" s="5">
        <v>19382.435844883184</v>
      </c>
    </row>
    <row r="21" ht="15.75" customHeight="1">
      <c r="A21" s="39">
        <v>2018.0</v>
      </c>
      <c r="B21" s="30">
        <f>B$2*'S1.5 - N models per year'!B20</f>
        <v>71.00837545</v>
      </c>
      <c r="C21" s="30">
        <f>C$2*'S1.5 - N models per year'!C20</f>
        <v>337.1696218</v>
      </c>
      <c r="D21" s="30">
        <f>D$2*'S1.5 - N models per year'!D20</f>
        <v>22.49902982</v>
      </c>
      <c r="E21" s="30">
        <f>E$2*'S1.5 - N models per year'!E20</f>
        <v>547.4755476</v>
      </c>
      <c r="F21" s="30">
        <f>F$2*'S1.5 - N models per year'!F20</f>
        <v>2851.944764</v>
      </c>
      <c r="G21" s="30">
        <f>G$2*'S1.5 - N models per year'!G20</f>
        <v>756.4694158</v>
      </c>
      <c r="H21" s="30">
        <f>H$2*'S1.5 - N models per year'!H20</f>
        <v>1151.588837</v>
      </c>
      <c r="I21" s="30">
        <f>I$2*'S1.5 - N models per year'!I20</f>
        <v>1979.380168</v>
      </c>
      <c r="J21" s="30">
        <f>J$2*'S1.5 - N models per year'!J20</f>
        <v>0</v>
      </c>
      <c r="K21" s="30">
        <f>K$2*'S1.5 - N models per year'!K20</f>
        <v>50.67874443</v>
      </c>
      <c r="L21" s="30">
        <f>L$2*'S1.5 - N models per year'!L20</f>
        <v>1157.965801</v>
      </c>
      <c r="M21" s="30">
        <f>M$2*'S1.5 - N models per year'!M20</f>
        <v>1335.991092</v>
      </c>
      <c r="N21" s="30">
        <f>N$2*'S1.5 - N models per year'!N20</f>
        <v>10.61025455</v>
      </c>
      <c r="O21" s="30">
        <f>O$2*'S1.5 - N models per year'!O20</f>
        <v>25.44412548</v>
      </c>
      <c r="P21" s="30">
        <f>P$2*'S1.5 - N models per year'!P20</f>
        <v>503.1547694</v>
      </c>
      <c r="Q21" s="30">
        <f>Q$2*'S1.5 - N models per year'!Q20</f>
        <v>0</v>
      </c>
      <c r="R21" s="30">
        <f>R$2*'S1.5 - N models per year'!R20</f>
        <v>5075.790502</v>
      </c>
      <c r="S21" s="30">
        <f>S$2*'S1.5 - N models per year'!S20</f>
        <v>430.4102551</v>
      </c>
      <c r="T21" s="30">
        <f>T$2*'S1.5 - N models per year'!T20</f>
        <v>1107.291055</v>
      </c>
      <c r="U21" s="30">
        <f>U$2*'S1.5 - N models per year'!U20</f>
        <v>111.2056614</v>
      </c>
      <c r="V21" s="30">
        <f>V$2*'S1.5 - N models per year'!V20</f>
        <v>445.7544992</v>
      </c>
      <c r="W21" s="30">
        <f>W$2*'S1.5 - N models per year'!W20</f>
        <v>602.5191759</v>
      </c>
      <c r="X21" s="30">
        <f>X$2*'S1.5 - N models per year'!X20</f>
        <v>15.28780803</v>
      </c>
      <c r="Y21" s="30">
        <f>Y$2*'S1.5 - N models per year'!Y20</f>
        <v>775.3242542</v>
      </c>
      <c r="Z21" s="30">
        <f>Z$2*'S1.5 - N models per year'!Z20</f>
        <v>1299.615099</v>
      </c>
      <c r="AA21" s="30">
        <f>AA$2*'S1.5 - N models per year'!AA20</f>
        <v>5.930987691</v>
      </c>
      <c r="AB21" s="30">
        <f>AB$2*'S1.5 - N models per year'!AB20</f>
        <v>2.212352552</v>
      </c>
      <c r="AC21" s="30">
        <f>AC$2*'S1.5 - N models per year'!AC20</f>
        <v>21.21316598</v>
      </c>
      <c r="AD21" s="30">
        <f>AD$2*'S1.5 - N models per year'!AD20</f>
        <v>30.04531669</v>
      </c>
      <c r="AE21" s="30">
        <f>AE$2*'S1.5 - N models per year'!AE20</f>
        <v>10.3386718</v>
      </c>
      <c r="AF21" s="30">
        <f>AF$2*'S1.5 - N models per year'!AF20</f>
        <v>1.470299171</v>
      </c>
      <c r="AG21" s="30">
        <f>AG$2*'S1.5 - N models per year'!AG20</f>
        <v>42.02616288</v>
      </c>
      <c r="AH21" s="30">
        <f>AH$2*'S1.5 - N models per year'!AH20</f>
        <v>45.84820432</v>
      </c>
      <c r="AI21" s="30">
        <f>AI$2*'S1.5 - N models per year'!AI20</f>
        <v>72.59608955</v>
      </c>
      <c r="AJ21" s="30">
        <f>AJ$2*'S1.5 - N models per year'!AJ20</f>
        <v>0</v>
      </c>
      <c r="AK21" s="30">
        <f>AK$2*'S1.5 - N models per year'!AK20</f>
        <v>7.429588238</v>
      </c>
      <c r="AL21" s="30">
        <f>AL$2*'S1.5 - N models per year'!AL20</f>
        <v>2.88408764</v>
      </c>
      <c r="AM21" s="30">
        <f>AM$2*'S1.5 - N models per year'!AM20</f>
        <v>11.37570343</v>
      </c>
      <c r="AN21" s="30">
        <f>AN$2*'S1.5 - N models per year'!AN20</f>
        <v>11.54633387</v>
      </c>
      <c r="AO21" s="30">
        <f>AO$2*'S1.5 - N models per year'!AO20</f>
        <v>50.6244946</v>
      </c>
      <c r="AP21" s="30">
        <f>AP$2*'S1.5 - N models per year'!AP20</f>
        <v>0.3605224613</v>
      </c>
      <c r="AQ21" s="30">
        <f>AQ$2*'S1.5 - N models per year'!AQ20</f>
        <v>29.4478246</v>
      </c>
      <c r="AR21" s="30">
        <f>AR$2*'S1.5 - N models per year'!AR20</f>
        <v>102.5624467</v>
      </c>
      <c r="AS21" s="30">
        <f>AS$2*'S1.5 - N models per year'!AS20</f>
        <v>92.30257022</v>
      </c>
      <c r="AT21" s="30">
        <f>AT$2*'S1.5 - N models per year'!AT20</f>
        <v>2.070510941</v>
      </c>
      <c r="AU21" s="30">
        <f>AU$2*'S1.5 - N models per year'!AU20</f>
        <v>32.07319984</v>
      </c>
      <c r="AV21" s="30">
        <f>AV$2*'S1.5 - N models per year'!AV20</f>
        <v>1.18789629</v>
      </c>
      <c r="AW21" s="30">
        <f>AW$2*'S1.5 - N models per year'!AW20</f>
        <v>48.46765484</v>
      </c>
      <c r="AX21" s="30">
        <f>AX$2*'S1.5 - N models per year'!AX20</f>
        <v>26.38253953</v>
      </c>
      <c r="AY21" s="30">
        <f>AY$2*'S1.5 - N models per year'!AY20</f>
        <v>3.256331909</v>
      </c>
      <c r="AZ21" s="30">
        <f>AZ$2*'S1.5 - N models per year'!AZ20</f>
        <v>3.095410719</v>
      </c>
      <c r="BA21" s="30">
        <f>BA$2*'S1.5 - N models per year'!BA20</f>
        <v>4.494810005</v>
      </c>
      <c r="BB21" s="30">
        <f>BB$2*'S1.5 - N models per year'!BB20</f>
        <v>8.439701342</v>
      </c>
      <c r="BC21" s="30">
        <f>BC$2*'S1.5 - N models per year'!BC20</f>
        <v>28.71978802</v>
      </c>
      <c r="BD21" s="30">
        <f>BD$2*'S1.5 - N models per year'!BD20</f>
        <v>0</v>
      </c>
      <c r="BE21" s="30">
        <f>BE$2*'S1.5 - N models per year'!BE20</f>
        <v>0</v>
      </c>
      <c r="BF21" s="30">
        <f>BF$2*'S1.5 - N models per year'!BF20</f>
        <v>0</v>
      </c>
      <c r="BG21" s="30">
        <f>BG$2*'S1.5 - N models per year'!BG20</f>
        <v>0</v>
      </c>
      <c r="BH21" s="30">
        <f>BH$2*'S1.5 - N models per year'!BH20</f>
        <v>0</v>
      </c>
      <c r="BI21" s="30">
        <f>BI$2*'S1.5 - N models per year'!BI20</f>
        <v>0</v>
      </c>
      <c r="BJ21" s="30">
        <f>BJ$2*'S1.5 - N models per year'!BJ20</f>
        <v>0</v>
      </c>
      <c r="BK21" s="30">
        <f t="shared" si="1"/>
        <v>21362.98152</v>
      </c>
      <c r="BL21" s="5">
        <v>21362.98152076867</v>
      </c>
    </row>
    <row r="22" ht="15.75" customHeight="1">
      <c r="A22" s="39">
        <v>2019.0</v>
      </c>
      <c r="B22" s="30">
        <f>B$2*'S1.5 - N models per year'!B21</f>
        <v>66.06429568</v>
      </c>
      <c r="C22" s="30">
        <f>C$2*'S1.5 - N models per year'!C21</f>
        <v>379.9249732</v>
      </c>
      <c r="D22" s="30">
        <f>D$2*'S1.5 - N models per year'!D21</f>
        <v>31.30008387</v>
      </c>
      <c r="E22" s="30">
        <f>E$2*'S1.5 - N models per year'!E21</f>
        <v>525.1699467</v>
      </c>
      <c r="F22" s="30">
        <f>F$2*'S1.5 - N models per year'!F21</f>
        <v>2803.827765</v>
      </c>
      <c r="G22" s="30">
        <f>G$2*'S1.5 - N models per year'!G21</f>
        <v>662.2176735</v>
      </c>
      <c r="H22" s="30">
        <f>H$2*'S1.5 - N models per year'!H21</f>
        <v>1149.965141</v>
      </c>
      <c r="I22" s="30">
        <f>I$2*'S1.5 - N models per year'!I21</f>
        <v>1981.637346</v>
      </c>
      <c r="J22" s="30">
        <f>J$2*'S1.5 - N models per year'!J21</f>
        <v>0</v>
      </c>
      <c r="K22" s="30">
        <f>K$2*'S1.5 - N models per year'!K21</f>
        <v>155.4547484</v>
      </c>
      <c r="L22" s="30">
        <f>L$2*'S1.5 - N models per year'!L21</f>
        <v>1166.477961</v>
      </c>
      <c r="M22" s="30">
        <f>M$2*'S1.5 - N models per year'!M21</f>
        <v>1674.510528</v>
      </c>
      <c r="N22" s="30">
        <f>N$2*'S1.5 - N models per year'!N21</f>
        <v>23.08260587</v>
      </c>
      <c r="O22" s="30">
        <f>O$2*'S1.5 - N models per year'!O21</f>
        <v>30.98456439</v>
      </c>
      <c r="P22" s="30">
        <f>P$2*'S1.5 - N models per year'!P21</f>
        <v>485.7289528</v>
      </c>
      <c r="Q22" s="30">
        <f>Q$2*'S1.5 - N models per year'!Q21</f>
        <v>0</v>
      </c>
      <c r="R22" s="30">
        <f>R$2*'S1.5 - N models per year'!R21</f>
        <v>4976.56998</v>
      </c>
      <c r="S22" s="30">
        <f>S$2*'S1.5 - N models per year'!S21</f>
        <v>718.7274515</v>
      </c>
      <c r="T22" s="30">
        <f>T$2*'S1.5 - N models per year'!T21</f>
        <v>1103.367448</v>
      </c>
      <c r="U22" s="30">
        <f>U$2*'S1.5 - N models per year'!U21</f>
        <v>260.5481783</v>
      </c>
      <c r="V22" s="30">
        <f>V$2*'S1.5 - N models per year'!V21</f>
        <v>429.7201284</v>
      </c>
      <c r="W22" s="30">
        <f>W$2*'S1.5 - N models per year'!W21</f>
        <v>590.7072334</v>
      </c>
      <c r="X22" s="30">
        <f>X$2*'S1.5 - N models per year'!X21</f>
        <v>119.7310399</v>
      </c>
      <c r="Y22" s="30">
        <f>Y$2*'S1.5 - N models per year'!Y21</f>
        <v>1057.823862</v>
      </c>
      <c r="Z22" s="30">
        <f>Z$2*'S1.5 - N models per year'!Z21</f>
        <v>1308.815618</v>
      </c>
      <c r="AA22" s="30">
        <f>AA$2*'S1.5 - N models per year'!AA21</f>
        <v>5.806287944</v>
      </c>
      <c r="AB22" s="30">
        <f>AB$2*'S1.5 - N models per year'!AB21</f>
        <v>2.959978008</v>
      </c>
      <c r="AC22" s="30">
        <f>AC$2*'S1.5 - N models per year'!AC21</f>
        <v>19.65320945</v>
      </c>
      <c r="AD22" s="30">
        <f>AD$2*'S1.5 - N models per year'!AD21</f>
        <v>33.50811845</v>
      </c>
      <c r="AE22" s="30">
        <f>AE$2*'S1.5 - N models per year'!AE21</f>
        <v>10.09099666</v>
      </c>
      <c r="AF22" s="30">
        <f>AF$2*'S1.5 - N models per year'!AF21</f>
        <v>3.495651592</v>
      </c>
      <c r="AG22" s="30">
        <f>AG$2*'S1.5 - N models per year'!AG21</f>
        <v>39.1024308</v>
      </c>
      <c r="AH22" s="30">
        <f>AH$2*'S1.5 - N models per year'!AH21</f>
        <v>44.22659563</v>
      </c>
      <c r="AI22" s="30">
        <f>AI$2*'S1.5 - N models per year'!AI21</f>
        <v>76.10301609</v>
      </c>
      <c r="AJ22" s="30">
        <f>AJ$2*'S1.5 - N models per year'!AJ21</f>
        <v>0</v>
      </c>
      <c r="AK22" s="30">
        <f>AK$2*'S1.5 - N models per year'!AK21</f>
        <v>7.232054206</v>
      </c>
      <c r="AL22" s="30">
        <f>AL$2*'S1.5 - N models per year'!AL21</f>
        <v>3.034548358</v>
      </c>
      <c r="AM22" s="30">
        <f>AM$2*'S1.5 - N models per year'!AM21</f>
        <v>10.62154392</v>
      </c>
      <c r="AN22" s="30">
        <f>AN$2*'S1.5 - N models per year'!AN21</f>
        <v>11.23111199</v>
      </c>
      <c r="AO22" s="30">
        <f>AO$2*'S1.5 - N models per year'!AO21</f>
        <v>49.23044024</v>
      </c>
      <c r="AP22" s="30">
        <f>AP$2*'S1.5 - N models per year'!AP21</f>
        <v>0.3737037517</v>
      </c>
      <c r="AQ22" s="30">
        <f>AQ$2*'S1.5 - N models per year'!AQ21</f>
        <v>26.79371478</v>
      </c>
      <c r="AR22" s="30">
        <f>AR$2*'S1.5 - N models per year'!AR21</f>
        <v>112.0603333</v>
      </c>
      <c r="AS22" s="30">
        <f>AS$2*'S1.5 - N models per year'!AS21</f>
        <v>89.54414258</v>
      </c>
      <c r="AT22" s="30">
        <f>AT$2*'S1.5 - N models per year'!AT21</f>
        <v>2.702637591</v>
      </c>
      <c r="AU22" s="30">
        <f>AU$2*'S1.5 - N models per year'!AU21</f>
        <v>32.14644869</v>
      </c>
      <c r="AV22" s="30">
        <f>AV$2*'S1.5 - N models per year'!AV21</f>
        <v>4.651682498</v>
      </c>
      <c r="AW22" s="30">
        <f>AW$2*'S1.5 - N models per year'!AW21</f>
        <v>45.38563311</v>
      </c>
      <c r="AX22" s="30">
        <f>AX$2*'S1.5 - N models per year'!AX21</f>
        <v>22.85649858</v>
      </c>
      <c r="AY22" s="30">
        <f>AY$2*'S1.5 - N models per year'!AY21</f>
        <v>3.053923132</v>
      </c>
      <c r="AZ22" s="30">
        <f>AZ$2*'S1.5 - N models per year'!AZ21</f>
        <v>2.441098625</v>
      </c>
      <c r="BA22" s="30">
        <f>BA$2*'S1.5 - N models per year'!BA21</f>
        <v>4.255241036</v>
      </c>
      <c r="BB22" s="30">
        <f>BB$2*'S1.5 - N models per year'!BB21</f>
        <v>7.62669746</v>
      </c>
      <c r="BC22" s="30">
        <f>BC$2*'S1.5 - N models per year'!BC21</f>
        <v>31.90079048</v>
      </c>
      <c r="BD22" s="30">
        <f>BD$2*'S1.5 - N models per year'!BD21</f>
        <v>0</v>
      </c>
      <c r="BE22" s="30">
        <f>BE$2*'S1.5 - N models per year'!BE21</f>
        <v>0</v>
      </c>
      <c r="BF22" s="30">
        <f>BF$2*'S1.5 - N models per year'!BF21</f>
        <v>0</v>
      </c>
      <c r="BG22" s="30">
        <f>BG$2*'S1.5 - N models per year'!BG21</f>
        <v>0</v>
      </c>
      <c r="BH22" s="30">
        <f>BH$2*'S1.5 - N models per year'!BH21</f>
        <v>0</v>
      </c>
      <c r="BI22" s="30">
        <f>BI$2*'S1.5 - N models per year'!BI21</f>
        <v>0</v>
      </c>
      <c r="BJ22" s="30">
        <f>BJ$2*'S1.5 - N models per year'!BJ21</f>
        <v>0</v>
      </c>
      <c r="BK22" s="30">
        <f t="shared" si="1"/>
        <v>22404.44605</v>
      </c>
      <c r="BL22" s="5">
        <v>22404.446054410724</v>
      </c>
    </row>
    <row r="23" ht="15.75" customHeight="1">
      <c r="A23" s="39">
        <v>2020.0</v>
      </c>
      <c r="B23" s="30">
        <f>B$2*'S1.5 - N models per year'!B22</f>
        <v>68.38855886</v>
      </c>
      <c r="C23" s="30">
        <f>C$2*'S1.5 - N models per year'!C22</f>
        <v>593.8252076</v>
      </c>
      <c r="D23" s="30">
        <f>D$2*'S1.5 - N models per year'!D22</f>
        <v>24.61591593</v>
      </c>
      <c r="E23" s="30">
        <f>E$2*'S1.5 - N models per year'!E22</f>
        <v>568.0665775</v>
      </c>
      <c r="F23" s="30">
        <f>F$2*'S1.5 - N models per year'!F22</f>
        <v>2714.894303</v>
      </c>
      <c r="G23" s="30">
        <f>G$2*'S1.5 - N models per year'!G22</f>
        <v>520.8003482</v>
      </c>
      <c r="H23" s="30">
        <f>H$2*'S1.5 - N models per year'!H22</f>
        <v>928.4601711</v>
      </c>
      <c r="I23" s="30">
        <f>I$2*'S1.5 - N models per year'!I22</f>
        <v>1700.282838</v>
      </c>
      <c r="J23" s="30">
        <f>J$2*'S1.5 - N models per year'!J22</f>
        <v>0</v>
      </c>
      <c r="K23" s="30">
        <f>K$2*'S1.5 - N models per year'!K22</f>
        <v>122.2572129</v>
      </c>
      <c r="L23" s="30">
        <f>L$2*'S1.5 - N models per year'!L22</f>
        <v>1170.288088</v>
      </c>
      <c r="M23" s="30">
        <f>M$2*'S1.5 - N models per year'!M22</f>
        <v>1817.418875</v>
      </c>
      <c r="N23" s="30">
        <f>N$2*'S1.5 - N models per year'!N22</f>
        <v>32.49707026</v>
      </c>
      <c r="O23" s="30">
        <f>O$2*'S1.5 - N models per year'!O22</f>
        <v>89.14887246</v>
      </c>
      <c r="P23" s="30">
        <f>P$2*'S1.5 - N models per year'!P22</f>
        <v>531.2017729</v>
      </c>
      <c r="Q23" s="30">
        <f>Q$2*'S1.5 - N models per year'!Q22</f>
        <v>0</v>
      </c>
      <c r="R23" s="30">
        <f>R$2*'S1.5 - N models per year'!R22</f>
        <v>4866.410927</v>
      </c>
      <c r="S23" s="30">
        <f>S$2*'S1.5 - N models per year'!S22</f>
        <v>842.0197274</v>
      </c>
      <c r="T23" s="30">
        <f>T$2*'S1.5 - N models per year'!T22</f>
        <v>912.0691882</v>
      </c>
      <c r="U23" s="30">
        <f>U$2*'S1.5 - N models per year'!U22</f>
        <v>394.5945323</v>
      </c>
      <c r="V23" s="30">
        <f>V$2*'S1.5 - N models per year'!V22</f>
        <v>397.3484079</v>
      </c>
      <c r="W23" s="30">
        <f>W$2*'S1.5 - N models per year'!W22</f>
        <v>584.983826</v>
      </c>
      <c r="X23" s="30">
        <f>X$2*'S1.5 - N models per year'!X22</f>
        <v>98.38973786</v>
      </c>
      <c r="Y23" s="30">
        <f>Y$2*'S1.5 - N models per year'!Y22</f>
        <v>939.1210002</v>
      </c>
      <c r="Z23" s="30">
        <f>Z$2*'S1.5 - N models per year'!Z22</f>
        <v>1086.919025</v>
      </c>
      <c r="AA23" s="30">
        <f>AA$2*'S1.5 - N models per year'!AA22</f>
        <v>4.566348656</v>
      </c>
      <c r="AB23" s="30">
        <f>AB$2*'S1.5 - N models per year'!AB22</f>
        <v>2.327871391</v>
      </c>
      <c r="AC23" s="30">
        <f>AC$2*'S1.5 - N models per year'!AC22</f>
        <v>18.2880486</v>
      </c>
      <c r="AD23" s="30">
        <f>AD$2*'S1.5 - N models per year'!AD22</f>
        <v>33.45683663</v>
      </c>
      <c r="AE23" s="30">
        <f>AE$2*'S1.5 - N models per year'!AE22</f>
        <v>8.6422078</v>
      </c>
      <c r="AF23" s="30">
        <f>AF$2*'S1.5 - N models per year'!AF22</f>
        <v>11.6936511</v>
      </c>
      <c r="AG23" s="30">
        <f>AG$2*'S1.5 - N models per year'!AG22</f>
        <v>35.3300738</v>
      </c>
      <c r="AH23" s="30">
        <f>AH$2*'S1.5 - N models per year'!AH22</f>
        <v>43.37326048</v>
      </c>
      <c r="AI23" s="30">
        <f>AI$2*'S1.5 - N models per year'!AI22</f>
        <v>71.76492939</v>
      </c>
      <c r="AJ23" s="30">
        <f>AJ$2*'S1.5 - N models per year'!AJ22</f>
        <v>0</v>
      </c>
      <c r="AK23" s="30">
        <f>AK$2*'S1.5 - N models per year'!AK22</f>
        <v>6.256696094</v>
      </c>
      <c r="AL23" s="30">
        <f>AL$2*'S1.5 - N models per year'!AL22</f>
        <v>2.643658225</v>
      </c>
      <c r="AM23" s="30">
        <f>AM$2*'S1.5 - N models per year'!AM22</f>
        <v>10.1261205</v>
      </c>
      <c r="AN23" s="30">
        <f>AN$2*'S1.5 - N models per year'!AN22</f>
        <v>10.72586239</v>
      </c>
      <c r="AO23" s="30">
        <f>AO$2*'S1.5 - N models per year'!AO22</f>
        <v>42.56609701</v>
      </c>
      <c r="AP23" s="30">
        <f>AP$2*'S1.5 - N models per year'!AP22</f>
        <v>0.2938988973</v>
      </c>
      <c r="AQ23" s="30">
        <f>AQ$2*'S1.5 - N models per year'!AQ22</f>
        <v>26.14924549</v>
      </c>
      <c r="AR23" s="30">
        <f>AR$2*'S1.5 - N models per year'!AR22</f>
        <v>109.5521363</v>
      </c>
      <c r="AS23" s="30">
        <f>AS$2*'S1.5 - N models per year'!AS22</f>
        <v>100.8249697</v>
      </c>
      <c r="AT23" s="30">
        <f>AT$2*'S1.5 - N models per year'!AT22</f>
        <v>2.125486309</v>
      </c>
      <c r="AU23" s="30">
        <f>AU$2*'S1.5 - N models per year'!AU22</f>
        <v>41.22444946</v>
      </c>
      <c r="AV23" s="30">
        <f>AV$2*'S1.5 - N models per year'!AV22</f>
        <v>28.70475251</v>
      </c>
      <c r="AW23" s="30">
        <f>AW$2*'S1.5 - N models per year'!AW22</f>
        <v>42.49660968</v>
      </c>
      <c r="AX23" s="30">
        <f>AX$2*'S1.5 - N models per year'!AX22</f>
        <v>21.71996755</v>
      </c>
      <c r="AY23" s="30">
        <f>AY$2*'S1.5 - N models per year'!AY22</f>
        <v>2.640107046</v>
      </c>
      <c r="AZ23" s="30">
        <f>AZ$2*'S1.5 - N models per year'!AZ22</f>
        <v>1.919799281</v>
      </c>
      <c r="BA23" s="30">
        <f>BA$2*'S1.5 - N models per year'!BA22</f>
        <v>3.51725868</v>
      </c>
      <c r="BB23" s="30">
        <f>BB$2*'S1.5 - N models per year'!BB22</f>
        <v>6.933004567</v>
      </c>
      <c r="BC23" s="30">
        <f>BC$2*'S1.5 - N models per year'!BC22</f>
        <v>35.47353143</v>
      </c>
      <c r="BD23" s="30">
        <f>BD$2*'S1.5 - N models per year'!BD22</f>
        <v>0</v>
      </c>
      <c r="BE23" s="30">
        <f>BE$2*'S1.5 - N models per year'!BE22</f>
        <v>0</v>
      </c>
      <c r="BF23" s="30">
        <f>BF$2*'S1.5 - N models per year'!BF22</f>
        <v>0</v>
      </c>
      <c r="BG23" s="30">
        <f>BG$2*'S1.5 - N models per year'!BG22</f>
        <v>0</v>
      </c>
      <c r="BH23" s="30">
        <f>BH$2*'S1.5 - N models per year'!BH22</f>
        <v>0</v>
      </c>
      <c r="BI23" s="30">
        <f>BI$2*'S1.5 - N models per year'!BI22</f>
        <v>0</v>
      </c>
      <c r="BJ23" s="30">
        <f>BJ$2*'S1.5 - N models per year'!BJ22</f>
        <v>0</v>
      </c>
      <c r="BK23" s="30">
        <f t="shared" si="1"/>
        <v>21729.33906</v>
      </c>
      <c r="BL23" s="5">
        <v>21728.001872968605</v>
      </c>
    </row>
    <row r="24" ht="15.75" customHeight="1">
      <c r="A24" s="39">
        <v>2021.0</v>
      </c>
      <c r="B24" s="30">
        <f>B$2*'S1.5 - N models per year'!B23</f>
        <v>70.57942521</v>
      </c>
      <c r="C24" s="30">
        <f>C$2*'S1.5 - N models per year'!C23</f>
        <v>799.965326</v>
      </c>
      <c r="D24" s="30">
        <f>D$2*'S1.5 - N models per year'!D23</f>
        <v>18.14003651</v>
      </c>
      <c r="E24" s="30">
        <f>E$2*'S1.5 - N models per year'!E23</f>
        <v>609.0512109</v>
      </c>
      <c r="F24" s="30">
        <f>F$2*'S1.5 - N models per year'!F23</f>
        <v>2626.840516</v>
      </c>
      <c r="G24" s="30">
        <f>G$2*'S1.5 - N models per year'!G23</f>
        <v>383.7897951</v>
      </c>
      <c r="H24" s="30">
        <f>H$2*'S1.5 - N models per year'!H23</f>
        <v>713.76831</v>
      </c>
      <c r="I24" s="30">
        <f>I$2*'S1.5 - N models per year'!I23</f>
        <v>1427.16953</v>
      </c>
      <c r="J24" s="30">
        <f>J$2*'S1.5 - N models per year'!J23</f>
        <v>0</v>
      </c>
      <c r="K24" s="30">
        <f>K$2*'S1.5 - N models per year'!K23</f>
        <v>90.09416152</v>
      </c>
      <c r="L24" s="30">
        <f>L$2*'S1.5 - N models per year'!L23</f>
        <v>1173.041098</v>
      </c>
      <c r="M24" s="30">
        <f>M$2*'S1.5 - N models per year'!M23</f>
        <v>1954.016965</v>
      </c>
      <c r="N24" s="30">
        <f>N$2*'S1.5 - N models per year'!N23</f>
        <v>41.56494603</v>
      </c>
      <c r="O24" s="30">
        <f>O$2*'S1.5 - N models per year'!O23</f>
        <v>145.2603363</v>
      </c>
      <c r="P24" s="30">
        <f>P$2*'S1.5 - N models per year'!P23</f>
        <v>574.70401</v>
      </c>
      <c r="Q24" s="30">
        <f>Q$2*'S1.5 - N models per year'!Q23</f>
        <v>0</v>
      </c>
      <c r="R24" s="30">
        <f>R$2*'S1.5 - N models per year'!R23</f>
        <v>4756.150165</v>
      </c>
      <c r="S24" s="30">
        <f>S$2*'S1.5 - N models per year'!S23</f>
        <v>960.4431014</v>
      </c>
      <c r="T24" s="30">
        <f>T$2*'S1.5 - N models per year'!T23</f>
        <v>726.5675963</v>
      </c>
      <c r="U24" s="30">
        <f>U$2*'S1.5 - N models per year'!U23</f>
        <v>523.7600057</v>
      </c>
      <c r="V24" s="30">
        <f>V$2*'S1.5 - N models per year'!V23</f>
        <v>365.7650615</v>
      </c>
      <c r="W24" s="30">
        <f>W$2*'S1.5 - N models per year'!W23</f>
        <v>578.991961</v>
      </c>
      <c r="X24" s="30">
        <f>X$2*'S1.5 - N models per year'!X23</f>
        <v>77.69777727</v>
      </c>
      <c r="Y24" s="30">
        <f>Y$2*'S1.5 - N models per year'!Y23</f>
        <v>823.7193601</v>
      </c>
      <c r="Z24" s="30">
        <f>Z$2*'S1.5 - N models per year'!Z23</f>
        <v>871.7233338</v>
      </c>
      <c r="AA24" s="30">
        <f>AA$2*'S1.5 - N models per year'!AA23</f>
        <v>3.365047702</v>
      </c>
      <c r="AB24" s="30">
        <f>AB$2*'S1.5 - N models per year'!AB23</f>
        <v>1.715462148</v>
      </c>
      <c r="AC24" s="30">
        <f>AC$2*'S1.5 - N models per year'!AC23</f>
        <v>16.95492127</v>
      </c>
      <c r="AD24" s="30">
        <f>AD$2*'S1.5 - N models per year'!AD23</f>
        <v>33.38079317</v>
      </c>
      <c r="AE24" s="30">
        <f>AE$2*'S1.5 - N models per year'!AE23</f>
        <v>7.235945273</v>
      </c>
      <c r="AF24" s="30">
        <f>AF$2*'S1.5 - N models per year'!AF23</f>
        <v>19.6030019</v>
      </c>
      <c r="AG24" s="30">
        <f>AG$2*'S1.5 - N models per year'!AG23</f>
        <v>31.6582831</v>
      </c>
      <c r="AH24" s="30">
        <f>AH$2*'S1.5 - N models per year'!AH23</f>
        <v>42.51464001</v>
      </c>
      <c r="AI24" s="30">
        <f>AI$2*'S1.5 - N models per year'!AI23</f>
        <v>67.51781984</v>
      </c>
      <c r="AJ24" s="30">
        <f>AJ$2*'S1.5 - N models per year'!AJ23</f>
        <v>0</v>
      </c>
      <c r="AK24" s="30">
        <f>AK$2*'S1.5 - N models per year'!AK23</f>
        <v>5.3096202</v>
      </c>
      <c r="AL24" s="30">
        <f>AL$2*'S1.5 - N models per year'!AL23</f>
        <v>2.263994727</v>
      </c>
      <c r="AM24" s="30">
        <f>AM$2*'S1.5 - N models per year'!AM23</f>
        <v>9.639557479</v>
      </c>
      <c r="AN24" s="30">
        <f>AN$2*'S1.5 - N models per year'!AN23</f>
        <v>10.22933286</v>
      </c>
      <c r="AO24" s="30">
        <f>AO$2*'S1.5 - N models per year'!AO23</f>
        <v>36.09514397</v>
      </c>
      <c r="AP24" s="30">
        <f>AP$2*'S1.5 - N models per year'!AP23</f>
        <v>0.2165808797</v>
      </c>
      <c r="AQ24" s="30">
        <f>AQ$2*'S1.5 - N models per year'!AQ23</f>
        <v>25.50602018</v>
      </c>
      <c r="AR24" s="30">
        <f>AR$2*'S1.5 - N models per year'!AR23</f>
        <v>107.0426144</v>
      </c>
      <c r="AS24" s="30">
        <f>AS$2*'S1.5 - N models per year'!AS23</f>
        <v>111.6414643</v>
      </c>
      <c r="AT24" s="30">
        <f>AT$2*'S1.5 - N models per year'!AT23</f>
        <v>1.566319911</v>
      </c>
      <c r="AU24" s="30">
        <f>AU$2*'S1.5 - N models per year'!AU23</f>
        <v>49.96041303</v>
      </c>
      <c r="AV24" s="30">
        <f>AV$2*'S1.5 - N models per year'!AV23</f>
        <v>51.91536307</v>
      </c>
      <c r="AW24" s="30">
        <f>AW$2*'S1.5 - N models per year'!AW23</f>
        <v>39.67237068</v>
      </c>
      <c r="AX24" s="30">
        <f>AX$2*'S1.5 - N models per year'!AX23</f>
        <v>20.6049592</v>
      </c>
      <c r="AY24" s="30">
        <f>AY$2*'S1.5 - N models per year'!AY23</f>
        <v>2.238301714</v>
      </c>
      <c r="AZ24" s="30">
        <f>AZ$2*'S1.5 - N models per year'!AZ23</f>
        <v>1.414744394</v>
      </c>
      <c r="BA24" s="30">
        <f>BA$2*'S1.5 - N models per year'!BA23</f>
        <v>2.801639481</v>
      </c>
      <c r="BB24" s="30">
        <f>BB$2*'S1.5 - N models per year'!BB23</f>
        <v>6.257459027</v>
      </c>
      <c r="BC24" s="30">
        <f>BC$2*'S1.5 - N models per year'!BC23</f>
        <v>38.89640811</v>
      </c>
      <c r="BD24" s="30">
        <f>BD$2*'S1.5 - N models per year'!BD23</f>
        <v>0</v>
      </c>
      <c r="BE24" s="30">
        <f>BE$2*'S1.5 - N models per year'!BE23</f>
        <v>0</v>
      </c>
      <c r="BF24" s="30">
        <f>BF$2*'S1.5 - N models per year'!BF23</f>
        <v>0</v>
      </c>
      <c r="BG24" s="30">
        <f>BG$2*'S1.5 - N models per year'!BG23</f>
        <v>0</v>
      </c>
      <c r="BH24" s="30">
        <f>BH$2*'S1.5 - N models per year'!BH23</f>
        <v>0</v>
      </c>
      <c r="BI24" s="30">
        <f>BI$2*'S1.5 - N models per year'!BI23</f>
        <v>0</v>
      </c>
      <c r="BJ24" s="30">
        <f>BJ$2*'S1.5 - N models per year'!BJ23</f>
        <v>0</v>
      </c>
      <c r="BK24" s="30">
        <f t="shared" si="1"/>
        <v>21060.02225</v>
      </c>
      <c r="BL24" s="5">
        <v>21061.78091570072</v>
      </c>
      <c r="BM24" s="30">
        <f t="shared" ref="BM24:BM43" si="2">BK24-BL24</f>
        <v>-1.758665741</v>
      </c>
    </row>
    <row r="25" ht="15.75" customHeight="1">
      <c r="A25" s="39">
        <v>2022.0</v>
      </c>
      <c r="B25" s="30">
        <f>B$2*'S1.5 - N models per year'!B24</f>
        <v>72.66565789</v>
      </c>
      <c r="C25" s="30">
        <f>C$2*'S1.5 - N models per year'!C24</f>
        <v>998.6341458</v>
      </c>
      <c r="D25" s="30">
        <f>D$2*'S1.5 - N models per year'!D24</f>
        <v>11.88128209</v>
      </c>
      <c r="E25" s="30">
        <f>E$2*'S1.5 - N models per year'!E24</f>
        <v>648.3675239</v>
      </c>
      <c r="F25" s="30">
        <f>F$2*'S1.5 - N models per year'!F24</f>
        <v>2540.771706</v>
      </c>
      <c r="G25" s="30">
        <f>G$2*'S1.5 - N models per year'!G24</f>
        <v>251.3729681</v>
      </c>
      <c r="H25" s="30">
        <f>H$2*'S1.5 - N models per year'!H24</f>
        <v>506.2290231</v>
      </c>
      <c r="I25" s="30">
        <f>I$2*'S1.5 - N models per year'!I24</f>
        <v>1162.944145</v>
      </c>
      <c r="J25" s="30">
        <f>J$2*'S1.5 - N models per year'!J24</f>
        <v>0</v>
      </c>
      <c r="K25" s="30">
        <f>K$2*'S1.5 - N models per year'!K24</f>
        <v>59.00948144</v>
      </c>
      <c r="L25" s="30">
        <f>L$2*'S1.5 - N models per year'!L24</f>
        <v>1175.221943</v>
      </c>
      <c r="M25" s="30">
        <f>M$2*'S1.5 - N models per year'!M24</f>
        <v>2085.085537</v>
      </c>
      <c r="N25" s="30">
        <f>N$2*'S1.5 - N models per year'!N24</f>
        <v>50.30157668</v>
      </c>
      <c r="O25" s="30">
        <f>O$2*'S1.5 - N models per year'!O24</f>
        <v>199.3675686</v>
      </c>
      <c r="P25" s="30">
        <f>P$2*'S1.5 - N models per year'!P24</f>
        <v>616.4646086</v>
      </c>
      <c r="Q25" s="30">
        <f>Q$2*'S1.5 - N models per year'!Q24</f>
        <v>0</v>
      </c>
      <c r="R25" s="30">
        <f>R$2*'S1.5 - N models per year'!R24</f>
        <v>4647.778866</v>
      </c>
      <c r="S25" s="30">
        <f>S$2*'S1.5 - N models per year'!S24</f>
        <v>1074.370806</v>
      </c>
      <c r="T25" s="30">
        <f>T$2*'S1.5 - N models per year'!T24</f>
        <v>547.2014475</v>
      </c>
      <c r="U25" s="30">
        <f>U$2*'S1.5 - N models per year'!U24</f>
        <v>648.2348855</v>
      </c>
      <c r="V25" s="30">
        <f>V$2*'S1.5 - N models per year'!V24</f>
        <v>335.1279566</v>
      </c>
      <c r="W25" s="30">
        <f>W$2*'S1.5 - N models per year'!W24</f>
        <v>572.9725105</v>
      </c>
      <c r="X25" s="30">
        <f>X$2*'S1.5 - N models per year'!X24</f>
        <v>57.69156143</v>
      </c>
      <c r="Y25" s="30">
        <f>Y$2*'S1.5 - N models per year'!Y24</f>
        <v>711.9835487</v>
      </c>
      <c r="Z25" s="30">
        <f>Z$2*'S1.5 - N models per year'!Z24</f>
        <v>663.6334892</v>
      </c>
      <c r="AA25" s="30">
        <f>AA$2*'S1.5 - N models per year'!AA24</f>
        <v>2.204024284</v>
      </c>
      <c r="AB25" s="30">
        <f>AB$2*'S1.5 - N models per year'!AB24</f>
        <v>1.123585925</v>
      </c>
      <c r="AC25" s="30">
        <f>AC$2*'S1.5 - N models per year'!AC24</f>
        <v>15.6611185</v>
      </c>
      <c r="AD25" s="30">
        <f>AD$2*'S1.5 - N models per year'!AD24</f>
        <v>33.29381986</v>
      </c>
      <c r="AE25" s="30">
        <f>AE$2*'S1.5 - N models per year'!AE24</f>
        <v>5.875492477</v>
      </c>
      <c r="AF25" s="30">
        <f>AF$2*'S1.5 - N models per year'!AF24</f>
        <v>27.23019517</v>
      </c>
      <c r="AG25" s="30">
        <f>AG$2*'S1.5 - N models per year'!AG24</f>
        <v>28.10091516</v>
      </c>
      <c r="AH25" s="30">
        <f>AH$2*'S1.5 - N models per year'!AH24</f>
        <v>41.668507</v>
      </c>
      <c r="AI25" s="30">
        <f>AI$2*'S1.5 - N models per year'!AI24</f>
        <v>63.39050403</v>
      </c>
      <c r="AJ25" s="30">
        <f>AJ$2*'S1.5 - N models per year'!AJ24</f>
        <v>0</v>
      </c>
      <c r="AK25" s="30">
        <f>AK$2*'S1.5 - N models per year'!AK24</f>
        <v>4.393218428</v>
      </c>
      <c r="AL25" s="30">
        <f>AL$2*'S1.5 - N models per year'!AL24</f>
        <v>1.896572805</v>
      </c>
      <c r="AM25" s="30">
        <f>AM$2*'S1.5 - N models per year'!AM24</f>
        <v>9.165944437</v>
      </c>
      <c r="AN25" s="30">
        <f>AN$2*'S1.5 - N models per year'!AN24</f>
        <v>9.745859133</v>
      </c>
      <c r="AO25" s="30">
        <f>AO$2*'S1.5 - N models per year'!AO24</f>
        <v>29.83384815</v>
      </c>
      <c r="AP25" s="30">
        <f>AP$2*'S1.5 - N models per year'!AP24</f>
        <v>0.1418552011</v>
      </c>
      <c r="AQ25" s="30">
        <f>AQ$2*'S1.5 - N models per year'!AQ24</f>
        <v>24.87472765</v>
      </c>
      <c r="AR25" s="30">
        <f>AR$2*'S1.5 - N models per year'!AR24</f>
        <v>104.5765869</v>
      </c>
      <c r="AS25" s="30">
        <f>AS$2*'S1.5 - N models per year'!AS24</f>
        <v>122.0376159</v>
      </c>
      <c r="AT25" s="30">
        <f>AT$2*'S1.5 - N models per year'!AT24</f>
        <v>1.025901392</v>
      </c>
      <c r="AU25" s="30">
        <f>AU$2*'S1.5 - N models per year'!AU24</f>
        <v>58.37322583</v>
      </c>
      <c r="AV25" s="30">
        <f>AV$2*'S1.5 - N models per year'!AV24</f>
        <v>74.30024061</v>
      </c>
      <c r="AW25" s="30">
        <f>AW$2*'S1.5 - N models per year'!AW24</f>
        <v>36.92991569</v>
      </c>
      <c r="AX25" s="30">
        <f>AX$2*'S1.5 - N models per year'!AX24</f>
        <v>19.52023057</v>
      </c>
      <c r="AY25" s="30">
        <f>AY$2*'S1.5 - N models per year'!AY24</f>
        <v>1.849515982</v>
      </c>
      <c r="AZ25" s="30">
        <f>AZ$2*'S1.5 - N models per year'!AZ24</f>
        <v>0.9266231198</v>
      </c>
      <c r="BA25" s="30">
        <f>BA$2*'S1.5 - N models per year'!BA24</f>
        <v>2.109689822</v>
      </c>
      <c r="BB25" s="30">
        <f>BB$2*'S1.5 - N models per year'!BB24</f>
        <v>5.602789353</v>
      </c>
      <c r="BC25" s="30">
        <f>BC$2*'S1.5 - N models per year'!BC24</f>
        <v>42.18481748</v>
      </c>
      <c r="BD25" s="30">
        <f>BD$2*'S1.5 - N models per year'!BD24</f>
        <v>0</v>
      </c>
      <c r="BE25" s="30">
        <f>BE$2*'S1.5 - N models per year'!BE24</f>
        <v>0</v>
      </c>
      <c r="BF25" s="30">
        <f>BF$2*'S1.5 - N models per year'!BF24</f>
        <v>0</v>
      </c>
      <c r="BG25" s="30">
        <f>BG$2*'S1.5 - N models per year'!BG24</f>
        <v>0</v>
      </c>
      <c r="BH25" s="30">
        <f>BH$2*'S1.5 - N models per year'!BH24</f>
        <v>0</v>
      </c>
      <c r="BI25" s="30">
        <f>BI$2*'S1.5 - N models per year'!BI24</f>
        <v>0</v>
      </c>
      <c r="BJ25" s="30">
        <f>BJ$2*'S1.5 - N models per year'!BJ24</f>
        <v>0</v>
      </c>
      <c r="BK25" s="30">
        <f t="shared" si="1"/>
        <v>20405.34958</v>
      </c>
      <c r="BL25" s="5">
        <v>20405.349579768597</v>
      </c>
      <c r="BM25" s="30">
        <f t="shared" si="2"/>
        <v>0</v>
      </c>
    </row>
    <row r="26" ht="15.75" customHeight="1">
      <c r="A26" s="39">
        <v>2023.0</v>
      </c>
      <c r="B26" s="30">
        <f>B$2*'S1.5 - N models per year'!B25</f>
        <v>82.72306998</v>
      </c>
      <c r="C26" s="30">
        <f>C$2*'S1.5 - N models per year'!C25</f>
        <v>1318.668022</v>
      </c>
      <c r="D26" s="30">
        <f>D$2*'S1.5 - N models per year'!D25</f>
        <v>6.467042938</v>
      </c>
      <c r="E26" s="30">
        <f>E$2*'S1.5 - N models per year'!E25</f>
        <v>760.2467602</v>
      </c>
      <c r="F26" s="30">
        <f>F$2*'S1.5 - N models per year'!F25</f>
        <v>2722.362391</v>
      </c>
      <c r="G26" s="30">
        <f>G$2*'S1.5 - N models per year'!G25</f>
        <v>136.8235992</v>
      </c>
      <c r="H26" s="30">
        <f>H$2*'S1.5 - N models per year'!H25</f>
        <v>338.7828782</v>
      </c>
      <c r="I26" s="30">
        <f>I$2*'S1.5 - N models per year'!I25</f>
        <v>1005.599796</v>
      </c>
      <c r="J26" s="30">
        <f>J$2*'S1.5 - N models per year'!J25</f>
        <v>0</v>
      </c>
      <c r="K26" s="30">
        <f>K$2*'S1.5 - N models per year'!K25</f>
        <v>32.11916419</v>
      </c>
      <c r="L26" s="30">
        <f>L$2*'S1.5 - N models per year'!L25</f>
        <v>1304.12667</v>
      </c>
      <c r="M26" s="30">
        <f>M$2*'S1.5 - N models per year'!M25</f>
        <v>2449.831222</v>
      </c>
      <c r="N26" s="30">
        <f>N$2*'S1.5 - N models per year'!N25</f>
        <v>65.06309329</v>
      </c>
      <c r="O26" s="30">
        <f>O$2*'S1.5 - N models per year'!O25</f>
        <v>278.7083606</v>
      </c>
      <c r="P26" s="30">
        <f>P$2*'S1.5 - N models per year'!P25</f>
        <v>727.5220894</v>
      </c>
      <c r="Q26" s="30">
        <f>Q$2*'S1.5 - N models per year'!Q25</f>
        <v>0</v>
      </c>
      <c r="R26" s="30">
        <f>R$2*'S1.5 - N models per year'!R25</f>
        <v>5032.44282</v>
      </c>
      <c r="S26" s="30">
        <f>S$2*'S1.5 - N models per year'!S25</f>
        <v>1311.929272</v>
      </c>
      <c r="T26" s="30">
        <f>T$2*'S1.5 - N models per year'!T25</f>
        <v>414.2997929</v>
      </c>
      <c r="U26" s="30">
        <f>U$2*'S1.5 - N models per year'!U25</f>
        <v>851.1786127</v>
      </c>
      <c r="V26" s="30">
        <f>V$2*'S1.5 - N models per year'!V25</f>
        <v>338.4544932</v>
      </c>
      <c r="W26" s="30">
        <f>W$2*'S1.5 - N models per year'!W25</f>
        <v>628.2441501</v>
      </c>
      <c r="X26" s="30">
        <f>X$2*'S1.5 - N models per year'!X25</f>
        <v>42.50794047</v>
      </c>
      <c r="Y26" s="30">
        <f>Y$2*'S1.5 - N models per year'!Y25</f>
        <v>669.161035</v>
      </c>
      <c r="Z26" s="30">
        <f>Z$2*'S1.5 - N models per year'!Z25</f>
        <v>512.5510889</v>
      </c>
      <c r="AA26" s="30">
        <f>AA$2*'S1.5 - N models per year'!AA25</f>
        <v>1.199661752</v>
      </c>
      <c r="AB26" s="30">
        <f>AB$2*'S1.5 - N models per year'!AB25</f>
        <v>0.6115735968</v>
      </c>
      <c r="AC26" s="30">
        <f>AC$2*'S1.5 - N models per year'!AC25</f>
        <v>15.96408478</v>
      </c>
      <c r="AD26" s="30">
        <f>AD$2*'S1.5 - N models per year'!AD25</f>
        <v>36.78656909</v>
      </c>
      <c r="AE26" s="30">
        <f>AE$2*'S1.5 - N models per year'!AE25</f>
        <v>5.053256097</v>
      </c>
      <c r="AF26" s="30">
        <f>AF$2*'S1.5 - N models per year'!AF25</f>
        <v>38.32034171</v>
      </c>
      <c r="AG26" s="30">
        <f>AG$2*'S1.5 - N models per year'!AG25</f>
        <v>27.32272884</v>
      </c>
      <c r="AH26" s="30">
        <f>AH$2*'S1.5 - N models per year'!AH25</f>
        <v>45.25127987</v>
      </c>
      <c r="AI26" s="30">
        <f>AI$2*'S1.5 - N models per year'!AI25</f>
        <v>65.80346188</v>
      </c>
      <c r="AJ26" s="30">
        <f>AJ$2*'S1.5 - N models per year'!AJ25</f>
        <v>0</v>
      </c>
      <c r="AK26" s="30">
        <f>AK$2*'S1.5 - N models per year'!AK25</f>
        <v>3.886261419</v>
      </c>
      <c r="AL26" s="30">
        <f>AL$2*'S1.5 - N models per year'!AL25</f>
        <v>1.707870061</v>
      </c>
      <c r="AM26" s="30">
        <f>AM$2*'S1.5 - N models per year'!AM25</f>
        <v>9.646584863</v>
      </c>
      <c r="AN26" s="30">
        <f>AN$2*'S1.5 - N models per year'!AN25</f>
        <v>10.2784106</v>
      </c>
      <c r="AO26" s="30">
        <f>AO$2*'S1.5 - N models per year'!AO25</f>
        <v>26.35039552</v>
      </c>
      <c r="AP26" s="30">
        <f>AP$2*'S1.5 - N models per year'!AP25</f>
        <v>0.07721251543</v>
      </c>
      <c r="AQ26" s="30">
        <f>AQ$2*'S1.5 - N models per year'!AQ25</f>
        <v>26.87857425</v>
      </c>
      <c r="AR26" s="30">
        <f>AR$2*'S1.5 - N models per year'!AR25</f>
        <v>113.202097</v>
      </c>
      <c r="AS26" s="30">
        <f>AS$2*'S1.5 - N models per year'!AS25</f>
        <v>146.3000472</v>
      </c>
      <c r="AT26" s="30">
        <f>AT$2*'S1.5 - N models per year'!AT25</f>
        <v>0.5584034031</v>
      </c>
      <c r="AU26" s="30">
        <f>AU$2*'S1.5 - N models per year'!AU25</f>
        <v>73.65773539</v>
      </c>
      <c r="AV26" s="30">
        <f>AV$2*'S1.5 - N models per year'!AV25</f>
        <v>106.2435017</v>
      </c>
      <c r="AW26" s="30">
        <f>AW$2*'S1.5 - N models per year'!AW25</f>
        <v>37.97418481</v>
      </c>
      <c r="AX26" s="30">
        <f>AX$2*'S1.5 - N models per year'!AX25</f>
        <v>20.462435</v>
      </c>
      <c r="AY26" s="30">
        <f>AY$2*'S1.5 - N models per year'!AY25</f>
        <v>1.632896165</v>
      </c>
      <c r="AZ26" s="30">
        <f>AZ$2*'S1.5 - N models per year'!AZ25</f>
        <v>0.5043657292</v>
      </c>
      <c r="BA26" s="30">
        <f>BA$2*'S1.5 - N models per year'!BA25</f>
        <v>1.596851086</v>
      </c>
      <c r="BB26" s="30">
        <f>BB$2*'S1.5 - N models per year'!BB25</f>
        <v>5.506031694</v>
      </c>
      <c r="BC26" s="30">
        <f>BC$2*'S1.5 - N models per year'!BC25</f>
        <v>50.24517243</v>
      </c>
      <c r="BD26" s="30">
        <f>BD$2*'S1.5 - N models per year'!BD25</f>
        <v>0</v>
      </c>
      <c r="BE26" s="30">
        <f>BE$2*'S1.5 - N models per year'!BE25</f>
        <v>0</v>
      </c>
      <c r="BF26" s="30">
        <f>BF$2*'S1.5 - N models per year'!BF25</f>
        <v>0</v>
      </c>
      <c r="BG26" s="30">
        <f>BG$2*'S1.5 - N models per year'!BG25</f>
        <v>0</v>
      </c>
      <c r="BH26" s="30">
        <f>BH$2*'S1.5 - N models per year'!BH25</f>
        <v>0</v>
      </c>
      <c r="BI26" s="30">
        <f>BI$2*'S1.5 - N models per year'!BI25</f>
        <v>0</v>
      </c>
      <c r="BJ26" s="30">
        <f>BJ$2*'S1.5 - N models per year'!BJ25</f>
        <v>0</v>
      </c>
      <c r="BK26" s="30">
        <f t="shared" si="1"/>
        <v>21902.83535</v>
      </c>
      <c r="BL26" s="5">
        <v>21902.835353174523</v>
      </c>
      <c r="BM26" s="30">
        <f t="shared" si="2"/>
        <v>0</v>
      </c>
    </row>
    <row r="27" ht="15.75" customHeight="1">
      <c r="A27" s="39">
        <v>2024.0</v>
      </c>
      <c r="B27" s="30">
        <f>B$2*'S1.5 - N models per year'!B26</f>
        <v>86.91458359</v>
      </c>
      <c r="C27" s="30">
        <f>C$2*'S1.5 - N models per year'!C26</f>
        <v>1560.500994</v>
      </c>
      <c r="D27" s="30">
        <f>D$2*'S1.5 - N models per year'!D26</f>
        <v>0</v>
      </c>
      <c r="E27" s="30">
        <f>E$2*'S1.5 - N models per year'!E26</f>
        <v>820.080742</v>
      </c>
      <c r="F27" s="30">
        <f>F$2*'S1.5 - N models per year'!F26</f>
        <v>2696.593158</v>
      </c>
      <c r="G27" s="30">
        <f>G$2*'S1.5 - N models per year'!G26</f>
        <v>0</v>
      </c>
      <c r="H27" s="30">
        <f>H$2*'S1.5 - N models per year'!H26</f>
        <v>127.3190475</v>
      </c>
      <c r="I27" s="30">
        <f>I$2*'S1.5 - N models per year'!I26</f>
        <v>750.1523751</v>
      </c>
      <c r="J27" s="30">
        <f>J$2*'S1.5 - N models per year'!J26</f>
        <v>0</v>
      </c>
      <c r="K27" s="30">
        <f>K$2*'S1.5 - N models per year'!K26</f>
        <v>0</v>
      </c>
      <c r="L27" s="30">
        <f>L$2*'S1.5 - N models per year'!L26</f>
        <v>1337.714169</v>
      </c>
      <c r="M27" s="30">
        <f>M$2*'S1.5 - N models per year'!M26</f>
        <v>2647.270286</v>
      </c>
      <c r="N27" s="30">
        <f>N$2*'S1.5 - N models per year'!N26</f>
        <v>75.86756625</v>
      </c>
      <c r="O27" s="30">
        <f>O$2*'S1.5 - N models per year'!O26</f>
        <v>342.6421687</v>
      </c>
      <c r="P27" s="30">
        <f>P$2*'S1.5 - N models per year'!P26</f>
        <v>789.1573647</v>
      </c>
      <c r="Q27" s="30">
        <f>Q$2*'S1.5 - N models per year'!Q26</f>
        <v>0</v>
      </c>
      <c r="R27" s="30">
        <f>R$2*'S1.5 - N models per year'!R26</f>
        <v>5038.484394</v>
      </c>
      <c r="S27" s="30">
        <f>S$2*'S1.5 - N models per year'!S26</f>
        <v>1463.939157</v>
      </c>
      <c r="T27" s="30">
        <f>T$2*'S1.5 - N models per year'!T26</f>
        <v>234.4562275</v>
      </c>
      <c r="U27" s="30">
        <f>U$2*'S1.5 - N models per year'!U26</f>
        <v>1003.296778</v>
      </c>
      <c r="V27" s="30">
        <f>V$2*'S1.5 - N models per year'!V26</f>
        <v>314.1564735</v>
      </c>
      <c r="W27" s="30">
        <f>W$2*'S1.5 - N models per year'!W26</f>
        <v>636.943891</v>
      </c>
      <c r="X27" s="30">
        <f>X$2*'S1.5 - N models per year'!X26</f>
        <v>22.35967068</v>
      </c>
      <c r="Y27" s="30">
        <f>Y$2*'S1.5 - N models per year'!Y26</f>
        <v>566.9875944</v>
      </c>
      <c r="Z27" s="30">
        <f>Z$2*'S1.5 - N models per year'!Z26</f>
        <v>304.672637</v>
      </c>
      <c r="AA27" s="30">
        <f>AA$2*'S1.5 - N models per year'!AA26</f>
        <v>0</v>
      </c>
      <c r="AB27" s="30">
        <f>AB$2*'S1.5 - N models per year'!AB26</f>
        <v>0</v>
      </c>
      <c r="AC27" s="30">
        <f>AC$2*'S1.5 - N models per year'!AC26</f>
        <v>14.97806497</v>
      </c>
      <c r="AD27" s="30">
        <f>AD$2*'S1.5 - N models per year'!AD26</f>
        <v>37.57688715</v>
      </c>
      <c r="AE27" s="30">
        <f>AE$2*'S1.5 - N models per year'!AE26</f>
        <v>3.735015539</v>
      </c>
      <c r="AF27" s="30">
        <f>AF$2*'S1.5 - N models per year'!AF26</f>
        <v>47.30952367</v>
      </c>
      <c r="AG27" s="30">
        <f>AG$2*'S1.5 - N models per year'!AG26</f>
        <v>24.21415589</v>
      </c>
      <c r="AH27" s="30">
        <f>AH$2*'S1.5 - N models per year'!AH26</f>
        <v>45.44138864</v>
      </c>
      <c r="AI27" s="30">
        <f>AI$2*'S1.5 - N models per year'!AI26</f>
        <v>63.01482463</v>
      </c>
      <c r="AJ27" s="30">
        <f>AJ$2*'S1.5 - N models per year'!AJ26</f>
        <v>0</v>
      </c>
      <c r="AK27" s="30">
        <f>AK$2*'S1.5 - N models per year'!AK26</f>
        <v>3.009864049</v>
      </c>
      <c r="AL27" s="30">
        <f>AL$2*'S1.5 - N models per year'!AL26</f>
        <v>1.36007843</v>
      </c>
      <c r="AM27" s="30">
        <f>AM$2*'S1.5 - N models per year'!AM26</f>
        <v>9.376849729</v>
      </c>
      <c r="AN27" s="30">
        <f>AN$2*'S1.5 - N models per year'!AN26</f>
        <v>10.01339684</v>
      </c>
      <c r="AO27" s="30">
        <f>AO$2*'S1.5 - N models per year'!AO26</f>
        <v>20.35757419</v>
      </c>
      <c r="AP27" s="30">
        <f>AP$2*'S1.5 - N models per year'!AP26</f>
        <v>0</v>
      </c>
      <c r="AQ27" s="30">
        <f>AQ$2*'S1.5 - N models per year'!AQ26</f>
        <v>26.85532075</v>
      </c>
      <c r="AR27" s="30">
        <f>AR$2*'S1.5 - N models per year'!AR26</f>
        <v>113.3080839</v>
      </c>
      <c r="AS27" s="30">
        <f>AS$2*'S1.5 - N models per year'!AS26</f>
        <v>160.8089006</v>
      </c>
      <c r="AT27" s="30">
        <f>AT$2*'S1.5 - N models per year'!AT26</f>
        <v>0</v>
      </c>
      <c r="AU27" s="30">
        <f>AU$2*'S1.5 - N models per year'!AU26</f>
        <v>84.32573471</v>
      </c>
      <c r="AV27" s="30">
        <f>AV$2*'S1.5 - N models per year'!AV26</f>
        <v>132.4764118</v>
      </c>
      <c r="AW27" s="30">
        <f>AW$2*'S1.5 - N models per year'!AW26</f>
        <v>35.98332091</v>
      </c>
      <c r="AX27" s="30">
        <f>AX$2*'S1.5 - N models per year'!AX26</f>
        <v>19.80552367</v>
      </c>
      <c r="AY27" s="30">
        <f>AY$2*'S1.5 - N models per year'!AY26</f>
        <v>1.260701994</v>
      </c>
      <c r="AZ27" s="30">
        <f>AZ$2*'S1.5 - N models per year'!AZ26</f>
        <v>0</v>
      </c>
      <c r="BA27" s="30">
        <f>BA$2*'S1.5 - N models per year'!BA26</f>
        <v>0.9030257654</v>
      </c>
      <c r="BB27" s="30">
        <f>BB$2*'S1.5 - N models per year'!BB26</f>
        <v>4.945414293</v>
      </c>
      <c r="BC27" s="30">
        <f>BC$2*'S1.5 - N models per year'!BC26</f>
        <v>54.92966892</v>
      </c>
      <c r="BD27" s="30">
        <f>BD$2*'S1.5 - N models per year'!BD26</f>
        <v>0</v>
      </c>
      <c r="BE27" s="30">
        <f>BE$2*'S1.5 - N models per year'!BE26</f>
        <v>0</v>
      </c>
      <c r="BF27" s="30">
        <f>BF$2*'S1.5 - N models per year'!BF26</f>
        <v>0</v>
      </c>
      <c r="BG27" s="30">
        <f>BG$2*'S1.5 - N models per year'!BG26</f>
        <v>0</v>
      </c>
      <c r="BH27" s="30">
        <f>BH$2*'S1.5 - N models per year'!BH26</f>
        <v>0</v>
      </c>
      <c r="BI27" s="30">
        <f>BI$2*'S1.5 - N models per year'!BI26</f>
        <v>0</v>
      </c>
      <c r="BJ27" s="30">
        <f>BJ$2*'S1.5 - N models per year'!BJ26</f>
        <v>0</v>
      </c>
      <c r="BK27" s="30">
        <f t="shared" si="1"/>
        <v>21735.49901</v>
      </c>
      <c r="BL27" s="5">
        <v>21735.49900931716</v>
      </c>
      <c r="BM27" s="30">
        <f t="shared" si="2"/>
        <v>0</v>
      </c>
    </row>
    <row r="28" ht="15.75" customHeight="1">
      <c r="A28" s="39">
        <v>2025.0</v>
      </c>
      <c r="B28" s="30">
        <f>B$2*'S1.5 - N models per year'!B27</f>
        <v>78.29587616</v>
      </c>
      <c r="C28" s="30">
        <f>C$2*'S1.5 - N models per year'!C27</f>
        <v>1538.766313</v>
      </c>
      <c r="D28" s="30">
        <f>D$2*'S1.5 - N models per year'!D27</f>
        <v>0</v>
      </c>
      <c r="E28" s="30">
        <f>E$2*'S1.5 - N models per year'!E27</f>
        <v>766.6410368</v>
      </c>
      <c r="F28" s="30">
        <f>F$2*'S1.5 - N models per year'!F27</f>
        <v>2593.652552</v>
      </c>
      <c r="G28" s="30">
        <f>G$2*'S1.5 - N models per year'!G27</f>
        <v>0</v>
      </c>
      <c r="H28" s="30">
        <f>H$2*'S1.5 - N models per year'!H27</f>
        <v>112.7694526</v>
      </c>
      <c r="I28" s="30">
        <f>I$2*'S1.5 - N models per year'!I27</f>
        <v>723.5303082</v>
      </c>
      <c r="J28" s="30">
        <f>J$2*'S1.5 - N models per year'!J27</f>
        <v>43.10845175</v>
      </c>
      <c r="K28" s="30">
        <f>K$2*'S1.5 - N models per year'!K27</f>
        <v>0</v>
      </c>
      <c r="L28" s="30">
        <f>L$2*'S1.5 - N models per year'!L27</f>
        <v>1738.604578</v>
      </c>
      <c r="M28" s="30">
        <f>M$2*'S1.5 - N models per year'!M27</f>
        <v>2546.587334</v>
      </c>
      <c r="N28" s="30">
        <f>N$2*'S1.5 - N models per year'!N27</f>
        <v>75.79860542</v>
      </c>
      <c r="O28" s="30">
        <f>O$2*'S1.5 - N models per year'!O27</f>
        <v>371.5057453</v>
      </c>
      <c r="P28" s="30">
        <f>P$2*'S1.5 - N models per year'!P27</f>
        <v>730.4844729</v>
      </c>
      <c r="Q28" s="30">
        <f>Q$2*'S1.5 - N models per year'!Q27</f>
        <v>0</v>
      </c>
      <c r="R28" s="30">
        <f>R$2*'S1.5 - N models per year'!R27</f>
        <v>4791.222788</v>
      </c>
      <c r="S28" s="30">
        <f>S$2*'S1.5 - N models per year'!S27</f>
        <v>2038.200419</v>
      </c>
      <c r="T28" s="30">
        <f>T$2*'S1.5 - N models per year'!T27</f>
        <v>223.1719669</v>
      </c>
      <c r="U28" s="30">
        <f>U$2*'S1.5 - N models per year'!U27</f>
        <v>1218.215322</v>
      </c>
      <c r="V28" s="30">
        <f>V$2*'S1.5 - N models per year'!V27</f>
        <v>292.9391661</v>
      </c>
      <c r="W28" s="30">
        <f>W$2*'S1.5 - N models per year'!W27</f>
        <v>595.9216184</v>
      </c>
      <c r="X28" s="30">
        <f>X$2*'S1.5 - N models per year'!X27</f>
        <v>22.21313557</v>
      </c>
      <c r="Y28" s="30">
        <f>Y$2*'S1.5 - N models per year'!Y27</f>
        <v>739.1349615</v>
      </c>
      <c r="Z28" s="30">
        <f>Z$2*'S1.5 - N models per year'!Z27</f>
        <v>307.1935025</v>
      </c>
      <c r="AA28" s="30">
        <f>AA$2*'S1.5 - N models per year'!AA27</f>
        <v>9.900102625</v>
      </c>
      <c r="AB28" s="30">
        <f>AB$2*'S1.5 - N models per year'!AB27</f>
        <v>0</v>
      </c>
      <c r="AC28" s="30">
        <f>AC$2*'S1.5 - N models per year'!AC27</f>
        <v>14.52562208</v>
      </c>
      <c r="AD28" s="30">
        <f>AD$2*'S1.5 - N models per year'!AD27</f>
        <v>40.24514257</v>
      </c>
      <c r="AE28" s="30">
        <f>AE$2*'S1.5 - N models per year'!AE27</f>
        <v>3.485656858</v>
      </c>
      <c r="AF28" s="30">
        <f>AF$2*'S1.5 - N models per year'!AF27</f>
        <v>47.6098614</v>
      </c>
      <c r="AG28" s="30">
        <f>AG$2*'S1.5 - N models per year'!AG27</f>
        <v>21.53216655</v>
      </c>
      <c r="AH28" s="30">
        <f>AH$2*'S1.5 - N models per year'!AH27</f>
        <v>41.97133442</v>
      </c>
      <c r="AI28" s="30">
        <f>AI$2*'S1.5 - N models per year'!AI27</f>
        <v>60.95836868</v>
      </c>
      <c r="AJ28" s="30">
        <f>AJ$2*'S1.5 - N models per year'!AJ27</f>
        <v>0</v>
      </c>
      <c r="AK28" s="30">
        <f>AK$2*'S1.5 - N models per year'!AK27</f>
        <v>2.560785509</v>
      </c>
      <c r="AL28" s="30">
        <f>AL$2*'S1.5 - N models per year'!AL27</f>
        <v>1.312000889</v>
      </c>
      <c r="AM28" s="30">
        <f>AM$2*'S1.5 - N models per year'!AM27</f>
        <v>8.646600305</v>
      </c>
      <c r="AN28" s="30">
        <f>AN$2*'S1.5 - N models per year'!AN27</f>
        <v>9.410056094</v>
      </c>
      <c r="AO28" s="30">
        <f>AO$2*'S1.5 - N models per year'!AO27</f>
        <v>23.73076827</v>
      </c>
      <c r="AP28" s="30">
        <f>AP$2*'S1.5 - N models per year'!AP27</f>
        <v>1.371222919</v>
      </c>
      <c r="AQ28" s="30">
        <f>AQ$2*'S1.5 - N models per year'!AQ27</f>
        <v>24.66578937</v>
      </c>
      <c r="AR28" s="30">
        <f>AR$2*'S1.5 - N models per year'!AR27</f>
        <v>109.9043909</v>
      </c>
      <c r="AS28" s="30">
        <f>AS$2*'S1.5 - N models per year'!AS27</f>
        <v>155.6587493</v>
      </c>
      <c r="AT28" s="30">
        <f>AT$2*'S1.5 - N models per year'!AT27</f>
        <v>0</v>
      </c>
      <c r="AU28" s="30">
        <f>AU$2*'S1.5 - N models per year'!AU27</f>
        <v>81.36901757</v>
      </c>
      <c r="AV28" s="30">
        <f>AV$2*'S1.5 - N models per year'!AV27</f>
        <v>129.4507098</v>
      </c>
      <c r="AW28" s="30">
        <f>AW$2*'S1.5 - N models per year'!AW27</f>
        <v>32.07324107</v>
      </c>
      <c r="AX28" s="30">
        <f>AX$2*'S1.5 - N models per year'!AX27</f>
        <v>17.1314522</v>
      </c>
      <c r="AY28" s="30">
        <f>AY$2*'S1.5 - N models per year'!AY27</f>
        <v>1.153039932</v>
      </c>
      <c r="AZ28" s="30">
        <f>AZ$2*'S1.5 - N models per year'!AZ27</f>
        <v>0</v>
      </c>
      <c r="BA28" s="30">
        <f>BA$2*'S1.5 - N models per year'!BA27</f>
        <v>0</v>
      </c>
      <c r="BB28" s="30">
        <f>BB$2*'S1.5 - N models per year'!BB27</f>
        <v>0</v>
      </c>
      <c r="BC28" s="30">
        <f>BC$2*'S1.5 - N models per year'!BC27</f>
        <v>54.77030868</v>
      </c>
      <c r="BD28" s="30">
        <f>BD$2*'S1.5 - N models per year'!BD27</f>
        <v>0</v>
      </c>
      <c r="BE28" s="30">
        <f>BE$2*'S1.5 - N models per year'!BE27</f>
        <v>0</v>
      </c>
      <c r="BF28" s="30">
        <f>BF$2*'S1.5 - N models per year'!BF27</f>
        <v>0</v>
      </c>
      <c r="BG28" s="30">
        <f>BG$2*'S1.5 - N models per year'!BG27</f>
        <v>0</v>
      </c>
      <c r="BH28" s="30">
        <f>BH$2*'S1.5 - N models per year'!BH27</f>
        <v>0</v>
      </c>
      <c r="BI28" s="30">
        <f>BI$2*'S1.5 - N models per year'!BI27</f>
        <v>0</v>
      </c>
      <c r="BJ28" s="30">
        <f>BJ$2*'S1.5 - N models per year'!BJ27</f>
        <v>0</v>
      </c>
      <c r="BK28" s="30">
        <f t="shared" si="1"/>
        <v>22441.39399</v>
      </c>
      <c r="BL28" s="5">
        <v>22441.39399481372</v>
      </c>
      <c r="BM28" s="30">
        <f t="shared" si="2"/>
        <v>0</v>
      </c>
    </row>
    <row r="29" ht="15.75" customHeight="1">
      <c r="A29" s="39">
        <v>2026.0</v>
      </c>
      <c r="B29" s="30">
        <f>B$2*'S1.5 - N models per year'!B28</f>
        <v>62.84286238</v>
      </c>
      <c r="C29" s="30">
        <f>C$2*'S1.5 - N models per year'!C28</f>
        <v>1527.614027</v>
      </c>
      <c r="D29" s="30">
        <f>D$2*'S1.5 - N models per year'!D28</f>
        <v>0</v>
      </c>
      <c r="E29" s="30">
        <f>E$2*'S1.5 - N models per year'!E28</f>
        <v>711.8385422</v>
      </c>
      <c r="F29" s="30">
        <f>F$2*'S1.5 - N models per year'!F28</f>
        <v>2502.123527</v>
      </c>
      <c r="G29" s="30">
        <f>G$2*'S1.5 - N models per year'!G28</f>
        <v>0</v>
      </c>
      <c r="H29" s="30">
        <f>H$2*'S1.5 - N models per year'!H28</f>
        <v>90.5124962</v>
      </c>
      <c r="I29" s="30">
        <f>I$2*'S1.5 - N models per year'!I28</f>
        <v>688.3734166</v>
      </c>
      <c r="J29" s="30">
        <f>J$2*'S1.5 - N models per year'!J28</f>
        <v>107.0005163</v>
      </c>
      <c r="K29" s="30">
        <f>K$2*'S1.5 - N models per year'!K28</f>
        <v>24.18699629</v>
      </c>
      <c r="L29" s="30">
        <f>L$2*'S1.5 - N models per year'!L28</f>
        <v>2056.005707</v>
      </c>
      <c r="M29" s="30">
        <f>M$2*'S1.5 - N models per year'!M28</f>
        <v>2458.350361</v>
      </c>
      <c r="N29" s="30">
        <f>N$2*'S1.5 - N models per year'!N28</f>
        <v>74.32555466</v>
      </c>
      <c r="O29" s="30">
        <f>O$2*'S1.5 - N models per year'!O28</f>
        <v>393.7453044</v>
      </c>
      <c r="P29" s="30">
        <f>P$2*'S1.5 - N models per year'!P28</f>
        <v>663.6383298</v>
      </c>
      <c r="Q29" s="30">
        <f>Q$2*'S1.5 - N models per year'!Q28</f>
        <v>0</v>
      </c>
      <c r="R29" s="30">
        <f>R$2*'S1.5 - N models per year'!R28</f>
        <v>4574.932127</v>
      </c>
      <c r="S29" s="30">
        <f>S$2*'S1.5 - N models per year'!S28</f>
        <v>2362.662882</v>
      </c>
      <c r="T29" s="30">
        <f>T$2*'S1.5 - N models per year'!T28</f>
        <v>216.2979152</v>
      </c>
      <c r="U29" s="30">
        <f>U$2*'S1.5 - N models per year'!U28</f>
        <v>1497.997754</v>
      </c>
      <c r="V29" s="30">
        <f>V$2*'S1.5 - N models per year'!V28</f>
        <v>235.1226732</v>
      </c>
      <c r="W29" s="30">
        <f>W$2*'S1.5 - N models per year'!W28</f>
        <v>558.0952661</v>
      </c>
      <c r="X29" s="30">
        <f>X$2*'S1.5 - N models per year'!X28</f>
        <v>21.6917329</v>
      </c>
      <c r="Y29" s="30">
        <f>Y$2*'S1.5 - N models per year'!Y28</f>
        <v>1155.640027</v>
      </c>
      <c r="Z29" s="30">
        <f>Z$2*'S1.5 - N models per year'!Z28</f>
        <v>297.1896773</v>
      </c>
      <c r="AA29" s="30">
        <f>AA$2*'S1.5 - N models per year'!AA28</f>
        <v>12.83235678</v>
      </c>
      <c r="AB29" s="30">
        <f>AB$2*'S1.5 - N models per year'!AB28</f>
        <v>0</v>
      </c>
      <c r="AC29" s="30">
        <f>AC$2*'S1.5 - N models per year'!AC28</f>
        <v>14.11164955</v>
      </c>
      <c r="AD29" s="30">
        <f>AD$2*'S1.5 - N models per year'!AD28</f>
        <v>42.04304569</v>
      </c>
      <c r="AE29" s="30">
        <f>AE$2*'S1.5 - N models per year'!AE28</f>
        <v>3.275659842</v>
      </c>
      <c r="AF29" s="30">
        <f>AF$2*'S1.5 - N models per year'!AF28</f>
        <v>46.67512869</v>
      </c>
      <c r="AG29" s="30">
        <f>AG$2*'S1.5 - N models per year'!AG28</f>
        <v>19.21634416</v>
      </c>
      <c r="AH29" s="30">
        <f>AH$2*'S1.5 - N models per year'!AH28</f>
        <v>38.8974795</v>
      </c>
      <c r="AI29" s="30">
        <f>AI$2*'S1.5 - N models per year'!AI28</f>
        <v>57.99173601</v>
      </c>
      <c r="AJ29" s="30">
        <f>AJ$2*'S1.5 - N models per year'!AJ28</f>
        <v>0</v>
      </c>
      <c r="AK29" s="30">
        <f>AK$2*'S1.5 - N models per year'!AK28</f>
        <v>2.271654097</v>
      </c>
      <c r="AL29" s="30">
        <f>AL$2*'S1.5 - N models per year'!AL28</f>
        <v>1.272502449</v>
      </c>
      <c r="AM29" s="30">
        <f>AM$2*'S1.5 - N models per year'!AM28</f>
        <v>7.94613535</v>
      </c>
      <c r="AN29" s="30">
        <f>AN$2*'S1.5 - N models per year'!AN28</f>
        <v>8.758010224</v>
      </c>
      <c r="AO29" s="30">
        <f>AO$2*'S1.5 - N models per year'!AO28</f>
        <v>27.47685843</v>
      </c>
      <c r="AP29" s="30">
        <f>AP$2*'S1.5 - N models per year'!AP28</f>
        <v>1.809085132</v>
      </c>
      <c r="AQ29" s="30">
        <f>AQ$2*'S1.5 - N models per year'!AQ28</f>
        <v>22.78837373</v>
      </c>
      <c r="AR29" s="30">
        <f>AR$2*'S1.5 - N models per year'!AR28</f>
        <v>106.3117194</v>
      </c>
      <c r="AS29" s="30">
        <f>AS$2*'S1.5 - N models per year'!AS28</f>
        <v>146.3650847</v>
      </c>
      <c r="AT29" s="30">
        <f>AT$2*'S1.5 - N models per year'!AT28</f>
        <v>13.32097912</v>
      </c>
      <c r="AU29" s="30">
        <f>AU$2*'S1.5 - N models per year'!AU28</f>
        <v>76.60056087</v>
      </c>
      <c r="AV29" s="30">
        <f>AV$2*'S1.5 - N models per year'!AV28</f>
        <v>151.3406926</v>
      </c>
      <c r="AW29" s="30">
        <f>AW$2*'S1.5 - N models per year'!AW28</f>
        <v>28.67148656</v>
      </c>
      <c r="AX29" s="30">
        <f>AX$2*'S1.5 - N models per year'!AX28</f>
        <v>13.75027071</v>
      </c>
      <c r="AY29" s="30">
        <f>AY$2*'S1.5 - N models per year'!AY28</f>
        <v>1.07143092</v>
      </c>
      <c r="AZ29" s="30">
        <f>AZ$2*'S1.5 - N models per year'!AZ28</f>
        <v>0</v>
      </c>
      <c r="BA29" s="30">
        <f>BA$2*'S1.5 - N models per year'!BA28</f>
        <v>0</v>
      </c>
      <c r="BB29" s="30">
        <f>BB$2*'S1.5 - N models per year'!BB28</f>
        <v>0</v>
      </c>
      <c r="BC29" s="30">
        <f>BC$2*'S1.5 - N models per year'!BC28</f>
        <v>53.06992922</v>
      </c>
      <c r="BD29" s="30">
        <f>BD$2*'S1.5 - N models per year'!BD28</f>
        <v>101.9954489</v>
      </c>
      <c r="BE29" s="30">
        <f>BE$2*'S1.5 - N models per year'!BE28</f>
        <v>103.0760307</v>
      </c>
      <c r="BF29" s="30">
        <f>BF$2*'S1.5 - N models per year'!BF28</f>
        <v>0</v>
      </c>
      <c r="BG29" s="30">
        <f>BG$2*'S1.5 - N models per year'!BG28</f>
        <v>0</v>
      </c>
      <c r="BH29" s="30">
        <f>BH$2*'S1.5 - N models per year'!BH28</f>
        <v>0</v>
      </c>
      <c r="BI29" s="30">
        <f>BI$2*'S1.5 - N models per year'!BI28</f>
        <v>0</v>
      </c>
      <c r="BJ29" s="30">
        <f>BJ$2*'S1.5 - N models per year'!BJ28</f>
        <v>0</v>
      </c>
      <c r="BK29" s="30">
        <f t="shared" si="1"/>
        <v>23383.12735</v>
      </c>
      <c r="BL29" s="5">
        <v>23365.128153867634</v>
      </c>
      <c r="BM29" s="30">
        <f t="shared" si="2"/>
        <v>17.99919686</v>
      </c>
    </row>
    <row r="30" ht="15.75" customHeight="1">
      <c r="A30" s="39">
        <v>2027.0</v>
      </c>
      <c r="B30" s="30">
        <f>B$2*'S1.5 - N models per year'!B29</f>
        <v>47.29586324</v>
      </c>
      <c r="C30" s="30">
        <f>C$2*'S1.5 - N models per year'!C29</f>
        <v>1516.647003</v>
      </c>
      <c r="D30" s="30">
        <f>D$2*'S1.5 - N models per year'!D29</f>
        <v>0</v>
      </c>
      <c r="E30" s="30">
        <f>E$2*'S1.5 - N models per year'!E29</f>
        <v>656.7862282</v>
      </c>
      <c r="F30" s="30">
        <f>F$2*'S1.5 - N models per year'!F29</f>
        <v>2410.401493</v>
      </c>
      <c r="G30" s="30">
        <f>G$2*'S1.5 - N models per year'!G29</f>
        <v>0</v>
      </c>
      <c r="H30" s="30">
        <f>H$2*'S1.5 - N models per year'!H29</f>
        <v>68.12017275</v>
      </c>
      <c r="I30" s="30">
        <f>I$2*'S1.5 - N models per year'!I29</f>
        <v>653.095825</v>
      </c>
      <c r="J30" s="30">
        <f>J$2*'S1.5 - N models per year'!J29</f>
        <v>171.3438075</v>
      </c>
      <c r="K30" s="30">
        <f>K$2*'S1.5 - N models per year'!K29</f>
        <v>48.54202265</v>
      </c>
      <c r="L30" s="30">
        <f>L$2*'S1.5 - N models per year'!L29</f>
        <v>2375.908721</v>
      </c>
      <c r="M30" s="30">
        <f>M$2*'S1.5 - N models per year'!M29</f>
        <v>2369.935212</v>
      </c>
      <c r="N30" s="30">
        <f>N$2*'S1.5 - N models per year'!N29</f>
        <v>72.85521267</v>
      </c>
      <c r="O30" s="30">
        <f>O$2*'S1.5 - N models per year'!O29</f>
        <v>416.2027974</v>
      </c>
      <c r="P30" s="30">
        <f>P$2*'S1.5 - N models per year'!P29</f>
        <v>596.452525</v>
      </c>
      <c r="Q30" s="30">
        <f>Q$2*'S1.5 - N models per year'!Q29</f>
        <v>0</v>
      </c>
      <c r="R30" s="30">
        <f>R$2*'S1.5 - N models per year'!R29</f>
        <v>4357.956946</v>
      </c>
      <c r="S30" s="30">
        <f>S$2*'S1.5 - N models per year'!S29</f>
        <v>2689.72744</v>
      </c>
      <c r="T30" s="30">
        <f>T$2*'S1.5 - N models per year'!T29</f>
        <v>209.4142141</v>
      </c>
      <c r="U30" s="30">
        <f>U$2*'S1.5 - N models per year'!U29</f>
        <v>1779.931874</v>
      </c>
      <c r="V30" s="30">
        <f>V$2*'S1.5 - N models per year'!V29</f>
        <v>176.9545398</v>
      </c>
      <c r="W30" s="30">
        <f>W$2*'S1.5 - N models per year'!W29</f>
        <v>520.1078802</v>
      </c>
      <c r="X30" s="30">
        <f>X$2*'S1.5 - N models per year'!X29</f>
        <v>21.17050076</v>
      </c>
      <c r="Y30" s="30">
        <f>Y$2*'S1.5 - N models per year'!Y29</f>
        <v>1575.16481</v>
      </c>
      <c r="Z30" s="30">
        <f>Z$2*'S1.5 - N models per year'!Z29</f>
        <v>287.168806</v>
      </c>
      <c r="AA30" s="30">
        <f>AA$2*'S1.5 - N models per year'!AA29</f>
        <v>15.78667207</v>
      </c>
      <c r="AB30" s="30">
        <f>AB$2*'S1.5 - N models per year'!AB29</f>
        <v>0</v>
      </c>
      <c r="AC30" s="30">
        <f>AC$2*'S1.5 - N models per year'!AC29</f>
        <v>13.69728129</v>
      </c>
      <c r="AD30" s="30">
        <f>AD$2*'S1.5 - N models per year'!AD29</f>
        <v>43.86031073</v>
      </c>
      <c r="AE30" s="30">
        <f>AE$2*'S1.5 - N models per year'!AE29</f>
        <v>3.064799109</v>
      </c>
      <c r="AF30" s="30">
        <f>AF$2*'S1.5 - N models per year'!AF29</f>
        <v>45.74203142</v>
      </c>
      <c r="AG30" s="30">
        <f>AG$2*'S1.5 - N models per year'!AG29</f>
        <v>16.88810998</v>
      </c>
      <c r="AH30" s="30">
        <f>AH$2*'S1.5 - N models per year'!AH29</f>
        <v>35.80943653</v>
      </c>
      <c r="AI30" s="30">
        <f>AI$2*'S1.5 - N models per year'!AI29</f>
        <v>55.01490212</v>
      </c>
      <c r="AJ30" s="30">
        <f>AJ$2*'S1.5 - N models per year'!AJ29</f>
        <v>0</v>
      </c>
      <c r="AK30" s="30">
        <f>AK$2*'S1.5 - N models per year'!AK29</f>
        <v>1.980951294</v>
      </c>
      <c r="AL30" s="30">
        <f>AL$2*'S1.5 - N models per year'!AL29</f>
        <v>1.232953627</v>
      </c>
      <c r="AM30" s="30">
        <f>AM$2*'S1.5 - N models per year'!AM29</f>
        <v>7.242280544</v>
      </c>
      <c r="AN30" s="30">
        <f>AN$2*'S1.5 - N models per year'!AN29</f>
        <v>8.103041232</v>
      </c>
      <c r="AO30" s="30">
        <f>AO$2*'S1.5 - N models per year'!AO29</f>
        <v>31.25302506</v>
      </c>
      <c r="AP30" s="30">
        <f>AP$2*'S1.5 - N models per year'!AP29</f>
        <v>2.250223358</v>
      </c>
      <c r="AQ30" s="30">
        <f>AQ$2*'S1.5 - N models per year'!AQ29</f>
        <v>20.90212701</v>
      </c>
      <c r="AR30" s="30">
        <f>AR$2*'S1.5 - N models per year'!AR29</f>
        <v>102.7128548</v>
      </c>
      <c r="AS30" s="30">
        <f>AS$2*'S1.5 - N models per year'!AS29</f>
        <v>137.0334337</v>
      </c>
      <c r="AT30" s="30">
        <f>AT$2*'S1.5 - N models per year'!AT29</f>
        <v>26.73450074</v>
      </c>
      <c r="AU30" s="30">
        <f>AU$2*'S1.5 - N models per year'!AU29</f>
        <v>71.81287049</v>
      </c>
      <c r="AV30" s="30">
        <f>AV$2*'S1.5 - N models per year'!AV29</f>
        <v>173.4048509</v>
      </c>
      <c r="AW30" s="30">
        <f>AW$2*'S1.5 - N models per year'!AW29</f>
        <v>25.25157598</v>
      </c>
      <c r="AX30" s="30">
        <f>AX$2*'S1.5 - N models per year'!AX29</f>
        <v>10.34852485</v>
      </c>
      <c r="AY30" s="30">
        <f>AY$2*'S1.5 - N models per year'!AY29</f>
        <v>0.9894518371</v>
      </c>
      <c r="AZ30" s="30">
        <f>AZ$2*'S1.5 - N models per year'!AZ29</f>
        <v>0</v>
      </c>
      <c r="BA30" s="30">
        <f>BA$2*'S1.5 - N models per year'!BA29</f>
        <v>0</v>
      </c>
      <c r="BB30" s="30">
        <f>BB$2*'S1.5 - N models per year'!BB29</f>
        <v>0</v>
      </c>
      <c r="BC30" s="30">
        <f>BC$2*'S1.5 - N models per year'!BC29</f>
        <v>51.36708878</v>
      </c>
      <c r="BD30" s="30">
        <f>BD$2*'S1.5 - N models per year'!BD29</f>
        <v>204.6994728</v>
      </c>
      <c r="BE30" s="30">
        <f>BE$2*'S1.5 - N models per year'!BE29</f>
        <v>206.8681434</v>
      </c>
      <c r="BF30" s="30">
        <f>BF$2*'S1.5 - N models per year'!BF29</f>
        <v>0</v>
      </c>
      <c r="BG30" s="30">
        <f>BG$2*'S1.5 - N models per year'!BG29</f>
        <v>0</v>
      </c>
      <c r="BH30" s="30">
        <f>BH$2*'S1.5 - N models per year'!BH29</f>
        <v>0</v>
      </c>
      <c r="BI30" s="30">
        <f>BI$2*'S1.5 - N models per year'!BI29</f>
        <v>0</v>
      </c>
      <c r="BJ30" s="30">
        <f>BJ$2*'S1.5 - N models per year'!BJ29</f>
        <v>0</v>
      </c>
      <c r="BK30" s="30">
        <f t="shared" si="1"/>
        <v>24335.23481</v>
      </c>
      <c r="BL30" s="5">
        <v>24299.111369249586</v>
      </c>
      <c r="BM30" s="30">
        <f t="shared" si="2"/>
        <v>36.12343638</v>
      </c>
    </row>
    <row r="31" ht="15.75" customHeight="1">
      <c r="A31" s="39">
        <v>2028.0</v>
      </c>
      <c r="B31" s="30">
        <f>B$2*'S1.5 - N models per year'!B30</f>
        <v>31.63365622</v>
      </c>
      <c r="C31" s="30">
        <f>C$2*'S1.5 - N models per year'!C30</f>
        <v>1505.278784</v>
      </c>
      <c r="D31" s="30">
        <f>D$2*'S1.5 - N models per year'!D30</f>
        <v>0</v>
      </c>
      <c r="E31" s="30">
        <f>E$2*'S1.5 - N models per year'!E30</f>
        <v>601.220422</v>
      </c>
      <c r="F31" s="30">
        <f>F$2*'S1.5 - N models per year'!F30</f>
        <v>2317.540061</v>
      </c>
      <c r="G31" s="30">
        <f>G$2*'S1.5 - N models per year'!G30</f>
        <v>0</v>
      </c>
      <c r="H31" s="30">
        <f>H$2*'S1.5 - N models per year'!H30</f>
        <v>45.56191554</v>
      </c>
      <c r="I31" s="30">
        <f>I$2*'S1.5 - N models per year'!I30</f>
        <v>617.4390987</v>
      </c>
      <c r="J31" s="30">
        <f>J$2*'S1.5 - N models per year'!J30</f>
        <v>236.0847262</v>
      </c>
      <c r="K31" s="30">
        <f>K$2*'S1.5 - N models per year'!K30</f>
        <v>73.05107659</v>
      </c>
      <c r="L31" s="30">
        <f>L$2*'S1.5 - N models per year'!L30</f>
        <v>2697.459953</v>
      </c>
      <c r="M31" s="30">
        <f>M$2*'S1.5 - N models per year'!M30</f>
        <v>2280.411728</v>
      </c>
      <c r="N31" s="30">
        <f>N$2*'S1.5 - N models per year'!N30</f>
        <v>71.35922583</v>
      </c>
      <c r="O31" s="30">
        <f>O$2*'S1.5 - N models per year'!O30</f>
        <v>438.7222018</v>
      </c>
      <c r="P31" s="30">
        <f>P$2*'S1.5 - N models per year'!P30</f>
        <v>528.6842899</v>
      </c>
      <c r="Q31" s="30">
        <f>Q$2*'S1.5 - N models per year'!Q30</f>
        <v>0</v>
      </c>
      <c r="R31" s="30">
        <f>R$2*'S1.5 - N models per year'!R30</f>
        <v>4138.576325</v>
      </c>
      <c r="S31" s="30">
        <f>S$2*'S1.5 - N models per year'!S30</f>
        <v>3018.420899</v>
      </c>
      <c r="T31" s="30">
        <f>T$2*'S1.5 - N models per year'!T30</f>
        <v>202.4388514</v>
      </c>
      <c r="U31" s="30">
        <f>U$2*'S1.5 - N models per year'!U30</f>
        <v>2063.386309</v>
      </c>
      <c r="V31" s="30">
        <f>V$2*'S1.5 - N models per year'!V30</f>
        <v>118.3553634</v>
      </c>
      <c r="W31" s="30">
        <f>W$2*'S1.5 - N models per year'!W30</f>
        <v>481.7517411</v>
      </c>
      <c r="X31" s="30">
        <f>X$2*'S1.5 - N models per year'!X30</f>
        <v>20.64118193</v>
      </c>
      <c r="Y31" s="30">
        <f>Y$2*'S1.5 - N models per year'!Y30</f>
        <v>1997.183382</v>
      </c>
      <c r="Z31" s="30">
        <f>Z$2*'S1.5 - N models per year'!Z30</f>
        <v>277.0183136</v>
      </c>
      <c r="AA31" s="30">
        <f>AA$2*'S1.5 - N models per year'!AA30</f>
        <v>18.75753625</v>
      </c>
      <c r="AB31" s="30">
        <f>AB$2*'S1.5 - N models per year'!AB30</f>
        <v>0</v>
      </c>
      <c r="AC31" s="30">
        <f>AC$2*'S1.5 - N models per year'!AC30</f>
        <v>13.27716</v>
      </c>
      <c r="AD31" s="30">
        <f>AD$2*'S1.5 - N models per year'!AD30</f>
        <v>45.68038974</v>
      </c>
      <c r="AE31" s="30">
        <f>AE$2*'S1.5 - N models per year'!AE30</f>
        <v>2.851853153</v>
      </c>
      <c r="AF31" s="30">
        <f>AF$2*'S1.5 - N models per year'!AF30</f>
        <v>44.79276589</v>
      </c>
      <c r="AG31" s="30">
        <f>AG$2*'S1.5 - N models per year'!AG30</f>
        <v>14.540508</v>
      </c>
      <c r="AH31" s="30">
        <f>AH$2*'S1.5 - N models per year'!AH30</f>
        <v>32.69281282</v>
      </c>
      <c r="AI31" s="30">
        <f>AI$2*'S1.5 - N models per year'!AI30</f>
        <v>52.00609622</v>
      </c>
      <c r="AJ31" s="30">
        <f>AJ$2*'S1.5 - N models per year'!AJ30</f>
        <v>0</v>
      </c>
      <c r="AK31" s="30">
        <f>AK$2*'S1.5 - N models per year'!AK30</f>
        <v>1.687857775</v>
      </c>
      <c r="AL31" s="30">
        <f>AL$2*'S1.5 - N models per year'!AL30</f>
        <v>1.192871753</v>
      </c>
      <c r="AM31" s="30">
        <f>AM$2*'S1.5 - N models per year'!AM30</f>
        <v>6.532109728</v>
      </c>
      <c r="AN31" s="30">
        <f>AN$2*'S1.5 - N models per year'!AN30</f>
        <v>7.441900757</v>
      </c>
      <c r="AO31" s="30">
        <f>AO$2*'S1.5 - N models per year'!AO30</f>
        <v>35.0479556</v>
      </c>
      <c r="AP31" s="30">
        <f>AP$2*'S1.5 - N models per year'!AP30</f>
        <v>2.693855753</v>
      </c>
      <c r="AQ31" s="30">
        <f>AQ$2*'S1.5 - N models per year'!AQ30</f>
        <v>18.99863198</v>
      </c>
      <c r="AR31" s="30">
        <f>AR$2*'S1.5 - N models per year'!AR30</f>
        <v>99.06752905</v>
      </c>
      <c r="AS31" s="30">
        <f>AS$2*'S1.5 - N models per year'!AS30</f>
        <v>127.6091991</v>
      </c>
      <c r="AT31" s="30">
        <f>AT$2*'S1.5 - N models per year'!AT30</f>
        <v>40.23285298</v>
      </c>
      <c r="AU31" s="30">
        <f>AU$2*'S1.5 - N models per year'!AU30</f>
        <v>66.97735419</v>
      </c>
      <c r="AV31" s="30">
        <f>AV$2*'S1.5 - N models per year'!AV30</f>
        <v>195.5806326</v>
      </c>
      <c r="AW31" s="30">
        <f>AW$2*'S1.5 - N models per year'!AW30</f>
        <v>21.80312037</v>
      </c>
      <c r="AX31" s="30">
        <f>AX$2*'S1.5 - N models per year'!AX30</f>
        <v>6.921571044</v>
      </c>
      <c r="AY31" s="30">
        <f>AY$2*'S1.5 - N models per year'!AY30</f>
        <v>0.9067056425</v>
      </c>
      <c r="AZ31" s="30">
        <f>AZ$2*'S1.5 - N models per year'!AZ30</f>
        <v>0</v>
      </c>
      <c r="BA31" s="30">
        <f>BA$2*'S1.5 - N models per year'!BA30</f>
        <v>0</v>
      </c>
      <c r="BB31" s="30">
        <f>BB$2*'S1.5 - N models per year'!BB30</f>
        <v>0</v>
      </c>
      <c r="BC31" s="30">
        <f>BC$2*'S1.5 - N models per year'!BC30</f>
        <v>49.64166786</v>
      </c>
      <c r="BD31" s="30">
        <f>BD$2*'S1.5 - N models per year'!BD30</f>
        <v>308.053024</v>
      </c>
      <c r="BE31" s="30">
        <f>BE$2*'S1.5 - N models per year'!BE30</f>
        <v>311.3166646</v>
      </c>
      <c r="BF31" s="30">
        <f>BF$2*'S1.5 - N models per year'!BF30</f>
        <v>0</v>
      </c>
      <c r="BG31" s="30">
        <f>BG$2*'S1.5 - N models per year'!BG30</f>
        <v>0</v>
      </c>
      <c r="BH31" s="30">
        <f>BH$2*'S1.5 - N models per year'!BH30</f>
        <v>0</v>
      </c>
      <c r="BI31" s="30">
        <f>BI$2*'S1.5 - N models per year'!BI30</f>
        <v>0</v>
      </c>
      <c r="BJ31" s="30">
        <f>BJ$2*'S1.5 - N models per year'!BJ30</f>
        <v>0</v>
      </c>
      <c r="BK31" s="30">
        <f t="shared" si="1"/>
        <v>25288.52413</v>
      </c>
      <c r="BL31" s="5">
        <v>25234.161833314858</v>
      </c>
      <c r="BM31" s="30">
        <f t="shared" si="2"/>
        <v>54.36229835</v>
      </c>
    </row>
    <row r="32" ht="15.75" customHeight="1">
      <c r="A32" s="39">
        <v>2029.0</v>
      </c>
      <c r="B32" s="30">
        <f>B$2*'S1.5 - N models per year'!B31</f>
        <v>15.86836847</v>
      </c>
      <c r="C32" s="30">
        <f>C$2*'S1.5 - N models per year'!C31</f>
        <v>1493.804163</v>
      </c>
      <c r="D32" s="30">
        <f>D$2*'S1.5 - N models per year'!D31</f>
        <v>0</v>
      </c>
      <c r="E32" s="30">
        <f>E$2*'S1.5 - N models per year'!E31</f>
        <v>545.2784913</v>
      </c>
      <c r="F32" s="30">
        <f>F$2*'S1.5 - N models per year'!F31</f>
        <v>2224.02208</v>
      </c>
      <c r="G32" s="30">
        <f>G$2*'S1.5 - N models per year'!G31</f>
        <v>0</v>
      </c>
      <c r="H32" s="30">
        <f>H$2*'S1.5 - N models per year'!H31</f>
        <v>22.85519129</v>
      </c>
      <c r="I32" s="30">
        <f>I$2*'S1.5 - N models per year'!I31</f>
        <v>581.5360771</v>
      </c>
      <c r="J32" s="30">
        <f>J$2*'S1.5 - N models per year'!J31</f>
        <v>301.2439208</v>
      </c>
      <c r="K32" s="30">
        <f>K$2*'S1.5 - N models per year'!K31</f>
        <v>97.7188256</v>
      </c>
      <c r="L32" s="30">
        <f>L$2*'S1.5 - N models per year'!L31</f>
        <v>3021.056163</v>
      </c>
      <c r="M32" s="30">
        <f>M$2*'S1.5 - N models per year'!M31</f>
        <v>2190.254312</v>
      </c>
      <c r="N32" s="30">
        <f>N$2*'S1.5 - N models per year'!N31</f>
        <v>69.85193714</v>
      </c>
      <c r="O32" s="30">
        <f>O$2*'S1.5 - N models per year'!O31</f>
        <v>461.3795011</v>
      </c>
      <c r="P32" s="30">
        <f>P$2*'S1.5 - N models per year'!P31</f>
        <v>460.4616906</v>
      </c>
      <c r="Q32" s="30">
        <f>Q$2*'S1.5 - N models per year'!Q31</f>
        <v>0</v>
      </c>
      <c r="R32" s="30">
        <f>R$2*'S1.5 - N models per year'!R31</f>
        <v>3917.673116</v>
      </c>
      <c r="S32" s="30">
        <f>S$2*'S1.5 - N models per year'!S31</f>
        <v>3349.199198</v>
      </c>
      <c r="T32" s="30">
        <f>T$2*'S1.5 - N models per year'!T31</f>
        <v>195.4135674</v>
      </c>
      <c r="U32" s="30">
        <f>U$2*'S1.5 - N models per year'!U31</f>
        <v>2348.650138</v>
      </c>
      <c r="V32" s="30">
        <f>V$2*'S1.5 - N models per year'!V31</f>
        <v>59.37051677</v>
      </c>
      <c r="W32" s="30">
        <f>W$2*'S1.5 - N models per year'!W31</f>
        <v>443.1345475</v>
      </c>
      <c r="X32" s="30">
        <f>X$2*'S1.5 - N models per year'!X31</f>
        <v>20.10796239</v>
      </c>
      <c r="Y32" s="30">
        <f>Y$2*'S1.5 - N models per year'!Y31</f>
        <v>2421.918754</v>
      </c>
      <c r="Z32" s="30">
        <f>Z$2*'S1.5 - N models per year'!Z31</f>
        <v>266.7955504</v>
      </c>
      <c r="AA32" s="30">
        <f>AA$2*'S1.5 - N models per year'!AA31</f>
        <v>21.74742567</v>
      </c>
      <c r="AB32" s="30">
        <f>AB$2*'S1.5 - N models per year'!AB31</f>
        <v>0</v>
      </c>
      <c r="AC32" s="30">
        <f>AC$2*'S1.5 - N models per year'!AC31</f>
        <v>12.85400887</v>
      </c>
      <c r="AD32" s="30">
        <f>AD$2*'S1.5 - N models per year'!AD31</f>
        <v>47.51139598</v>
      </c>
      <c r="AE32" s="30">
        <f>AE$2*'S1.5 - N models per year'!AE31</f>
        <v>2.637454096</v>
      </c>
      <c r="AF32" s="30">
        <f>AF$2*'S1.5 - N models per year'!AF31</f>
        <v>43.83633927</v>
      </c>
      <c r="AG32" s="30">
        <f>AG$2*'S1.5 - N models per year'!AG31</f>
        <v>12.17724652</v>
      </c>
      <c r="AH32" s="30">
        <f>AH$2*'S1.5 - N models per year'!AH31</f>
        <v>29.55511462</v>
      </c>
      <c r="AI32" s="30">
        <f>AI$2*'S1.5 - N models per year'!AI31</f>
        <v>48.97650931</v>
      </c>
      <c r="AJ32" s="30">
        <f>AJ$2*'S1.5 - N models per year'!AJ31</f>
        <v>0</v>
      </c>
      <c r="AK32" s="30">
        <f>AK$2*'S1.5 - N models per year'!AK31</f>
        <v>1.392811914</v>
      </c>
      <c r="AL32" s="30">
        <f>AL$2*'S1.5 - N models per year'!AL31</f>
        <v>1.15250239</v>
      </c>
      <c r="AM32" s="30">
        <f>AM$2*'S1.5 - N models per year'!AM31</f>
        <v>5.817156314</v>
      </c>
      <c r="AN32" s="30">
        <f>AN$2*'S1.5 - N models per year'!AN31</f>
        <v>6.776278884</v>
      </c>
      <c r="AO32" s="30">
        <f>AO$2*'S1.5 - N models per year'!AO31</f>
        <v>38.86695241</v>
      </c>
      <c r="AP32" s="30">
        <f>AP$2*'S1.5 - N models per year'!AP31</f>
        <v>3.140331425</v>
      </c>
      <c r="AQ32" s="30">
        <f>AQ$2*'S1.5 - N models per year'!AQ31</f>
        <v>17.08228623</v>
      </c>
      <c r="AR32" s="30">
        <f>AR$2*'S1.5 - N models per year'!AR31</f>
        <v>95.39625773</v>
      </c>
      <c r="AS32" s="30">
        <f>AS$2*'S1.5 - N models per year'!AS31</f>
        <v>118.1206256</v>
      </c>
      <c r="AT32" s="30">
        <f>AT$2*'S1.5 - N models per year'!AT31</f>
        <v>53.81860648</v>
      </c>
      <c r="AU32" s="30">
        <f>AU$2*'S1.5 - N models per year'!AU31</f>
        <v>62.10879403</v>
      </c>
      <c r="AV32" s="30">
        <f>AV$2*'S1.5 - N models per year'!AV31</f>
        <v>217.8972427</v>
      </c>
      <c r="AW32" s="30">
        <f>AW$2*'S1.5 - N models per year'!AW31</f>
        <v>18.33165263</v>
      </c>
      <c r="AX32" s="30">
        <f>AX$2*'S1.5 - N models per year'!AX31</f>
        <v>3.472062761</v>
      </c>
      <c r="AY32" s="30">
        <f>AY$2*'S1.5 - N models per year'!AY31</f>
        <v>0.8233990968</v>
      </c>
      <c r="AZ32" s="30">
        <f>AZ$2*'S1.5 - N models per year'!AZ31</f>
        <v>0</v>
      </c>
      <c r="BA32" s="30">
        <f>BA$2*'S1.5 - N models per year'!BA31</f>
        <v>0</v>
      </c>
      <c r="BB32" s="30">
        <f>BB$2*'S1.5 - N models per year'!BB31</f>
        <v>0</v>
      </c>
      <c r="BC32" s="30">
        <f>BC$2*'S1.5 - N models per year'!BC31</f>
        <v>47.90390768</v>
      </c>
      <c r="BD32" s="30">
        <f>BD$2*'S1.5 - N models per year'!BD31</f>
        <v>412.0757849</v>
      </c>
      <c r="BE32" s="30">
        <f>BE$2*'S1.5 - N models per year'!BE31</f>
        <v>416.4414855</v>
      </c>
      <c r="BF32" s="30">
        <f>BF$2*'S1.5 - N models per year'!BF31</f>
        <v>0</v>
      </c>
      <c r="BG32" s="30">
        <f>BG$2*'S1.5 - N models per year'!BG31</f>
        <v>0</v>
      </c>
      <c r="BH32" s="30">
        <f>BH$2*'S1.5 - N models per year'!BH31</f>
        <v>0</v>
      </c>
      <c r="BI32" s="30">
        <f>BI$2*'S1.5 - N models per year'!BI31</f>
        <v>0</v>
      </c>
      <c r="BJ32" s="30">
        <f>BJ$2*'S1.5 - N models per year'!BJ31</f>
        <v>0</v>
      </c>
      <c r="BK32" s="30">
        <f t="shared" si="1"/>
        <v>26247.5077</v>
      </c>
      <c r="BL32" s="5">
        <v>26174.788447675615</v>
      </c>
      <c r="BM32" s="30">
        <f t="shared" si="2"/>
        <v>72.71925616</v>
      </c>
    </row>
    <row r="33" ht="15.75" customHeight="1">
      <c r="A33" s="39">
        <v>2030.0</v>
      </c>
      <c r="B33" s="30">
        <f>B$2*'S1.5 - N models per year'!B32</f>
        <v>0</v>
      </c>
      <c r="C33" s="30">
        <f>C$2*'S1.5 - N models per year'!C32</f>
        <v>1482.505414</v>
      </c>
      <c r="D33" s="30">
        <f>D$2*'S1.5 - N models per year'!D32</f>
        <v>0</v>
      </c>
      <c r="E33" s="30">
        <f>E$2*'S1.5 - N models per year'!E32</f>
        <v>489.0535537</v>
      </c>
      <c r="F33" s="30">
        <f>F$2*'S1.5 - N models per year'!F32</f>
        <v>2130.253159</v>
      </c>
      <c r="G33" s="30">
        <f>G$2*'S1.5 - N models per year'!G32</f>
        <v>0</v>
      </c>
      <c r="H33" s="30">
        <f>H$2*'S1.5 - N models per year'!H32</f>
        <v>0</v>
      </c>
      <c r="I33" s="30">
        <f>I$2*'S1.5 - N models per year'!I32</f>
        <v>545.4906235</v>
      </c>
      <c r="J33" s="30">
        <f>J$2*'S1.5 - N models per year'!J32</f>
        <v>366.8912489</v>
      </c>
      <c r="K33" s="30">
        <f>K$2*'S1.5 - N models per year'!K32</f>
        <v>122.5686072</v>
      </c>
      <c r="L33" s="30">
        <f>L$2*'S1.5 - N models per year'!L32</f>
        <v>3347.334696</v>
      </c>
      <c r="M33" s="30">
        <f>M$2*'S1.5 - N models per year'!M32</f>
        <v>2099.862785</v>
      </c>
      <c r="N33" s="30">
        <f>N$2*'S1.5 - N models per year'!N32</f>
        <v>68.34636001</v>
      </c>
      <c r="O33" s="30">
        <f>O$2*'S1.5 - N models per year'!O32</f>
        <v>484.2669013</v>
      </c>
      <c r="P33" s="30">
        <f>P$2*'S1.5 - N models per year'!P32</f>
        <v>391.8593385</v>
      </c>
      <c r="Q33" s="30">
        <f>Q$2*'S1.5 - N models per year'!Q32</f>
        <v>0</v>
      </c>
      <c r="R33" s="30">
        <f>R$2*'S1.5 - N models per year'!R32</f>
        <v>3695.951041</v>
      </c>
      <c r="S33" s="30">
        <f>S$2*'S1.5 - N models per year'!S32</f>
        <v>3682.763547</v>
      </c>
      <c r="T33" s="30">
        <f>T$2*'S1.5 - N models per year'!T32</f>
        <v>188.3742293</v>
      </c>
      <c r="U33" s="30">
        <f>U$2*'S1.5 - N models per year'!U32</f>
        <v>2636.225307</v>
      </c>
      <c r="V33" s="30">
        <f>V$2*'S1.5 - N models per year'!V32</f>
        <v>0</v>
      </c>
      <c r="W33" s="30">
        <f>W$2*'S1.5 - N models per year'!W32</f>
        <v>404.3332862</v>
      </c>
      <c r="X33" s="30">
        <f>X$2*'S1.5 - N models per year'!X32</f>
        <v>19.57456921</v>
      </c>
      <c r="Y33" s="30">
        <f>Y$2*'S1.5 - N models per year'!Y32</f>
        <v>2849.91356</v>
      </c>
      <c r="Z33" s="30">
        <f>Z$2*'S1.5 - N models per year'!Z32</f>
        <v>256.5493644</v>
      </c>
      <c r="AA33" s="30">
        <f>AA$2*'S1.5 - N models per year'!AA32</f>
        <v>24.76105491</v>
      </c>
      <c r="AB33" s="30">
        <f>AB$2*'S1.5 - N models per year'!AB32</f>
        <v>0</v>
      </c>
      <c r="AC33" s="30">
        <f>AC$2*'S1.5 - N models per year'!AC32</f>
        <v>12.43019466</v>
      </c>
      <c r="AD33" s="30">
        <f>AD$2*'S1.5 - N models per year'!AD32</f>
        <v>49.36272832</v>
      </c>
      <c r="AE33" s="30">
        <f>AE$2*'S1.5 - N models per year'!AE32</f>
        <v>2.422063108</v>
      </c>
      <c r="AF33" s="30">
        <f>AF$2*'S1.5 - N models per year'!AF32</f>
        <v>42.88091624</v>
      </c>
      <c r="AG33" s="30">
        <f>AG$2*'S1.5 - N models per year'!AG32</f>
        <v>9.800191522</v>
      </c>
      <c r="AH33" s="30">
        <f>AH$2*'S1.5 - N models per year'!AH32</f>
        <v>26.40136886</v>
      </c>
      <c r="AI33" s="30">
        <f>AI$2*'S1.5 - N models per year'!AI32</f>
        <v>45.93488757</v>
      </c>
      <c r="AJ33" s="30">
        <f>AJ$2*'S1.5 - N models per year'!AJ32</f>
        <v>0</v>
      </c>
      <c r="AK33" s="30">
        <f>AK$2*'S1.5 - N models per year'!AK32</f>
        <v>1.096022397</v>
      </c>
      <c r="AL33" s="30">
        <f>AL$2*'S1.5 - N models per year'!AL32</f>
        <v>1.112057278</v>
      </c>
      <c r="AM33" s="30">
        <f>AM$2*'S1.5 - N models per year'!AM32</f>
        <v>5.098391054</v>
      </c>
      <c r="AN33" s="30">
        <f>AN$2*'S1.5 - N models per year'!AN32</f>
        <v>6.10733847</v>
      </c>
      <c r="AO33" s="30">
        <f>AO$2*'S1.5 - N models per year'!AO32</f>
        <v>42.71814918</v>
      </c>
      <c r="AP33" s="30">
        <f>AP$2*'S1.5 - N models per year'!AP32</f>
        <v>3.590333988</v>
      </c>
      <c r="AQ33" s="30">
        <f>AQ$2*'S1.5 - N models per year'!AQ32</f>
        <v>15.15597552</v>
      </c>
      <c r="AR33" s="30">
        <f>AR$2*'S1.5 - N models per year'!AR32</f>
        <v>91.71650401</v>
      </c>
      <c r="AS33" s="30">
        <f>AS$2*'S1.5 - N models per year'!AS32</f>
        <v>108.5883888</v>
      </c>
      <c r="AT33" s="30">
        <f>AT$2*'S1.5 - N models per year'!AT32</f>
        <v>67.50461436</v>
      </c>
      <c r="AU33" s="30">
        <f>AU$2*'S1.5 - N models per year'!AU32</f>
        <v>57.21808454</v>
      </c>
      <c r="AV33" s="30">
        <f>AV$2*'S1.5 - N models per year'!AV32</f>
        <v>240.4004544</v>
      </c>
      <c r="AW33" s="30">
        <f>AW$2*'S1.5 - N models per year'!AW32</f>
        <v>14.83999834</v>
      </c>
      <c r="AX33" s="30">
        <f>AX$2*'S1.5 - N models per year'!AX32</f>
        <v>0</v>
      </c>
      <c r="AY33" s="30">
        <f>AY$2*'S1.5 - N models per year'!AY32</f>
        <v>0.7396730364</v>
      </c>
      <c r="AZ33" s="30">
        <f>AZ$2*'S1.5 - N models per year'!AZ32</f>
        <v>0</v>
      </c>
      <c r="BA33" s="30">
        <f>BA$2*'S1.5 - N models per year'!BA32</f>
        <v>0</v>
      </c>
      <c r="BB33" s="30">
        <f>BB$2*'S1.5 - N models per year'!BB32</f>
        <v>0</v>
      </c>
      <c r="BC33" s="30">
        <f>BC$2*'S1.5 - N models per year'!BC32</f>
        <v>46.16259776</v>
      </c>
      <c r="BD33" s="30">
        <f>BD$2*'S1.5 - N models per year'!BD32</f>
        <v>516.8661689</v>
      </c>
      <c r="BE33" s="30">
        <f>BE$2*'S1.5 - N models per year'!BE32</f>
        <v>522.342062</v>
      </c>
      <c r="BF33" s="30">
        <f>BF$2*'S1.5 - N models per year'!BF32</f>
        <v>0</v>
      </c>
      <c r="BG33" s="30">
        <f>BG$2*'S1.5 - N models per year'!BG32</f>
        <v>0</v>
      </c>
      <c r="BH33" s="30">
        <f>BH$2*'S1.5 - N models per year'!BH32</f>
        <v>0</v>
      </c>
      <c r="BI33" s="30">
        <f>BI$2*'S1.5 - N models per year'!BI32</f>
        <v>0</v>
      </c>
      <c r="BJ33" s="30">
        <f>BJ$2*'S1.5 - N models per year'!BJ32</f>
        <v>0</v>
      </c>
      <c r="BK33" s="30">
        <f t="shared" si="1"/>
        <v>27217.36781</v>
      </c>
      <c r="BL33" s="5">
        <v>27126.156131625743</v>
      </c>
      <c r="BM33" s="30">
        <f t="shared" si="2"/>
        <v>91.21167687</v>
      </c>
    </row>
    <row r="34" ht="15.75" customHeight="1">
      <c r="A34" s="39">
        <v>2031.0</v>
      </c>
      <c r="B34" s="30">
        <f>B$2*'S1.5 - N models per year'!B33</f>
        <v>0</v>
      </c>
      <c r="C34" s="30">
        <f>C$2*'S1.5 - N models per year'!C33</f>
        <v>1460.660899</v>
      </c>
      <c r="D34" s="30">
        <f>D$2*'S1.5 - N models per year'!D33</f>
        <v>0</v>
      </c>
      <c r="E34" s="30">
        <f>E$2*'S1.5 - N models per year'!E33</f>
        <v>439.7402025</v>
      </c>
      <c r="F34" s="30">
        <f>F$2*'S1.5 - N models per year'!F33</f>
        <v>2006.398023</v>
      </c>
      <c r="G34" s="30">
        <f>G$2*'S1.5 - N models per year'!G33</f>
        <v>0</v>
      </c>
      <c r="H34" s="30">
        <f>H$2*'S1.5 - N models per year'!H33</f>
        <v>0</v>
      </c>
      <c r="I34" s="30">
        <f>I$2*'S1.5 - N models per year'!I33</f>
        <v>507.9569844</v>
      </c>
      <c r="J34" s="30">
        <f>J$2*'S1.5 - N models per year'!J33</f>
        <v>464.1952553</v>
      </c>
      <c r="K34" s="30">
        <f>K$2*'S1.5 - N models per year'!K33</f>
        <v>118.9536632</v>
      </c>
      <c r="L34" s="30">
        <f>L$2*'S1.5 - N models per year'!L33</f>
        <v>3584.803661</v>
      </c>
      <c r="M34" s="30">
        <f>M$2*'S1.5 - N models per year'!M33</f>
        <v>2019.908882</v>
      </c>
      <c r="N34" s="30">
        <f>N$2*'S1.5 - N models per year'!N33</f>
        <v>65.95604437</v>
      </c>
      <c r="O34" s="30">
        <f>O$2*'S1.5 - N models per year'!O33</f>
        <v>543.490596</v>
      </c>
      <c r="P34" s="30">
        <f>P$2*'S1.5 - N models per year'!P33</f>
        <v>354.9241513</v>
      </c>
      <c r="Q34" s="30">
        <f>Q$2*'S1.5 - N models per year'!Q33</f>
        <v>0</v>
      </c>
      <c r="R34" s="30">
        <f>R$2*'S1.5 - N models per year'!R33</f>
        <v>3446.814673</v>
      </c>
      <c r="S34" s="30">
        <f>S$2*'S1.5 - N models per year'!S33</f>
        <v>3690.349124</v>
      </c>
      <c r="T34" s="30">
        <f>T$2*'S1.5 - N models per year'!T33</f>
        <v>151.44542</v>
      </c>
      <c r="U34" s="30">
        <f>U$2*'S1.5 - N models per year'!U33</f>
        <v>2583.370282</v>
      </c>
      <c r="V34" s="30">
        <f>V$2*'S1.5 - N models per year'!V33</f>
        <v>0</v>
      </c>
      <c r="W34" s="30">
        <f>W$2*'S1.5 - N models per year'!W33</f>
        <v>373.341014</v>
      </c>
      <c r="X34" s="30">
        <f>X$2*'S1.5 - N models per year'!X33</f>
        <v>19.09604206</v>
      </c>
      <c r="Y34" s="30">
        <f>Y$2*'S1.5 - N models per year'!Y33</f>
        <v>3100.069446</v>
      </c>
      <c r="Z34" s="30">
        <f>Z$2*'S1.5 - N models per year'!Z33</f>
        <v>241.2645111</v>
      </c>
      <c r="AA34" s="30">
        <f>AA$2*'S1.5 - N models per year'!AA33</f>
        <v>25.75335724</v>
      </c>
      <c r="AB34" s="30">
        <f>AB$2*'S1.5 - N models per year'!AB33</f>
        <v>0.6177177575</v>
      </c>
      <c r="AC34" s="30">
        <f>AC$2*'S1.5 - N models per year'!AC33</f>
        <v>12.01347427</v>
      </c>
      <c r="AD34" s="30">
        <f>AD$2*'S1.5 - N models per year'!AD33</f>
        <v>50.04696214</v>
      </c>
      <c r="AE34" s="30">
        <f>AE$2*'S1.5 - N models per year'!AE33</f>
        <v>2.270284856</v>
      </c>
      <c r="AF34" s="30">
        <f>AF$2*'S1.5 - N models per year'!AF33</f>
        <v>41.36794672</v>
      </c>
      <c r="AG34" s="30">
        <f>AG$2*'S1.5 - N models per year'!AG33</f>
        <v>7.878965857</v>
      </c>
      <c r="AH34" s="30">
        <f>AH$2*'S1.5 - N models per year'!AH33</f>
        <v>24.08527637</v>
      </c>
      <c r="AI34" s="30">
        <f>AI$2*'S1.5 - N models per year'!AI33</f>
        <v>42.86024406</v>
      </c>
      <c r="AJ34" s="30">
        <f>AJ$2*'S1.5 - N models per year'!AJ33</f>
        <v>0</v>
      </c>
      <c r="AK34" s="30">
        <f>AK$2*'S1.5 - N models per year'!AK33</f>
        <v>0.8811586005</v>
      </c>
      <c r="AL34" s="30">
        <f>AL$2*'S1.5 - N models per year'!AL33</f>
        <v>1.079113969</v>
      </c>
      <c r="AM34" s="30">
        <f>AM$2*'S1.5 - N models per year'!AM33</f>
        <v>4.694845489</v>
      </c>
      <c r="AN34" s="30">
        <f>AN$2*'S1.5 - N models per year'!AN33</f>
        <v>5.702817446</v>
      </c>
      <c r="AO34" s="30">
        <f>AO$2*'S1.5 - N models per year'!AO33</f>
        <v>45.79619598</v>
      </c>
      <c r="AP34" s="30">
        <f>AP$2*'S1.5 - N models per year'!AP33</f>
        <v>3.841664575</v>
      </c>
      <c r="AQ34" s="30">
        <f>AQ$2*'S1.5 - N models per year'!AQ33</f>
        <v>13.37413161</v>
      </c>
      <c r="AR34" s="30">
        <f>AR$2*'S1.5 - N models per year'!AR33</f>
        <v>87.51830452</v>
      </c>
      <c r="AS34" s="30">
        <f>AS$2*'S1.5 - N models per year'!AS33</f>
        <v>99.60277159</v>
      </c>
      <c r="AT34" s="30">
        <f>AT$2*'S1.5 - N models per year'!AT33</f>
        <v>81.37604067</v>
      </c>
      <c r="AU34" s="30">
        <f>AU$2*'S1.5 - N models per year'!AU33</f>
        <v>52.43264002</v>
      </c>
      <c r="AV34" s="30">
        <f>AV$2*'S1.5 - N models per year'!AV33</f>
        <v>258.438657</v>
      </c>
      <c r="AW34" s="30">
        <f>AW$2*'S1.5 - N models per year'!AW33</f>
        <v>13.18952417</v>
      </c>
      <c r="AX34" s="30">
        <f>AX$2*'S1.5 - N models per year'!AX33</f>
        <v>0</v>
      </c>
      <c r="AY34" s="30">
        <f>AY$2*'S1.5 - N models per year'!AY33</f>
        <v>0.6886074653</v>
      </c>
      <c r="AZ34" s="30">
        <f>AZ$2*'S1.5 - N models per year'!AZ33</f>
        <v>0</v>
      </c>
      <c r="BA34" s="30">
        <f>BA$2*'S1.5 - N models per year'!BA33</f>
        <v>0</v>
      </c>
      <c r="BB34" s="30">
        <f>BB$2*'S1.5 - N models per year'!BB33</f>
        <v>0</v>
      </c>
      <c r="BC34" s="30">
        <f>BC$2*'S1.5 - N models per year'!BC33</f>
        <v>43.74900325</v>
      </c>
      <c r="BD34" s="30">
        <f>BD$2*'S1.5 - N models per year'!BD33</f>
        <v>1214.872644</v>
      </c>
      <c r="BE34" s="30">
        <f>BE$2*'S1.5 - N models per year'!BE33</f>
        <v>801.151885</v>
      </c>
      <c r="BF34" s="30">
        <f>BF$2*'S1.5 - N models per year'!BF33</f>
        <v>0</v>
      </c>
      <c r="BG34" s="30">
        <f>BG$2*'S1.5 - N models per year'!BG33</f>
        <v>0</v>
      </c>
      <c r="BH34" s="30">
        <f>BH$2*'S1.5 - N models per year'!BH33</f>
        <v>0</v>
      </c>
      <c r="BI34" s="30">
        <f>BI$2*'S1.5 - N models per year'!BI33</f>
        <v>1.401531137</v>
      </c>
      <c r="BJ34" s="30">
        <f>BJ$2*'S1.5 - N models per year'!BJ33</f>
        <v>0.2152510459</v>
      </c>
      <c r="BK34" s="30">
        <f t="shared" si="1"/>
        <v>28109.63989</v>
      </c>
      <c r="BL34" s="5">
        <v>27895.250600147458</v>
      </c>
      <c r="BM34" s="30">
        <f t="shared" si="2"/>
        <v>214.3892901</v>
      </c>
    </row>
    <row r="35" ht="15.75" customHeight="1">
      <c r="A35" s="39">
        <v>2032.0</v>
      </c>
      <c r="B35" s="30">
        <f>B$2*'S1.5 - N models per year'!B34</f>
        <v>0</v>
      </c>
      <c r="C35" s="30">
        <f>C$2*'S1.5 - N models per year'!C34</f>
        <v>1438.800077</v>
      </c>
      <c r="D35" s="30">
        <f>D$2*'S1.5 - N models per year'!D34</f>
        <v>0</v>
      </c>
      <c r="E35" s="30">
        <f>E$2*'S1.5 - N models per year'!E34</f>
        <v>389.9906665</v>
      </c>
      <c r="F35" s="30">
        <f>F$2*'S1.5 - N models per year'!F34</f>
        <v>1881.573418</v>
      </c>
      <c r="G35" s="30">
        <f>G$2*'S1.5 - N models per year'!G34</f>
        <v>0</v>
      </c>
      <c r="H35" s="30">
        <f>H$2*'S1.5 - N models per year'!H34</f>
        <v>0</v>
      </c>
      <c r="I35" s="30">
        <f>I$2*'S1.5 - N models per year'!I34</f>
        <v>470.1155679</v>
      </c>
      <c r="J35" s="30">
        <f>J$2*'S1.5 - N models per year'!J34</f>
        <v>562.5460681</v>
      </c>
      <c r="K35" s="30">
        <f>K$2*'S1.5 - N models per year'!K34</f>
        <v>115.3188636</v>
      </c>
      <c r="L35" s="30">
        <f>L$2*'S1.5 - N models per year'!L34</f>
        <v>3825.170011</v>
      </c>
      <c r="M35" s="30">
        <f>M$2*'S1.5 - N models per year'!M34</f>
        <v>1939.430424</v>
      </c>
      <c r="N35" s="30">
        <f>N$2*'S1.5 - N models per year'!N34</f>
        <v>63.55082475</v>
      </c>
      <c r="O35" s="30">
        <f>O$2*'S1.5 - N models per year'!O34</f>
        <v>603.3878956</v>
      </c>
      <c r="P35" s="30">
        <f>P$2*'S1.5 - N models per year'!P34</f>
        <v>317.6658387</v>
      </c>
      <c r="Q35" s="30">
        <f>Q$2*'S1.5 - N models per year'!Q34</f>
        <v>0</v>
      </c>
      <c r="R35" s="30">
        <f>R$2*'S1.5 - N models per year'!R34</f>
        <v>3195.645879</v>
      </c>
      <c r="S35" s="30">
        <f>S$2*'S1.5 - N models per year'!S34</f>
        <v>3698.526994</v>
      </c>
      <c r="T35" s="30">
        <f>T$2*'S1.5 - N models per year'!T34</f>
        <v>114.1651127</v>
      </c>
      <c r="U35" s="30">
        <f>U$2*'S1.5 - N models per year'!U34</f>
        <v>2530.342913</v>
      </c>
      <c r="V35" s="30">
        <f>V$2*'S1.5 - N models per year'!V34</f>
        <v>0</v>
      </c>
      <c r="W35" s="30">
        <f>W$2*'S1.5 - N models per year'!W34</f>
        <v>342.0881626</v>
      </c>
      <c r="X35" s="30">
        <f>X$2*'S1.5 - N models per year'!X34</f>
        <v>18.61535466</v>
      </c>
      <c r="Y35" s="30">
        <f>Y$2*'S1.5 - N models per year'!Y34</f>
        <v>3353.183003</v>
      </c>
      <c r="Z35" s="30">
        <f>Z$2*'S1.5 - N models per year'!Z34</f>
        <v>225.8591302</v>
      </c>
      <c r="AA35" s="30">
        <f>AA$2*'S1.5 - N models per year'!AA34</f>
        <v>26.75927242</v>
      </c>
      <c r="AB35" s="30">
        <f>AB$2*'S1.5 - N models per year'!AB34</f>
        <v>1.241755477</v>
      </c>
      <c r="AC35" s="30">
        <f>AC$2*'S1.5 - N models per year'!AC34</f>
        <v>11.59422752</v>
      </c>
      <c r="AD35" s="30">
        <f>AD$2*'S1.5 - N models per year'!AD34</f>
        <v>50.74509511</v>
      </c>
      <c r="AE35" s="30">
        <f>AE$2*'S1.5 - N models per year'!AE34</f>
        <v>2.117292232</v>
      </c>
      <c r="AF35" s="30">
        <f>AF$2*'S1.5 - N models per year'!AF34</f>
        <v>39.84549058</v>
      </c>
      <c r="AG35" s="30">
        <f>AG$2*'S1.5 - N models per year'!AG34</f>
        <v>5.939453468</v>
      </c>
      <c r="AH35" s="30">
        <f>AH$2*'S1.5 - N models per year'!AH34</f>
        <v>21.7491773</v>
      </c>
      <c r="AI35" s="30">
        <f>AI$2*'S1.5 - N models per year'!AI34</f>
        <v>39.76056302</v>
      </c>
      <c r="AJ35" s="30">
        <f>AJ$2*'S1.5 - N models per year'!AJ34</f>
        <v>0</v>
      </c>
      <c r="AK35" s="30">
        <f>AK$2*'S1.5 - N models per year'!AK34</f>
        <v>0.6642496744</v>
      </c>
      <c r="AL35" s="30">
        <f>AL$2*'S1.5 - N models per year'!AL34</f>
        <v>1.045989027</v>
      </c>
      <c r="AM35" s="30">
        <f>AM$2*'S1.5 - N models per year'!AM34</f>
        <v>4.287883712</v>
      </c>
      <c r="AN35" s="30">
        <f>AN$2*'S1.5 - N models per year'!AN34</f>
        <v>5.295011235</v>
      </c>
      <c r="AO35" s="30">
        <f>AO$2*'S1.5 - N models per year'!AO34</f>
        <v>48.91170478</v>
      </c>
      <c r="AP35" s="30">
        <f>AP$2*'S1.5 - N models per year'!AP34</f>
        <v>4.096068327</v>
      </c>
      <c r="AQ35" s="30">
        <f>AQ$2*'S1.5 - N models per year'!AQ34</f>
        <v>11.5761755</v>
      </c>
      <c r="AR35" s="30">
        <f>AR$2*'S1.5 - N models per year'!AR34</f>
        <v>83.28997042</v>
      </c>
      <c r="AS35" s="30">
        <f>AS$2*'S1.5 - N models per year'!AS34</f>
        <v>90.54039687</v>
      </c>
      <c r="AT35" s="30">
        <f>AT$2*'S1.5 - N models per year'!AT34</f>
        <v>95.39882167</v>
      </c>
      <c r="AU35" s="30">
        <f>AU$2*'S1.5 - N models per year'!AU34</f>
        <v>47.60623139</v>
      </c>
      <c r="AV35" s="30">
        <f>AV$2*'S1.5 - N models per year'!AV34</f>
        <v>276.6950081</v>
      </c>
      <c r="AW35" s="30">
        <f>AW$2*'S1.5 - N models per year'!AW34</f>
        <v>11.52423771</v>
      </c>
      <c r="AX35" s="30">
        <f>AX$2*'S1.5 - N models per year'!AX34</f>
        <v>0</v>
      </c>
      <c r="AY35" s="30">
        <f>AY$2*'S1.5 - N models per year'!AY34</f>
        <v>0.6371228074</v>
      </c>
      <c r="AZ35" s="30">
        <f>AZ$2*'S1.5 - N models per year'!AZ34</f>
        <v>0</v>
      </c>
      <c r="BA35" s="30">
        <f>BA$2*'S1.5 - N models per year'!BA34</f>
        <v>0</v>
      </c>
      <c r="BB35" s="30">
        <f>BB$2*'S1.5 - N models per year'!BB34</f>
        <v>0</v>
      </c>
      <c r="BC35" s="30">
        <f>BC$2*'S1.5 - N models per year'!BC34</f>
        <v>41.31716632</v>
      </c>
      <c r="BD35" s="30">
        <f>BD$2*'S1.5 - N models per year'!BD34</f>
        <v>1920.092761</v>
      </c>
      <c r="BE35" s="30">
        <f>BE$2*'S1.5 - N models per year'!BE34</f>
        <v>1082.887252</v>
      </c>
      <c r="BF35" s="30">
        <f>BF$2*'S1.5 - N models per year'!BF34</f>
        <v>0</v>
      </c>
      <c r="BG35" s="30">
        <f>BG$2*'S1.5 - N models per year'!BG34</f>
        <v>0</v>
      </c>
      <c r="BH35" s="30">
        <f>BH$2*'S1.5 - N models per year'!BH34</f>
        <v>0</v>
      </c>
      <c r="BI35" s="30">
        <f>BI$2*'S1.5 - N models per year'!BI34</f>
        <v>2.817401547</v>
      </c>
      <c r="BJ35" s="30">
        <f>BJ$2*'S1.5 - N models per year'!BJ34</f>
        <v>0.4327043571</v>
      </c>
      <c r="BK35" s="30">
        <f t="shared" si="1"/>
        <v>29014.84469</v>
      </c>
      <c r="BL35" s="5">
        <v>28676.004788003167</v>
      </c>
      <c r="BM35" s="30">
        <f t="shared" si="2"/>
        <v>338.8398989</v>
      </c>
    </row>
    <row r="36" ht="15.75" customHeight="1">
      <c r="A36" s="39">
        <v>2033.0</v>
      </c>
      <c r="B36" s="30">
        <f>B$2*'S1.5 - N models per year'!B35</f>
        <v>0</v>
      </c>
      <c r="C36" s="30">
        <f>C$2*'S1.5 - N models per year'!C35</f>
        <v>1416.640672</v>
      </c>
      <c r="D36" s="30">
        <f>D$2*'S1.5 - N models per year'!D35</f>
        <v>0</v>
      </c>
      <c r="E36" s="30">
        <f>E$2*'S1.5 - N models per year'!E35</f>
        <v>339.7118282</v>
      </c>
      <c r="F36" s="30">
        <f>F$2*'S1.5 - N models per year'!F35</f>
        <v>1755.373738</v>
      </c>
      <c r="G36" s="30">
        <f>G$2*'S1.5 - N models per year'!G35</f>
        <v>0</v>
      </c>
      <c r="H36" s="30">
        <f>H$2*'S1.5 - N models per year'!H35</f>
        <v>0</v>
      </c>
      <c r="I36" s="30">
        <f>I$2*'S1.5 - N models per year'!I35</f>
        <v>431.8625104</v>
      </c>
      <c r="J36" s="30">
        <f>J$2*'S1.5 - N models per year'!J35</f>
        <v>661.8738298</v>
      </c>
      <c r="K36" s="30">
        <f>K$2*'S1.5 - N models per year'!K35</f>
        <v>111.640871</v>
      </c>
      <c r="L36" s="30">
        <f>L$2*'S1.5 - N models per year'!L35</f>
        <v>4067.796401</v>
      </c>
      <c r="M36" s="30">
        <f>M$2*'S1.5 - N models per year'!M35</f>
        <v>1858.027589</v>
      </c>
      <c r="N36" s="30">
        <f>N$2*'S1.5 - N models per year'!N35</f>
        <v>61.11768777</v>
      </c>
      <c r="O36" s="30">
        <f>O$2*'S1.5 - N models per year'!O35</f>
        <v>663.8665937</v>
      </c>
      <c r="P36" s="30">
        <f>P$2*'S1.5 - N models per year'!P35</f>
        <v>280.0097894</v>
      </c>
      <c r="Q36" s="30">
        <f>Q$2*'S1.5 - N models per year'!Q35</f>
        <v>0</v>
      </c>
      <c r="R36" s="30">
        <f>R$2*'S1.5 - N models per year'!R35</f>
        <v>2941.740937</v>
      </c>
      <c r="S36" s="30">
        <f>S$2*'S1.5 - N models per year'!S35</f>
        <v>3706.595943</v>
      </c>
      <c r="T36" s="30">
        <f>T$2*'S1.5 - N models per year'!T35</f>
        <v>76.49744024</v>
      </c>
      <c r="U36" s="30">
        <f>U$2*'S1.5 - N models per year'!U35</f>
        <v>2476.641254</v>
      </c>
      <c r="V36" s="30">
        <f>V$2*'S1.5 - N models per year'!V35</f>
        <v>0</v>
      </c>
      <c r="W36" s="30">
        <f>W$2*'S1.5 - N models per year'!W35</f>
        <v>310.4977455</v>
      </c>
      <c r="X36" s="30">
        <f>X$2*'S1.5 - N models per year'!X35</f>
        <v>18.12877994</v>
      </c>
      <c r="Y36" s="30">
        <f>Y$2*'S1.5 - N models per year'!Y35</f>
        <v>3608.711595</v>
      </c>
      <c r="Z36" s="30">
        <f>Z$2*'S1.5 - N models per year'!Z35</f>
        <v>210.2843736</v>
      </c>
      <c r="AA36" s="30">
        <f>AA$2*'S1.5 - N models per year'!AA35</f>
        <v>27.77408586</v>
      </c>
      <c r="AB36" s="30">
        <f>AB$2*'S1.5 - N models per year'!AB35</f>
        <v>1.872113158</v>
      </c>
      <c r="AC36" s="30">
        <f>AC$2*'S1.5 - N models per year'!AC35</f>
        <v>11.17008766</v>
      </c>
      <c r="AD36" s="30">
        <f>AD$2*'S1.5 - N models per year'!AD35</f>
        <v>51.4477284</v>
      </c>
      <c r="AE36" s="30">
        <f>AE$2*'S1.5 - N models per year'!AE35</f>
        <v>1.962624067</v>
      </c>
      <c r="AF36" s="30">
        <f>AF$2*'S1.5 - N models per year'!AF35</f>
        <v>38.30538313</v>
      </c>
      <c r="AG36" s="30">
        <f>AG$2*'S1.5 - N models per year'!AG35</f>
        <v>3.979788362</v>
      </c>
      <c r="AH36" s="30">
        <f>AH$2*'S1.5 - N models per year'!AH35</f>
        <v>19.38804474</v>
      </c>
      <c r="AI36" s="30">
        <f>AI$2*'S1.5 - N models per year'!AI35</f>
        <v>36.62709828</v>
      </c>
      <c r="AJ36" s="30">
        <f>AJ$2*'S1.5 - N models per year'!AJ35</f>
        <v>0</v>
      </c>
      <c r="AK36" s="30">
        <f>AK$2*'S1.5 - N models per year'!AK35</f>
        <v>0.4450869323</v>
      </c>
      <c r="AL36" s="30">
        <f>AL$2*'S1.5 - N models per year'!AL35</f>
        <v>1.012470713</v>
      </c>
      <c r="AM36" s="30">
        <f>AM$2*'S1.5 - N models per year'!AM35</f>
        <v>3.876534971</v>
      </c>
      <c r="AN36" s="30">
        <f>AN$2*'S1.5 - N models per year'!AN35</f>
        <v>4.882756977</v>
      </c>
      <c r="AO36" s="30">
        <f>AO$2*'S1.5 - N models per year'!AO35</f>
        <v>52.05654188</v>
      </c>
      <c r="AP36" s="30">
        <f>AP$2*'S1.5 - N models per year'!AP35</f>
        <v>4.352861632</v>
      </c>
      <c r="AQ36" s="30">
        <f>AQ$2*'S1.5 - N models per year'!AQ35</f>
        <v>9.759221449</v>
      </c>
      <c r="AR36" s="30">
        <f>AR$2*'S1.5 - N models per year'!AR35</f>
        <v>79.01403855</v>
      </c>
      <c r="AS36" s="30">
        <f>AS$2*'S1.5 - N models per year'!AS35</f>
        <v>81.38058906</v>
      </c>
      <c r="AT36" s="30">
        <f>AT$2*'S1.5 - N models per year'!AT35</f>
        <v>109.5601042</v>
      </c>
      <c r="AU36" s="30">
        <f>AU$2*'S1.5 - N models per year'!AU35</f>
        <v>42.72796412</v>
      </c>
      <c r="AV36" s="30">
        <f>AV$2*'S1.5 - N models per year'!AV35</f>
        <v>295.1237347</v>
      </c>
      <c r="AW36" s="30">
        <f>AW$2*'S1.5 - N models per year'!AW35</f>
        <v>9.841313374</v>
      </c>
      <c r="AX36" s="30">
        <f>AX$2*'S1.5 - N models per year'!AX35</f>
        <v>0</v>
      </c>
      <c r="AY36" s="30">
        <f>AY$2*'S1.5 - N models per year'!AY35</f>
        <v>0.5850782262</v>
      </c>
      <c r="AZ36" s="30">
        <f>AZ$2*'S1.5 - N models per year'!AZ35</f>
        <v>0</v>
      </c>
      <c r="BA36" s="30">
        <f>BA$2*'S1.5 - N models per year'!BA35</f>
        <v>0</v>
      </c>
      <c r="BB36" s="30">
        <f>BB$2*'S1.5 - N models per year'!BB35</f>
        <v>0</v>
      </c>
      <c r="BC36" s="30">
        <f>BC$2*'S1.5 - N models per year'!BC35</f>
        <v>38.85829745</v>
      </c>
      <c r="BD36" s="30">
        <f>BD$2*'S1.5 - N models per year'!BD35</f>
        <v>2632.428106</v>
      </c>
      <c r="BE36" s="30">
        <f>BE$2*'S1.5 - N models per year'!BE35</f>
        <v>1367.448708</v>
      </c>
      <c r="BF36" s="30">
        <f>BF$2*'S1.5 - N models per year'!BF35</f>
        <v>0</v>
      </c>
      <c r="BG36" s="30">
        <f>BG$2*'S1.5 - N models per year'!BG35</f>
        <v>0</v>
      </c>
      <c r="BH36" s="30">
        <f>BH$2*'S1.5 - N models per year'!BH35</f>
        <v>0</v>
      </c>
      <c r="BI36" s="30">
        <f>BI$2*'S1.5 - N models per year'!BI35</f>
        <v>4.247611229</v>
      </c>
      <c r="BJ36" s="30">
        <f>BJ$2*'S1.5 - N models per year'!BJ35</f>
        <v>0.6523599336</v>
      </c>
      <c r="BK36" s="30">
        <f t="shared" si="1"/>
        <v>29927.79991</v>
      </c>
      <c r="BL36" s="5">
        <v>29463.253775898953</v>
      </c>
      <c r="BM36" s="30">
        <f t="shared" si="2"/>
        <v>464.5461364</v>
      </c>
    </row>
    <row r="37" ht="15.75" customHeight="1">
      <c r="A37" s="39">
        <v>2034.0</v>
      </c>
      <c r="B37" s="30">
        <f>B$2*'S1.5 - N models per year'!B36</f>
        <v>0</v>
      </c>
      <c r="C37" s="30">
        <f>C$2*'S1.5 - N models per year'!C36</f>
        <v>1393.922528</v>
      </c>
      <c r="D37" s="30">
        <f>D$2*'S1.5 - N models per year'!D36</f>
        <v>0</v>
      </c>
      <c r="E37" s="30">
        <f>E$2*'S1.5 - N models per year'!E36</f>
        <v>288.8497774</v>
      </c>
      <c r="F37" s="30">
        <f>F$2*'S1.5 - N models per year'!F36</f>
        <v>1627.495231</v>
      </c>
      <c r="G37" s="30">
        <f>G$2*'S1.5 - N models per year'!G36</f>
        <v>0</v>
      </c>
      <c r="H37" s="30">
        <f>H$2*'S1.5 - N models per year'!H36</f>
        <v>0</v>
      </c>
      <c r="I37" s="30">
        <f>I$2*'S1.5 - N models per year'!I36</f>
        <v>393.1244406</v>
      </c>
      <c r="J37" s="30">
        <f>J$2*'S1.5 - N models per year'!J36</f>
        <v>762.0363164</v>
      </c>
      <c r="K37" s="30">
        <f>K$2*'S1.5 - N models per year'!K36</f>
        <v>107.8995473</v>
      </c>
      <c r="L37" s="30">
        <f>L$2*'S1.5 - N models per year'!L36</f>
        <v>4311.878076</v>
      </c>
      <c r="M37" s="30">
        <f>M$2*'S1.5 - N models per year'!M36</f>
        <v>1775.369028</v>
      </c>
      <c r="N37" s="30">
        <f>N$2*'S1.5 - N models per year'!N36</f>
        <v>58.64568798</v>
      </c>
      <c r="O37" s="30">
        <f>O$2*'S1.5 - N models per year'!O36</f>
        <v>724.7914178</v>
      </c>
      <c r="P37" s="30">
        <f>P$2*'S1.5 - N models per year'!P36</f>
        <v>241.9108539</v>
      </c>
      <c r="Q37" s="30">
        <f>Q$2*'S1.5 - N models per year'!Q36</f>
        <v>0</v>
      </c>
      <c r="R37" s="30">
        <f>R$2*'S1.5 - N models per year'!R36</f>
        <v>2684.598802</v>
      </c>
      <c r="S37" s="30">
        <f>S$2*'S1.5 - N models per year'!S36</f>
        <v>3713.862828</v>
      </c>
      <c r="T37" s="30">
        <f>T$2*'S1.5 - N models per year'!T36</f>
        <v>38.43522926</v>
      </c>
      <c r="U37" s="30">
        <f>U$2*'S1.5 - N models per year'!U36</f>
        <v>2421.813305</v>
      </c>
      <c r="V37" s="30">
        <f>V$2*'S1.5 - N models per year'!V36</f>
        <v>0</v>
      </c>
      <c r="W37" s="30">
        <f>W$2*'S1.5 - N models per year'!W36</f>
        <v>278.517781</v>
      </c>
      <c r="X37" s="30">
        <f>X$2*'S1.5 - N models per year'!X36</f>
        <v>17.63302692</v>
      </c>
      <c r="Y37" s="30">
        <f>Y$2*'S1.5 - N models per year'!Y36</f>
        <v>3865.933698</v>
      </c>
      <c r="Z37" s="30">
        <f>Z$2*'S1.5 - N models per year'!Z36</f>
        <v>194.5039398</v>
      </c>
      <c r="AA37" s="30">
        <f>AA$2*'S1.5 - N models per year'!AA36</f>
        <v>28.79242384</v>
      </c>
      <c r="AB37" s="30">
        <f>AB$2*'S1.5 - N models per year'!AB36</f>
        <v>2.508322656</v>
      </c>
      <c r="AC37" s="30">
        <f>AC$2*'S1.5 - N models per year'!AC36</f>
        <v>10.73905039</v>
      </c>
      <c r="AD37" s="30">
        <f>AD$2*'S1.5 - N models per year'!AD36</f>
        <v>52.14512979</v>
      </c>
      <c r="AE37" s="30">
        <f>AE$2*'S1.5 - N models per year'!AE36</f>
        <v>1.805943305</v>
      </c>
      <c r="AF37" s="30">
        <f>AF$2*'S1.5 - N models per year'!AF36</f>
        <v>36.74076721</v>
      </c>
      <c r="AG37" s="30">
        <f>AG$2*'S1.5 - N models per year'!AG36</f>
        <v>1.999597341</v>
      </c>
      <c r="AH37" s="30">
        <f>AH$2*'S1.5 - N models per year'!AH36</f>
        <v>16.9987061</v>
      </c>
      <c r="AI37" s="30">
        <f>AI$2*'S1.5 - N models per year'!AI36</f>
        <v>33.45360617</v>
      </c>
      <c r="AJ37" s="30">
        <f>AJ$2*'S1.5 - N models per year'!AJ36</f>
        <v>0</v>
      </c>
      <c r="AK37" s="30">
        <f>AK$2*'S1.5 - N models per year'!AK36</f>
        <v>0.2236286369</v>
      </c>
      <c r="AL37" s="30">
        <f>AL$2*'S1.5 - N models per year'!AL36</f>
        <v>0.9783764252</v>
      </c>
      <c r="AM37" s="30">
        <f>AM$2*'S1.5 - N models per year'!AM36</f>
        <v>3.460153474</v>
      </c>
      <c r="AN37" s="30">
        <f>AN$2*'S1.5 - N models per year'!AN36</f>
        <v>4.465221298</v>
      </c>
      <c r="AO37" s="30">
        <f>AO$2*'S1.5 - N models per year'!AO36</f>
        <v>55.22040114</v>
      </c>
      <c r="AP37" s="30">
        <f>AP$2*'S1.5 - N models per year'!AP36</f>
        <v>4.611183872</v>
      </c>
      <c r="AQ37" s="30">
        <f>AQ$2*'S1.5 - N models per year'!AQ36</f>
        <v>7.92179095</v>
      </c>
      <c r="AR37" s="30">
        <f>AR$2*'S1.5 - N models per year'!AR36</f>
        <v>74.6765715</v>
      </c>
      <c r="AS37" s="30">
        <f>AS$2*'S1.5 - N models per year'!AS36</f>
        <v>72.10988979</v>
      </c>
      <c r="AT37" s="30">
        <f>AT$2*'S1.5 - N models per year'!AT36</f>
        <v>123.8367758</v>
      </c>
      <c r="AU37" s="30">
        <f>AU$2*'S1.5 - N models per year'!AU36</f>
        <v>37.79078505</v>
      </c>
      <c r="AV37" s="30">
        <f>AV$2*'S1.5 - N models per year'!AV36</f>
        <v>313.666295</v>
      </c>
      <c r="AW37" s="30">
        <f>AW$2*'S1.5 - N models per year'!AW36</f>
        <v>8.139232074</v>
      </c>
      <c r="AX37" s="30">
        <f>AX$2*'S1.5 - N models per year'!AX36</f>
        <v>0</v>
      </c>
      <c r="AY37" s="30">
        <f>AY$2*'S1.5 - N models per year'!AY36</f>
        <v>0.532374361</v>
      </c>
      <c r="AZ37" s="30">
        <f>AZ$2*'S1.5 - N models per year'!AZ36</f>
        <v>0</v>
      </c>
      <c r="BA37" s="30">
        <f>BA$2*'S1.5 - N models per year'!BA36</f>
        <v>0</v>
      </c>
      <c r="BB37" s="30">
        <f>BB$2*'S1.5 - N models per year'!BB36</f>
        <v>0</v>
      </c>
      <c r="BC37" s="30">
        <f>BC$2*'S1.5 - N models per year'!BC36</f>
        <v>36.36560947</v>
      </c>
      <c r="BD37" s="30">
        <f>BD$2*'S1.5 - N models per year'!BD36</f>
        <v>3351.253214</v>
      </c>
      <c r="BE37" s="30">
        <f>BE$2*'S1.5 - N models per year'!BE36</f>
        <v>1654.527456</v>
      </c>
      <c r="BF37" s="30">
        <f>BF$2*'S1.5 - N models per year'!BF36</f>
        <v>0</v>
      </c>
      <c r="BG37" s="30">
        <f>BG$2*'S1.5 - N models per year'!BG36</f>
        <v>0</v>
      </c>
      <c r="BH37" s="30">
        <f>BH$2*'S1.5 - N models per year'!BH36</f>
        <v>0</v>
      </c>
      <c r="BI37" s="30">
        <f>BI$2*'S1.5 - N models per year'!BI36</f>
        <v>5.691098016</v>
      </c>
      <c r="BJ37" s="30">
        <f>BJ$2*'S1.5 - N models per year'!BJ36</f>
        <v>0.8740546447</v>
      </c>
      <c r="BK37" s="30">
        <f t="shared" si="1"/>
        <v>30842.74917</v>
      </c>
      <c r="BL37" s="5">
        <v>30251.351548241648</v>
      </c>
      <c r="BM37" s="30">
        <f t="shared" si="2"/>
        <v>591.3976259</v>
      </c>
    </row>
    <row r="38" ht="15.75" customHeight="1">
      <c r="A38" s="39">
        <v>2035.0</v>
      </c>
      <c r="B38" s="30">
        <f>B$2*'S1.5 - N models per year'!B37</f>
        <v>0</v>
      </c>
      <c r="C38" s="30">
        <f>C$2*'S1.5 - N models per year'!C37</f>
        <v>1371.171489</v>
      </c>
      <c r="D38" s="30">
        <f>D$2*'S1.5 - N models per year'!D37</f>
        <v>0</v>
      </c>
      <c r="E38" s="30">
        <f>E$2*'S1.5 - N models per year'!E37</f>
        <v>237.5221361</v>
      </c>
      <c r="F38" s="30">
        <f>F$2*'S1.5 - N models per year'!F37</f>
        <v>1498.570864</v>
      </c>
      <c r="G38" s="30">
        <f>G$2*'S1.5 - N models per year'!G37</f>
        <v>0</v>
      </c>
      <c r="H38" s="30">
        <f>H$2*'S1.5 - N models per year'!H37</f>
        <v>0</v>
      </c>
      <c r="I38" s="30">
        <f>I$2*'S1.5 - N models per year'!I37</f>
        <v>354.0557243</v>
      </c>
      <c r="J38" s="30">
        <f>J$2*'S1.5 - N models per year'!J37</f>
        <v>863.2998844</v>
      </c>
      <c r="K38" s="30">
        <f>K$2*'S1.5 - N models per year'!K37</f>
        <v>104.1359685</v>
      </c>
      <c r="L38" s="30">
        <f>L$2*'S1.5 - N models per year'!L37</f>
        <v>4558.982694</v>
      </c>
      <c r="M38" s="30">
        <f>M$2*'S1.5 - N models per year'!M37</f>
        <v>1692.134558</v>
      </c>
      <c r="N38" s="30">
        <f>N$2*'S1.5 - N models per year'!N37</f>
        <v>56.15723326</v>
      </c>
      <c r="O38" s="30">
        <f>O$2*'S1.5 - N models per year'!O37</f>
        <v>786.4221466</v>
      </c>
      <c r="P38" s="30">
        <f>P$2*'S1.5 - N models per year'!P37</f>
        <v>203.4666966</v>
      </c>
      <c r="Q38" s="30">
        <f>Q$2*'S1.5 - N models per year'!Q37</f>
        <v>0</v>
      </c>
      <c r="R38" s="30">
        <f>R$2*'S1.5 - N models per year'!R37</f>
        <v>2425.272233</v>
      </c>
      <c r="S38" s="30">
        <f>S$2*'S1.5 - N models per year'!S37</f>
        <v>3721.715954</v>
      </c>
      <c r="T38" s="30">
        <f>T$2*'S1.5 - N models per year'!T37</f>
        <v>0</v>
      </c>
      <c r="U38" s="30">
        <f>U$2*'S1.5 - N models per year'!U37</f>
        <v>2366.775552</v>
      </c>
      <c r="V38" s="30">
        <f>V$2*'S1.5 - N models per year'!V37</f>
        <v>0</v>
      </c>
      <c r="W38" s="30">
        <f>W$2*'S1.5 - N models per year'!W37</f>
        <v>246.2584837</v>
      </c>
      <c r="X38" s="30">
        <f>X$2*'S1.5 - N models per year'!X37</f>
        <v>17.13478659</v>
      </c>
      <c r="Y38" s="30">
        <f>Y$2*'S1.5 - N models per year'!Y37</f>
        <v>4126.24764</v>
      </c>
      <c r="Z38" s="30">
        <f>Z$2*'S1.5 - N models per year'!Z37</f>
        <v>178.5935686</v>
      </c>
      <c r="AA38" s="30">
        <f>AA$2*'S1.5 - N models per year'!AA37</f>
        <v>29.82486903</v>
      </c>
      <c r="AB38" s="30">
        <f>AB$2*'S1.5 - N models per year'!AB37</f>
        <v>3.151203225</v>
      </c>
      <c r="AC38" s="30">
        <f>AC$2*'S1.5 - N models per year'!AC37</f>
        <v>10.30521493</v>
      </c>
      <c r="AD38" s="30">
        <f>AD$2*'S1.5 - N models per year'!AD37</f>
        <v>52.85668036</v>
      </c>
      <c r="AE38" s="30">
        <f>AE$2*'S1.5 - N models per year'!AE37</f>
        <v>1.647955085</v>
      </c>
      <c r="AF38" s="30">
        <f>AF$2*'S1.5 - N models per year'!AF37</f>
        <v>35.16568404</v>
      </c>
      <c r="AG38" s="30">
        <f>AG$2*'S1.5 - N models per year'!AG37</f>
        <v>0</v>
      </c>
      <c r="AH38" s="30">
        <f>AH$2*'S1.5 - N models per year'!AH37</f>
        <v>14.58797013</v>
      </c>
      <c r="AI38" s="30">
        <f>AI$2*'S1.5 - N models per year'!AI37</f>
        <v>30.25319965</v>
      </c>
      <c r="AJ38" s="30">
        <f>AJ$2*'S1.5 - N models per year'!AJ37</f>
        <v>0</v>
      </c>
      <c r="AK38" s="30">
        <f>AK$2*'S1.5 - N models per year'!AK37</f>
        <v>0</v>
      </c>
      <c r="AL38" s="30">
        <f>AL$2*'S1.5 - N models per year'!AL37</f>
        <v>0.9440786502</v>
      </c>
      <c r="AM38" s="30">
        <f>AM$2*'S1.5 - N models per year'!AM37</f>
        <v>3.040112045</v>
      </c>
      <c r="AN38" s="30">
        <f>AN$2*'S1.5 - N models per year'!AN37</f>
        <v>4.044153319</v>
      </c>
      <c r="AO38" s="30">
        <f>AO$2*'S1.5 - N models per year'!AO37</f>
        <v>58.42335176</v>
      </c>
      <c r="AP38" s="30">
        <f>AP$2*'S1.5 - N models per year'!AP37</f>
        <v>4.872712032</v>
      </c>
      <c r="AQ38" s="30">
        <f>AQ$2*'S1.5 - N models per year'!AQ37</f>
        <v>6.067192815</v>
      </c>
      <c r="AR38" s="30">
        <f>AR$2*'S1.5 - N models per year'!AR37</f>
        <v>70.30632552</v>
      </c>
      <c r="AS38" s="30">
        <f>AS$2*'S1.5 - N models per year'!AS37</f>
        <v>62.75702008</v>
      </c>
      <c r="AT38" s="30">
        <f>AT$2*'S1.5 - N models per year'!AT37</f>
        <v>138.2724967</v>
      </c>
      <c r="AU38" s="30">
        <f>AU$2*'S1.5 - N models per year'!AU37</f>
        <v>32.80976083</v>
      </c>
      <c r="AV38" s="30">
        <f>AV$2*'S1.5 - N models per year'!AV37</f>
        <v>332.4365803</v>
      </c>
      <c r="AW38" s="30">
        <f>AW$2*'S1.5 - N models per year'!AW37</f>
        <v>6.421358601</v>
      </c>
      <c r="AX38" s="30">
        <f>AX$2*'S1.5 - N models per year'!AX37</f>
        <v>0</v>
      </c>
      <c r="AY38" s="30">
        <f>AY$2*'S1.5 - N models per year'!AY37</f>
        <v>0.4792203021</v>
      </c>
      <c r="AZ38" s="30">
        <f>AZ$2*'S1.5 - N models per year'!AZ37</f>
        <v>0</v>
      </c>
      <c r="BA38" s="30">
        <f>BA$2*'S1.5 - N models per year'!BA37</f>
        <v>0</v>
      </c>
      <c r="BB38" s="30">
        <f>BB$2*'S1.5 - N models per year'!BB37</f>
        <v>0</v>
      </c>
      <c r="BC38" s="30">
        <f>BC$2*'S1.5 - N models per year'!BC37</f>
        <v>33.8531773</v>
      </c>
      <c r="BD38" s="30">
        <f>BD$2*'S1.5 - N models per year'!BD37</f>
        <v>4077.687253</v>
      </c>
      <c r="BE38" s="30">
        <f>BE$2*'S1.5 - N models per year'!BE37</f>
        <v>1944.688753</v>
      </c>
      <c r="BF38" s="30">
        <f>BF$2*'S1.5 - N models per year'!BF37</f>
        <v>0</v>
      </c>
      <c r="BG38" s="30">
        <f>BG$2*'S1.5 - N models per year'!BG37</f>
        <v>0</v>
      </c>
      <c r="BH38" s="30">
        <f>BH$2*'S1.5 - N models per year'!BH37</f>
        <v>0</v>
      </c>
      <c r="BI38" s="30">
        <f>BI$2*'S1.5 - N models per year'!BI37</f>
        <v>7.149720702</v>
      </c>
      <c r="BJ38" s="30">
        <f>BJ$2*'S1.5 - N models per year'!BJ37</f>
        <v>1.098073969</v>
      </c>
      <c r="BK38" s="30">
        <f t="shared" si="1"/>
        <v>31771.06173</v>
      </c>
      <c r="BL38" s="5">
        <v>31051.469862142763</v>
      </c>
      <c r="BM38" s="30">
        <f t="shared" si="2"/>
        <v>719.5918682</v>
      </c>
    </row>
    <row r="39" ht="15.75" customHeight="1">
      <c r="A39" s="39">
        <v>2036.0</v>
      </c>
      <c r="B39" s="30">
        <f>B$2*'S1.5 - N models per year'!B38</f>
        <v>0</v>
      </c>
      <c r="C39" s="30">
        <f>C$2*'S1.5 - N models per year'!C38</f>
        <v>1326.111565</v>
      </c>
      <c r="D39" s="30">
        <f>D$2*'S1.5 - N models per year'!D38</f>
        <v>0</v>
      </c>
      <c r="E39" s="30">
        <f>E$2*'S1.5 - N models per year'!E38</f>
        <v>208.3289042</v>
      </c>
      <c r="F39" s="30">
        <f>F$2*'S1.5 - N models per year'!F38</f>
        <v>1364.03623</v>
      </c>
      <c r="G39" s="30">
        <f>G$2*'S1.5 - N models per year'!G38</f>
        <v>0</v>
      </c>
      <c r="H39" s="30">
        <f>H$2*'S1.5 - N models per year'!H38</f>
        <v>0</v>
      </c>
      <c r="I39" s="30">
        <f>I$2*'S1.5 - N models per year'!I38</f>
        <v>319.6540449</v>
      </c>
      <c r="J39" s="30">
        <f>J$2*'S1.5 - N models per year'!J38</f>
        <v>1014.207079</v>
      </c>
      <c r="K39" s="30">
        <f>K$2*'S1.5 - N models per year'!K38</f>
        <v>83.72647897</v>
      </c>
      <c r="L39" s="30">
        <f>L$2*'S1.5 - N models per year'!L38</f>
        <v>4395.673699</v>
      </c>
      <c r="M39" s="30">
        <f>M$2*'S1.5 - N models per year'!M38</f>
        <v>1564.728167</v>
      </c>
      <c r="N39" s="30">
        <f>N$2*'S1.5 - N models per year'!N38</f>
        <v>53.51443217</v>
      </c>
      <c r="O39" s="30">
        <f>O$2*'S1.5 - N models per year'!O38</f>
        <v>833.2154605</v>
      </c>
      <c r="P39" s="30">
        <f>P$2*'S1.5 - N models per year'!P38</f>
        <v>180.7119311</v>
      </c>
      <c r="Q39" s="30">
        <f>Q$2*'S1.5 - N models per year'!Q38</f>
        <v>0</v>
      </c>
      <c r="R39" s="30">
        <f>R$2*'S1.5 - N models per year'!R38</f>
        <v>2191.277851</v>
      </c>
      <c r="S39" s="30">
        <f>S$2*'S1.5 - N models per year'!S38</f>
        <v>3648.869966</v>
      </c>
      <c r="T39" s="30">
        <f>T$2*'S1.5 - N models per year'!T38</f>
        <v>0</v>
      </c>
      <c r="U39" s="30">
        <f>U$2*'S1.5 - N models per year'!U38</f>
        <v>2312.014504</v>
      </c>
      <c r="V39" s="30">
        <f>V$2*'S1.5 - N models per year'!V38</f>
        <v>0</v>
      </c>
      <c r="W39" s="30">
        <f>W$2*'S1.5 - N models per year'!W38</f>
        <v>202.2485301</v>
      </c>
      <c r="X39" s="30">
        <f>X$2*'S1.5 - N models per year'!X38</f>
        <v>16.25550077</v>
      </c>
      <c r="Y39" s="30">
        <f>Y$2*'S1.5 - N models per year'!Y38</f>
        <v>4324.446917</v>
      </c>
      <c r="Z39" s="30">
        <f>Z$2*'S1.5 - N models per year'!Z38</f>
        <v>162.076708</v>
      </c>
      <c r="AA39" s="30">
        <f>AA$2*'S1.5 - N models per year'!AA38</f>
        <v>29.93302384</v>
      </c>
      <c r="AB39" s="30">
        <f>AB$2*'S1.5 - N models per year'!AB38</f>
        <v>3.011917633</v>
      </c>
      <c r="AC39" s="30">
        <f>AC$2*'S1.5 - N models per year'!AC38</f>
        <v>9.867000626</v>
      </c>
      <c r="AD39" s="30">
        <f>AD$2*'S1.5 - N models per year'!AD38</f>
        <v>52.65867299</v>
      </c>
      <c r="AE39" s="30">
        <f>AE$2*'S1.5 - N models per year'!AE38</f>
        <v>1.529927195</v>
      </c>
      <c r="AF39" s="30">
        <f>AF$2*'S1.5 - N models per year'!AF38</f>
        <v>33.32564986</v>
      </c>
      <c r="AG39" s="30">
        <f>AG$2*'S1.5 - N models per year'!AG38</f>
        <v>0</v>
      </c>
      <c r="AH39" s="30">
        <f>AH$2*'S1.5 - N models per year'!AH38</f>
        <v>13.13588105</v>
      </c>
      <c r="AI39" s="30">
        <f>AI$2*'S1.5 - N models per year'!AI38</f>
        <v>27.6586311</v>
      </c>
      <c r="AJ39" s="30">
        <f>AJ$2*'S1.5 - N models per year'!AJ38</f>
        <v>0</v>
      </c>
      <c r="AK39" s="30">
        <f>AK$2*'S1.5 - N models per year'!AK38</f>
        <v>0</v>
      </c>
      <c r="AL39" s="30">
        <f>AL$2*'S1.5 - N models per year'!AL38</f>
        <v>0.9047379837</v>
      </c>
      <c r="AM39" s="30">
        <f>AM$2*'S1.5 - N models per year'!AM38</f>
        <v>2.781925251</v>
      </c>
      <c r="AN39" s="30">
        <f>AN$2*'S1.5 - N models per year'!AN38</f>
        <v>3.75161262</v>
      </c>
      <c r="AO39" s="30">
        <f>AO$2*'S1.5 - N models per year'!AO38</f>
        <v>57.08998017</v>
      </c>
      <c r="AP39" s="30">
        <f>AP$2*'S1.5 - N models per year'!AP38</f>
        <v>4.751619031</v>
      </c>
      <c r="AQ39" s="30">
        <f>AQ$2*'S1.5 - N models per year'!AQ38</f>
        <v>4.878090625</v>
      </c>
      <c r="AR39" s="30">
        <f>AR$2*'S1.5 - N models per year'!AR38</f>
        <v>65.63433388</v>
      </c>
      <c r="AS39" s="30">
        <f>AS$2*'S1.5 - N models per year'!AS38</f>
        <v>56.75003123</v>
      </c>
      <c r="AT39" s="30">
        <f>AT$2*'S1.5 - N models per year'!AT38</f>
        <v>152.5801313</v>
      </c>
      <c r="AU39" s="30">
        <f>AU$2*'S1.5 - N models per year'!AU38</f>
        <v>29.68145668</v>
      </c>
      <c r="AV39" s="30">
        <f>AV$2*'S1.5 - N models per year'!AV38</f>
        <v>343.5278141</v>
      </c>
      <c r="AW39" s="30">
        <f>AW$2*'S1.5 - N models per year'!AW38</f>
        <v>5.675394143</v>
      </c>
      <c r="AX39" s="30">
        <f>AX$2*'S1.5 - N models per year'!AX38</f>
        <v>0</v>
      </c>
      <c r="AY39" s="30">
        <f>AY$2*'S1.5 - N models per year'!AY38</f>
        <v>0.4407626636</v>
      </c>
      <c r="AZ39" s="30">
        <f>AZ$2*'S1.5 - N models per year'!AZ38</f>
        <v>0.4415086108</v>
      </c>
      <c r="BA39" s="30">
        <f>BA$2*'S1.5 - N models per year'!BA38</f>
        <v>0</v>
      </c>
      <c r="BB39" s="30">
        <f>BB$2*'S1.5 - N models per year'!BB38</f>
        <v>0</v>
      </c>
      <c r="BC39" s="30">
        <f>BC$2*'S1.5 - N models per year'!BC38</f>
        <v>31.43496796</v>
      </c>
      <c r="BD39" s="30">
        <f>BD$2*'S1.5 - N models per year'!BD38</f>
        <v>4796.743177</v>
      </c>
      <c r="BE39" s="30">
        <f>BE$2*'S1.5 - N models per year'!BE38</f>
        <v>2150.570711</v>
      </c>
      <c r="BF39" s="30">
        <f>BF$2*'S1.5 - N models per year'!BF38</f>
        <v>850.6822623</v>
      </c>
      <c r="BG39" s="30">
        <f>BG$2*'S1.5 - N models per year'!BG38</f>
        <v>93.1332064</v>
      </c>
      <c r="BH39" s="30">
        <f>BH$2*'S1.5 - N models per year'!BH38</f>
        <v>0</v>
      </c>
      <c r="BI39" s="30">
        <f>BI$2*'S1.5 - N models per year'!BI38</f>
        <v>12.52075959</v>
      </c>
      <c r="BJ39" s="30">
        <f>BJ$2*'S1.5 - N models per year'!BJ38</f>
        <v>1.662042445</v>
      </c>
      <c r="BK39" s="30">
        <f t="shared" si="1"/>
        <v>33037.8552</v>
      </c>
      <c r="BL39" s="5">
        <v>32024.81543821611</v>
      </c>
      <c r="BM39" s="30">
        <f t="shared" si="2"/>
        <v>1013.039759</v>
      </c>
    </row>
    <row r="40" ht="15.75" customHeight="1">
      <c r="A40" s="39">
        <v>2037.0</v>
      </c>
      <c r="B40" s="30">
        <f>B$2*'S1.5 - N models per year'!B39</f>
        <v>0</v>
      </c>
      <c r="C40" s="30">
        <f>C$2*'S1.5 - N models per year'!C39</f>
        <v>1280.533444</v>
      </c>
      <c r="D40" s="30">
        <f>D$2*'S1.5 - N models per year'!D39</f>
        <v>0</v>
      </c>
      <c r="E40" s="30">
        <f>E$2*'S1.5 - N models per year'!E39</f>
        <v>178.8325044</v>
      </c>
      <c r="F40" s="30">
        <f>F$2*'S1.5 - N models per year'!F39</f>
        <v>1228.084263</v>
      </c>
      <c r="G40" s="30">
        <f>G$2*'S1.5 - N models per year'!G39</f>
        <v>0</v>
      </c>
      <c r="H40" s="30">
        <f>H$2*'S1.5 - N models per year'!H39</f>
        <v>0</v>
      </c>
      <c r="I40" s="30">
        <f>I$2*'S1.5 - N models per year'!I39</f>
        <v>284.8913988</v>
      </c>
      <c r="J40" s="30">
        <f>J$2*'S1.5 - N models per year'!J39</f>
        <v>1166.57681</v>
      </c>
      <c r="K40" s="30">
        <f>K$2*'S1.5 - N models per year'!K39</f>
        <v>63.10813735</v>
      </c>
      <c r="L40" s="30">
        <f>L$2*'S1.5 - N models per year'!L39</f>
        <v>4230.507158</v>
      </c>
      <c r="M40" s="30">
        <f>M$2*'S1.5 - N models per year'!M39</f>
        <v>1435.965883</v>
      </c>
      <c r="N40" s="30">
        <f>N$2*'S1.5 - N models per year'!N39</f>
        <v>50.84245224</v>
      </c>
      <c r="O40" s="30">
        <f>O$2*'S1.5 - N models per year'!O39</f>
        <v>880.4363268</v>
      </c>
      <c r="P40" s="30">
        <f>P$2*'S1.5 - N models per year'!P39</f>
        <v>157.7199435</v>
      </c>
      <c r="Q40" s="30">
        <f>Q$2*'S1.5 - N models per year'!Q39</f>
        <v>0</v>
      </c>
      <c r="R40" s="30">
        <f>R$2*'S1.5 - N models per year'!R39</f>
        <v>1954.827382</v>
      </c>
      <c r="S40" s="30">
        <f>S$2*'S1.5 - N models per year'!S39</f>
        <v>3575.110942</v>
      </c>
      <c r="T40" s="30">
        <f>T$2*'S1.5 - N models per year'!T39</f>
        <v>0</v>
      </c>
      <c r="U40" s="30">
        <f>U$2*'S1.5 - N models per year'!U39</f>
        <v>2256.588654</v>
      </c>
      <c r="V40" s="30">
        <f>V$2*'S1.5 - N models per year'!V39</f>
        <v>0</v>
      </c>
      <c r="W40" s="30">
        <f>W$2*'S1.5 - N models per year'!W39</f>
        <v>157.787133</v>
      </c>
      <c r="X40" s="30">
        <f>X$2*'S1.5 - N models per year'!X39</f>
        <v>15.36658437</v>
      </c>
      <c r="Y40" s="30">
        <f>Y$2*'S1.5 - N models per year'!Y39</f>
        <v>4524.417363</v>
      </c>
      <c r="Z40" s="30">
        <f>Z$2*'S1.5 - N models per year'!Z39</f>
        <v>145.3861104</v>
      </c>
      <c r="AA40" s="30">
        <f>AA$2*'S1.5 - N models per year'!AA39</f>
        <v>30.04076571</v>
      </c>
      <c r="AB40" s="30">
        <f>AB$2*'S1.5 - N models per year'!AB39</f>
        <v>2.871084626</v>
      </c>
      <c r="AC40" s="30">
        <f>AC$2*'S1.5 - N models per year'!AC39</f>
        <v>9.423898348</v>
      </c>
      <c r="AD40" s="30">
        <f>AD$2*'S1.5 - N models per year'!AD39</f>
        <v>52.45604561</v>
      </c>
      <c r="AE40" s="30">
        <f>AE$2*'S1.5 - N models per year'!AE39</f>
        <v>1.410639198</v>
      </c>
      <c r="AF40" s="30">
        <f>AF$2*'S1.5 - N models per year'!AF39</f>
        <v>31.46549687</v>
      </c>
      <c r="AG40" s="30">
        <f>AG$2*'S1.5 - N models per year'!AG39</f>
        <v>0</v>
      </c>
      <c r="AH40" s="30">
        <f>AH$2*'S1.5 - N models per year'!AH39</f>
        <v>11.66857347</v>
      </c>
      <c r="AI40" s="30">
        <f>AI$2*'S1.5 - N models per year'!AI39</f>
        <v>25.03666087</v>
      </c>
      <c r="AJ40" s="30">
        <f>AJ$2*'S1.5 - N models per year'!AJ39</f>
        <v>0</v>
      </c>
      <c r="AK40" s="30">
        <f>AK$2*'S1.5 - N models per year'!AK39</f>
        <v>0</v>
      </c>
      <c r="AL40" s="30">
        <f>AL$2*'S1.5 - N models per year'!AL39</f>
        <v>0.8649575525</v>
      </c>
      <c r="AM40" s="30">
        <f>AM$2*'S1.5 - N models per year'!AM39</f>
        <v>2.521010222</v>
      </c>
      <c r="AN40" s="30">
        <f>AN$2*'S1.5 - N models per year'!AN39</f>
        <v>3.455950679</v>
      </c>
      <c r="AO40" s="30">
        <f>AO$2*'S1.5 - N models per year'!AO39</f>
        <v>55.74038163</v>
      </c>
      <c r="AP40" s="30">
        <f>AP$2*'S1.5 - N models per year'!AP39</f>
        <v>4.629074012</v>
      </c>
      <c r="AQ40" s="30">
        <f>AQ$2*'S1.5 - N models per year'!AQ39</f>
        <v>3.676820248</v>
      </c>
      <c r="AR40" s="30">
        <f>AR$2*'S1.5 - N models per year'!AR39</f>
        <v>60.91220863</v>
      </c>
      <c r="AS40" s="30">
        <f>AS$2*'S1.5 - N models per year'!AS39</f>
        <v>50.67996606</v>
      </c>
      <c r="AT40" s="30">
        <f>AT$2*'S1.5 - N models per year'!AT39</f>
        <v>167.0236075</v>
      </c>
      <c r="AU40" s="30">
        <f>AU$2*'S1.5 - N models per year'!AU39</f>
        <v>26.52029745</v>
      </c>
      <c r="AV40" s="30">
        <f>AV$2*'S1.5 - N models per year'!AV39</f>
        <v>354.7130832</v>
      </c>
      <c r="AW40" s="30">
        <f>AW$2*'S1.5 - N models per year'!AW39</f>
        <v>4.921665332</v>
      </c>
      <c r="AX40" s="30">
        <f>AX$2*'S1.5 - N models per year'!AX39</f>
        <v>0</v>
      </c>
      <c r="AY40" s="30">
        <f>AY$2*'S1.5 - N models per year'!AY39</f>
        <v>0.4018973269</v>
      </c>
      <c r="AZ40" s="30">
        <f>AZ$2*'S1.5 - N models per year'!AZ39</f>
        <v>0.8874225182</v>
      </c>
      <c r="BA40" s="30">
        <f>BA$2*'S1.5 - N models per year'!BA39</f>
        <v>0</v>
      </c>
      <c r="BB40" s="30">
        <f>BB$2*'S1.5 - N models per year'!BB39</f>
        <v>0</v>
      </c>
      <c r="BC40" s="30">
        <f>BC$2*'S1.5 - N models per year'!BC39</f>
        <v>28.99093653</v>
      </c>
      <c r="BD40" s="30">
        <f>BD$2*'S1.5 - N models per year'!BD39</f>
        <v>5522.769716</v>
      </c>
      <c r="BE40" s="30">
        <f>BE$2*'S1.5 - N models per year'!BE39</f>
        <v>2358.409634</v>
      </c>
      <c r="BF40" s="30">
        <f>BF$2*'S1.5 - N models per year'!BF39</f>
        <v>1709.852485</v>
      </c>
      <c r="BG40" s="30">
        <f>BG$2*'S1.5 - N models per year'!BG39</f>
        <v>187.1956798</v>
      </c>
      <c r="BH40" s="30">
        <f>BH$2*'S1.5 - N models per year'!BH39</f>
        <v>0</v>
      </c>
      <c r="BI40" s="30">
        <f>BI$2*'S1.5 - N models per year'!BI39</f>
        <v>17.94503209</v>
      </c>
      <c r="BJ40" s="30">
        <f>BJ$2*'S1.5 - N models per year'!BJ39</f>
        <v>2.231583165</v>
      </c>
      <c r="BK40" s="30">
        <f t="shared" si="1"/>
        <v>34315.69906</v>
      </c>
      <c r="BL40" s="5">
        <v>33006.319442000444</v>
      </c>
      <c r="BM40" s="30">
        <f t="shared" si="2"/>
        <v>1309.379622</v>
      </c>
    </row>
    <row r="41" ht="15.75" customHeight="1">
      <c r="A41" s="39">
        <v>2038.0</v>
      </c>
      <c r="B41" s="30">
        <f>B$2*'S1.5 - N models per year'!B40</f>
        <v>0</v>
      </c>
      <c r="C41" s="30">
        <f>C$2*'S1.5 - N models per year'!C40</f>
        <v>1234.437125</v>
      </c>
      <c r="D41" s="30">
        <f>D$2*'S1.5 - N models per year'!D40</f>
        <v>0</v>
      </c>
      <c r="E41" s="30">
        <f>E$2*'S1.5 - N models per year'!E40</f>
        <v>149.0329369</v>
      </c>
      <c r="F41" s="30">
        <f>F$2*'S1.5 - N models per year'!F40</f>
        <v>1090.714961</v>
      </c>
      <c r="G41" s="30">
        <f>G$2*'S1.5 - N models per year'!G40</f>
        <v>0</v>
      </c>
      <c r="H41" s="30">
        <f>H$2*'S1.5 - N models per year'!H40</f>
        <v>0</v>
      </c>
      <c r="I41" s="30">
        <f>I$2*'S1.5 - N models per year'!I40</f>
        <v>249.767786</v>
      </c>
      <c r="J41" s="30">
        <f>J$2*'S1.5 - N models per year'!J40</f>
        <v>1320.409078</v>
      </c>
      <c r="K41" s="30">
        <f>K$2*'S1.5 - N models per year'!K40</f>
        <v>42.28094365</v>
      </c>
      <c r="L41" s="30">
        <f>L$2*'S1.5 - N models per year'!L40</f>
        <v>4063.48307</v>
      </c>
      <c r="M41" s="30">
        <f>M$2*'S1.5 - N models per year'!M40</f>
        <v>1305.847706</v>
      </c>
      <c r="N41" s="30">
        <f>N$2*'S1.5 - N models per year'!N40</f>
        <v>48.14129345</v>
      </c>
      <c r="O41" s="30">
        <f>O$2*'S1.5 - N models per year'!O40</f>
        <v>928.0847455</v>
      </c>
      <c r="P41" s="30">
        <f>P$2*'S1.5 - N models per year'!P40</f>
        <v>134.4907336</v>
      </c>
      <c r="Q41" s="30">
        <f>Q$2*'S1.5 - N models per year'!Q40</f>
        <v>0</v>
      </c>
      <c r="R41" s="30">
        <f>R$2*'S1.5 - N models per year'!R40</f>
        <v>1715.920825</v>
      </c>
      <c r="S41" s="30">
        <f>S$2*'S1.5 - N models per year'!S40</f>
        <v>3500.438883</v>
      </c>
      <c r="T41" s="30">
        <f>T$2*'S1.5 - N models per year'!T40</f>
        <v>0</v>
      </c>
      <c r="U41" s="30">
        <f>U$2*'S1.5 - N models per year'!U40</f>
        <v>2200.498003</v>
      </c>
      <c r="V41" s="30">
        <f>V$2*'S1.5 - N models per year'!V40</f>
        <v>0</v>
      </c>
      <c r="W41" s="30">
        <f>W$2*'S1.5 - N models per year'!W40</f>
        <v>112.8742923</v>
      </c>
      <c r="X41" s="30">
        <f>X$2*'S1.5 - N models per year'!X40</f>
        <v>14.46803738</v>
      </c>
      <c r="Y41" s="30">
        <f>Y$2*'S1.5 - N models per year'!Y40</f>
        <v>4726.15898</v>
      </c>
      <c r="Z41" s="30">
        <f>Z$2*'S1.5 - N models per year'!Z40</f>
        <v>128.5217757</v>
      </c>
      <c r="AA41" s="30">
        <f>AA$2*'S1.5 - N models per year'!AA40</f>
        <v>30.14809466</v>
      </c>
      <c r="AB41" s="30">
        <f>AB$2*'S1.5 - N models per year'!AB40</f>
        <v>2.728704202</v>
      </c>
      <c r="AC41" s="30">
        <f>AC$2*'S1.5 - N models per year'!AC40</f>
        <v>8.975908093</v>
      </c>
      <c r="AD41" s="30">
        <f>AD$2*'S1.5 - N models per year'!AD40</f>
        <v>52.24879824</v>
      </c>
      <c r="AE41" s="30">
        <f>AE$2*'S1.5 - N models per year'!AE40</f>
        <v>1.290091096</v>
      </c>
      <c r="AF41" s="30">
        <f>AF$2*'S1.5 - N models per year'!AF40</f>
        <v>29.58522506</v>
      </c>
      <c r="AG41" s="30">
        <f>AG$2*'S1.5 - N models per year'!AG40</f>
        <v>0</v>
      </c>
      <c r="AH41" s="30">
        <f>AH$2*'S1.5 - N models per year'!AH40</f>
        <v>10.18604739</v>
      </c>
      <c r="AI41" s="30">
        <f>AI$2*'S1.5 - N models per year'!AI40</f>
        <v>22.38728898</v>
      </c>
      <c r="AJ41" s="30">
        <f>AJ$2*'S1.5 - N models per year'!AJ40</f>
        <v>0</v>
      </c>
      <c r="AK41" s="30">
        <f>AK$2*'S1.5 - N models per year'!AK40</f>
        <v>0</v>
      </c>
      <c r="AL41" s="30">
        <f>AL$2*'S1.5 - N models per year'!AL40</f>
        <v>0.8247373564</v>
      </c>
      <c r="AM41" s="30">
        <f>AM$2*'S1.5 - N models per year'!AM40</f>
        <v>2.257366959</v>
      </c>
      <c r="AN41" s="30">
        <f>AN$2*'S1.5 - N models per year'!AN40</f>
        <v>3.157167496</v>
      </c>
      <c r="AO41" s="30">
        <f>AO$2*'S1.5 - N models per year'!AO40</f>
        <v>54.37455613</v>
      </c>
      <c r="AP41" s="30">
        <f>AP$2*'S1.5 - N models per year'!AP40</f>
        <v>4.505076976</v>
      </c>
      <c r="AQ41" s="30">
        <f>AQ$2*'S1.5 - N models per year'!AQ40</f>
        <v>2.463381685</v>
      </c>
      <c r="AR41" s="30">
        <f>AR$2*'S1.5 - N models per year'!AR40</f>
        <v>56.13994976</v>
      </c>
      <c r="AS41" s="30">
        <f>AS$2*'S1.5 - N models per year'!AS40</f>
        <v>44.54682459</v>
      </c>
      <c r="AT41" s="30">
        <f>AT$2*'S1.5 - N models per year'!AT40</f>
        <v>181.6029253</v>
      </c>
      <c r="AU41" s="30">
        <f>AU$2*'S1.5 - N models per year'!AU40</f>
        <v>23.32628313</v>
      </c>
      <c r="AV41" s="30">
        <f>AV$2*'S1.5 - N models per year'!AV40</f>
        <v>365.9923875</v>
      </c>
      <c r="AW41" s="30">
        <f>AW$2*'S1.5 - N models per year'!AW40</f>
        <v>4.160172169</v>
      </c>
      <c r="AX41" s="30">
        <f>AX$2*'S1.5 - N models per year'!AX40</f>
        <v>0</v>
      </c>
      <c r="AY41" s="30">
        <f>AY$2*'S1.5 - N models per year'!AY40</f>
        <v>0.3626242921</v>
      </c>
      <c r="AZ41" s="30">
        <f>AZ$2*'S1.5 - N models per year'!AZ40</f>
        <v>1.337741722</v>
      </c>
      <c r="BA41" s="30">
        <f>BA$2*'S1.5 - N models per year'!BA40</f>
        <v>0</v>
      </c>
      <c r="BB41" s="30">
        <f>BB$2*'S1.5 - N models per year'!BB40</f>
        <v>0</v>
      </c>
      <c r="BC41" s="30">
        <f>BC$2*'S1.5 - N models per year'!BC40</f>
        <v>26.52108302</v>
      </c>
      <c r="BD41" s="30">
        <f>BD$2*'S1.5 - N models per year'!BD40</f>
        <v>6255.766873</v>
      </c>
      <c r="BE41" s="30">
        <f>BE$2*'S1.5 - N models per year'!BE40</f>
        <v>2568.205522</v>
      </c>
      <c r="BF41" s="30">
        <f>BF$2*'S1.5 - N models per year'!BF40</f>
        <v>2577.510668</v>
      </c>
      <c r="BG41" s="30">
        <f>BG$2*'S1.5 - N models per year'!BG40</f>
        <v>282.1874203</v>
      </c>
      <c r="BH41" s="30">
        <f>BH$2*'S1.5 - N models per year'!BH40</f>
        <v>0</v>
      </c>
      <c r="BI41" s="30">
        <f>BI$2*'S1.5 - N models per year'!BI40</f>
        <v>23.4225382</v>
      </c>
      <c r="BJ41" s="30">
        <f>BJ$2*'S1.5 - N models per year'!BJ40</f>
        <v>2.806696131</v>
      </c>
      <c r="BK41" s="30">
        <f t="shared" si="1"/>
        <v>35604.59333</v>
      </c>
      <c r="BL41" s="5">
        <v>33995.98187349582</v>
      </c>
      <c r="BM41" s="30">
        <f t="shared" si="2"/>
        <v>1608.611457</v>
      </c>
    </row>
    <row r="42" ht="15.75" customHeight="1">
      <c r="A42" s="39">
        <v>2039.0</v>
      </c>
      <c r="B42" s="30">
        <f>B$2*'S1.5 - N models per year'!B41</f>
        <v>0</v>
      </c>
      <c r="C42" s="30">
        <f>C$2*'S1.5 - N models per year'!C41</f>
        <v>1187.82261</v>
      </c>
      <c r="D42" s="30">
        <f>D$2*'S1.5 - N models per year'!D41</f>
        <v>0</v>
      </c>
      <c r="E42" s="30">
        <f>E$2*'S1.5 - N models per year'!E41</f>
        <v>118.9302016</v>
      </c>
      <c r="F42" s="30">
        <f>F$2*'S1.5 - N models per year'!F41</f>
        <v>951.9283257</v>
      </c>
      <c r="G42" s="30">
        <f>G$2*'S1.5 - N models per year'!G41</f>
        <v>0</v>
      </c>
      <c r="H42" s="30">
        <f>H$2*'S1.5 - N models per year'!H41</f>
        <v>0</v>
      </c>
      <c r="I42" s="30">
        <f>I$2*'S1.5 - N models per year'!I41</f>
        <v>214.2832064</v>
      </c>
      <c r="J42" s="30">
        <f>J$2*'S1.5 - N models per year'!J41</f>
        <v>1475.703883</v>
      </c>
      <c r="K42" s="30">
        <f>K$2*'S1.5 - N models per year'!K41</f>
        <v>21.24489786</v>
      </c>
      <c r="L42" s="30">
        <f>L$2*'S1.5 - N models per year'!L41</f>
        <v>3894.601437</v>
      </c>
      <c r="M42" s="30">
        <f>M$2*'S1.5 - N models per year'!M41</f>
        <v>1174.373636</v>
      </c>
      <c r="N42" s="30">
        <f>N$2*'S1.5 - N models per year'!N41</f>
        <v>45.41095581</v>
      </c>
      <c r="O42" s="30">
        <f>O$2*'S1.5 - N models per year'!O41</f>
        <v>976.1607166</v>
      </c>
      <c r="P42" s="30">
        <f>P$2*'S1.5 - N models per year'!P41</f>
        <v>111.0243017</v>
      </c>
      <c r="Q42" s="30">
        <f>Q$2*'S1.5 - N models per year'!Q41</f>
        <v>0</v>
      </c>
      <c r="R42" s="30">
        <f>R$2*'S1.5 - N models per year'!R41</f>
        <v>1474.558181</v>
      </c>
      <c r="S42" s="30">
        <f>S$2*'S1.5 - N models per year'!S41</f>
        <v>3424.853789</v>
      </c>
      <c r="T42" s="30">
        <f>T$2*'S1.5 - N models per year'!T41</f>
        <v>0</v>
      </c>
      <c r="U42" s="30">
        <f>U$2*'S1.5 - N models per year'!U41</f>
        <v>2143.74255</v>
      </c>
      <c r="V42" s="30">
        <f>V$2*'S1.5 - N models per year'!V41</f>
        <v>0</v>
      </c>
      <c r="W42" s="30">
        <f>W$2*'S1.5 - N models per year'!W41</f>
        <v>67.51000805</v>
      </c>
      <c r="X42" s="30">
        <f>X$2*'S1.5 - N models per year'!X41</f>
        <v>13.55985982</v>
      </c>
      <c r="Y42" s="30">
        <f>Y$2*'S1.5 - N models per year'!Y41</f>
        <v>4929.671766</v>
      </c>
      <c r="Z42" s="30">
        <f>Z$2*'S1.5 - N models per year'!Z41</f>
        <v>111.4837039</v>
      </c>
      <c r="AA42" s="30">
        <f>AA$2*'S1.5 - N models per year'!AA41</f>
        <v>30.25501067</v>
      </c>
      <c r="AB42" s="30">
        <f>AB$2*'S1.5 - N models per year'!AB41</f>
        <v>2.584776361</v>
      </c>
      <c r="AC42" s="30">
        <f>AC$2*'S1.5 - N models per year'!AC41</f>
        <v>8.523029861</v>
      </c>
      <c r="AD42" s="30">
        <f>AD$2*'S1.5 - N models per year'!AD41</f>
        <v>52.03693085</v>
      </c>
      <c r="AE42" s="30">
        <f>AE$2*'S1.5 - N models per year'!AE41</f>
        <v>1.168282888</v>
      </c>
      <c r="AF42" s="30">
        <f>AF$2*'S1.5 - N models per year'!AF41</f>
        <v>27.68483444</v>
      </c>
      <c r="AG42" s="30">
        <f>AG$2*'S1.5 - N models per year'!AG41</f>
        <v>0</v>
      </c>
      <c r="AH42" s="30">
        <f>AH$2*'S1.5 - N models per year'!AH41</f>
        <v>8.688302803</v>
      </c>
      <c r="AI42" s="30">
        <f>AI$2*'S1.5 - N models per year'!AI41</f>
        <v>19.71051543</v>
      </c>
      <c r="AJ42" s="30">
        <f>AJ$2*'S1.5 - N models per year'!AJ41</f>
        <v>0</v>
      </c>
      <c r="AK42" s="30">
        <f>AK$2*'S1.5 - N models per year'!AK41</f>
        <v>0</v>
      </c>
      <c r="AL42" s="30">
        <f>AL$2*'S1.5 - N models per year'!AL41</f>
        <v>0.7840773956</v>
      </c>
      <c r="AM42" s="30">
        <f>AM$2*'S1.5 - N models per year'!AM41</f>
        <v>1.990995461</v>
      </c>
      <c r="AN42" s="30">
        <f>AN$2*'S1.5 - N models per year'!AN41</f>
        <v>2.855263071</v>
      </c>
      <c r="AO42" s="30">
        <f>AO$2*'S1.5 - N models per year'!AO41</f>
        <v>52.99250367</v>
      </c>
      <c r="AP42" s="30">
        <f>AP$2*'S1.5 - N models per year'!AP41</f>
        <v>4.379627922</v>
      </c>
      <c r="AQ42" s="30">
        <f>AQ$2*'S1.5 - N models per year'!AQ41</f>
        <v>1.237774935</v>
      </c>
      <c r="AR42" s="30">
        <f>AR$2*'S1.5 - N models per year'!AR41</f>
        <v>51.31755727</v>
      </c>
      <c r="AS42" s="30">
        <f>AS$2*'S1.5 - N models per year'!AS41</f>
        <v>38.3506068</v>
      </c>
      <c r="AT42" s="30">
        <f>AT$2*'S1.5 - N models per year'!AT41</f>
        <v>196.3180847</v>
      </c>
      <c r="AU42" s="30">
        <f>AU$2*'S1.5 - N models per year'!AU41</f>
        <v>20.09941372</v>
      </c>
      <c r="AV42" s="30">
        <f>AV$2*'S1.5 - N models per year'!AV41</f>
        <v>377.3657271</v>
      </c>
      <c r="AW42" s="30">
        <f>AW$2*'S1.5 - N models per year'!AW41</f>
        <v>3.390914653</v>
      </c>
      <c r="AX42" s="30">
        <f>AX$2*'S1.5 - N models per year'!AX41</f>
        <v>0</v>
      </c>
      <c r="AY42" s="30">
        <f>AY$2*'S1.5 - N models per year'!AY41</f>
        <v>0.3229435592</v>
      </c>
      <c r="AZ42" s="30">
        <f>AZ$2*'S1.5 - N models per year'!AZ41</f>
        <v>1.792466223</v>
      </c>
      <c r="BA42" s="30">
        <f>BA$2*'S1.5 - N models per year'!BA41</f>
        <v>0</v>
      </c>
      <c r="BB42" s="30">
        <f>BB$2*'S1.5 - N models per year'!BB41</f>
        <v>0</v>
      </c>
      <c r="BC42" s="30">
        <f>BC$2*'S1.5 - N models per year'!BC41</f>
        <v>24.02540742</v>
      </c>
      <c r="BD42" s="30">
        <f>BD$2*'S1.5 - N models per year'!BD41</f>
        <v>6995.734646</v>
      </c>
      <c r="BE42" s="30">
        <f>BE$2*'S1.5 - N models per year'!BE41</f>
        <v>2779.958376</v>
      </c>
      <c r="BF42" s="30">
        <f>BF$2*'S1.5 - N models per year'!BF41</f>
        <v>3453.656812</v>
      </c>
      <c r="BG42" s="30">
        <f>BG$2*'S1.5 - N models per year'!BG41</f>
        <v>378.1084278</v>
      </c>
      <c r="BH42" s="30">
        <f>BH$2*'S1.5 - N models per year'!BH41</f>
        <v>0</v>
      </c>
      <c r="BI42" s="30">
        <f>BI$2*'S1.5 - N models per year'!BI41</f>
        <v>28.95327791</v>
      </c>
      <c r="BJ42" s="30">
        <f>BJ$2*'S1.5 - N models per year'!BJ41</f>
        <v>3.387381343</v>
      </c>
      <c r="BK42" s="30">
        <f t="shared" si="1"/>
        <v>36904.538</v>
      </c>
      <c r="BL42" s="5">
        <v>34993.802732702214</v>
      </c>
      <c r="BM42" s="30">
        <f t="shared" si="2"/>
        <v>1910.735265</v>
      </c>
    </row>
    <row r="43" ht="15.75" customHeight="1">
      <c r="A43" s="39">
        <v>2040.0</v>
      </c>
      <c r="B43" s="30">
        <f>B$2*'S1.5 - N models per year'!B42</f>
        <v>0</v>
      </c>
      <c r="C43" s="30">
        <f>C$2*'S1.5 - N models per year'!C42</f>
        <v>1140.689897</v>
      </c>
      <c r="D43" s="30">
        <f>D$2*'S1.5 - N models per year'!D42</f>
        <v>0</v>
      </c>
      <c r="E43" s="30">
        <f>E$2*'S1.5 - N models per year'!E42</f>
        <v>88.52429841</v>
      </c>
      <c r="F43" s="30">
        <f>F$2*'S1.5 - N models per year'!F42</f>
        <v>811.7243563</v>
      </c>
      <c r="G43" s="30">
        <f>G$2*'S1.5 - N models per year'!G42</f>
        <v>0</v>
      </c>
      <c r="H43" s="30">
        <f>H$2*'S1.5 - N models per year'!H42</f>
        <v>0</v>
      </c>
      <c r="I43" s="30">
        <f>I$2*'S1.5 - N models per year'!I42</f>
        <v>178.4376601</v>
      </c>
      <c r="J43" s="30">
        <f>J$2*'S1.5 - N models per year'!J42</f>
        <v>1632.461224</v>
      </c>
      <c r="K43" s="30">
        <f>K$2*'S1.5 - N models per year'!K42</f>
        <v>0</v>
      </c>
      <c r="L43" s="30">
        <f>L$2*'S1.5 - N models per year'!L42</f>
        <v>3723.862257</v>
      </c>
      <c r="M43" s="30">
        <f>M$2*'S1.5 - N models per year'!M42</f>
        <v>1041.543672</v>
      </c>
      <c r="N43" s="30">
        <f>N$2*'S1.5 - N models per year'!N42</f>
        <v>42.65143932</v>
      </c>
      <c r="O43" s="30">
        <f>O$2*'S1.5 - N models per year'!O42</f>
        <v>1024.66424</v>
      </c>
      <c r="P43" s="30">
        <f>P$2*'S1.5 - N models per year'!P42</f>
        <v>87.3206475</v>
      </c>
      <c r="Q43" s="30">
        <f>Q$2*'S1.5 - N models per year'!Q42</f>
        <v>0</v>
      </c>
      <c r="R43" s="30">
        <f>R$2*'S1.5 - N models per year'!R42</f>
        <v>1230.73945</v>
      </c>
      <c r="S43" s="30">
        <f>S$2*'S1.5 - N models per year'!S42</f>
        <v>3348.35566</v>
      </c>
      <c r="T43" s="30">
        <f>T$2*'S1.5 - N models per year'!T42</f>
        <v>0</v>
      </c>
      <c r="U43" s="30">
        <f>U$2*'S1.5 - N models per year'!U42</f>
        <v>2086.322296</v>
      </c>
      <c r="V43" s="30">
        <f>V$2*'S1.5 - N models per year'!V42</f>
        <v>0</v>
      </c>
      <c r="W43" s="30">
        <f>W$2*'S1.5 - N models per year'!W42</f>
        <v>21.69428027</v>
      </c>
      <c r="X43" s="30">
        <f>X$2*'S1.5 - N models per year'!X42</f>
        <v>12.64205167</v>
      </c>
      <c r="Y43" s="30">
        <f>Y$2*'S1.5 - N models per year'!Y42</f>
        <v>5134.955722</v>
      </c>
      <c r="Z43" s="30">
        <f>Z$2*'S1.5 - N models per year'!Z42</f>
        <v>94.27189502</v>
      </c>
      <c r="AA43" s="30">
        <f>AA$2*'S1.5 - N models per year'!AA42</f>
        <v>30.36151375</v>
      </c>
      <c r="AB43" s="30">
        <f>AB$2*'S1.5 - N models per year'!AB42</f>
        <v>2.439301105</v>
      </c>
      <c r="AC43" s="30">
        <f>AC$2*'S1.5 - N models per year'!AC42</f>
        <v>8.065263653</v>
      </c>
      <c r="AD43" s="30">
        <f>AD$2*'S1.5 - N models per year'!AD42</f>
        <v>51.82044347</v>
      </c>
      <c r="AE43" s="30">
        <f>AE$2*'S1.5 - N models per year'!AE42</f>
        <v>1.045214573</v>
      </c>
      <c r="AF43" s="30">
        <f>AF$2*'S1.5 - N models per year'!AF42</f>
        <v>25.764325</v>
      </c>
      <c r="AG43" s="30">
        <f>AG$2*'S1.5 - N models per year'!AG42</f>
        <v>0</v>
      </c>
      <c r="AH43" s="30">
        <f>AH$2*'S1.5 - N models per year'!AH42</f>
        <v>7.175339716</v>
      </c>
      <c r="AI43" s="30">
        <f>AI$2*'S1.5 - N models per year'!AI42</f>
        <v>17.0063402</v>
      </c>
      <c r="AJ43" s="30">
        <f>AJ$2*'S1.5 - N models per year'!AJ42</f>
        <v>0</v>
      </c>
      <c r="AK43" s="30">
        <f>AK$2*'S1.5 - N models per year'!AK42</f>
        <v>0</v>
      </c>
      <c r="AL43" s="30">
        <f>AL$2*'S1.5 - N models per year'!AL42</f>
        <v>0.7429776698</v>
      </c>
      <c r="AM43" s="30">
        <f>AM$2*'S1.5 - N models per year'!AM42</f>
        <v>1.72189573</v>
      </c>
      <c r="AN43" s="30">
        <f>AN$2*'S1.5 - N models per year'!AN42</f>
        <v>2.550237405</v>
      </c>
      <c r="AO43" s="30">
        <f>AO$2*'S1.5 - N models per year'!AO42</f>
        <v>51.59422424</v>
      </c>
      <c r="AP43" s="30">
        <f>AP$2*'S1.5 - N models per year'!AP42</f>
        <v>4.252726851</v>
      </c>
      <c r="AQ43" s="30">
        <f>AQ$2*'S1.5 - N models per year'!AQ42</f>
        <v>0</v>
      </c>
      <c r="AR43" s="30">
        <f>AR$2*'S1.5 - N models per year'!AR42</f>
        <v>46.44503117</v>
      </c>
      <c r="AS43" s="30">
        <f>AS$2*'S1.5 - N models per year'!AS42</f>
        <v>32.0913127</v>
      </c>
      <c r="AT43" s="30">
        <f>AT$2*'S1.5 - N models per year'!AT42</f>
        <v>211.1690856</v>
      </c>
      <c r="AU43" s="30">
        <f>AU$2*'S1.5 - N models per year'!AU42</f>
        <v>16.83968923</v>
      </c>
      <c r="AV43" s="30">
        <f>AV$2*'S1.5 - N models per year'!AV42</f>
        <v>388.8331019</v>
      </c>
      <c r="AW43" s="30">
        <f>AW$2*'S1.5 - N models per year'!AW42</f>
        <v>2.613892784</v>
      </c>
      <c r="AX43" s="30">
        <f>AX$2*'S1.5 - N models per year'!AX42</f>
        <v>0</v>
      </c>
      <c r="AY43" s="30">
        <f>AY$2*'S1.5 - N models per year'!AY42</f>
        <v>0.2828551281</v>
      </c>
      <c r="AZ43" s="30">
        <f>AZ$2*'S1.5 - N models per year'!AZ42</f>
        <v>2.25159602</v>
      </c>
      <c r="BA43" s="30">
        <f>BA$2*'S1.5 - N models per year'!BA42</f>
        <v>0</v>
      </c>
      <c r="BB43" s="30">
        <f>BB$2*'S1.5 - N models per year'!BB42</f>
        <v>0</v>
      </c>
      <c r="BC43" s="30">
        <f>BC$2*'S1.5 - N models per year'!BC42</f>
        <v>21.50390974</v>
      </c>
      <c r="BD43" s="30">
        <f>BD$2*'S1.5 - N models per year'!BD42</f>
        <v>7742.673036</v>
      </c>
      <c r="BE43" s="30">
        <f>BE$2*'S1.5 - N models per year'!BE42</f>
        <v>2993.668196</v>
      </c>
      <c r="BF43" s="30">
        <f>BF$2*'S1.5 - N models per year'!BF42</f>
        <v>4338.290917</v>
      </c>
      <c r="BG43" s="30">
        <f>BG$2*'S1.5 - N models per year'!BG42</f>
        <v>474.9587023</v>
      </c>
      <c r="BH43" s="30">
        <f>BH$2*'S1.5 - N models per year'!BH42</f>
        <v>0</v>
      </c>
      <c r="BI43" s="30">
        <f>BI$2*'S1.5 - N models per year'!BI42</f>
        <v>34.53725124</v>
      </c>
      <c r="BJ43" s="30">
        <f>BJ$2*'S1.5 - N models per year'!BJ42</f>
        <v>3.9736388</v>
      </c>
      <c r="BK43" s="30">
        <f t="shared" si="1"/>
        <v>38215.53307</v>
      </c>
      <c r="BL43" s="5">
        <v>35999.78201961961</v>
      </c>
      <c r="BM43" s="30">
        <f t="shared" si="2"/>
        <v>2215.751046</v>
      </c>
    </row>
    <row r="44" ht="15.75" customHeight="1"/>
    <row r="45" ht="15.75" customHeight="1"/>
    <row r="46" ht="15.75" customHeight="1"/>
    <row r="47" ht="15.75" customHeight="1">
      <c r="A47" s="50"/>
      <c r="B47" s="3"/>
    </row>
    <row r="48" ht="15.75" customHeight="1">
      <c r="A48" s="6"/>
      <c r="B48" s="20"/>
    </row>
    <row r="49" ht="15.75" customHeight="1">
      <c r="A49" s="6"/>
      <c r="B49" s="20"/>
    </row>
    <row r="50" ht="15.75" customHeight="1">
      <c r="A50" s="6"/>
      <c r="B50" s="20"/>
    </row>
    <row r="51" ht="15.75" customHeight="1">
      <c r="A51" s="6"/>
      <c r="B51" s="20"/>
    </row>
    <row r="52" ht="15.75" customHeight="1">
      <c r="A52" s="6"/>
      <c r="B52" s="20"/>
    </row>
    <row r="53" ht="15.75" customHeight="1">
      <c r="A53" s="6"/>
      <c r="B53" s="20"/>
    </row>
    <row r="54" ht="15.75" customHeight="1">
      <c r="A54" s="6"/>
      <c r="B54" s="20"/>
    </row>
    <row r="55" ht="15.75" customHeight="1">
      <c r="A55" s="6"/>
      <c r="B55" s="20"/>
    </row>
    <row r="56" ht="15.75" customHeight="1">
      <c r="A56" s="6"/>
      <c r="B56" s="20"/>
    </row>
    <row r="57" ht="15.75" customHeight="1">
      <c r="A57" s="6"/>
      <c r="B57" s="20"/>
    </row>
    <row r="58" ht="15.75" customHeight="1">
      <c r="A58" s="6"/>
      <c r="B58" s="20"/>
    </row>
    <row r="59" ht="15.75" customHeight="1">
      <c r="A59" s="6"/>
      <c r="B59" s="20"/>
    </row>
    <row r="60" ht="15.75" customHeight="1">
      <c r="A60" s="6"/>
      <c r="B60" s="20"/>
    </row>
    <row r="61" ht="15.75" customHeight="1">
      <c r="A61" s="6"/>
      <c r="B61" s="20"/>
    </row>
    <row r="62" ht="15.75" customHeight="1">
      <c r="A62" s="6"/>
      <c r="B62" s="20"/>
    </row>
    <row r="63" ht="15.75" customHeight="1">
      <c r="A63" s="6"/>
      <c r="B63" s="20"/>
    </row>
    <row r="64" ht="15.75" customHeight="1">
      <c r="A64" s="6"/>
      <c r="B64" s="20"/>
    </row>
    <row r="65" ht="15.75" customHeight="1">
      <c r="A65" s="6"/>
      <c r="B65" s="20"/>
    </row>
    <row r="66" ht="15.75" customHeight="1">
      <c r="A66" s="6"/>
      <c r="B66" s="20"/>
    </row>
    <row r="67" ht="15.75" customHeight="1">
      <c r="A67" s="6"/>
      <c r="B67" s="20"/>
    </row>
    <row r="68" ht="15.75" customHeight="1">
      <c r="A68" s="6"/>
      <c r="B68" s="20"/>
    </row>
    <row r="69" ht="15.75" customHeight="1">
      <c r="A69" s="6"/>
      <c r="B69" s="20"/>
    </row>
    <row r="70" ht="15.75" customHeight="1">
      <c r="A70" s="6"/>
      <c r="B70" s="20"/>
    </row>
    <row r="71" ht="15.75" customHeight="1">
      <c r="A71" s="6"/>
      <c r="B71" s="20"/>
    </row>
    <row r="72" ht="15.75" customHeight="1">
      <c r="A72" s="6"/>
      <c r="B72" s="20"/>
    </row>
    <row r="73" ht="15.75" customHeight="1">
      <c r="A73" s="6"/>
      <c r="B73" s="20"/>
    </row>
    <row r="74" ht="15.75" customHeight="1">
      <c r="A74" s="6"/>
      <c r="B74" s="20"/>
    </row>
    <row r="75" ht="15.75" customHeight="1">
      <c r="A75" s="6"/>
      <c r="B75" s="20"/>
    </row>
    <row r="76" ht="15.75" customHeight="1">
      <c r="A76" s="6"/>
      <c r="B76" s="20"/>
    </row>
    <row r="77" ht="15.75" customHeight="1">
      <c r="A77" s="6"/>
      <c r="B77" s="20"/>
    </row>
    <row r="78" ht="15.75" customHeight="1">
      <c r="A78" s="6"/>
      <c r="B78" s="20"/>
    </row>
    <row r="79" ht="15.75" customHeight="1">
      <c r="A79" s="6"/>
      <c r="B79" s="20"/>
    </row>
    <row r="80" ht="15.75" customHeight="1">
      <c r="A80" s="6"/>
      <c r="B80" s="20"/>
    </row>
    <row r="81" ht="15.75" customHeight="1">
      <c r="A81" s="6"/>
      <c r="B81" s="20"/>
    </row>
    <row r="82" ht="15.75" customHeight="1">
      <c r="A82" s="6"/>
      <c r="B82" s="20"/>
    </row>
    <row r="83" ht="15.75" customHeight="1">
      <c r="A83" s="6"/>
      <c r="B83" s="20"/>
    </row>
    <row r="84" ht="15.75" customHeight="1">
      <c r="A84" s="6"/>
      <c r="B84" s="20"/>
    </row>
    <row r="85" ht="15.75" customHeight="1">
      <c r="A85" s="6"/>
      <c r="B85" s="20"/>
    </row>
    <row r="86" ht="15.75" customHeight="1">
      <c r="A86" s="6"/>
      <c r="B86" s="20"/>
    </row>
    <row r="87" ht="15.75" customHeight="1">
      <c r="A87" s="6"/>
      <c r="B87" s="20"/>
    </row>
    <row r="88" ht="15.75" customHeight="1">
      <c r="A88" s="6"/>
      <c r="B88" s="20"/>
    </row>
    <row r="89" ht="15.75" customHeight="1">
      <c r="A89" s="6"/>
      <c r="B89" s="20"/>
    </row>
    <row r="90" ht="15.75" customHeight="1">
      <c r="A90" s="6"/>
      <c r="B90" s="20"/>
    </row>
    <row r="91" ht="15.75" customHeight="1">
      <c r="A91" s="6"/>
      <c r="B91" s="20"/>
    </row>
    <row r="92" ht="15.75" customHeight="1">
      <c r="A92" s="6"/>
      <c r="B92" s="20"/>
    </row>
    <row r="93" ht="15.75" customHeight="1">
      <c r="A93" s="6"/>
      <c r="B93" s="20"/>
    </row>
    <row r="94" ht="15.75" customHeight="1">
      <c r="A94" s="6"/>
      <c r="B94" s="20"/>
    </row>
    <row r="95" ht="15.75" customHeight="1">
      <c r="A95" s="6"/>
      <c r="B95" s="20"/>
    </row>
    <row r="96" ht="15.75" customHeight="1">
      <c r="A96" s="6"/>
      <c r="B96" s="20"/>
    </row>
    <row r="97" ht="15.75" customHeight="1">
      <c r="A97" s="6"/>
      <c r="B97" s="20"/>
    </row>
    <row r="98" ht="15.75" customHeight="1">
      <c r="A98" s="6"/>
      <c r="B98" s="20"/>
    </row>
    <row r="99" ht="15.75" customHeight="1">
      <c r="A99" s="6"/>
      <c r="B99" s="20"/>
    </row>
    <row r="100" ht="15.75" customHeight="1">
      <c r="A100" s="6"/>
      <c r="B100" s="20"/>
    </row>
    <row r="101" ht="15.75" customHeight="1">
      <c r="A101" s="6"/>
      <c r="B101" s="20"/>
    </row>
    <row r="102" ht="15.75" customHeight="1">
      <c r="A102" s="6"/>
      <c r="B102" s="20"/>
    </row>
    <row r="103" ht="15.75" customHeight="1">
      <c r="A103" s="6"/>
      <c r="B103" s="20"/>
    </row>
    <row r="104" ht="15.75" customHeight="1">
      <c r="A104" s="6"/>
      <c r="B104" s="20"/>
    </row>
    <row r="105" ht="15.75" customHeight="1">
      <c r="A105" s="6"/>
      <c r="B105" s="20"/>
    </row>
    <row r="106" ht="15.75" customHeight="1">
      <c r="A106" s="6"/>
      <c r="B106" s="20"/>
    </row>
    <row r="107" ht="15.75" customHeight="1">
      <c r="A107" s="6"/>
      <c r="B107" s="20"/>
    </row>
    <row r="108" ht="15.75" customHeight="1">
      <c r="A108" s="6"/>
      <c r="B108" s="20"/>
    </row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3.14"/>
    <col customWidth="1" min="3" max="73" width="10.71"/>
  </cols>
  <sheetData>
    <row r="1">
      <c r="B1" s="39" t="s">
        <v>135</v>
      </c>
      <c r="C1" s="39" t="s">
        <v>143</v>
      </c>
      <c r="D1" s="39" t="s">
        <v>144</v>
      </c>
      <c r="E1" s="39" t="s">
        <v>139</v>
      </c>
      <c r="F1" s="39" t="s">
        <v>145</v>
      </c>
      <c r="G1" s="39" t="s">
        <v>170</v>
      </c>
      <c r="H1" s="39" t="s">
        <v>161</v>
      </c>
      <c r="I1" s="39" t="s">
        <v>163</v>
      </c>
      <c r="J1" s="39" t="s">
        <v>173</v>
      </c>
      <c r="K1" s="39" t="s">
        <v>164</v>
      </c>
      <c r="L1" s="39" t="s">
        <v>155</v>
      </c>
      <c r="M1" s="39" t="s">
        <v>157</v>
      </c>
      <c r="N1" s="39" t="s">
        <v>136</v>
      </c>
      <c r="O1" s="39" t="s">
        <v>140</v>
      </c>
      <c r="P1" s="39" t="s">
        <v>137</v>
      </c>
      <c r="Q1" s="39" t="s">
        <v>147</v>
      </c>
      <c r="R1" s="39" t="s">
        <v>141</v>
      </c>
      <c r="S1" s="39" t="s">
        <v>148</v>
      </c>
      <c r="T1" s="39" t="s">
        <v>150</v>
      </c>
      <c r="U1" s="39" t="s">
        <v>152</v>
      </c>
      <c r="V1" s="39" t="s">
        <v>158</v>
      </c>
      <c r="W1" s="39" t="s">
        <v>159</v>
      </c>
      <c r="X1" s="39" t="s">
        <v>167</v>
      </c>
      <c r="Y1" s="39" t="s">
        <v>165</v>
      </c>
      <c r="Z1" s="39" t="s">
        <v>168</v>
      </c>
      <c r="AA1" s="39" t="s">
        <v>74</v>
      </c>
      <c r="AB1" s="39" t="s">
        <v>91</v>
      </c>
      <c r="AC1" s="39" t="s">
        <v>117</v>
      </c>
      <c r="AD1" s="39" t="s">
        <v>118</v>
      </c>
      <c r="AE1" s="39" t="s">
        <v>14</v>
      </c>
      <c r="AF1" s="39" t="s">
        <v>130</v>
      </c>
      <c r="AG1" s="39" t="s">
        <v>103</v>
      </c>
      <c r="AH1" s="39" t="s">
        <v>120</v>
      </c>
      <c r="AI1" s="39" t="s">
        <v>126</v>
      </c>
      <c r="AJ1" s="39" t="s">
        <v>24</v>
      </c>
      <c r="AK1" s="39" t="s">
        <v>35</v>
      </c>
      <c r="AL1" s="39" t="s">
        <v>44</v>
      </c>
      <c r="AM1" s="39" t="s">
        <v>107</v>
      </c>
      <c r="AN1" s="39" t="s">
        <v>111</v>
      </c>
      <c r="AO1" s="39" t="s">
        <v>128</v>
      </c>
      <c r="AP1" s="39" t="s">
        <v>53</v>
      </c>
      <c r="AQ1" s="39" t="s">
        <v>123</v>
      </c>
      <c r="AR1" s="39" t="s">
        <v>124</v>
      </c>
      <c r="AS1" s="39" t="s">
        <v>131</v>
      </c>
      <c r="AT1" s="39" t="s">
        <v>132</v>
      </c>
      <c r="AU1" s="39" t="s">
        <v>138</v>
      </c>
      <c r="AV1" s="39" t="s">
        <v>142</v>
      </c>
      <c r="AW1" s="39" t="s">
        <v>115</v>
      </c>
      <c r="AX1" s="39" t="s">
        <v>133</v>
      </c>
      <c r="AY1" s="39" t="s">
        <v>40</v>
      </c>
      <c r="AZ1" s="39" t="s">
        <v>125</v>
      </c>
      <c r="BA1" s="39" t="s">
        <v>18</v>
      </c>
      <c r="BB1" s="39" t="s">
        <v>116</v>
      </c>
      <c r="BC1" s="39" t="s">
        <v>134</v>
      </c>
      <c r="BD1" s="39" t="s">
        <v>154</v>
      </c>
      <c r="BE1" s="39" t="s">
        <v>149</v>
      </c>
      <c r="BF1" s="39" t="s">
        <v>160</v>
      </c>
      <c r="BG1" s="39" t="s">
        <v>166</v>
      </c>
      <c r="BH1" s="39" t="s">
        <v>121</v>
      </c>
      <c r="BI1" s="39" t="s">
        <v>129</v>
      </c>
      <c r="BJ1" s="39" t="s">
        <v>59</v>
      </c>
    </row>
    <row r="2">
      <c r="A2" s="3" t="s">
        <v>192</v>
      </c>
      <c r="B2" s="20">
        <v>2.407224</v>
      </c>
      <c r="C2" s="20">
        <v>5.4082681344</v>
      </c>
      <c r="D2" s="20">
        <v>5.660258047075395</v>
      </c>
      <c r="E2" s="20">
        <v>2.6353695200000002</v>
      </c>
      <c r="F2" s="20">
        <v>2.891862050831253</v>
      </c>
      <c r="G2" s="20">
        <v>9.108081495788666</v>
      </c>
      <c r="H2" s="20">
        <v>10.02654119252773</v>
      </c>
      <c r="I2" s="20">
        <v>11.901128008018421</v>
      </c>
      <c r="J2" s="20">
        <v>21.817775200000003</v>
      </c>
      <c r="K2" s="20">
        <v>16.149557536525826</v>
      </c>
      <c r="L2" s="20">
        <v>16.04363151127273</v>
      </c>
      <c r="M2" s="20">
        <v>16.126288193868614</v>
      </c>
      <c r="N2" s="20">
        <v>2.8176</v>
      </c>
      <c r="O2" s="20">
        <v>2.9663999999999997</v>
      </c>
      <c r="P2" s="20">
        <v>1.966532721625239</v>
      </c>
      <c r="Q2" s="20">
        <v>4.846886180945454</v>
      </c>
      <c r="R2" s="20">
        <v>6.102156666666668</v>
      </c>
      <c r="S2" s="20">
        <v>5.35768809048</v>
      </c>
      <c r="T2" s="20">
        <v>3.3755284584790584</v>
      </c>
      <c r="U2" s="20">
        <v>5.972593143109756</v>
      </c>
      <c r="V2" s="20">
        <v>4.06621641216</v>
      </c>
      <c r="W2" s="20">
        <v>4.18001357312</v>
      </c>
      <c r="X2" s="20">
        <v>14.615082013430094</v>
      </c>
      <c r="Y2" s="20">
        <v>16.76938504991493</v>
      </c>
      <c r="Z2" s="20">
        <v>29.723127373944155</v>
      </c>
      <c r="AA2" s="20">
        <v>0.33749999999999997</v>
      </c>
      <c r="AB2" s="20">
        <v>0.3525</v>
      </c>
      <c r="AC2" s="20">
        <v>0.38849999999999996</v>
      </c>
      <c r="AD2" s="20">
        <v>0.408</v>
      </c>
      <c r="AE2" s="20">
        <v>0.14796</v>
      </c>
      <c r="AF2" s="20">
        <v>1.004</v>
      </c>
      <c r="AG2" s="20">
        <v>0.5534</v>
      </c>
      <c r="AH2" s="20">
        <v>0.80276</v>
      </c>
      <c r="AI2" s="20">
        <v>0.9830249999999999</v>
      </c>
      <c r="AJ2" s="20">
        <v>0.17316</v>
      </c>
      <c r="AK2" s="20">
        <v>0.10089</v>
      </c>
      <c r="AL2" s="20">
        <v>0.12884</v>
      </c>
      <c r="AM2" s="20">
        <v>0.31431</v>
      </c>
      <c r="AN2" s="20">
        <v>0.35378999999999994</v>
      </c>
      <c r="AO2" s="20">
        <v>0.5365500000000001</v>
      </c>
      <c r="AP2" s="20">
        <v>0.10137</v>
      </c>
      <c r="AQ2" s="20">
        <v>0.828</v>
      </c>
      <c r="AR2" s="20">
        <v>0.87544</v>
      </c>
      <c r="AS2" s="20">
        <v>0.9982</v>
      </c>
      <c r="AT2" s="20">
        <v>1.6495000000000002</v>
      </c>
      <c r="AU2" s="20">
        <v>1.21674</v>
      </c>
      <c r="AV2" s="20">
        <v>2.8390600000000004</v>
      </c>
      <c r="AW2" s="20">
        <v>0.50364</v>
      </c>
      <c r="AX2" s="20">
        <v>1.1159999999999999</v>
      </c>
      <c r="AY2" s="20">
        <v>0.1308</v>
      </c>
      <c r="AZ2" s="20">
        <v>0.411</v>
      </c>
      <c r="BA2" s="20">
        <v>0.11805</v>
      </c>
      <c r="BB2" s="20">
        <v>0.25859999999999994</v>
      </c>
      <c r="BC2" s="20">
        <v>1.32</v>
      </c>
      <c r="BD2" s="48">
        <v>6.39884</v>
      </c>
      <c r="BE2" s="45">
        <v>5.16936</v>
      </c>
      <c r="BF2" s="48">
        <v>18.1818</v>
      </c>
      <c r="BG2" s="48">
        <v>16.149558</v>
      </c>
      <c r="BH2" s="20">
        <v>0.5479999999999999</v>
      </c>
      <c r="BI2" s="20">
        <v>0.7281599999999999</v>
      </c>
      <c r="BJ2" s="20">
        <v>0.2676</v>
      </c>
      <c r="BK2" s="5" t="s">
        <v>194</v>
      </c>
      <c r="BL2" s="5" t="s">
        <v>195</v>
      </c>
      <c r="BM2" s="5" t="s">
        <v>196</v>
      </c>
    </row>
    <row r="3">
      <c r="A3" s="39">
        <v>2000.0</v>
      </c>
      <c r="B3" s="30">
        <f>B$2*'S1.5 - N models per year'!B2</f>
        <v>69.57515688</v>
      </c>
      <c r="C3" s="30">
        <f>C$2*'S1.5 - N models per year'!C2</f>
        <v>0</v>
      </c>
      <c r="D3" s="30">
        <f>D$2*'S1.5 - N models per year'!D2</f>
        <v>0</v>
      </c>
      <c r="E3" s="30">
        <f>E$2*'S1.5 - N models per year'!E2</f>
        <v>436.241595</v>
      </c>
      <c r="F3" s="30">
        <f>F$2*'S1.5 - N models per year'!F2</f>
        <v>691.4550756</v>
      </c>
      <c r="G3" s="30">
        <f>G$2*'S1.5 - N models per year'!G2</f>
        <v>2997.434122</v>
      </c>
      <c r="H3" s="30">
        <f>H$2*'S1.5 - N models per year'!H2</f>
        <v>1626.796048</v>
      </c>
      <c r="I3" s="30">
        <f>I$2*'S1.5 - N models per year'!I2</f>
        <v>187.6222679</v>
      </c>
      <c r="J3" s="30">
        <f>J$2*'S1.5 - N models per year'!J2</f>
        <v>0</v>
      </c>
      <c r="K3" s="30">
        <f>K$2*'S1.5 - N models per year'!K2</f>
        <v>0</v>
      </c>
      <c r="L3" s="30">
        <f>L$2*'S1.5 - N models per year'!L2</f>
        <v>0</v>
      </c>
      <c r="M3" s="30">
        <f>M$2*'S1.5 - N models per year'!M2</f>
        <v>0</v>
      </c>
      <c r="N3" s="30">
        <f>N$2*'S1.5 - N models per year'!N2</f>
        <v>0</v>
      </c>
      <c r="O3" s="30">
        <f>O$2*'S1.5 - N models per year'!O2</f>
        <v>0</v>
      </c>
      <c r="P3" s="30">
        <f>P$2*'S1.5 - N models per year'!P2</f>
        <v>375.905932</v>
      </c>
      <c r="Q3" s="30">
        <f>Q$2*'S1.5 - N models per year'!Q2</f>
        <v>0</v>
      </c>
      <c r="R3" s="30">
        <f>R$2*'S1.5 - N models per year'!R2</f>
        <v>3306.909541</v>
      </c>
      <c r="S3" s="30">
        <f>S$2*'S1.5 - N models per year'!S2</f>
        <v>0</v>
      </c>
      <c r="T3" s="30">
        <f>T$2*'S1.5 - N models per year'!T2</f>
        <v>332.5967843</v>
      </c>
      <c r="U3" s="30">
        <f>U$2*'S1.5 - N models per year'!U2</f>
        <v>0</v>
      </c>
      <c r="V3" s="30">
        <f>V$2*'S1.5 - N models per year'!V2</f>
        <v>197.6547346</v>
      </c>
      <c r="W3" s="30">
        <f>W$2*'S1.5 - N models per year'!W2</f>
        <v>241.626953</v>
      </c>
      <c r="X3" s="30">
        <f>X$2*'S1.5 - N models per year'!X2</f>
        <v>0</v>
      </c>
      <c r="Y3" s="30">
        <f>Y$2*'S1.5 - N models per year'!Y2</f>
        <v>0</v>
      </c>
      <c r="Z3" s="30">
        <f>Z$2*'S1.5 - N models per year'!Z2</f>
        <v>0</v>
      </c>
      <c r="AA3" s="30">
        <f>AA$2*'S1.5 - N models per year'!AA2</f>
        <v>13.0800921</v>
      </c>
      <c r="AB3" s="30">
        <f>AB$2*'S1.5 - N models per year'!AB2</f>
        <v>0</v>
      </c>
      <c r="AC3" s="30">
        <f>AC$2*'S1.5 - N models per year'!AC2</f>
        <v>15.05663935</v>
      </c>
      <c r="AD3" s="30">
        <f>AD$2*'S1.5 - N models per year'!AD2</f>
        <v>0.2680064068</v>
      </c>
      <c r="AE3" s="30">
        <f>AE$2*'S1.5 - N models per year'!AE2</f>
        <v>35.37779161</v>
      </c>
      <c r="AF3" s="30">
        <f>AF$2*'S1.5 - N models per year'!AF2</f>
        <v>0</v>
      </c>
      <c r="AG3" s="30">
        <f>AG$2*'S1.5 - N models per year'!AG2</f>
        <v>79.61012077</v>
      </c>
      <c r="AH3" s="30">
        <f>AH$2*'S1.5 - N models per year'!AH2</f>
        <v>1.054631486</v>
      </c>
      <c r="AI3" s="30">
        <f>AI$2*'S1.5 - N models per year'!AI2</f>
        <v>0</v>
      </c>
      <c r="AJ3" s="30">
        <f>AJ$2*'S1.5 - N models per year'!AJ2</f>
        <v>0</v>
      </c>
      <c r="AK3" s="30">
        <f>AK$2*'S1.5 - N models per year'!AK2</f>
        <v>27.70189105</v>
      </c>
      <c r="AL3" s="30">
        <f>AL$2*'S1.5 - N models per year'!AL2</f>
        <v>0</v>
      </c>
      <c r="AM3" s="30">
        <f>AM$2*'S1.5 - N models per year'!AM2</f>
        <v>50.99647586</v>
      </c>
      <c r="AN3" s="30">
        <f>AN$2*'S1.5 - N models per year'!AN2</f>
        <v>28.58483422</v>
      </c>
      <c r="AO3" s="30">
        <f>AO$2*'S1.5 - N models per year'!AO2</f>
        <v>7.048962627</v>
      </c>
      <c r="AP3" s="30">
        <f>AP$2*'S1.5 - N models per year'!AP2</f>
        <v>0.3329388414</v>
      </c>
      <c r="AQ3" s="30">
        <f>AQ$2*'S1.5 - N models per year'!AQ2</f>
        <v>0</v>
      </c>
      <c r="AR3" s="30">
        <f>AR$2*'S1.5 - N models per year'!AR2</f>
        <v>0</v>
      </c>
      <c r="AS3" s="30">
        <f>AS$2*'S1.5 - N models per year'!AS2</f>
        <v>0</v>
      </c>
      <c r="AT3" s="30">
        <f>AT$2*'S1.5 - N models per year'!AT2</f>
        <v>0</v>
      </c>
      <c r="AU3" s="30">
        <f>AU$2*'S1.5 - N models per year'!AU2</f>
        <v>0</v>
      </c>
      <c r="AV3" s="30">
        <f>AV$2*'S1.5 - N models per year'!AV2</f>
        <v>0</v>
      </c>
      <c r="AW3" s="30">
        <f>AW$2*'S1.5 - N models per year'!AW2</f>
        <v>71.45933651</v>
      </c>
      <c r="AX3" s="30">
        <f>AX$2*'S1.5 - N models per year'!AX2</f>
        <v>177.4044762</v>
      </c>
      <c r="AY3" s="30">
        <f>AY$2*'S1.5 - N models per year'!AY2</f>
        <v>25.6040709</v>
      </c>
      <c r="AZ3" s="30">
        <f>AZ$2*'S1.5 - N models per year'!AZ2</f>
        <v>1.079908169</v>
      </c>
      <c r="BA3" s="30">
        <f>BA$2*'S1.5 - N models per year'!BA2</f>
        <v>20.85947072</v>
      </c>
      <c r="BB3" s="30">
        <f>BB$2*'S1.5 - N models per year'!BB2</f>
        <v>36.1820473</v>
      </c>
      <c r="BC3" s="30">
        <f>BC$2*'S1.5 - N models per year'!BC2</f>
        <v>0</v>
      </c>
      <c r="BD3" s="30">
        <f>BD$2*'S1.5 - N models per year'!BD2</f>
        <v>0</v>
      </c>
      <c r="BE3" s="30">
        <f>BE$2*'S1.5 - N models per year'!BE2</f>
        <v>0</v>
      </c>
      <c r="BF3" s="30">
        <f>BF$2*'S1.5 - N models per year'!BF2</f>
        <v>0</v>
      </c>
      <c r="BG3" s="30">
        <f>BG$2*'S1.5 - N models per year'!BG2</f>
        <v>0</v>
      </c>
      <c r="BH3" s="30">
        <f>BH$2*'S1.5 - N models per year'!BH2</f>
        <v>0</v>
      </c>
      <c r="BI3" s="30">
        <f>BI$2*'S1.5 - N models per year'!BI2</f>
        <v>0</v>
      </c>
      <c r="BJ3" s="30">
        <f>BJ$2*'S1.5 - N models per year'!BJ2</f>
        <v>0</v>
      </c>
      <c r="BK3" s="30">
        <f t="shared" ref="BK3:BK43" si="1">SUM(B3:BJ3)</f>
        <v>11055.5199</v>
      </c>
    </row>
    <row r="4">
      <c r="A4" s="39">
        <v>2001.0</v>
      </c>
      <c r="B4" s="30">
        <f>B$2*'S1.5 - N models per year'!B3</f>
        <v>118.5329192</v>
      </c>
      <c r="C4" s="30">
        <f>C$2*'S1.5 - N models per year'!C3</f>
        <v>0</v>
      </c>
      <c r="D4" s="30">
        <f>D$2*'S1.5 - N models per year'!D3</f>
        <v>0</v>
      </c>
      <c r="E4" s="30">
        <f>E$2*'S1.5 - N models per year'!E3</f>
        <v>486.9904608</v>
      </c>
      <c r="F4" s="30">
        <f>F$2*'S1.5 - N models per year'!F3</f>
        <v>827.1810642</v>
      </c>
      <c r="G4" s="30">
        <f>G$2*'S1.5 - N models per year'!G3</f>
        <v>2655.644833</v>
      </c>
      <c r="H4" s="30">
        <f>H$2*'S1.5 - N models per year'!H3</f>
        <v>1608.724252</v>
      </c>
      <c r="I4" s="30">
        <f>I$2*'S1.5 - N models per year'!I3</f>
        <v>164.6116636</v>
      </c>
      <c r="J4" s="30">
        <f>J$2*'S1.5 - N models per year'!J3</f>
        <v>0</v>
      </c>
      <c r="K4" s="30">
        <f>K$2*'S1.5 - N models per year'!K3</f>
        <v>0</v>
      </c>
      <c r="L4" s="30">
        <f>L$2*'S1.5 - N models per year'!L3</f>
        <v>0</v>
      </c>
      <c r="M4" s="30">
        <f>M$2*'S1.5 - N models per year'!M3</f>
        <v>0</v>
      </c>
      <c r="N4" s="30">
        <f>N$2*'S1.5 - N models per year'!N3</f>
        <v>0</v>
      </c>
      <c r="O4" s="30">
        <f>O$2*'S1.5 - N models per year'!O3</f>
        <v>0</v>
      </c>
      <c r="P4" s="30">
        <f>P$2*'S1.5 - N models per year'!P3</f>
        <v>400.3883796</v>
      </c>
      <c r="Q4" s="30">
        <f>Q$2*'S1.5 - N models per year'!Q3</f>
        <v>0</v>
      </c>
      <c r="R4" s="30">
        <f>R$2*'S1.5 - N models per year'!R3</f>
        <v>3146.52897</v>
      </c>
      <c r="S4" s="30">
        <f>S$2*'S1.5 - N models per year'!S3</f>
        <v>0</v>
      </c>
      <c r="T4" s="30">
        <f>T$2*'S1.5 - N models per year'!T3</f>
        <v>360.4388136</v>
      </c>
      <c r="U4" s="30">
        <f>U$2*'S1.5 - N models per year'!U3</f>
        <v>0</v>
      </c>
      <c r="V4" s="30">
        <f>V$2*'S1.5 - N models per year'!V3</f>
        <v>197.9728476</v>
      </c>
      <c r="W4" s="30">
        <f>W$2*'S1.5 - N models per year'!W3</f>
        <v>245.141041</v>
      </c>
      <c r="X4" s="30">
        <f>X$2*'S1.5 - N models per year'!X3</f>
        <v>0</v>
      </c>
      <c r="Y4" s="30">
        <f>Y$2*'S1.5 - N models per year'!Y3</f>
        <v>0</v>
      </c>
      <c r="Z4" s="30">
        <f>Z$2*'S1.5 - N models per year'!Z3</f>
        <v>0</v>
      </c>
      <c r="AA4" s="30">
        <f>AA$2*'S1.5 - N models per year'!AA3</f>
        <v>11.57705071</v>
      </c>
      <c r="AB4" s="30">
        <f>AB$2*'S1.5 - N models per year'!AB3</f>
        <v>0</v>
      </c>
      <c r="AC4" s="30">
        <f>AC$2*'S1.5 - N models per year'!AC3</f>
        <v>15.04601644</v>
      </c>
      <c r="AD4" s="30">
        <f>AD$2*'S1.5 - N models per year'!AD3</f>
        <v>0.2257317414</v>
      </c>
      <c r="AE4" s="30">
        <f>AE$2*'S1.5 - N models per year'!AE3</f>
        <v>30.37041322</v>
      </c>
      <c r="AF4" s="30">
        <f>AF$2*'S1.5 - N models per year'!AF3</f>
        <v>0</v>
      </c>
      <c r="AG4" s="30">
        <f>AG$2*'S1.5 - N models per year'!AG3</f>
        <v>88.79113785</v>
      </c>
      <c r="AH4" s="30">
        <f>AH$2*'S1.5 - N models per year'!AH3</f>
        <v>8.882765328</v>
      </c>
      <c r="AI4" s="30">
        <f>AI$2*'S1.5 - N models per year'!AI3</f>
        <v>0.5438724143</v>
      </c>
      <c r="AJ4" s="30">
        <f>AJ$2*'S1.5 - N models per year'!AJ3</f>
        <v>0</v>
      </c>
      <c r="AK4" s="30">
        <f>AK$2*'S1.5 - N models per year'!AK3</f>
        <v>23.16480707</v>
      </c>
      <c r="AL4" s="30">
        <f>AL$2*'S1.5 - N models per year'!AL3</f>
        <v>0</v>
      </c>
      <c r="AM4" s="30">
        <f>AM$2*'S1.5 - N models per year'!AM3</f>
        <v>42.77852189</v>
      </c>
      <c r="AN4" s="30">
        <f>AN$2*'S1.5 - N models per year'!AN3</f>
        <v>26.42480496</v>
      </c>
      <c r="AO4" s="30">
        <f>AO$2*'S1.5 - N models per year'!AO3</f>
        <v>13.65527654</v>
      </c>
      <c r="AP4" s="30">
        <f>AP$2*'S1.5 - N models per year'!AP3</f>
        <v>0.2804218949</v>
      </c>
      <c r="AQ4" s="30">
        <f>AQ$2*'S1.5 - N models per year'!AQ3</f>
        <v>0</v>
      </c>
      <c r="AR4" s="30">
        <f>AR$2*'S1.5 - N models per year'!AR3</f>
        <v>0</v>
      </c>
      <c r="AS4" s="30">
        <f>AS$2*'S1.5 - N models per year'!AS3</f>
        <v>0</v>
      </c>
      <c r="AT4" s="30">
        <f>AT$2*'S1.5 - N models per year'!AT3</f>
        <v>0</v>
      </c>
      <c r="AU4" s="30">
        <f>AU$2*'S1.5 - N models per year'!AU3</f>
        <v>0</v>
      </c>
      <c r="AV4" s="30">
        <f>AV$2*'S1.5 - N models per year'!AV3</f>
        <v>0</v>
      </c>
      <c r="AW4" s="30">
        <f>AW$2*'S1.5 - N models per year'!AW3</f>
        <v>81.36460782</v>
      </c>
      <c r="AX4" s="30">
        <f>AX$2*'S1.5 - N models per year'!AX3</f>
        <v>148.8036917</v>
      </c>
      <c r="AY4" s="30">
        <f>AY$2*'S1.5 - N models per year'!AY3</f>
        <v>21.49298136</v>
      </c>
      <c r="AZ4" s="30">
        <f>AZ$2*'S1.5 - N models per year'!AZ3</f>
        <v>1.136957668</v>
      </c>
      <c r="BA4" s="30">
        <f>BA$2*'S1.5 - N models per year'!BA3</f>
        <v>17.69977522</v>
      </c>
      <c r="BB4" s="30">
        <f>BB$2*'S1.5 - N models per year'!BB3</f>
        <v>30.33170687</v>
      </c>
      <c r="BC4" s="30">
        <f>BC$2*'S1.5 - N models per year'!BC3</f>
        <v>0</v>
      </c>
      <c r="BD4" s="30">
        <f>BD$2*'S1.5 - N models per year'!BD3</f>
        <v>0</v>
      </c>
      <c r="BE4" s="30">
        <f>BE$2*'S1.5 - N models per year'!BE3</f>
        <v>0</v>
      </c>
      <c r="BF4" s="30">
        <f>BF$2*'S1.5 - N models per year'!BF3</f>
        <v>0</v>
      </c>
      <c r="BG4" s="30">
        <f>BG$2*'S1.5 - N models per year'!BG3</f>
        <v>0</v>
      </c>
      <c r="BH4" s="30">
        <f>BH$2*'S1.5 - N models per year'!BH3</f>
        <v>0</v>
      </c>
      <c r="BI4" s="30">
        <f>BI$2*'S1.5 - N models per year'!BI3</f>
        <v>0</v>
      </c>
      <c r="BJ4" s="30">
        <f>BJ$2*'S1.5 - N models per year'!BJ3</f>
        <v>0</v>
      </c>
      <c r="BK4" s="30">
        <f t="shared" si="1"/>
        <v>10774.72579</v>
      </c>
    </row>
    <row r="5">
      <c r="A5" s="39">
        <v>2002.0</v>
      </c>
      <c r="B5" s="30">
        <f>B$2*'S1.5 - N models per year'!B4</f>
        <v>133.7840611</v>
      </c>
      <c r="C5" s="30">
        <f>C$2*'S1.5 - N models per year'!C4</f>
        <v>0</v>
      </c>
      <c r="D5" s="30">
        <f>D$2*'S1.5 - N models per year'!D4</f>
        <v>0</v>
      </c>
      <c r="E5" s="30">
        <f>E$2*'S1.5 - N models per year'!E4</f>
        <v>546.1582612</v>
      </c>
      <c r="F5" s="30">
        <f>F$2*'S1.5 - N models per year'!F4</f>
        <v>944.7835227</v>
      </c>
      <c r="G5" s="30">
        <f>G$2*'S1.5 - N models per year'!G4</f>
        <v>2620.841551</v>
      </c>
      <c r="H5" s="30">
        <f>H$2*'S1.5 - N models per year'!H4</f>
        <v>1682.123033</v>
      </c>
      <c r="I5" s="30">
        <f>I$2*'S1.5 - N models per year'!I4</f>
        <v>179.2628172</v>
      </c>
      <c r="J5" s="30">
        <f>J$2*'S1.5 - N models per year'!J4</f>
        <v>0</v>
      </c>
      <c r="K5" s="30">
        <f>K$2*'S1.5 - N models per year'!K4</f>
        <v>0</v>
      </c>
      <c r="L5" s="30">
        <f>L$2*'S1.5 - N models per year'!L4</f>
        <v>0</v>
      </c>
      <c r="M5" s="30">
        <f>M$2*'S1.5 - N models per year'!M4</f>
        <v>0</v>
      </c>
      <c r="N5" s="30">
        <f>N$2*'S1.5 - N models per year'!N4</f>
        <v>0</v>
      </c>
      <c r="O5" s="30">
        <f>O$2*'S1.5 - N models per year'!O4</f>
        <v>0</v>
      </c>
      <c r="P5" s="30">
        <f>P$2*'S1.5 - N models per year'!P4</f>
        <v>457.5971216</v>
      </c>
      <c r="Q5" s="30">
        <f>Q$2*'S1.5 - N models per year'!Q4</f>
        <v>0</v>
      </c>
      <c r="R5" s="30">
        <f>R$2*'S1.5 - N models per year'!R4</f>
        <v>3315.271734</v>
      </c>
      <c r="S5" s="30">
        <f>S$2*'S1.5 - N models per year'!S4</f>
        <v>0</v>
      </c>
      <c r="T5" s="30">
        <f>T$2*'S1.5 - N models per year'!T4</f>
        <v>375.1972443</v>
      </c>
      <c r="U5" s="30">
        <f>U$2*'S1.5 - N models per year'!U4</f>
        <v>0</v>
      </c>
      <c r="V5" s="30">
        <f>V$2*'S1.5 - N models per year'!V4</f>
        <v>247.10438</v>
      </c>
      <c r="W5" s="30">
        <f>W$2*'S1.5 - N models per year'!W4</f>
        <v>243.164296</v>
      </c>
      <c r="X5" s="30">
        <f>X$2*'S1.5 - N models per year'!X4</f>
        <v>0</v>
      </c>
      <c r="Y5" s="30">
        <f>Y$2*'S1.5 - N models per year'!Y4</f>
        <v>0</v>
      </c>
      <c r="Z5" s="30">
        <f>Z$2*'S1.5 - N models per year'!Z4</f>
        <v>0</v>
      </c>
      <c r="AA5" s="30">
        <f>AA$2*'S1.5 - N models per year'!AA4</f>
        <v>11.04379711</v>
      </c>
      <c r="AB5" s="30">
        <f>AB$2*'S1.5 - N models per year'!AB4</f>
        <v>0</v>
      </c>
      <c r="AC5" s="30">
        <f>AC$2*'S1.5 - N models per year'!AC4</f>
        <v>16.14303183</v>
      </c>
      <c r="AD5" s="30">
        <f>AD$2*'S1.5 - N models per year'!AD4</f>
        <v>0.2119162479</v>
      </c>
      <c r="AE5" s="30">
        <f>AE$2*'S1.5 - N models per year'!AE4</f>
        <v>29.51070874</v>
      </c>
      <c r="AF5" s="30">
        <f>AF$2*'S1.5 - N models per year'!AF4</f>
        <v>0</v>
      </c>
      <c r="AG5" s="30">
        <f>AG$2*'S1.5 - N models per year'!AG4</f>
        <v>105.2020816</v>
      </c>
      <c r="AH5" s="30">
        <f>AH$2*'S1.5 - N models per year'!AH4</f>
        <v>24.18342514</v>
      </c>
      <c r="AI5" s="30">
        <f>AI$2*'S1.5 - N models per year'!AI4</f>
        <v>0.5105857098</v>
      </c>
      <c r="AJ5" s="30">
        <f>AJ$2*'S1.5 - N models per year'!AJ4</f>
        <v>0</v>
      </c>
      <c r="AK5" s="30">
        <f>AK$2*'S1.5 - N models per year'!AK4</f>
        <v>21.64224288</v>
      </c>
      <c r="AL5" s="30">
        <f>AL$2*'S1.5 - N models per year'!AL4</f>
        <v>0</v>
      </c>
      <c r="AM5" s="30">
        <f>AM$2*'S1.5 - N models per year'!AM4</f>
        <v>39.34407453</v>
      </c>
      <c r="AN5" s="30">
        <f>AN$2*'S1.5 - N models per year'!AN4</f>
        <v>25.72632085</v>
      </c>
      <c r="AO5" s="30">
        <f>AO$2*'S1.5 - N models per year'!AO4</f>
        <v>17.27849778</v>
      </c>
      <c r="AP5" s="30">
        <f>AP$2*'S1.5 - N models per year'!AP4</f>
        <v>0.2632591918</v>
      </c>
      <c r="AQ5" s="30">
        <f>AQ$2*'S1.5 - N models per year'!AQ4</f>
        <v>2.150326633</v>
      </c>
      <c r="AR5" s="30">
        <f>AR$2*'S1.5 - N models per year'!AR4</f>
        <v>0</v>
      </c>
      <c r="AS5" s="30">
        <f>AS$2*'S1.5 - N models per year'!AS4</f>
        <v>0</v>
      </c>
      <c r="AT5" s="30">
        <f>AT$2*'S1.5 - N models per year'!AT4</f>
        <v>0</v>
      </c>
      <c r="AU5" s="30">
        <f>AU$2*'S1.5 - N models per year'!AU4</f>
        <v>0</v>
      </c>
      <c r="AV5" s="30">
        <f>AV$2*'S1.5 - N models per year'!AV4</f>
        <v>0</v>
      </c>
      <c r="AW5" s="30">
        <f>AW$2*'S1.5 - N models per year'!AW4</f>
        <v>91.29557643</v>
      </c>
      <c r="AX5" s="30">
        <f>AX$2*'S1.5 - N models per year'!AX4</f>
        <v>139.6964372</v>
      </c>
      <c r="AY5" s="30">
        <f>AY$2*'S1.5 - N models per year'!AY4</f>
        <v>19.90579179</v>
      </c>
      <c r="AZ5" s="30">
        <f>AZ$2*'S1.5 - N models per year'!AZ4</f>
        <v>1.707795645</v>
      </c>
      <c r="BA5" s="30">
        <f>BA$2*'S1.5 - N models per year'!BA4</f>
        <v>16.2486004</v>
      </c>
      <c r="BB5" s="30">
        <f>BB$2*'S1.5 - N models per year'!BB4</f>
        <v>28.34099338</v>
      </c>
      <c r="BC5" s="30">
        <f>BC$2*'S1.5 - N models per year'!BC4</f>
        <v>0</v>
      </c>
      <c r="BD5" s="30">
        <f>BD$2*'S1.5 - N models per year'!BD4</f>
        <v>0</v>
      </c>
      <c r="BE5" s="30">
        <f>BE$2*'S1.5 - N models per year'!BE4</f>
        <v>0</v>
      </c>
      <c r="BF5" s="30">
        <f>BF$2*'S1.5 - N models per year'!BF4</f>
        <v>0</v>
      </c>
      <c r="BG5" s="30">
        <f>BG$2*'S1.5 - N models per year'!BG4</f>
        <v>0</v>
      </c>
      <c r="BH5" s="30">
        <f>BH$2*'S1.5 - N models per year'!BH4</f>
        <v>0</v>
      </c>
      <c r="BI5" s="30">
        <f>BI$2*'S1.5 - N models per year'!BI4</f>
        <v>0</v>
      </c>
      <c r="BJ5" s="30">
        <f>BJ$2*'S1.5 - N models per year'!BJ4</f>
        <v>0</v>
      </c>
      <c r="BK5" s="30">
        <f t="shared" si="1"/>
        <v>11335.69349</v>
      </c>
    </row>
    <row r="6">
      <c r="A6" s="39">
        <v>2003.0</v>
      </c>
      <c r="B6" s="30">
        <f>B$2*'S1.5 - N models per year'!B5</f>
        <v>133.2396767</v>
      </c>
      <c r="C6" s="30">
        <f>C$2*'S1.5 - N models per year'!C5</f>
        <v>0</v>
      </c>
      <c r="D6" s="30">
        <f>D$2*'S1.5 - N models per year'!D5</f>
        <v>0</v>
      </c>
      <c r="E6" s="30">
        <f>E$2*'S1.5 - N models per year'!E5</f>
        <v>607.9964564</v>
      </c>
      <c r="F6" s="30">
        <f>F$2*'S1.5 - N models per year'!F5</f>
        <v>973.1346385</v>
      </c>
      <c r="G6" s="30">
        <f>G$2*'S1.5 - N models per year'!G5</f>
        <v>2551.887702</v>
      </c>
      <c r="H6" s="30">
        <f>H$2*'S1.5 - N models per year'!H5</f>
        <v>1689.461141</v>
      </c>
      <c r="I6" s="30">
        <f>I$2*'S1.5 - N models per year'!I5</f>
        <v>221.5186751</v>
      </c>
      <c r="J6" s="30">
        <f>J$2*'S1.5 - N models per year'!J5</f>
        <v>0</v>
      </c>
      <c r="K6" s="30">
        <f>K$2*'S1.5 - N models per year'!K5</f>
        <v>0</v>
      </c>
      <c r="L6" s="30">
        <f>L$2*'S1.5 - N models per year'!L5</f>
        <v>0</v>
      </c>
      <c r="M6" s="30">
        <f>M$2*'S1.5 - N models per year'!M5</f>
        <v>0</v>
      </c>
      <c r="N6" s="30">
        <f>N$2*'S1.5 - N models per year'!N5</f>
        <v>0</v>
      </c>
      <c r="O6" s="30">
        <f>O$2*'S1.5 - N models per year'!O5</f>
        <v>0</v>
      </c>
      <c r="P6" s="30">
        <f>P$2*'S1.5 - N models per year'!P5</f>
        <v>490.2951325</v>
      </c>
      <c r="Q6" s="30">
        <f>Q$2*'S1.5 - N models per year'!Q5</f>
        <v>0</v>
      </c>
      <c r="R6" s="30">
        <f>R$2*'S1.5 - N models per year'!R5</f>
        <v>3419.384984</v>
      </c>
      <c r="S6" s="30">
        <f>S$2*'S1.5 - N models per year'!S5</f>
        <v>0</v>
      </c>
      <c r="T6" s="30">
        <f>T$2*'S1.5 - N models per year'!T5</f>
        <v>398.4716596</v>
      </c>
      <c r="U6" s="30">
        <f>U$2*'S1.5 - N models per year'!U5</f>
        <v>0</v>
      </c>
      <c r="V6" s="30">
        <f>V$2*'S1.5 - N models per year'!V5</f>
        <v>264.8992643</v>
      </c>
      <c r="W6" s="30">
        <f>W$2*'S1.5 - N models per year'!W5</f>
        <v>253.8855593</v>
      </c>
      <c r="X6" s="30">
        <f>X$2*'S1.5 - N models per year'!X5</f>
        <v>0</v>
      </c>
      <c r="Y6" s="30">
        <f>Y$2*'S1.5 - N models per year'!Y5</f>
        <v>0</v>
      </c>
      <c r="Z6" s="30">
        <f>Z$2*'S1.5 - N models per year'!Z5</f>
        <v>0</v>
      </c>
      <c r="AA6" s="30">
        <f>AA$2*'S1.5 - N models per year'!AA5</f>
        <v>10.58016336</v>
      </c>
      <c r="AB6" s="30">
        <f>AB$2*'S1.5 - N models per year'!AB5</f>
        <v>0</v>
      </c>
      <c r="AC6" s="30">
        <f>AC$2*'S1.5 - N models per year'!AC5</f>
        <v>15.60427149</v>
      </c>
      <c r="AD6" s="30">
        <f>AD$2*'S1.5 - N models per year'!AD5</f>
        <v>0.1998475301</v>
      </c>
      <c r="AE6" s="30">
        <f>AE$2*'S1.5 - N models per year'!AE5</f>
        <v>27.75758758</v>
      </c>
      <c r="AF6" s="30">
        <f>AF$2*'S1.5 - N models per year'!AF5</f>
        <v>0</v>
      </c>
      <c r="AG6" s="30">
        <f>AG$2*'S1.5 - N models per year'!AG5</f>
        <v>117.1012481</v>
      </c>
      <c r="AH6" s="30">
        <f>AH$2*'S1.5 - N models per year'!AH5</f>
        <v>40.50061064</v>
      </c>
      <c r="AI6" s="30">
        <f>AI$2*'S1.5 - N models per year'!AI5</f>
        <v>2.407538215</v>
      </c>
      <c r="AJ6" s="30">
        <f>AJ$2*'S1.5 - N models per year'!AJ5</f>
        <v>0</v>
      </c>
      <c r="AK6" s="30">
        <f>AK$2*'S1.5 - N models per year'!AK5</f>
        <v>20.16261732</v>
      </c>
      <c r="AL6" s="30">
        <f>AL$2*'S1.5 - N models per year'!AL5</f>
        <v>0</v>
      </c>
      <c r="AM6" s="30">
        <f>AM$2*'S1.5 - N models per year'!AM5</f>
        <v>36.64154503</v>
      </c>
      <c r="AN6" s="30">
        <f>AN$2*'S1.5 - N models per year'!AN5</f>
        <v>24.9543733</v>
      </c>
      <c r="AO6" s="30">
        <f>AO$2*'S1.5 - N models per year'!AO5</f>
        <v>18.13417958</v>
      </c>
      <c r="AP6" s="30">
        <f>AP$2*'S1.5 - N models per year'!AP5</f>
        <v>0.2482664722</v>
      </c>
      <c r="AQ6" s="30">
        <f>AQ$2*'S1.5 - N models per year'!AQ5</f>
        <v>2.433437573</v>
      </c>
      <c r="AR6" s="30">
        <f>AR$2*'S1.5 - N models per year'!AR5</f>
        <v>0.8576202048</v>
      </c>
      <c r="AS6" s="30">
        <f>AS$2*'S1.5 - N models per year'!AS5</f>
        <v>0</v>
      </c>
      <c r="AT6" s="30">
        <f>AT$2*'S1.5 - N models per year'!AT5</f>
        <v>0</v>
      </c>
      <c r="AU6" s="30">
        <f>AU$2*'S1.5 - N models per year'!AU5</f>
        <v>0</v>
      </c>
      <c r="AV6" s="30">
        <f>AV$2*'S1.5 - N models per year'!AV5</f>
        <v>0</v>
      </c>
      <c r="AW6" s="30">
        <f>AW$2*'S1.5 - N models per year'!AW5</f>
        <v>96.7041038</v>
      </c>
      <c r="AX6" s="30">
        <f>AX$2*'S1.5 - N models per year'!AX5</f>
        <v>130.6473839</v>
      </c>
      <c r="AY6" s="30">
        <f>AY$2*'S1.5 - N models per year'!AY5</f>
        <v>18.32366737</v>
      </c>
      <c r="AZ6" s="30">
        <f>AZ$2*'S1.5 - N models per year'!AZ5</f>
        <v>1.610535978</v>
      </c>
      <c r="BA6" s="30">
        <f>BA$2*'S1.5 - N models per year'!BA5</f>
        <v>15.03411824</v>
      </c>
      <c r="BB6" s="30">
        <f>BB$2*'S1.5 - N models per year'!BB5</f>
        <v>26.60029405</v>
      </c>
      <c r="BC6" s="30">
        <f>BC$2*'S1.5 - N models per year'!BC5</f>
        <v>0</v>
      </c>
      <c r="BD6" s="30">
        <f>BD$2*'S1.5 - N models per year'!BD5</f>
        <v>0</v>
      </c>
      <c r="BE6" s="30">
        <f>BE$2*'S1.5 - N models per year'!BE5</f>
        <v>0</v>
      </c>
      <c r="BF6" s="30">
        <f>BF$2*'S1.5 - N models per year'!BF5</f>
        <v>0</v>
      </c>
      <c r="BG6" s="30">
        <f>BG$2*'S1.5 - N models per year'!BG5</f>
        <v>0</v>
      </c>
      <c r="BH6" s="30">
        <f>BH$2*'S1.5 - N models per year'!BH5</f>
        <v>0</v>
      </c>
      <c r="BI6" s="30">
        <f>BI$2*'S1.5 - N models per year'!BI5</f>
        <v>0</v>
      </c>
      <c r="BJ6" s="30">
        <f>BJ$2*'S1.5 - N models per year'!BJ5</f>
        <v>0</v>
      </c>
      <c r="BK6" s="30">
        <f t="shared" si="1"/>
        <v>11610.6783</v>
      </c>
    </row>
    <row r="7">
      <c r="A7" s="39">
        <v>2004.0</v>
      </c>
      <c r="B7" s="30">
        <f>B$2*'S1.5 - N models per year'!B6</f>
        <v>140.4980571</v>
      </c>
      <c r="C7" s="30">
        <f>C$2*'S1.5 - N models per year'!C6</f>
        <v>0</v>
      </c>
      <c r="D7" s="30">
        <f>D$2*'S1.5 - N models per year'!D6</f>
        <v>0</v>
      </c>
      <c r="E7" s="30">
        <f>E$2*'S1.5 - N models per year'!E6</f>
        <v>708.7740409</v>
      </c>
      <c r="F7" s="30">
        <f>F$2*'S1.5 - N models per year'!F6</f>
        <v>1024.85671</v>
      </c>
      <c r="G7" s="30">
        <f>G$2*'S1.5 - N models per year'!G6</f>
        <v>2487.863651</v>
      </c>
      <c r="H7" s="30">
        <f>H$2*'S1.5 - N models per year'!H6</f>
        <v>1676.015265</v>
      </c>
      <c r="I7" s="30">
        <f>I$2*'S1.5 - N models per year'!I6</f>
        <v>261.1739066</v>
      </c>
      <c r="J7" s="30">
        <f>J$2*'S1.5 - N models per year'!J6</f>
        <v>0</v>
      </c>
      <c r="K7" s="30">
        <f>K$2*'S1.5 - N models per year'!K6</f>
        <v>0</v>
      </c>
      <c r="L7" s="30">
        <f>L$2*'S1.5 - N models per year'!L6</f>
        <v>0</v>
      </c>
      <c r="M7" s="30">
        <f>M$2*'S1.5 - N models per year'!M6</f>
        <v>0</v>
      </c>
      <c r="N7" s="30">
        <f>N$2*'S1.5 - N models per year'!N6</f>
        <v>0</v>
      </c>
      <c r="O7" s="30">
        <f>O$2*'S1.5 - N models per year'!O6</f>
        <v>0</v>
      </c>
      <c r="P7" s="30">
        <f>P$2*'S1.5 - N models per year'!P6</f>
        <v>534.401862</v>
      </c>
      <c r="Q7" s="30">
        <f>Q$2*'S1.5 - N models per year'!Q6</f>
        <v>0</v>
      </c>
      <c r="R7" s="30">
        <f>R$2*'S1.5 - N models per year'!R6</f>
        <v>3504.550043</v>
      </c>
      <c r="S7" s="30">
        <f>S$2*'S1.5 - N models per year'!S6</f>
        <v>0</v>
      </c>
      <c r="T7" s="30">
        <f>T$2*'S1.5 - N models per year'!T6</f>
        <v>419.244343</v>
      </c>
      <c r="U7" s="30">
        <f>U$2*'S1.5 - N models per year'!U6</f>
        <v>0</v>
      </c>
      <c r="V7" s="30">
        <f>V$2*'S1.5 - N models per year'!V6</f>
        <v>298.0807582</v>
      </c>
      <c r="W7" s="30">
        <f>W$2*'S1.5 - N models per year'!W6</f>
        <v>283.0019937</v>
      </c>
      <c r="X7" s="30">
        <f>X$2*'S1.5 - N models per year'!X6</f>
        <v>0</v>
      </c>
      <c r="Y7" s="30">
        <f>Y$2*'S1.5 - N models per year'!Y6</f>
        <v>0</v>
      </c>
      <c r="Z7" s="30">
        <f>Z$2*'S1.5 - N models per year'!Z6</f>
        <v>0</v>
      </c>
      <c r="AA7" s="30">
        <f>AA$2*'S1.5 - N models per year'!AA6</f>
        <v>10.87343265</v>
      </c>
      <c r="AB7" s="30">
        <f>AB$2*'S1.5 - N models per year'!AB6</f>
        <v>0</v>
      </c>
      <c r="AC7" s="30">
        <f>AC$2*'S1.5 - N models per year'!AC6</f>
        <v>15.41891271</v>
      </c>
      <c r="AD7" s="30">
        <f>AD$2*'S1.5 - N models per year'!AD6</f>
        <v>0.1905039408</v>
      </c>
      <c r="AE7" s="30">
        <f>AE$2*'S1.5 - N models per year'!AE6</f>
        <v>26.18347796</v>
      </c>
      <c r="AF7" s="30">
        <f>AF$2*'S1.5 - N models per year'!AF6</f>
        <v>0</v>
      </c>
      <c r="AG7" s="30">
        <f>AG$2*'S1.5 - N models per year'!AG6</f>
        <v>122.4789057</v>
      </c>
      <c r="AH7" s="30">
        <f>AH$2*'S1.5 - N models per year'!AH6</f>
        <v>57.72317965</v>
      </c>
      <c r="AI7" s="30">
        <f>AI$2*'S1.5 - N models per year'!AI6</f>
        <v>4.130958891</v>
      </c>
      <c r="AJ7" s="30">
        <f>AJ$2*'S1.5 - N models per year'!AJ6</f>
        <v>0</v>
      </c>
      <c r="AK7" s="30">
        <f>AK$2*'S1.5 - N models per year'!AK6</f>
        <v>19.07861948</v>
      </c>
      <c r="AL7" s="30">
        <f>AL$2*'S1.5 - N models per year'!AL6</f>
        <v>0</v>
      </c>
      <c r="AM7" s="30">
        <f>AM$2*'S1.5 - N models per year'!AM6</f>
        <v>34.34138899</v>
      </c>
      <c r="AN7" s="30">
        <f>AN$2*'S1.5 - N models per year'!AN6</f>
        <v>23.62247465</v>
      </c>
      <c r="AO7" s="30">
        <f>AO$2*'S1.5 - N models per year'!AO6</f>
        <v>21.29476863</v>
      </c>
      <c r="AP7" s="30">
        <f>AP$2*'S1.5 - N models per year'!AP6</f>
        <v>0.2366591235</v>
      </c>
      <c r="AQ7" s="30">
        <f>AQ$2*'S1.5 - N models per year'!AQ6</f>
        <v>18.94393599</v>
      </c>
      <c r="AR7" s="30">
        <f>AR$2*'S1.5 - N models per year'!AR6</f>
        <v>0.8175233819</v>
      </c>
      <c r="AS7" s="30">
        <f>AS$2*'S1.5 - N models per year'!AS6</f>
        <v>1.398242895</v>
      </c>
      <c r="AT7" s="30">
        <f>AT$2*'S1.5 - N models per year'!AT6</f>
        <v>0</v>
      </c>
      <c r="AU7" s="30">
        <f>AU$2*'S1.5 - N models per year'!AU6</f>
        <v>0.5681219728</v>
      </c>
      <c r="AV7" s="30">
        <f>AV$2*'S1.5 - N models per year'!AV6</f>
        <v>0</v>
      </c>
      <c r="AW7" s="30">
        <f>AW$2*'S1.5 - N models per year'!AW6</f>
        <v>108.1737406</v>
      </c>
      <c r="AX7" s="30">
        <f>AX$2*'S1.5 - N models per year'!AX6</f>
        <v>124.0180654</v>
      </c>
      <c r="AY7" s="30">
        <f>AY$2*'S1.5 - N models per year'!AY6</f>
        <v>16.7951636</v>
      </c>
      <c r="AZ7" s="30">
        <f>AZ$2*'S1.5 - N models per year'!AZ6</f>
        <v>1.53523764</v>
      </c>
      <c r="BA7" s="30">
        <f>BA$2*'S1.5 - N models per year'!BA6</f>
        <v>14.05561888</v>
      </c>
      <c r="BB7" s="30">
        <f>BB$2*'S1.5 - N models per year'!BB6</f>
        <v>25.35663482</v>
      </c>
      <c r="BC7" s="30">
        <f>BC$2*'S1.5 - N models per year'!BC6</f>
        <v>0</v>
      </c>
      <c r="BD7" s="30">
        <f>BD$2*'S1.5 - N models per year'!BD6</f>
        <v>0</v>
      </c>
      <c r="BE7" s="30">
        <f>BE$2*'S1.5 - N models per year'!BE6</f>
        <v>0</v>
      </c>
      <c r="BF7" s="30">
        <f>BF$2*'S1.5 - N models per year'!BF6</f>
        <v>0</v>
      </c>
      <c r="BG7" s="30">
        <f>BG$2*'S1.5 - N models per year'!BG6</f>
        <v>0</v>
      </c>
      <c r="BH7" s="30">
        <f>BH$2*'S1.5 - N models per year'!BH6</f>
        <v>0</v>
      </c>
      <c r="BI7" s="30">
        <f>BI$2*'S1.5 - N models per year'!BI6</f>
        <v>0</v>
      </c>
      <c r="BJ7" s="30">
        <f>BJ$2*'S1.5 - N models per year'!BJ6</f>
        <v>0</v>
      </c>
      <c r="BK7" s="30">
        <f t="shared" si="1"/>
        <v>11985.6962</v>
      </c>
    </row>
    <row r="8">
      <c r="A8" s="39">
        <v>2005.0</v>
      </c>
      <c r="B8" s="30">
        <f>B$2*'S1.5 - N models per year'!B7</f>
        <v>147.648097</v>
      </c>
      <c r="C8" s="30">
        <f>C$2*'S1.5 - N models per year'!C7</f>
        <v>0</v>
      </c>
      <c r="D8" s="30">
        <f>D$2*'S1.5 - N models per year'!D7</f>
        <v>0</v>
      </c>
      <c r="E8" s="30">
        <f>E$2*'S1.5 - N models per year'!E7</f>
        <v>781.0705983</v>
      </c>
      <c r="F8" s="30">
        <f>F$2*'S1.5 - N models per year'!F7</f>
        <v>1109.555872</v>
      </c>
      <c r="G8" s="30">
        <f>G$2*'S1.5 - N models per year'!G7</f>
        <v>2438.47818</v>
      </c>
      <c r="H8" s="30">
        <f>H$2*'S1.5 - N models per year'!H7</f>
        <v>1651.922783</v>
      </c>
      <c r="I8" s="30">
        <f>I$2*'S1.5 - N models per year'!I7</f>
        <v>351.6598965</v>
      </c>
      <c r="J8" s="30">
        <f>J$2*'S1.5 - N models per year'!J7</f>
        <v>0</v>
      </c>
      <c r="K8" s="30">
        <f>K$2*'S1.5 - N models per year'!K7</f>
        <v>0</v>
      </c>
      <c r="L8" s="30">
        <f>L$2*'S1.5 - N models per year'!L7</f>
        <v>0</v>
      </c>
      <c r="M8" s="30">
        <f>M$2*'S1.5 - N models per year'!M7</f>
        <v>0</v>
      </c>
      <c r="N8" s="30">
        <f>N$2*'S1.5 - N models per year'!N7</f>
        <v>0</v>
      </c>
      <c r="O8" s="30">
        <f>O$2*'S1.5 - N models per year'!O7</f>
        <v>0</v>
      </c>
      <c r="P8" s="30">
        <f>P$2*'S1.5 - N models per year'!P7</f>
        <v>618.0577708</v>
      </c>
      <c r="Q8" s="30">
        <f>Q$2*'S1.5 - N models per year'!Q7</f>
        <v>0</v>
      </c>
      <c r="R8" s="30">
        <f>R$2*'S1.5 - N models per year'!R7</f>
        <v>3666.288624</v>
      </c>
      <c r="S8" s="30">
        <f>S$2*'S1.5 - N models per year'!S7</f>
        <v>0</v>
      </c>
      <c r="T8" s="30">
        <f>T$2*'S1.5 - N models per year'!T7</f>
        <v>424.6575752</v>
      </c>
      <c r="U8" s="30">
        <f>U$2*'S1.5 - N models per year'!U7</f>
        <v>0</v>
      </c>
      <c r="V8" s="30">
        <f>V$2*'S1.5 - N models per year'!V7</f>
        <v>329.5033586</v>
      </c>
      <c r="W8" s="30">
        <f>W$2*'S1.5 - N models per year'!W7</f>
        <v>321.8821702</v>
      </c>
      <c r="X8" s="30">
        <f>X$2*'S1.5 - N models per year'!X7</f>
        <v>0</v>
      </c>
      <c r="Y8" s="30">
        <f>Y$2*'S1.5 - N models per year'!Y7</f>
        <v>0</v>
      </c>
      <c r="Z8" s="30">
        <f>Z$2*'S1.5 - N models per year'!Z7</f>
        <v>39.92147134</v>
      </c>
      <c r="AA8" s="30">
        <f>AA$2*'S1.5 - N models per year'!AA7</f>
        <v>10.87920237</v>
      </c>
      <c r="AB8" s="30">
        <f>AB$2*'S1.5 - N models per year'!AB7</f>
        <v>0</v>
      </c>
      <c r="AC8" s="30">
        <f>AC$2*'S1.5 - N models per year'!AC7</f>
        <v>16.00182927</v>
      </c>
      <c r="AD8" s="30">
        <f>AD$2*'S1.5 - N models per year'!AD7</f>
        <v>0.182663151</v>
      </c>
      <c r="AE8" s="30">
        <f>AE$2*'S1.5 - N models per year'!AE7</f>
        <v>24.90708767</v>
      </c>
      <c r="AF8" s="30">
        <f>AF$2*'S1.5 - N models per year'!AF7</f>
        <v>0</v>
      </c>
      <c r="AG8" s="30">
        <f>AG$2*'S1.5 - N models per year'!AG7</f>
        <v>121.402049</v>
      </c>
      <c r="AH8" s="30">
        <f>AH$2*'S1.5 - N models per year'!AH7</f>
        <v>71.16094331</v>
      </c>
      <c r="AI8" s="30">
        <f>AI$2*'S1.5 - N models per year'!AI7</f>
        <v>13.20312088</v>
      </c>
      <c r="AJ8" s="30">
        <f>AJ$2*'S1.5 - N models per year'!AJ7</f>
        <v>0</v>
      </c>
      <c r="AK8" s="30">
        <f>AK$2*'S1.5 - N models per year'!AK7</f>
        <v>18.15787228</v>
      </c>
      <c r="AL8" s="30">
        <f>AL$2*'S1.5 - N models per year'!AL7</f>
        <v>0</v>
      </c>
      <c r="AM8" s="30">
        <f>AM$2*'S1.5 - N models per year'!AM7</f>
        <v>31.94293647</v>
      </c>
      <c r="AN8" s="30">
        <f>AN$2*'S1.5 - N models per year'!AN7</f>
        <v>23.91736231</v>
      </c>
      <c r="AO8" s="30">
        <f>AO$2*'S1.5 - N models per year'!AO7</f>
        <v>22.82047009</v>
      </c>
      <c r="AP8" s="30">
        <f>AP$2*'S1.5 - N models per year'!AP7</f>
        <v>0.2269186717</v>
      </c>
      <c r="AQ8" s="30">
        <f>AQ$2*'S1.5 - N models per year'!AQ7</f>
        <v>34.47498352</v>
      </c>
      <c r="AR8" s="30">
        <f>AR$2*'S1.5 - N models per year'!AR7</f>
        <v>6.271005054</v>
      </c>
      <c r="AS8" s="30">
        <f>AS$2*'S1.5 - N models per year'!AS7</f>
        <v>4.91587728</v>
      </c>
      <c r="AT8" s="30">
        <f>AT$2*'S1.5 - N models per year'!AT7</f>
        <v>0</v>
      </c>
      <c r="AU8" s="30">
        <f>AU$2*'S1.5 - N models per year'!AU7</f>
        <v>0.5447391233</v>
      </c>
      <c r="AV8" s="30">
        <f>AV$2*'S1.5 - N models per year'!AV7</f>
        <v>0</v>
      </c>
      <c r="AW8" s="30">
        <f>AW$2*'S1.5 - N models per year'!AW7</f>
        <v>112.7407713</v>
      </c>
      <c r="AX8" s="30">
        <f>AX$2*'S1.5 - N models per year'!AX7</f>
        <v>115.9158866</v>
      </c>
      <c r="AY8" s="30">
        <f>AY$2*'S1.5 - N models per year'!AY7</f>
        <v>15.75254779</v>
      </c>
      <c r="AZ8" s="30">
        <f>AZ$2*'S1.5 - N models per year'!AZ7</f>
        <v>1.840062624</v>
      </c>
      <c r="BA8" s="30">
        <f>BA$2*'S1.5 - N models per year'!BA7</f>
        <v>13.31856131</v>
      </c>
      <c r="BB8" s="30">
        <f>BB$2*'S1.5 - N models per year'!BB7</f>
        <v>24.31300264</v>
      </c>
      <c r="BC8" s="30">
        <f>BC$2*'S1.5 - N models per year'!BC7</f>
        <v>0</v>
      </c>
      <c r="BD8" s="30">
        <f>BD$2*'S1.5 - N models per year'!BD7</f>
        <v>0</v>
      </c>
      <c r="BE8" s="30">
        <f>BE$2*'S1.5 - N models per year'!BE7</f>
        <v>0</v>
      </c>
      <c r="BF8" s="30">
        <f>BF$2*'S1.5 - N models per year'!BF7</f>
        <v>0</v>
      </c>
      <c r="BG8" s="30">
        <f>BG$2*'S1.5 - N models per year'!BG7</f>
        <v>0</v>
      </c>
      <c r="BH8" s="30">
        <f>BH$2*'S1.5 - N models per year'!BH7</f>
        <v>0</v>
      </c>
      <c r="BI8" s="30">
        <f>BI$2*'S1.5 - N models per year'!BI7</f>
        <v>0</v>
      </c>
      <c r="BJ8" s="30">
        <f>BJ$2*'S1.5 - N models per year'!BJ7</f>
        <v>0</v>
      </c>
      <c r="BK8" s="30">
        <f t="shared" si="1"/>
        <v>12565.53629</v>
      </c>
    </row>
    <row r="9">
      <c r="A9" s="39">
        <v>2006.0</v>
      </c>
      <c r="B9" s="30">
        <f>B$2*'S1.5 - N models per year'!B8</f>
        <v>145.6507556</v>
      </c>
      <c r="C9" s="30">
        <f>C$2*'S1.5 - N models per year'!C8</f>
        <v>0</v>
      </c>
      <c r="D9" s="30">
        <f>D$2*'S1.5 - N models per year'!D8</f>
        <v>0</v>
      </c>
      <c r="E9" s="30">
        <f>E$2*'S1.5 - N models per year'!E8</f>
        <v>853.8185676</v>
      </c>
      <c r="F9" s="30">
        <f>F$2*'S1.5 - N models per year'!F8</f>
        <v>1260.8064</v>
      </c>
      <c r="G9" s="30">
        <f>G$2*'S1.5 - N models per year'!G8</f>
        <v>2388.060047</v>
      </c>
      <c r="H9" s="30">
        <f>H$2*'S1.5 - N models per year'!H8</f>
        <v>1652.188106</v>
      </c>
      <c r="I9" s="30">
        <f>I$2*'S1.5 - N models per year'!I8</f>
        <v>500.4853008</v>
      </c>
      <c r="J9" s="30">
        <f>J$2*'S1.5 - N models per year'!J8</f>
        <v>0</v>
      </c>
      <c r="K9" s="30">
        <f>K$2*'S1.5 - N models per year'!K8</f>
        <v>0</v>
      </c>
      <c r="L9" s="30">
        <f>L$2*'S1.5 - N models per year'!L8</f>
        <v>0</v>
      </c>
      <c r="M9" s="30">
        <f>M$2*'S1.5 - N models per year'!M8</f>
        <v>0</v>
      </c>
      <c r="N9" s="30">
        <f>N$2*'S1.5 - N models per year'!N8</f>
        <v>0</v>
      </c>
      <c r="O9" s="30">
        <f>O$2*'S1.5 - N models per year'!O8</f>
        <v>0</v>
      </c>
      <c r="P9" s="30">
        <f>P$2*'S1.5 - N models per year'!P8</f>
        <v>693.6655387</v>
      </c>
      <c r="Q9" s="30">
        <f>Q$2*'S1.5 - N models per year'!Q8</f>
        <v>0</v>
      </c>
      <c r="R9" s="30">
        <f>R$2*'S1.5 - N models per year'!R8</f>
        <v>3888.543233</v>
      </c>
      <c r="S9" s="30">
        <f>S$2*'S1.5 - N models per year'!S8</f>
        <v>0</v>
      </c>
      <c r="T9" s="30">
        <f>T$2*'S1.5 - N models per year'!T8</f>
        <v>431.6533965</v>
      </c>
      <c r="U9" s="30">
        <f>U$2*'S1.5 - N models per year'!U8</f>
        <v>0</v>
      </c>
      <c r="V9" s="30">
        <f>V$2*'S1.5 - N models per year'!V8</f>
        <v>369.9163051</v>
      </c>
      <c r="W9" s="30">
        <f>W$2*'S1.5 - N models per year'!W8</f>
        <v>344.3943717</v>
      </c>
      <c r="X9" s="30">
        <f>X$2*'S1.5 - N models per year'!X8</f>
        <v>0</v>
      </c>
      <c r="Y9" s="30">
        <f>Y$2*'S1.5 - N models per year'!Y8</f>
        <v>0</v>
      </c>
      <c r="Z9" s="30">
        <f>Z$2*'S1.5 - N models per year'!Z8</f>
        <v>76.52844301</v>
      </c>
      <c r="AA9" s="30">
        <f>AA$2*'S1.5 - N models per year'!AA8</f>
        <v>11.58619647</v>
      </c>
      <c r="AB9" s="30">
        <f>AB$2*'S1.5 - N models per year'!AB8</f>
        <v>0</v>
      </c>
      <c r="AC9" s="30">
        <f>AC$2*'S1.5 - N models per year'!AC8</f>
        <v>17.50481184</v>
      </c>
      <c r="AD9" s="30">
        <f>AD$2*'S1.5 - N models per year'!AD8</f>
        <v>0.1750803023</v>
      </c>
      <c r="AE9" s="30">
        <f>AE$2*'S1.5 - N models per year'!AE8</f>
        <v>23.80963375</v>
      </c>
      <c r="AF9" s="30">
        <f>AF$2*'S1.5 - N models per year'!AF8</f>
        <v>0</v>
      </c>
      <c r="AG9" s="30">
        <f>AG$2*'S1.5 - N models per year'!AG8</f>
        <v>117.3122132</v>
      </c>
      <c r="AH9" s="30">
        <f>AH$2*'S1.5 - N models per year'!AH8</f>
        <v>76.47435511</v>
      </c>
      <c r="AI9" s="30">
        <f>AI$2*'S1.5 - N models per year'!AI8</f>
        <v>24.46637799</v>
      </c>
      <c r="AJ9" s="30">
        <f>AJ$2*'S1.5 - N models per year'!AJ8</f>
        <v>0</v>
      </c>
      <c r="AK9" s="30">
        <f>AK$2*'S1.5 - N models per year'!AK8</f>
        <v>17.23091415</v>
      </c>
      <c r="AL9" s="30">
        <f>AL$2*'S1.5 - N models per year'!AL8</f>
        <v>0</v>
      </c>
      <c r="AM9" s="30">
        <f>AM$2*'S1.5 - N models per year'!AM8</f>
        <v>29.80764031</v>
      </c>
      <c r="AN9" s="30">
        <f>AN$2*'S1.5 - N models per year'!AN8</f>
        <v>24.5944827</v>
      </c>
      <c r="AO9" s="30">
        <f>AO$2*'S1.5 - N models per year'!AO8</f>
        <v>27.39897305</v>
      </c>
      <c r="AP9" s="30">
        <f>AP$2*'S1.5 - N models per year'!AP8</f>
        <v>0.2174986549</v>
      </c>
      <c r="AQ9" s="30">
        <f>AQ$2*'S1.5 - N models per year'!AQ8</f>
        <v>44.76906317</v>
      </c>
      <c r="AR9" s="30">
        <f>AR$2*'S1.5 - N models per year'!AR8</f>
        <v>9.767352439</v>
      </c>
      <c r="AS9" s="30">
        <f>AS$2*'S1.5 - N models per year'!AS8</f>
        <v>20.13226082</v>
      </c>
      <c r="AT9" s="30">
        <f>AT$2*'S1.5 - N models per year'!AT8</f>
        <v>0</v>
      </c>
      <c r="AU9" s="30">
        <f>AU$2*'S1.5 - N models per year'!AU8</f>
        <v>1.566376522</v>
      </c>
      <c r="AV9" s="30">
        <f>AV$2*'S1.5 - N models per year'!AV8</f>
        <v>0</v>
      </c>
      <c r="AW9" s="30">
        <f>AW$2*'S1.5 - N models per year'!AW8</f>
        <v>110.2218043</v>
      </c>
      <c r="AX9" s="30">
        <f>AX$2*'S1.5 - N models per year'!AX8</f>
        <v>108.7094194</v>
      </c>
      <c r="AY9" s="30">
        <f>AY$2*'S1.5 - N models per year'!AY8</f>
        <v>14.59345814</v>
      </c>
      <c r="AZ9" s="30">
        <f>AZ$2*'S1.5 - N models per year'!AZ8</f>
        <v>2.469147204</v>
      </c>
      <c r="BA9" s="30">
        <f>BA$2*'S1.5 - N models per year'!BA8</f>
        <v>12.41106929</v>
      </c>
      <c r="BB9" s="30">
        <f>BB$2*'S1.5 - N models per year'!BB8</f>
        <v>22.97079313</v>
      </c>
      <c r="BC9" s="30">
        <f>BC$2*'S1.5 - N models per year'!BC8</f>
        <v>0</v>
      </c>
      <c r="BD9" s="30">
        <f>BD$2*'S1.5 - N models per year'!BD8</f>
        <v>0</v>
      </c>
      <c r="BE9" s="30">
        <f>BE$2*'S1.5 - N models per year'!BE8</f>
        <v>0</v>
      </c>
      <c r="BF9" s="30">
        <f>BF$2*'S1.5 - N models per year'!BF8</f>
        <v>0</v>
      </c>
      <c r="BG9" s="30">
        <f>BG$2*'S1.5 - N models per year'!BG8</f>
        <v>0</v>
      </c>
      <c r="BH9" s="30">
        <f>BH$2*'S1.5 - N models per year'!BH8</f>
        <v>0</v>
      </c>
      <c r="BI9" s="30">
        <f>BI$2*'S1.5 - N models per year'!BI8</f>
        <v>0</v>
      </c>
      <c r="BJ9" s="30">
        <f>BJ$2*'S1.5 - N models per year'!BJ8</f>
        <v>0</v>
      </c>
      <c r="BK9" s="30">
        <f t="shared" si="1"/>
        <v>13323.89939</v>
      </c>
    </row>
    <row r="10">
      <c r="A10" s="39">
        <v>2007.0</v>
      </c>
      <c r="B10" s="30">
        <f>B$2*'S1.5 - N models per year'!B9</f>
        <v>143.671401</v>
      </c>
      <c r="C10" s="30">
        <f>C$2*'S1.5 - N models per year'!C9</f>
        <v>0</v>
      </c>
      <c r="D10" s="30">
        <f>D$2*'S1.5 - N models per year'!D9</f>
        <v>0</v>
      </c>
      <c r="E10" s="30">
        <f>E$2*'S1.5 - N models per year'!E9</f>
        <v>940.3809068</v>
      </c>
      <c r="F10" s="30">
        <f>F$2*'S1.5 - N models per year'!F9</f>
        <v>1481.145256</v>
      </c>
      <c r="G10" s="30">
        <f>G$2*'S1.5 - N models per year'!G9</f>
        <v>2409.58158</v>
      </c>
      <c r="H10" s="30">
        <f>H$2*'S1.5 - N models per year'!H9</f>
        <v>1740.081976</v>
      </c>
      <c r="I10" s="30">
        <f>I$2*'S1.5 - N models per year'!I9</f>
        <v>705.2626288</v>
      </c>
      <c r="J10" s="30">
        <f>J$2*'S1.5 - N models per year'!J9</f>
        <v>0</v>
      </c>
      <c r="K10" s="30">
        <f>K$2*'S1.5 - N models per year'!K9</f>
        <v>0</v>
      </c>
      <c r="L10" s="30">
        <f>L$2*'S1.5 - N models per year'!L9</f>
        <v>0</v>
      </c>
      <c r="M10" s="30">
        <f>M$2*'S1.5 - N models per year'!M9</f>
        <v>0</v>
      </c>
      <c r="N10" s="30">
        <f>N$2*'S1.5 - N models per year'!N9</f>
        <v>0</v>
      </c>
      <c r="O10" s="30">
        <f>O$2*'S1.5 - N models per year'!O9</f>
        <v>0</v>
      </c>
      <c r="P10" s="30">
        <f>P$2*'S1.5 - N models per year'!P9</f>
        <v>757.4906541</v>
      </c>
      <c r="Q10" s="30">
        <f>Q$2*'S1.5 - N models per year'!Q9</f>
        <v>0</v>
      </c>
      <c r="R10" s="30">
        <f>R$2*'S1.5 - N models per year'!R9</f>
        <v>4233.475166</v>
      </c>
      <c r="S10" s="30">
        <f>S$2*'S1.5 - N models per year'!S9</f>
        <v>0</v>
      </c>
      <c r="T10" s="30">
        <f>T$2*'S1.5 - N models per year'!T9</f>
        <v>490.0840893</v>
      </c>
      <c r="U10" s="30">
        <f>U$2*'S1.5 - N models per year'!U9</f>
        <v>0</v>
      </c>
      <c r="V10" s="30">
        <f>V$2*'S1.5 - N models per year'!V9</f>
        <v>426.8515661</v>
      </c>
      <c r="W10" s="30">
        <f>W$2*'S1.5 - N models per year'!W9</f>
        <v>383.9477574</v>
      </c>
      <c r="X10" s="30">
        <f>X$2*'S1.5 - N models per year'!X9</f>
        <v>0</v>
      </c>
      <c r="Y10" s="30">
        <f>Y$2*'S1.5 - N models per year'!Y9</f>
        <v>0</v>
      </c>
      <c r="Z10" s="30">
        <f>Z$2*'S1.5 - N models per year'!Z9</f>
        <v>88.06984906</v>
      </c>
      <c r="AA10" s="30">
        <f>AA$2*'S1.5 - N models per year'!AA9</f>
        <v>12.14303963</v>
      </c>
      <c r="AB10" s="30">
        <f>AB$2*'S1.5 - N models per year'!AB9</f>
        <v>0</v>
      </c>
      <c r="AC10" s="30">
        <f>AC$2*'S1.5 - N models per year'!AC9</f>
        <v>21.37809905</v>
      </c>
      <c r="AD10" s="30">
        <f>AD$2*'S1.5 - N models per year'!AD9</f>
        <v>0.172701008</v>
      </c>
      <c r="AE10" s="30">
        <f>AE$2*'S1.5 - N models per year'!AE9</f>
        <v>23.42343772</v>
      </c>
      <c r="AF10" s="30">
        <f>AF$2*'S1.5 - N models per year'!AF9</f>
        <v>0</v>
      </c>
      <c r="AG10" s="30">
        <f>AG$2*'S1.5 - N models per year'!AG9</f>
        <v>115.7179718</v>
      </c>
      <c r="AH10" s="30">
        <f>AH$2*'S1.5 - N models per year'!AH9</f>
        <v>76.11468459</v>
      </c>
      <c r="AI10" s="30">
        <f>AI$2*'S1.5 - N models per year'!AI9</f>
        <v>39.94574316</v>
      </c>
      <c r="AJ10" s="30">
        <f>AJ$2*'S1.5 - N models per year'!AJ9</f>
        <v>0</v>
      </c>
      <c r="AK10" s="30">
        <f>AK$2*'S1.5 - N models per year'!AK9</f>
        <v>16.86863445</v>
      </c>
      <c r="AL10" s="30">
        <f>AL$2*'S1.5 - N models per year'!AL9</f>
        <v>0</v>
      </c>
      <c r="AM10" s="30">
        <f>AM$2*'S1.5 - N models per year'!AM9</f>
        <v>28.0721298</v>
      </c>
      <c r="AN10" s="30">
        <f>AN$2*'S1.5 - N models per year'!AN9</f>
        <v>25.45828735</v>
      </c>
      <c r="AO10" s="30">
        <f>AO$2*'S1.5 - N models per year'!AO9</f>
        <v>32.70449148</v>
      </c>
      <c r="AP10" s="30">
        <f>AP$2*'S1.5 - N models per year'!AP9</f>
        <v>0.2145429067</v>
      </c>
      <c r="AQ10" s="30">
        <f>AQ$2*'S1.5 - N models per year'!AQ9</f>
        <v>46.26355239</v>
      </c>
      <c r="AR10" s="30">
        <f>AR$2*'S1.5 - N models per year'!AR9</f>
        <v>22.23373095</v>
      </c>
      <c r="AS10" s="30">
        <f>AS$2*'S1.5 - N models per year'!AS9</f>
        <v>43.52006143</v>
      </c>
      <c r="AT10" s="30">
        <f>AT$2*'S1.5 - N models per year'!AT9</f>
        <v>0</v>
      </c>
      <c r="AU10" s="30">
        <f>AU$2*'S1.5 - N models per year'!AU9</f>
        <v>4.635269659</v>
      </c>
      <c r="AV10" s="30">
        <f>AV$2*'S1.5 - N models per year'!AV9</f>
        <v>0</v>
      </c>
      <c r="AW10" s="30">
        <f>AW$2*'S1.5 - N models per year'!AW9</f>
        <v>109.7898404</v>
      </c>
      <c r="AX10" s="30">
        <f>AX$2*'S1.5 - N models per year'!AX9</f>
        <v>105.8149235</v>
      </c>
      <c r="AY10" s="30">
        <f>AY$2*'S1.5 - N models per year'!AY9</f>
        <v>13.73074603</v>
      </c>
      <c r="AZ10" s="30">
        <f>AZ$2*'S1.5 - N models per year'!AZ9</f>
        <v>3.3054465</v>
      </c>
      <c r="BA10" s="30">
        <f>BA$2*'S1.5 - N models per year'!BA9</f>
        <v>11.99256118</v>
      </c>
      <c r="BB10" s="30">
        <f>BB$2*'S1.5 - N models per year'!BB9</f>
        <v>22.00185445</v>
      </c>
      <c r="BC10" s="30">
        <f>BC$2*'S1.5 - N models per year'!BC9</f>
        <v>0</v>
      </c>
      <c r="BD10" s="30">
        <f>BD$2*'S1.5 - N models per year'!BD9</f>
        <v>0</v>
      </c>
      <c r="BE10" s="30">
        <f>BE$2*'S1.5 - N models per year'!BE9</f>
        <v>0</v>
      </c>
      <c r="BF10" s="30">
        <f>BF$2*'S1.5 - N models per year'!BF9</f>
        <v>0</v>
      </c>
      <c r="BG10" s="30">
        <f>BG$2*'S1.5 - N models per year'!BG9</f>
        <v>0</v>
      </c>
      <c r="BH10" s="30">
        <f>BH$2*'S1.5 - N models per year'!BH9</f>
        <v>0</v>
      </c>
      <c r="BI10" s="30">
        <f>BI$2*'S1.5 - N models per year'!BI9</f>
        <v>0</v>
      </c>
      <c r="BJ10" s="30">
        <f>BJ$2*'S1.5 - N models per year'!BJ9</f>
        <v>0</v>
      </c>
      <c r="BK10" s="30">
        <f t="shared" si="1"/>
        <v>14575.54458</v>
      </c>
    </row>
    <row r="11">
      <c r="A11" s="39">
        <v>2008.0</v>
      </c>
      <c r="B11" s="30">
        <f>B$2*'S1.5 - N models per year'!B10</f>
        <v>131.2268518</v>
      </c>
      <c r="C11" s="30">
        <f>C$2*'S1.5 - N models per year'!C10</f>
        <v>0</v>
      </c>
      <c r="D11" s="30">
        <f>D$2*'S1.5 - N models per year'!D10</f>
        <v>0</v>
      </c>
      <c r="E11" s="30">
        <f>E$2*'S1.5 - N models per year'!E10</f>
        <v>918.0226626</v>
      </c>
      <c r="F11" s="30">
        <f>F$2*'S1.5 - N models per year'!F10</f>
        <v>1554.101806</v>
      </c>
      <c r="G11" s="30">
        <f>G$2*'S1.5 - N models per year'!G10</f>
        <v>2246.646168</v>
      </c>
      <c r="H11" s="30">
        <f>H$2*'S1.5 - N models per year'!H10</f>
        <v>1624.247691</v>
      </c>
      <c r="I11" s="30">
        <f>I$2*'S1.5 - N models per year'!I10</f>
        <v>837.4263214</v>
      </c>
      <c r="J11" s="30">
        <f>J$2*'S1.5 - N models per year'!J10</f>
        <v>0</v>
      </c>
      <c r="K11" s="30">
        <f>K$2*'S1.5 - N models per year'!K10</f>
        <v>0</v>
      </c>
      <c r="L11" s="30">
        <f>L$2*'S1.5 - N models per year'!L10</f>
        <v>0</v>
      </c>
      <c r="M11" s="30">
        <f>M$2*'S1.5 - N models per year'!M10</f>
        <v>0</v>
      </c>
      <c r="N11" s="30">
        <f>N$2*'S1.5 - N models per year'!N10</f>
        <v>0</v>
      </c>
      <c r="O11" s="30">
        <f>O$2*'S1.5 - N models per year'!O10</f>
        <v>0</v>
      </c>
      <c r="P11" s="30">
        <f>P$2*'S1.5 - N models per year'!P10</f>
        <v>754.983601</v>
      </c>
      <c r="Q11" s="30">
        <f>Q$2*'S1.5 - N models per year'!Q10</f>
        <v>0</v>
      </c>
      <c r="R11" s="30">
        <f>R$2*'S1.5 - N models per year'!R10</f>
        <v>4284.3633</v>
      </c>
      <c r="S11" s="30">
        <f>S$2*'S1.5 - N models per year'!S10</f>
        <v>0</v>
      </c>
      <c r="T11" s="30">
        <f>T$2*'S1.5 - N models per year'!T10</f>
        <v>531.1574482</v>
      </c>
      <c r="U11" s="30">
        <f>U$2*'S1.5 - N models per year'!U10</f>
        <v>0</v>
      </c>
      <c r="V11" s="30">
        <f>V$2*'S1.5 - N models per year'!V10</f>
        <v>451.1900134</v>
      </c>
      <c r="W11" s="30">
        <f>W$2*'S1.5 - N models per year'!W10</f>
        <v>387.8609229</v>
      </c>
      <c r="X11" s="30">
        <f>X$2*'S1.5 - N models per year'!X10</f>
        <v>0</v>
      </c>
      <c r="Y11" s="30">
        <f>Y$2*'S1.5 - N models per year'!Y10</f>
        <v>0</v>
      </c>
      <c r="Z11" s="30">
        <f>Z$2*'S1.5 - N models per year'!Z10</f>
        <v>160.8828055</v>
      </c>
      <c r="AA11" s="30">
        <f>AA$2*'S1.5 - N models per year'!AA10</f>
        <v>11.4826874</v>
      </c>
      <c r="AB11" s="30">
        <f>AB$2*'S1.5 - N models per year'!AB10</f>
        <v>0</v>
      </c>
      <c r="AC11" s="30">
        <f>AC$2*'S1.5 - N models per year'!AC10</f>
        <v>25.68468396</v>
      </c>
      <c r="AD11" s="30">
        <f>AD$2*'S1.5 - N models per year'!AD10</f>
        <v>0.1577419684</v>
      </c>
      <c r="AE11" s="30">
        <f>AE$2*'S1.5 - N models per year'!AE10</f>
        <v>21.28013385</v>
      </c>
      <c r="AF11" s="30">
        <f>AF$2*'S1.5 - N models per year'!AF10</f>
        <v>0.3881689614</v>
      </c>
      <c r="AG11" s="30">
        <f>AG$2*'S1.5 - N models per year'!AG10</f>
        <v>105.6946966</v>
      </c>
      <c r="AH11" s="30">
        <f>AH$2*'S1.5 - N models per year'!AH10</f>
        <v>70.45286754</v>
      </c>
      <c r="AI11" s="30">
        <f>AI$2*'S1.5 - N models per year'!AI10</f>
        <v>57.00893326</v>
      </c>
      <c r="AJ11" s="30">
        <f>AJ$2*'S1.5 - N models per year'!AJ10</f>
        <v>0</v>
      </c>
      <c r="AK11" s="30">
        <f>AK$2*'S1.5 - N models per year'!AK10</f>
        <v>15.17346671</v>
      </c>
      <c r="AL11" s="30">
        <f>AL$2*'S1.5 - N models per year'!AL10</f>
        <v>0</v>
      </c>
      <c r="AM11" s="30">
        <f>AM$2*'S1.5 - N models per year'!AM10</f>
        <v>25.15449697</v>
      </c>
      <c r="AN11" s="30">
        <f>AN$2*'S1.5 - N models per year'!AN10</f>
        <v>23.38992108</v>
      </c>
      <c r="AO11" s="30">
        <f>AO$2*'S1.5 - N models per year'!AO10</f>
        <v>36.9247271</v>
      </c>
      <c r="AP11" s="30">
        <f>AP$2*'S1.5 - N models per year'!AP10</f>
        <v>0.1959595997</v>
      </c>
      <c r="AQ11" s="30">
        <f>AQ$2*'S1.5 - N models per year'!AQ10</f>
        <v>44.8172769</v>
      </c>
      <c r="AR11" s="30">
        <f>AR$2*'S1.5 - N models per year'!AR10</f>
        <v>38.58498452</v>
      </c>
      <c r="AS11" s="30">
        <f>AS$2*'S1.5 - N models per year'!AS10</f>
        <v>65.99344023</v>
      </c>
      <c r="AT11" s="30">
        <f>AT$2*'S1.5 - N models per year'!AT10</f>
        <v>0</v>
      </c>
      <c r="AU11" s="30">
        <f>AU$2*'S1.5 - N models per year'!AU10</f>
        <v>10.34921857</v>
      </c>
      <c r="AV11" s="30">
        <f>AV$2*'S1.5 - N models per year'!AV10</f>
        <v>0</v>
      </c>
      <c r="AW11" s="30">
        <f>AW$2*'S1.5 - N models per year'!AW10</f>
        <v>101.2536416</v>
      </c>
      <c r="AX11" s="30">
        <f>AX$2*'S1.5 - N models per year'!AX10</f>
        <v>95.35501989</v>
      </c>
      <c r="AY11" s="30">
        <f>AY$2*'S1.5 - N models per year'!AY10</f>
        <v>11.73229087</v>
      </c>
      <c r="AZ11" s="30">
        <f>AZ$2*'S1.5 - N models per year'!AZ10</f>
        <v>3.972545895</v>
      </c>
      <c r="BA11" s="30">
        <f>BA$2*'S1.5 - N models per year'!BA10</f>
        <v>10.8625063</v>
      </c>
      <c r="BB11" s="30">
        <f>BB$2*'S1.5 - N models per year'!BB10</f>
        <v>19.99611423</v>
      </c>
      <c r="BC11" s="30">
        <f>BC$2*'S1.5 - N models per year'!BC10</f>
        <v>0.5103416624</v>
      </c>
      <c r="BD11" s="30">
        <f>BD$2*'S1.5 - N models per year'!BD10</f>
        <v>0</v>
      </c>
      <c r="BE11" s="30">
        <f>BE$2*'S1.5 - N models per year'!BE10</f>
        <v>0</v>
      </c>
      <c r="BF11" s="30">
        <f>BF$2*'S1.5 - N models per year'!BF10</f>
        <v>0</v>
      </c>
      <c r="BG11" s="30">
        <f>BG$2*'S1.5 - N models per year'!BG10</f>
        <v>0</v>
      </c>
      <c r="BH11" s="30">
        <f>BH$2*'S1.5 - N models per year'!BH10</f>
        <v>0</v>
      </c>
      <c r="BI11" s="30">
        <f>BI$2*'S1.5 - N models per year'!BI10</f>
        <v>0</v>
      </c>
      <c r="BJ11" s="30">
        <f>BJ$2*'S1.5 - N models per year'!BJ10</f>
        <v>0</v>
      </c>
      <c r="BK11" s="30">
        <f t="shared" si="1"/>
        <v>14678.52546</v>
      </c>
      <c r="BS11" s="30"/>
      <c r="BT11" s="30"/>
      <c r="BU11" s="30"/>
    </row>
    <row r="12">
      <c r="A12" s="39">
        <v>2009.0</v>
      </c>
      <c r="B12" s="30">
        <f>B$2*'S1.5 - N models per year'!B11</f>
        <v>120.0069144</v>
      </c>
      <c r="C12" s="30">
        <f>C$2*'S1.5 - N models per year'!C11</f>
        <v>0</v>
      </c>
      <c r="D12" s="30">
        <f>D$2*'S1.5 - N models per year'!D11</f>
        <v>0</v>
      </c>
      <c r="E12" s="30">
        <f>E$2*'S1.5 - N models per year'!E11</f>
        <v>887.0520811</v>
      </c>
      <c r="F12" s="30">
        <f>F$2*'S1.5 - N models per year'!F11</f>
        <v>1691.156228</v>
      </c>
      <c r="G12" s="30">
        <f>G$2*'S1.5 - N models per year'!G11</f>
        <v>2073.879063</v>
      </c>
      <c r="H12" s="30">
        <f>H$2*'S1.5 - N models per year'!H11</f>
        <v>1581.090223</v>
      </c>
      <c r="I12" s="30">
        <f>I$2*'S1.5 - N models per year'!I11</f>
        <v>967.8022212</v>
      </c>
      <c r="J12" s="30">
        <f>J$2*'S1.5 - N models per year'!J11</f>
        <v>0</v>
      </c>
      <c r="K12" s="30">
        <f>K$2*'S1.5 - N models per year'!K11</f>
        <v>0</v>
      </c>
      <c r="L12" s="30">
        <f>L$2*'S1.5 - N models per year'!L11</f>
        <v>11.34496933</v>
      </c>
      <c r="M12" s="30">
        <f>M$2*'S1.5 - N models per year'!M11</f>
        <v>0</v>
      </c>
      <c r="N12" s="30">
        <f>N$2*'S1.5 - N models per year'!N11</f>
        <v>0</v>
      </c>
      <c r="O12" s="30">
        <f>O$2*'S1.5 - N models per year'!O11</f>
        <v>0</v>
      </c>
      <c r="P12" s="30">
        <f>P$2*'S1.5 - N models per year'!P11</f>
        <v>740.4938176</v>
      </c>
      <c r="Q12" s="30">
        <f>Q$2*'S1.5 - N models per year'!Q11</f>
        <v>0</v>
      </c>
      <c r="R12" s="30">
        <f>R$2*'S1.5 - N models per year'!R11</f>
        <v>4336.606965</v>
      </c>
      <c r="S12" s="30">
        <f>S$2*'S1.5 - N models per year'!S11</f>
        <v>0</v>
      </c>
      <c r="T12" s="30">
        <f>T$2*'S1.5 - N models per year'!T11</f>
        <v>587.1884827</v>
      </c>
      <c r="U12" s="30">
        <f>U$2*'S1.5 - N models per year'!U11</f>
        <v>0</v>
      </c>
      <c r="V12" s="30">
        <f>V$2*'S1.5 - N models per year'!V11</f>
        <v>444.2420048</v>
      </c>
      <c r="W12" s="30">
        <f>W$2*'S1.5 - N models per year'!W11</f>
        <v>403.469761</v>
      </c>
      <c r="X12" s="30">
        <f>X$2*'S1.5 - N models per year'!X11</f>
        <v>0</v>
      </c>
      <c r="Y12" s="30">
        <f>Y$2*'S1.5 - N models per year'!Y11</f>
        <v>0</v>
      </c>
      <c r="Z12" s="30">
        <f>Z$2*'S1.5 - N models per year'!Z11</f>
        <v>262.7272762</v>
      </c>
      <c r="AA12" s="30">
        <f>AA$2*'S1.5 - N models per year'!AA11</f>
        <v>10.73957113</v>
      </c>
      <c r="AB12" s="30">
        <f>AB$2*'S1.5 - N models per year'!AB11</f>
        <v>0</v>
      </c>
      <c r="AC12" s="30">
        <f>AC$2*'S1.5 - N models per year'!AC11</f>
        <v>28.57097164</v>
      </c>
      <c r="AD12" s="30">
        <f>AD$2*'S1.5 - N models per year'!AD11</f>
        <v>0.1442549801</v>
      </c>
      <c r="AE12" s="30">
        <f>AE$2*'S1.5 - N models per year'!AE11</f>
        <v>19.14679379</v>
      </c>
      <c r="AF12" s="30">
        <f>AF$2*'S1.5 - N models per year'!AF11</f>
        <v>1.064941176</v>
      </c>
      <c r="AG12" s="30">
        <f>AG$2*'S1.5 - N models per year'!AG11</f>
        <v>96.65776655</v>
      </c>
      <c r="AH12" s="30">
        <f>AH$2*'S1.5 - N models per year'!AH11</f>
        <v>71.52484365</v>
      </c>
      <c r="AI12" s="30">
        <f>AI$2*'S1.5 - N models per year'!AI11</f>
        <v>62.56158167</v>
      </c>
      <c r="AJ12" s="30">
        <f>AJ$2*'S1.5 - N models per year'!AJ11</f>
        <v>0</v>
      </c>
      <c r="AK12" s="30">
        <f>AK$2*'S1.5 - N models per year'!AK11</f>
        <v>13.62643149</v>
      </c>
      <c r="AL12" s="30">
        <f>AL$2*'S1.5 - N models per year'!AL11</f>
        <v>0</v>
      </c>
      <c r="AM12" s="30">
        <f>AM$2*'S1.5 - N models per year'!AM11</f>
        <v>22.89265013</v>
      </c>
      <c r="AN12" s="30">
        <f>AN$2*'S1.5 - N models per year'!AN11</f>
        <v>21.89042805</v>
      </c>
      <c r="AO12" s="30">
        <f>AO$2*'S1.5 - N models per year'!AO11</f>
        <v>42.11471109</v>
      </c>
      <c r="AP12" s="30">
        <f>AP$2*'S1.5 - N models per year'!AP11</f>
        <v>0.1792049918</v>
      </c>
      <c r="AQ12" s="30">
        <f>AQ$2*'S1.5 - N models per year'!AQ11</f>
        <v>45.96218233</v>
      </c>
      <c r="AR12" s="30">
        <f>AR$2*'S1.5 - N models per year'!AR11</f>
        <v>38.69074135</v>
      </c>
      <c r="AS12" s="30">
        <f>AS$2*'S1.5 - N models per year'!AS11</f>
        <v>80.11504386</v>
      </c>
      <c r="AT12" s="30">
        <f>AT$2*'S1.5 - N models per year'!AT11</f>
        <v>0</v>
      </c>
      <c r="AU12" s="30">
        <f>AU$2*'S1.5 - N models per year'!AU11</f>
        <v>17.20792201</v>
      </c>
      <c r="AV12" s="30">
        <f>AV$2*'S1.5 - N models per year'!AV11</f>
        <v>0</v>
      </c>
      <c r="AW12" s="30">
        <f>AW$2*'S1.5 - N models per year'!AW11</f>
        <v>93.13063329</v>
      </c>
      <c r="AX12" s="30">
        <f>AX$2*'S1.5 - N models per year'!AX11</f>
        <v>86.01839606</v>
      </c>
      <c r="AY12" s="30">
        <f>AY$2*'S1.5 - N models per year'!AY11</f>
        <v>10.40545114</v>
      </c>
      <c r="AZ12" s="30">
        <f>AZ$2*'S1.5 - N models per year'!AZ11</f>
        <v>3.342260605</v>
      </c>
      <c r="BA12" s="30">
        <f>BA$2*'S1.5 - N models per year'!BA11</f>
        <v>9.76680464</v>
      </c>
      <c r="BB12" s="30">
        <f>BB$2*'S1.5 - N models per year'!BB11</f>
        <v>18.28644012</v>
      </c>
      <c r="BC12" s="30">
        <f>BC$2*'S1.5 - N models per year'!BC11</f>
        <v>0.933414577</v>
      </c>
      <c r="BD12" s="30">
        <f>BD$2*'S1.5 - N models per year'!BD11</f>
        <v>0</v>
      </c>
      <c r="BE12" s="30">
        <f>BE$2*'S1.5 - N models per year'!BE11</f>
        <v>0</v>
      </c>
      <c r="BF12" s="30">
        <f>BF$2*'S1.5 - N models per year'!BF11</f>
        <v>0</v>
      </c>
      <c r="BG12" s="30">
        <f>BG$2*'S1.5 - N models per year'!BG11</f>
        <v>0</v>
      </c>
      <c r="BH12" s="30">
        <f>BH$2*'S1.5 - N models per year'!BH11</f>
        <v>0</v>
      </c>
      <c r="BI12" s="30">
        <f>BI$2*'S1.5 - N models per year'!BI11</f>
        <v>0</v>
      </c>
      <c r="BJ12" s="30">
        <f>BJ$2*'S1.5 - N models per year'!BJ11</f>
        <v>0</v>
      </c>
      <c r="BK12" s="30">
        <f t="shared" si="1"/>
        <v>14902.03345</v>
      </c>
      <c r="BS12" s="30"/>
      <c r="BT12" s="30"/>
      <c r="BU12" s="30"/>
    </row>
    <row r="13">
      <c r="A13" s="39">
        <v>2010.0</v>
      </c>
      <c r="B13" s="30">
        <f>B$2*'S1.5 - N models per year'!B12</f>
        <v>111.3628549</v>
      </c>
      <c r="C13" s="30">
        <f>C$2*'S1.5 - N models per year'!C12</f>
        <v>0</v>
      </c>
      <c r="D13" s="30">
        <f>D$2*'S1.5 - N models per year'!D12</f>
        <v>0</v>
      </c>
      <c r="E13" s="30">
        <f>E$2*'S1.5 - N models per year'!E12</f>
        <v>842.1805638</v>
      </c>
      <c r="F13" s="30">
        <f>F$2*'S1.5 - N models per year'!F12</f>
        <v>1867.271227</v>
      </c>
      <c r="G13" s="30">
        <f>G$2*'S1.5 - N models per year'!G12</f>
        <v>1915.533167</v>
      </c>
      <c r="H13" s="30">
        <f>H$2*'S1.5 - N models per year'!H12</f>
        <v>1565.895709</v>
      </c>
      <c r="I13" s="30">
        <f>I$2*'S1.5 - N models per year'!I12</f>
        <v>1046.472113</v>
      </c>
      <c r="J13" s="30">
        <f>J$2*'S1.5 - N models per year'!J12</f>
        <v>0</v>
      </c>
      <c r="K13" s="30">
        <f>K$2*'S1.5 - N models per year'!K12</f>
        <v>0</v>
      </c>
      <c r="L13" s="30">
        <f>L$2*'S1.5 - N models per year'!L12</f>
        <v>31.58338452</v>
      </c>
      <c r="M13" s="30">
        <f>M$2*'S1.5 - N models per year'!M12</f>
        <v>0</v>
      </c>
      <c r="N13" s="30">
        <f>N$2*'S1.5 - N models per year'!N12</f>
        <v>0</v>
      </c>
      <c r="O13" s="30">
        <f>O$2*'S1.5 - N models per year'!O12</f>
        <v>0</v>
      </c>
      <c r="P13" s="30">
        <f>P$2*'S1.5 - N models per year'!P12</f>
        <v>711.0293213</v>
      </c>
      <c r="Q13" s="30">
        <f>Q$2*'S1.5 - N models per year'!Q12</f>
        <v>0</v>
      </c>
      <c r="R13" s="30">
        <f>R$2*'S1.5 - N models per year'!R12</f>
        <v>4516.761798</v>
      </c>
      <c r="S13" s="30">
        <f>S$2*'S1.5 - N models per year'!S12</f>
        <v>0</v>
      </c>
      <c r="T13" s="30">
        <f>T$2*'S1.5 - N models per year'!T12</f>
        <v>600.2688392</v>
      </c>
      <c r="U13" s="30">
        <f>U$2*'S1.5 - N models per year'!U12</f>
        <v>0</v>
      </c>
      <c r="V13" s="30">
        <f>V$2*'S1.5 - N models per year'!V12</f>
        <v>448.2646636</v>
      </c>
      <c r="W13" s="30">
        <f>W$2*'S1.5 - N models per year'!W12</f>
        <v>436.1235623</v>
      </c>
      <c r="X13" s="30">
        <f>X$2*'S1.5 - N models per year'!X12</f>
        <v>0</v>
      </c>
      <c r="Y13" s="30">
        <f>Y$2*'S1.5 - N models per year'!Y12</f>
        <v>0</v>
      </c>
      <c r="Z13" s="30">
        <f>Z$2*'S1.5 - N models per year'!Z12</f>
        <v>380.3328593</v>
      </c>
      <c r="AA13" s="30">
        <f>AA$2*'S1.5 - N models per year'!AA12</f>
        <v>10.29820338</v>
      </c>
      <c r="AB13" s="30">
        <f>AB$2*'S1.5 - N models per year'!AB12</f>
        <v>0.1156548528</v>
      </c>
      <c r="AC13" s="30">
        <f>AC$2*'S1.5 - N models per year'!AC12</f>
        <v>30.59193893</v>
      </c>
      <c r="AD13" s="30">
        <f>AD$2*'S1.5 - N models per year'!AD12</f>
        <v>0.1338643402</v>
      </c>
      <c r="AE13" s="30">
        <f>AE$2*'S1.5 - N models per year'!AE12</f>
        <v>17.42783783</v>
      </c>
      <c r="AF13" s="30">
        <f>AF$2*'S1.5 - N models per year'!AF12</f>
        <v>0.9882338059</v>
      </c>
      <c r="AG13" s="30">
        <f>AG$2*'S1.5 - N models per year'!AG12</f>
        <v>87.33512979</v>
      </c>
      <c r="AH13" s="30">
        <f>AH$2*'S1.5 - N models per year'!AH12</f>
        <v>71.11385588</v>
      </c>
      <c r="AI13" s="30">
        <f>AI$2*'S1.5 - N models per year'!AI12</f>
        <v>60.63552622</v>
      </c>
      <c r="AJ13" s="30">
        <f>AJ$2*'S1.5 - N models per year'!AJ12</f>
        <v>0</v>
      </c>
      <c r="AK13" s="30">
        <f>AK$2*'S1.5 - N models per year'!AK12</f>
        <v>12.54561832</v>
      </c>
      <c r="AL13" s="30">
        <f>AL$2*'S1.5 - N models per year'!AL12</f>
        <v>0.04227225881</v>
      </c>
      <c r="AM13" s="30">
        <f>AM$2*'S1.5 - N models per year'!AM12</f>
        <v>20.62495136</v>
      </c>
      <c r="AN13" s="30">
        <f>AN$2*'S1.5 - N models per year'!AN12</f>
        <v>20.31366756</v>
      </c>
      <c r="AO13" s="30">
        <f>AO$2*'S1.5 - N models per year'!AO12</f>
        <v>47.1791087</v>
      </c>
      <c r="AP13" s="30">
        <f>AP$2*'S1.5 - N models per year'!AP12</f>
        <v>0.1995562966</v>
      </c>
      <c r="AQ13" s="30">
        <f>AQ$2*'S1.5 - N models per year'!AQ12</f>
        <v>46.18319738</v>
      </c>
      <c r="AR13" s="30">
        <f>AR$2*'S1.5 - N models per year'!AR12</f>
        <v>38.20170671</v>
      </c>
      <c r="AS13" s="30">
        <f>AS$2*'S1.5 - N models per year'!AS12</f>
        <v>88.75474799</v>
      </c>
      <c r="AT13" s="30">
        <f>AT$2*'S1.5 - N models per year'!AT12</f>
        <v>0</v>
      </c>
      <c r="AU13" s="30">
        <f>AU$2*'S1.5 - N models per year'!AU12</f>
        <v>19.56134012</v>
      </c>
      <c r="AV13" s="30">
        <f>AV$2*'S1.5 - N models per year'!AV12</f>
        <v>0</v>
      </c>
      <c r="AW13" s="30">
        <f>AW$2*'S1.5 - N models per year'!AW12</f>
        <v>86.58770743</v>
      </c>
      <c r="AX13" s="30">
        <f>AX$2*'S1.5 - N models per year'!AX12</f>
        <v>76.16093522</v>
      </c>
      <c r="AY13" s="30">
        <f>AY$2*'S1.5 - N models per year'!AY12</f>
        <v>8.711812519</v>
      </c>
      <c r="AZ13" s="30">
        <f>AZ$2*'S1.5 - N models per year'!AZ12</f>
        <v>4.584853653</v>
      </c>
      <c r="BA13" s="30">
        <f>BA$2*'S1.5 - N models per year'!BA12</f>
        <v>8.869644482</v>
      </c>
      <c r="BB13" s="30">
        <f>BB$2*'S1.5 - N models per year'!BB12</f>
        <v>16.88442735</v>
      </c>
      <c r="BC13" s="30">
        <f>BC$2*'S1.5 - N models per year'!BC12</f>
        <v>1.299271538</v>
      </c>
      <c r="BD13" s="30">
        <f>BD$2*'S1.5 - N models per year'!BD12</f>
        <v>0</v>
      </c>
      <c r="BE13" s="30">
        <f>BE$2*'S1.5 - N models per year'!BE12</f>
        <v>0</v>
      </c>
      <c r="BF13" s="30">
        <f>BF$2*'S1.5 - N models per year'!BF12</f>
        <v>0</v>
      </c>
      <c r="BG13" s="30">
        <f>BG$2*'S1.5 - N models per year'!BG12</f>
        <v>0</v>
      </c>
      <c r="BH13" s="30">
        <f>BH$2*'S1.5 - N models per year'!BH12</f>
        <v>0</v>
      </c>
      <c r="BI13" s="30">
        <f>BI$2*'S1.5 - N models per year'!BI12</f>
        <v>0</v>
      </c>
      <c r="BJ13" s="30">
        <f>BJ$2*'S1.5 - N models per year'!BJ12</f>
        <v>0</v>
      </c>
      <c r="BK13" s="30">
        <f t="shared" si="1"/>
        <v>15248.42513</v>
      </c>
      <c r="BS13" s="30"/>
      <c r="BT13" s="30"/>
      <c r="BU13" s="30"/>
    </row>
    <row r="14">
      <c r="A14" s="39">
        <v>2011.0</v>
      </c>
      <c r="B14" s="30">
        <f>B$2*'S1.5 - N models per year'!B13</f>
        <v>104.6206787</v>
      </c>
      <c r="C14" s="30">
        <f>C$2*'S1.5 - N models per year'!C13</f>
        <v>0</v>
      </c>
      <c r="D14" s="30">
        <f>D$2*'S1.5 - N models per year'!D13</f>
        <v>0</v>
      </c>
      <c r="E14" s="30">
        <f>E$2*'S1.5 - N models per year'!E13</f>
        <v>822.8731276</v>
      </c>
      <c r="F14" s="30">
        <f>F$2*'S1.5 - N models per year'!F13</f>
        <v>2010.046175</v>
      </c>
      <c r="G14" s="30">
        <f>G$2*'S1.5 - N models per year'!G13</f>
        <v>1760.258153</v>
      </c>
      <c r="H14" s="30">
        <f>H$2*'S1.5 - N models per year'!H13</f>
        <v>1532.903214</v>
      </c>
      <c r="I14" s="30">
        <f>I$2*'S1.5 - N models per year'!I13</f>
        <v>1170.201702</v>
      </c>
      <c r="J14" s="30">
        <f>J$2*'S1.5 - N models per year'!J13</f>
        <v>0</v>
      </c>
      <c r="K14" s="30">
        <f>K$2*'S1.5 - N models per year'!K13</f>
        <v>0</v>
      </c>
      <c r="L14" s="30">
        <f>L$2*'S1.5 - N models per year'!L13</f>
        <v>54.39729192</v>
      </c>
      <c r="M14" s="30">
        <f>M$2*'S1.5 - N models per year'!M13</f>
        <v>0</v>
      </c>
      <c r="N14" s="30">
        <f>N$2*'S1.5 - N models per year'!N13</f>
        <v>0</v>
      </c>
      <c r="O14" s="30">
        <f>O$2*'S1.5 - N models per year'!O13</f>
        <v>0</v>
      </c>
      <c r="P14" s="30">
        <f>P$2*'S1.5 - N models per year'!P13</f>
        <v>691.0157471</v>
      </c>
      <c r="Q14" s="30">
        <f>Q$2*'S1.5 - N models per year'!Q13</f>
        <v>0</v>
      </c>
      <c r="R14" s="30">
        <f>R$2*'S1.5 - N models per year'!R13</f>
        <v>4721.054249</v>
      </c>
      <c r="S14" s="30">
        <f>S$2*'S1.5 - N models per year'!S13</f>
        <v>0</v>
      </c>
      <c r="T14" s="30">
        <f>T$2*'S1.5 - N models per year'!T13</f>
        <v>631.5567493</v>
      </c>
      <c r="U14" s="30">
        <f>U$2*'S1.5 - N models per year'!U13</f>
        <v>0</v>
      </c>
      <c r="V14" s="30">
        <f>V$2*'S1.5 - N models per year'!V13</f>
        <v>467.4995924</v>
      </c>
      <c r="W14" s="30">
        <f>W$2*'S1.5 - N models per year'!W13</f>
        <v>458.6797909</v>
      </c>
      <c r="X14" s="30">
        <f>X$2*'S1.5 - N models per year'!X13</f>
        <v>0</v>
      </c>
      <c r="Y14" s="30">
        <f>Y$2*'S1.5 - N models per year'!Y13</f>
        <v>0</v>
      </c>
      <c r="Z14" s="30">
        <f>Z$2*'S1.5 - N models per year'!Z13</f>
        <v>540.5407378</v>
      </c>
      <c r="AA14" s="30">
        <f>AA$2*'S1.5 - N models per year'!AA13</f>
        <v>10.19487179</v>
      </c>
      <c r="AB14" s="30">
        <f>AB$2*'S1.5 - N models per year'!AB13</f>
        <v>0.1086528287</v>
      </c>
      <c r="AC14" s="30">
        <f>AC$2*'S1.5 - N models per year'!AC13</f>
        <v>32.69155556</v>
      </c>
      <c r="AD14" s="30">
        <f>AD$2*'S1.5 - N models per year'!AD13</f>
        <v>1.383358567</v>
      </c>
      <c r="AE14" s="30">
        <f>AE$2*'S1.5 - N models per year'!AE13</f>
        <v>16.23589509</v>
      </c>
      <c r="AF14" s="30">
        <f>AF$2*'S1.5 - N models per year'!AF13</f>
        <v>0.9284037444</v>
      </c>
      <c r="AG14" s="30">
        <f>AG$2*'S1.5 - N models per year'!AG13</f>
        <v>80.34187774</v>
      </c>
      <c r="AH14" s="30">
        <f>AH$2*'S1.5 - N models per year'!AH13</f>
        <v>69.53027708</v>
      </c>
      <c r="AI14" s="30">
        <f>AI$2*'S1.5 - N models per year'!AI13</f>
        <v>60.29753455</v>
      </c>
      <c r="AJ14" s="30">
        <f>AJ$2*'S1.5 - N models per year'!AJ13</f>
        <v>0</v>
      </c>
      <c r="AK14" s="30">
        <f>AK$2*'S1.5 - N models per year'!AK13</f>
        <v>11.72388063</v>
      </c>
      <c r="AL14" s="30">
        <f>AL$2*'S1.5 - N models per year'!AL13</f>
        <v>0.238277965</v>
      </c>
      <c r="AM14" s="30">
        <f>AM$2*'S1.5 - N models per year'!AM13</f>
        <v>18.98874165</v>
      </c>
      <c r="AN14" s="30">
        <f>AN$2*'S1.5 - N models per year'!AN13</f>
        <v>18.97477861</v>
      </c>
      <c r="AO14" s="30">
        <f>AO$2*'S1.5 - N models per year'!AO13</f>
        <v>50.60734359</v>
      </c>
      <c r="AP14" s="30">
        <f>AP$2*'S1.5 - N models per year'!AP13</f>
        <v>0.2187204558</v>
      </c>
      <c r="AQ14" s="30">
        <f>AQ$2*'S1.5 - N models per year'!AQ13</f>
        <v>43.64237363</v>
      </c>
      <c r="AR14" s="30">
        <f>AR$2*'S1.5 - N models per year'!AR13</f>
        <v>38.04761293</v>
      </c>
      <c r="AS14" s="30">
        <f>AS$2*'S1.5 - N models per year'!AS13</f>
        <v>101.22677</v>
      </c>
      <c r="AT14" s="30">
        <f>AT$2*'S1.5 - N models per year'!AT13</f>
        <v>0</v>
      </c>
      <c r="AU14" s="30">
        <f>AU$2*'S1.5 - N models per year'!AU13</f>
        <v>26.62796946</v>
      </c>
      <c r="AV14" s="30">
        <f>AV$2*'S1.5 - N models per year'!AV13</f>
        <v>0</v>
      </c>
      <c r="AW14" s="30">
        <f>AW$2*'S1.5 - N models per year'!AW13</f>
        <v>81.19023902</v>
      </c>
      <c r="AX14" s="30">
        <f>AX$2*'S1.5 - N models per year'!AX13</f>
        <v>67.07809524</v>
      </c>
      <c r="AY14" s="30">
        <f>AY$2*'S1.5 - N models per year'!AY13</f>
        <v>7.579621327</v>
      </c>
      <c r="AZ14" s="30">
        <f>AZ$2*'S1.5 - N models per year'!AZ13</f>
        <v>4.560644689</v>
      </c>
      <c r="BA14" s="30">
        <f>BA$2*'S1.5 - N models per year'!BA13</f>
        <v>8.005170533</v>
      </c>
      <c r="BB14" s="30">
        <f>BB$2*'S1.5 - N models per year'!BB13</f>
        <v>15.62307464</v>
      </c>
      <c r="BC14" s="30">
        <f>BC$2*'S1.5 - N models per year'!BC13</f>
        <v>2.441221001</v>
      </c>
      <c r="BD14" s="30">
        <f>BD$2*'S1.5 - N models per year'!BD13</f>
        <v>0</v>
      </c>
      <c r="BE14" s="30">
        <f>BE$2*'S1.5 - N models per year'!BE13</f>
        <v>0</v>
      </c>
      <c r="BF14" s="30">
        <f>BF$2*'S1.5 - N models per year'!BF13</f>
        <v>0</v>
      </c>
      <c r="BG14" s="30">
        <f>BG$2*'S1.5 - N models per year'!BG13</f>
        <v>0</v>
      </c>
      <c r="BH14" s="30">
        <f>BH$2*'S1.5 - N models per year'!BH13</f>
        <v>0</v>
      </c>
      <c r="BI14" s="30">
        <f>BI$2*'S1.5 - N models per year'!BI13</f>
        <v>0</v>
      </c>
      <c r="BJ14" s="30">
        <f>BJ$2*'S1.5 - N models per year'!BJ13</f>
        <v>0</v>
      </c>
      <c r="BK14" s="30">
        <f t="shared" si="1"/>
        <v>15734.13417</v>
      </c>
      <c r="BS14" s="30"/>
      <c r="BT14" s="30"/>
      <c r="BU14" s="30"/>
    </row>
    <row r="15">
      <c r="A15" s="39">
        <v>2012.0</v>
      </c>
      <c r="B15" s="30">
        <f>B$2*'S1.5 - N models per year'!B14</f>
        <v>95.85909857</v>
      </c>
      <c r="C15" s="30">
        <f>C$2*'S1.5 - N models per year'!C14</f>
        <v>0</v>
      </c>
      <c r="D15" s="30">
        <f>D$2*'S1.5 - N models per year'!D14</f>
        <v>0</v>
      </c>
      <c r="E15" s="30">
        <f>E$2*'S1.5 - N models per year'!E14</f>
        <v>755.4492325</v>
      </c>
      <c r="F15" s="30">
        <f>F$2*'S1.5 - N models per year'!F14</f>
        <v>2116.131776</v>
      </c>
      <c r="G15" s="30">
        <f>G$2*'S1.5 - N models per year'!G14</f>
        <v>1566.54157</v>
      </c>
      <c r="H15" s="30">
        <f>H$2*'S1.5 - N models per year'!H14</f>
        <v>1466.826088</v>
      </c>
      <c r="I15" s="30">
        <f>I$2*'S1.5 - N models per year'!I14</f>
        <v>1273.869853</v>
      </c>
      <c r="J15" s="30">
        <f>J$2*'S1.5 - N models per year'!J14</f>
        <v>0</v>
      </c>
      <c r="K15" s="30">
        <f>K$2*'S1.5 - N models per year'!K14</f>
        <v>0</v>
      </c>
      <c r="L15" s="30">
        <f>L$2*'S1.5 - N models per year'!L14</f>
        <v>249.2086379</v>
      </c>
      <c r="M15" s="30">
        <f>M$2*'S1.5 - N models per year'!M14</f>
        <v>0</v>
      </c>
      <c r="N15" s="30">
        <f>N$2*'S1.5 - N models per year'!N14</f>
        <v>0</v>
      </c>
      <c r="O15" s="30">
        <f>O$2*'S1.5 - N models per year'!O14</f>
        <v>0</v>
      </c>
      <c r="P15" s="30">
        <f>P$2*'S1.5 - N models per year'!P14</f>
        <v>650.3629549</v>
      </c>
      <c r="Q15" s="30">
        <f>Q$2*'S1.5 - N models per year'!Q14</f>
        <v>0</v>
      </c>
      <c r="R15" s="30">
        <f>R$2*'S1.5 - N models per year'!R14</f>
        <v>4808.230513</v>
      </c>
      <c r="S15" s="30">
        <f>S$2*'S1.5 - N models per year'!S14</f>
        <v>0</v>
      </c>
      <c r="T15" s="30">
        <f>T$2*'S1.5 - N models per year'!T14</f>
        <v>654.9320357</v>
      </c>
      <c r="U15" s="30">
        <f>U$2*'S1.5 - N models per year'!U14</f>
        <v>0</v>
      </c>
      <c r="V15" s="30">
        <f>V$2*'S1.5 - N models per year'!V14</f>
        <v>471.986997</v>
      </c>
      <c r="W15" s="30">
        <f>W$2*'S1.5 - N models per year'!W14</f>
        <v>479.2934003</v>
      </c>
      <c r="X15" s="30">
        <f>X$2*'S1.5 - N models per year'!X14</f>
        <v>0</v>
      </c>
      <c r="Y15" s="30">
        <f>Y$2*'S1.5 - N models per year'!Y14</f>
        <v>0</v>
      </c>
      <c r="Z15" s="30">
        <f>Z$2*'S1.5 - N models per year'!Z14</f>
        <v>705.1337664</v>
      </c>
      <c r="AA15" s="30">
        <f>AA$2*'S1.5 - N models per year'!AA14</f>
        <v>9.341090426</v>
      </c>
      <c r="AB15" s="30">
        <f>AB$2*'S1.5 - N models per year'!AB14</f>
        <v>0.1991071429</v>
      </c>
      <c r="AC15" s="30">
        <f>AC$2*'S1.5 - N models per year'!AC14</f>
        <v>30.72180851</v>
      </c>
      <c r="AD15" s="30">
        <f>AD$2*'S1.5 - N models per year'!AD14</f>
        <v>5.070030395</v>
      </c>
      <c r="AE15" s="30">
        <f>AE$2*'S1.5 - N models per year'!AE14</f>
        <v>14.79262705</v>
      </c>
      <c r="AF15" s="30">
        <f>AF$2*'S1.5 - N models per year'!AF14</f>
        <v>0.8506534954</v>
      </c>
      <c r="AG15" s="30">
        <f>AG$2*'S1.5 - N models per year'!AG14</f>
        <v>71.73804939</v>
      </c>
      <c r="AH15" s="30">
        <f>AH$2*'S1.5 - N models per year'!AH14</f>
        <v>63.9341</v>
      </c>
      <c r="AI15" s="30">
        <f>AI$2*'S1.5 - N models per year'!AI14</f>
        <v>56.08072967</v>
      </c>
      <c r="AJ15" s="30">
        <f>AJ$2*'S1.5 - N models per year'!AJ14</f>
        <v>0</v>
      </c>
      <c r="AK15" s="30">
        <f>AK$2*'S1.5 - N models per year'!AK14</f>
        <v>10.40012861</v>
      </c>
      <c r="AL15" s="30">
        <f>AL$2*'S1.5 - N models per year'!AL14</f>
        <v>0.7277436677</v>
      </c>
      <c r="AM15" s="30">
        <f>AM$2*'S1.5 - N models per year'!AM14</f>
        <v>17.13220376</v>
      </c>
      <c r="AN15" s="30">
        <f>AN$2*'S1.5 - N models per year'!AN14</f>
        <v>17.28579586</v>
      </c>
      <c r="AO15" s="30">
        <f>AO$2*'S1.5 - N models per year'!AO14</f>
        <v>50.00597074</v>
      </c>
      <c r="AP15" s="30">
        <f>AP$2*'S1.5 - N models per year'!AP14</f>
        <v>0.2004034574</v>
      </c>
      <c r="AQ15" s="30">
        <f>AQ$2*'S1.5 - N models per year'!AQ14</f>
        <v>40.22133739</v>
      </c>
      <c r="AR15" s="30">
        <f>AR$2*'S1.5 - N models per year'!AR14</f>
        <v>39.3116465</v>
      </c>
      <c r="AS15" s="30">
        <f>AS$2*'S1.5 - N models per year'!AS14</f>
        <v>105.7174202</v>
      </c>
      <c r="AT15" s="30">
        <f>AT$2*'S1.5 - N models per year'!AT14</f>
        <v>0</v>
      </c>
      <c r="AU15" s="30">
        <f>AU$2*'S1.5 - N models per year'!AU14</f>
        <v>30.23974894</v>
      </c>
      <c r="AV15" s="30">
        <f>AV$2*'S1.5 - N models per year'!AV14</f>
        <v>0</v>
      </c>
      <c r="AW15" s="30">
        <f>AW$2*'S1.5 - N models per year'!AW14</f>
        <v>74.53310699</v>
      </c>
      <c r="AX15" s="30">
        <f>AX$2*'S1.5 - N models per year'!AX14</f>
        <v>56.73282675</v>
      </c>
      <c r="AY15" s="30">
        <f>AY$2*'S1.5 - N models per year'!AY14</f>
        <v>6.390746201</v>
      </c>
      <c r="AZ15" s="30">
        <f>AZ$2*'S1.5 - N models per year'!AZ14</f>
        <v>4.991234802</v>
      </c>
      <c r="BA15" s="30">
        <f>BA$2*'S1.5 - N models per year'!BA14</f>
        <v>7.101389248</v>
      </c>
      <c r="BB15" s="30">
        <f>BB$2*'S1.5 - N models per year'!BB14</f>
        <v>13.80346277</v>
      </c>
      <c r="BC15" s="30">
        <f>BC$2*'S1.5 - N models per year'!BC14</f>
        <v>2.609574468</v>
      </c>
      <c r="BD15" s="30">
        <f>BD$2*'S1.5 - N models per year'!BD14</f>
        <v>0</v>
      </c>
      <c r="BE15" s="30">
        <f>BE$2*'S1.5 - N models per year'!BE14</f>
        <v>0</v>
      </c>
      <c r="BF15" s="30">
        <f>BF$2*'S1.5 - N models per year'!BF14</f>
        <v>0</v>
      </c>
      <c r="BG15" s="30">
        <f>BG$2*'S1.5 - N models per year'!BG14</f>
        <v>0</v>
      </c>
      <c r="BH15" s="30">
        <f>BH$2*'S1.5 - N models per year'!BH14</f>
        <v>0</v>
      </c>
      <c r="BI15" s="30">
        <f>BI$2*'S1.5 - N models per year'!BI14</f>
        <v>0</v>
      </c>
      <c r="BJ15" s="30">
        <f>BJ$2*'S1.5 - N models per year'!BJ14</f>
        <v>0</v>
      </c>
      <c r="BK15" s="30">
        <f t="shared" si="1"/>
        <v>16023.95886</v>
      </c>
      <c r="BS15" s="30"/>
      <c r="BT15" s="30"/>
      <c r="BU15" s="30"/>
    </row>
    <row r="16">
      <c r="A16" s="39">
        <v>2013.0</v>
      </c>
      <c r="B16" s="30">
        <f>B$2*'S1.5 - N models per year'!B15</f>
        <v>87.9549786</v>
      </c>
      <c r="C16" s="30">
        <f>C$2*'S1.5 - N models per year'!C15</f>
        <v>0</v>
      </c>
      <c r="D16" s="30">
        <f>D$2*'S1.5 - N models per year'!D15</f>
        <v>0</v>
      </c>
      <c r="E16" s="30">
        <f>E$2*'S1.5 - N models per year'!E15</f>
        <v>692.4752945</v>
      </c>
      <c r="F16" s="30">
        <f>F$2*'S1.5 - N models per year'!F15</f>
        <v>2188.940411</v>
      </c>
      <c r="G16" s="30">
        <f>G$2*'S1.5 - N models per year'!G15</f>
        <v>1380.726257</v>
      </c>
      <c r="H16" s="30">
        <f>H$2*'S1.5 - N models per year'!H15</f>
        <v>1390.047799</v>
      </c>
      <c r="I16" s="30">
        <f>I$2*'S1.5 - N models per year'!I15</f>
        <v>1412.46734</v>
      </c>
      <c r="J16" s="30">
        <f>J$2*'S1.5 - N models per year'!J15</f>
        <v>0</v>
      </c>
      <c r="K16" s="30">
        <f>K$2*'S1.5 - N models per year'!K15</f>
        <v>0</v>
      </c>
      <c r="L16" s="30">
        <f>L$2*'S1.5 - N models per year'!L15</f>
        <v>478.1072495</v>
      </c>
      <c r="M16" s="30">
        <f>M$2*'S1.5 - N models per year'!M15</f>
        <v>12.53662056</v>
      </c>
      <c r="N16" s="30">
        <f>N$2*'S1.5 - N models per year'!N15</f>
        <v>0.7301366495</v>
      </c>
      <c r="O16" s="30">
        <f>O$2*'S1.5 - N models per year'!O15</f>
        <v>0</v>
      </c>
      <c r="P16" s="30">
        <f>P$2*'S1.5 - N models per year'!P15</f>
        <v>612.0247631</v>
      </c>
      <c r="Q16" s="30">
        <f>Q$2*'S1.5 - N models per year'!Q15</f>
        <v>0</v>
      </c>
      <c r="R16" s="30">
        <f>R$2*'S1.5 - N models per year'!R15</f>
        <v>4865.591675</v>
      </c>
      <c r="S16" s="30">
        <f>S$2*'S1.5 - N models per year'!S15</f>
        <v>0</v>
      </c>
      <c r="T16" s="30">
        <f>T$2*'S1.5 - N models per year'!T15</f>
        <v>687.5260053</v>
      </c>
      <c r="U16" s="30">
        <f>U$2*'S1.5 - N models per year'!U15</f>
        <v>0</v>
      </c>
      <c r="V16" s="30">
        <f>V$2*'S1.5 - N models per year'!V15</f>
        <v>472.0557727</v>
      </c>
      <c r="W16" s="30">
        <f>W$2*'S1.5 - N models per year'!W15</f>
        <v>493.9322061</v>
      </c>
      <c r="X16" s="30">
        <f>X$2*'S1.5 - N models per year'!X15</f>
        <v>0</v>
      </c>
      <c r="Y16" s="30">
        <f>Y$2*'S1.5 - N models per year'!Y15</f>
        <v>8.691043877</v>
      </c>
      <c r="Z16" s="30">
        <f>Z$2*'S1.5 - N models per year'!Z15</f>
        <v>793.3348585</v>
      </c>
      <c r="AA16" s="30">
        <f>AA$2*'S1.5 - N models per year'!AA15</f>
        <v>8.483407355</v>
      </c>
      <c r="AB16" s="30">
        <f>AB$2*'S1.5 - N models per year'!AB15</f>
        <v>0.5480689288</v>
      </c>
      <c r="AC16" s="30">
        <f>AC$2*'S1.5 - N models per year'!AC15</f>
        <v>27.98727589</v>
      </c>
      <c r="AD16" s="30">
        <f>AD$2*'S1.5 - N models per year'!AD15</f>
        <v>9.19822917</v>
      </c>
      <c r="AE16" s="30">
        <f>AE$2*'S1.5 - N models per year'!AE15</f>
        <v>13.49620903</v>
      </c>
      <c r="AF16" s="30">
        <f>AF$2*'S1.5 - N models per year'!AF15</f>
        <v>0.7805123468</v>
      </c>
      <c r="AG16" s="30">
        <f>AG$2*'S1.5 - N models per year'!AG15</f>
        <v>63.95858154</v>
      </c>
      <c r="AH16" s="30">
        <f>AH$2*'S1.5 - N models per year'!AH15</f>
        <v>58.87039771</v>
      </c>
      <c r="AI16" s="30">
        <f>AI$2*'S1.5 - N models per year'!AI15</f>
        <v>55.78706168</v>
      </c>
      <c r="AJ16" s="30">
        <f>AJ$2*'S1.5 - N models per year'!AJ15</f>
        <v>0</v>
      </c>
      <c r="AK16" s="30">
        <f>AK$2*'S1.5 - N models per year'!AK15</f>
        <v>9.359571334</v>
      </c>
      <c r="AL16" s="30">
        <f>AL$2*'S1.5 - N models per year'!AL15</f>
        <v>1.235313678</v>
      </c>
      <c r="AM16" s="30">
        <f>AM$2*'S1.5 - N models per year'!AM15</f>
        <v>15.63810905</v>
      </c>
      <c r="AN16" s="30">
        <f>AN$2*'S1.5 - N models per year'!AN15</f>
        <v>15.67712689</v>
      </c>
      <c r="AO16" s="30">
        <f>AO$2*'S1.5 - N models per year'!AO15</f>
        <v>48.94154471</v>
      </c>
      <c r="AP16" s="30">
        <f>AP$2*'S1.5 - N models per year'!AP15</f>
        <v>0.236415946</v>
      </c>
      <c r="AQ16" s="30">
        <f>AQ$2*'S1.5 - N models per year'!AQ15</f>
        <v>37.54855214</v>
      </c>
      <c r="AR16" s="30">
        <f>AR$2*'S1.5 - N models per year'!AR15</f>
        <v>41.28788003</v>
      </c>
      <c r="AS16" s="30">
        <f>AS$2*'S1.5 - N models per year'!AS15</f>
        <v>103.9844571</v>
      </c>
      <c r="AT16" s="30">
        <f>AT$2*'S1.5 - N models per year'!AT15</f>
        <v>0</v>
      </c>
      <c r="AU16" s="30">
        <f>AU$2*'S1.5 - N models per year'!AU15</f>
        <v>31.52990016</v>
      </c>
      <c r="AV16" s="30">
        <f>AV$2*'S1.5 - N models per year'!AV15</f>
        <v>0</v>
      </c>
      <c r="AW16" s="30">
        <f>AW$2*'S1.5 - N models per year'!AW15</f>
        <v>68.38743456</v>
      </c>
      <c r="AX16" s="30">
        <f>AX$2*'S1.5 - N models per year'!AX15</f>
        <v>49.45214283</v>
      </c>
      <c r="AY16" s="30">
        <f>AY$2*'S1.5 - N models per year'!AY15</f>
        <v>5.592635282</v>
      </c>
      <c r="AZ16" s="30">
        <f>AZ$2*'S1.5 - N models per year'!AZ15</f>
        <v>4.047158643</v>
      </c>
      <c r="BA16" s="30">
        <f>BA$2*'S1.5 - N models per year'!BA15</f>
        <v>6.362885912</v>
      </c>
      <c r="BB16" s="30">
        <f>BB$2*'S1.5 - N models per year'!BB15</f>
        <v>11.52608392</v>
      </c>
      <c r="BC16" s="30">
        <f>BC$2*'S1.5 - N models per year'!BC15</f>
        <v>4.788800853</v>
      </c>
      <c r="BD16" s="30">
        <f>BD$2*'S1.5 - N models per year'!BD15</f>
        <v>0</v>
      </c>
      <c r="BE16" s="30">
        <f>BE$2*'S1.5 - N models per year'!BE15</f>
        <v>0</v>
      </c>
      <c r="BF16" s="30">
        <f>BF$2*'S1.5 - N models per year'!BF15</f>
        <v>0</v>
      </c>
      <c r="BG16" s="30">
        <f>BG$2*'S1.5 - N models per year'!BG15</f>
        <v>0</v>
      </c>
      <c r="BH16" s="30">
        <f>BH$2*'S1.5 - N models per year'!BH15</f>
        <v>0</v>
      </c>
      <c r="BI16" s="30">
        <f>BI$2*'S1.5 - N models per year'!BI15</f>
        <v>0</v>
      </c>
      <c r="BJ16" s="30">
        <f>BJ$2*'S1.5 - N models per year'!BJ15</f>
        <v>0</v>
      </c>
      <c r="BK16" s="30">
        <f t="shared" si="1"/>
        <v>16271.84817</v>
      </c>
      <c r="BS16" s="30"/>
      <c r="BT16" s="30"/>
      <c r="BU16" s="30"/>
    </row>
    <row r="17">
      <c r="A17" s="39">
        <v>2014.0</v>
      </c>
      <c r="B17" s="30">
        <f>B$2*'S1.5 - N models per year'!B16</f>
        <v>80.23505209</v>
      </c>
      <c r="C17" s="30">
        <f>C$2*'S1.5 - N models per year'!C16</f>
        <v>0</v>
      </c>
      <c r="D17" s="30">
        <f>D$2*'S1.5 - N models per year'!D16</f>
        <v>0</v>
      </c>
      <c r="E17" s="30">
        <f>E$2*'S1.5 - N models per year'!E16</f>
        <v>634.1877053</v>
      </c>
      <c r="F17" s="30">
        <f>F$2*'S1.5 - N models per year'!F16</f>
        <v>2244.279676</v>
      </c>
      <c r="G17" s="30">
        <f>G$2*'S1.5 - N models per year'!G16</f>
        <v>1184.181083</v>
      </c>
      <c r="H17" s="30">
        <f>H$2*'S1.5 - N models per year'!H16</f>
        <v>1296.483489</v>
      </c>
      <c r="I17" s="30">
        <f>I$2*'S1.5 - N models per year'!I16</f>
        <v>1521.997409</v>
      </c>
      <c r="J17" s="30">
        <f>J$2*'S1.5 - N models per year'!J16</f>
        <v>0</v>
      </c>
      <c r="K17" s="30">
        <f>K$2*'S1.5 - N models per year'!K16</f>
        <v>0</v>
      </c>
      <c r="L17" s="30">
        <f>L$2*'S1.5 - N models per year'!L16</f>
        <v>811.6054852</v>
      </c>
      <c r="M17" s="30">
        <f>M$2*'S1.5 - N models per year'!M16</f>
        <v>49.55714638</v>
      </c>
      <c r="N17" s="30">
        <f>N$2*'S1.5 - N models per year'!N16</f>
        <v>2.664206304</v>
      </c>
      <c r="O17" s="30">
        <f>O$2*'S1.5 - N models per year'!O16</f>
        <v>0</v>
      </c>
      <c r="P17" s="30">
        <f>P$2*'S1.5 - N models per year'!P16</f>
        <v>570.8579657</v>
      </c>
      <c r="Q17" s="30">
        <f>Q$2*'S1.5 - N models per year'!Q16</f>
        <v>0</v>
      </c>
      <c r="R17" s="30">
        <f>R$2*'S1.5 - N models per year'!R16</f>
        <v>4770.304149</v>
      </c>
      <c r="S17" s="30">
        <f>S$2*'S1.5 - N models per year'!S16</f>
        <v>1.266502199</v>
      </c>
      <c r="T17" s="30">
        <f>T$2*'S1.5 - N models per year'!T16</f>
        <v>743.680181</v>
      </c>
      <c r="U17" s="30">
        <f>U$2*'S1.5 - N models per year'!U16</f>
        <v>0</v>
      </c>
      <c r="V17" s="30">
        <f>V$2*'S1.5 - N models per year'!V16</f>
        <v>456.5755176</v>
      </c>
      <c r="W17" s="30">
        <f>W$2*'S1.5 - N models per year'!W16</f>
        <v>512.8301753</v>
      </c>
      <c r="X17" s="30">
        <f>X$2*'S1.5 - N models per year'!X16</f>
        <v>0</v>
      </c>
      <c r="Y17" s="30">
        <f>Y$2*'S1.5 - N models per year'!Y16</f>
        <v>23.78465788</v>
      </c>
      <c r="Z17" s="30">
        <f>Z$2*'S1.5 - N models per year'!Z16</f>
        <v>927.4637739</v>
      </c>
      <c r="AA17" s="30">
        <f>AA$2*'S1.5 - N models per year'!AA16</f>
        <v>7.738807307</v>
      </c>
      <c r="AB17" s="30">
        <f>AB$2*'S1.5 - N models per year'!AB16</f>
        <v>1.083255731</v>
      </c>
      <c r="AC17" s="30">
        <f>AC$2*'S1.5 - N models per year'!AC16</f>
        <v>25.34712034</v>
      </c>
      <c r="AD17" s="30">
        <f>AD$2*'S1.5 - N models per year'!AD16</f>
        <v>13.79191977</v>
      </c>
      <c r="AE17" s="30">
        <f>AE$2*'S1.5 - N models per year'!AE16</f>
        <v>12.31162865</v>
      </c>
      <c r="AF17" s="30">
        <f>AF$2*'S1.5 - N models per year'!AF16</f>
        <v>0.7120057307</v>
      </c>
      <c r="AG17" s="30">
        <f>AG$2*'S1.5 - N models per year'!AG16</f>
        <v>56.90585244</v>
      </c>
      <c r="AH17" s="30">
        <f>AH$2*'S1.5 - N models per year'!AH16</f>
        <v>53.13397135</v>
      </c>
      <c r="AI17" s="30">
        <f>AI$2*'S1.5 - N models per year'!AI16</f>
        <v>60.65038915</v>
      </c>
      <c r="AJ17" s="30">
        <f>AJ$2*'S1.5 - N models per year'!AJ16</f>
        <v>0</v>
      </c>
      <c r="AK17" s="30">
        <f>AK$2*'S1.5 - N models per year'!AK16</f>
        <v>8.490370487</v>
      </c>
      <c r="AL17" s="30">
        <f>AL$2*'S1.5 - N models per year'!AL16</f>
        <v>1.857843266</v>
      </c>
      <c r="AM17" s="30">
        <f>AM$2*'S1.5 - N models per year'!AM16</f>
        <v>14.26553123</v>
      </c>
      <c r="AN17" s="30">
        <f>AN$2*'S1.5 - N models per year'!AN16</f>
        <v>14.13385981</v>
      </c>
      <c r="AO17" s="30">
        <f>AO$2*'S1.5 - N models per year'!AO16</f>
        <v>46.80207271</v>
      </c>
      <c r="AP17" s="30">
        <f>AP$2*'S1.5 - N models per year'!AP16</f>
        <v>0.2875538682</v>
      </c>
      <c r="AQ17" s="30">
        <f>AQ$2*'S1.5 - N models per year'!AQ16</f>
        <v>34.44859599</v>
      </c>
      <c r="AR17" s="30">
        <f>AR$2*'S1.5 - N models per year'!AR16</f>
        <v>50.4945765</v>
      </c>
      <c r="AS17" s="30">
        <f>AS$2*'S1.5 - N models per year'!AS16</f>
        <v>98.39706447</v>
      </c>
      <c r="AT17" s="30">
        <f>AT$2*'S1.5 - N models per year'!AT16</f>
        <v>0</v>
      </c>
      <c r="AU17" s="30">
        <f>AU$2*'S1.5 - N models per year'!AU16</f>
        <v>30.48822722</v>
      </c>
      <c r="AV17" s="30">
        <f>AV$2*'S1.5 - N models per year'!AV16</f>
        <v>0</v>
      </c>
      <c r="AW17" s="30">
        <f>AW$2*'S1.5 - N models per year'!AW16</f>
        <v>61.31347994</v>
      </c>
      <c r="AX17" s="30">
        <f>AX$2*'S1.5 - N models per year'!AX16</f>
        <v>43.79260745</v>
      </c>
      <c r="AY17" s="30">
        <f>AY$2*'S1.5 - N models per year'!AY16</f>
        <v>4.730724928</v>
      </c>
      <c r="AZ17" s="30">
        <f>AZ$2*'S1.5 - N models per year'!AZ16</f>
        <v>3.691934097</v>
      </c>
      <c r="BA17" s="30">
        <f>BA$2*'S1.5 - N models per year'!BA16</f>
        <v>5.664877865</v>
      </c>
      <c r="BB17" s="30">
        <f>BB$2*'S1.5 - N models per year'!BB16</f>
        <v>10.20877221</v>
      </c>
      <c r="BC17" s="30">
        <f>BC$2*'S1.5 - N models per year'!BC16</f>
        <v>10.29713467</v>
      </c>
      <c r="BD17" s="30">
        <f>BD$2*'S1.5 - N models per year'!BD16</f>
        <v>0</v>
      </c>
      <c r="BE17" s="30">
        <f>BE$2*'S1.5 - N models per year'!BE16</f>
        <v>0</v>
      </c>
      <c r="BF17" s="30">
        <f>BF$2*'S1.5 - N models per year'!BF16</f>
        <v>0</v>
      </c>
      <c r="BG17" s="30">
        <f>BG$2*'S1.5 - N models per year'!BG16</f>
        <v>0</v>
      </c>
      <c r="BH17" s="30">
        <f>BH$2*'S1.5 - N models per year'!BH16</f>
        <v>0</v>
      </c>
      <c r="BI17" s="30">
        <f>BI$2*'S1.5 - N models per year'!BI16</f>
        <v>0</v>
      </c>
      <c r="BJ17" s="30">
        <f>BJ$2*'S1.5 - N models per year'!BJ16</f>
        <v>0</v>
      </c>
      <c r="BK17" s="30">
        <f t="shared" si="1"/>
        <v>16502.99435</v>
      </c>
      <c r="BS17" s="30"/>
      <c r="BT17" s="30"/>
      <c r="BU17" s="30"/>
    </row>
    <row r="18">
      <c r="A18" s="39">
        <v>2015.0</v>
      </c>
      <c r="B18" s="30">
        <f>B$2*'S1.5 - N models per year'!B17</f>
        <v>73.64825358</v>
      </c>
      <c r="C18" s="30">
        <f>C$2*'S1.5 - N models per year'!C17</f>
        <v>0</v>
      </c>
      <c r="D18" s="30">
        <f>D$2*'S1.5 - N models per year'!D17</f>
        <v>0</v>
      </c>
      <c r="E18" s="30">
        <f>E$2*'S1.5 - N models per year'!E17</f>
        <v>581.553009</v>
      </c>
      <c r="F18" s="30">
        <f>F$2*'S1.5 - N models per year'!F17</f>
        <v>2302.875567</v>
      </c>
      <c r="G18" s="30">
        <f>G$2*'S1.5 - N models per year'!G17</f>
        <v>1009.89133</v>
      </c>
      <c r="H18" s="30">
        <f>H$2*'S1.5 - N models per year'!H17</f>
        <v>1216.157398</v>
      </c>
      <c r="I18" s="30">
        <f>I$2*'S1.5 - N models per year'!I17</f>
        <v>1593.309428</v>
      </c>
      <c r="J18" s="30">
        <f>J$2*'S1.5 - N models per year'!J17</f>
        <v>0</v>
      </c>
      <c r="K18" s="30">
        <f>K$2*'S1.5 - N models per year'!K17</f>
        <v>0</v>
      </c>
      <c r="L18" s="30">
        <f>L$2*'S1.5 - N models per year'!L17</f>
        <v>967.7748018</v>
      </c>
      <c r="M18" s="30">
        <f>M$2*'S1.5 - N models per year'!M17</f>
        <v>248.438902</v>
      </c>
      <c r="N18" s="30">
        <f>N$2*'S1.5 - N models per year'!N17</f>
        <v>3.668237316</v>
      </c>
      <c r="O18" s="30">
        <f>O$2*'S1.5 - N models per year'!O17</f>
        <v>0.6436600402</v>
      </c>
      <c r="P18" s="30">
        <f>P$2*'S1.5 - N models per year'!P17</f>
        <v>529.5412475</v>
      </c>
      <c r="Q18" s="30">
        <f>Q$2*'S1.5 - N models per year'!Q17</f>
        <v>0</v>
      </c>
      <c r="R18" s="30">
        <f>R$2*'S1.5 - N models per year'!R17</f>
        <v>4673.958957</v>
      </c>
      <c r="S18" s="30">
        <f>S$2*'S1.5 - N models per year'!S17</f>
        <v>4.650120997</v>
      </c>
      <c r="T18" s="30">
        <f>T$2*'S1.5 - N models per year'!T17</f>
        <v>808.6073465</v>
      </c>
      <c r="U18" s="30">
        <f>U$2*'S1.5 - N models per year'!U17</f>
        <v>0</v>
      </c>
      <c r="V18" s="30">
        <f>V$2*'S1.5 - N models per year'!V17</f>
        <v>437.6218533</v>
      </c>
      <c r="W18" s="30">
        <f>W$2*'S1.5 - N models per year'!W17</f>
        <v>523.3356747</v>
      </c>
      <c r="X18" s="30">
        <f>X$2*'S1.5 - N models per year'!X17</f>
        <v>0</v>
      </c>
      <c r="Y18" s="30">
        <f>Y$2*'S1.5 - N models per year'!Y17</f>
        <v>69.13493731</v>
      </c>
      <c r="Z18" s="30">
        <f>Z$2*'S1.5 - N models per year'!Z17</f>
        <v>1006.111091</v>
      </c>
      <c r="AA18" s="30">
        <f>AA$2*'S1.5 - N models per year'!AA17</f>
        <v>6.883803525</v>
      </c>
      <c r="AB18" s="30">
        <f>AB$2*'S1.5 - N models per year'!AB17</f>
        <v>1.453247411</v>
      </c>
      <c r="AC18" s="30">
        <f>AC$2*'S1.5 - N models per year'!AC17</f>
        <v>23.09768326</v>
      </c>
      <c r="AD18" s="30">
        <f>AD$2*'S1.5 - N models per year'!AD17</f>
        <v>17.44027083</v>
      </c>
      <c r="AE18" s="30">
        <f>AE$2*'S1.5 - N models per year'!AE17</f>
        <v>11.172501</v>
      </c>
      <c r="AF18" s="30">
        <f>AF$2*'S1.5 - N models per year'!AF17</f>
        <v>0.6535544906</v>
      </c>
      <c r="AG18" s="30">
        <f>AG$2*'S1.5 - N models per year'!AG17</f>
        <v>50.79329161</v>
      </c>
      <c r="AH18" s="30">
        <f>AH$2*'S1.5 - N models per year'!AH17</f>
        <v>48.24944575</v>
      </c>
      <c r="AI18" s="30">
        <f>AI$2*'S1.5 - N models per year'!AI17</f>
        <v>62.92357866</v>
      </c>
      <c r="AJ18" s="30">
        <f>AJ$2*'S1.5 - N models per year'!AJ17</f>
        <v>0</v>
      </c>
      <c r="AK18" s="30">
        <f>AK$2*'S1.5 - N models per year'!AK17</f>
        <v>7.749580958</v>
      </c>
      <c r="AL18" s="30">
        <f>AL$2*'S1.5 - N models per year'!AL17</f>
        <v>2.124668328</v>
      </c>
      <c r="AM18" s="30">
        <f>AM$2*'S1.5 - N models per year'!AM17</f>
        <v>12.88981957</v>
      </c>
      <c r="AN18" s="30">
        <f>AN$2*'S1.5 - N models per year'!AN17</f>
        <v>12.74325803</v>
      </c>
      <c r="AO18" s="30">
        <f>AO$2*'S1.5 - N models per year'!AO17</f>
        <v>45.98689956</v>
      </c>
      <c r="AP18" s="30">
        <f>AP$2*'S1.5 - N models per year'!AP17</f>
        <v>0.2859431087</v>
      </c>
      <c r="AQ18" s="30">
        <f>AQ$2*'S1.5 - N models per year'!AQ17</f>
        <v>31.97990539</v>
      </c>
      <c r="AR18" s="30">
        <f>AR$2*'S1.5 - N models per year'!AR17</f>
        <v>61.92568536</v>
      </c>
      <c r="AS18" s="30">
        <f>AS$2*'S1.5 - N models per year'!AS17</f>
        <v>91.61883571</v>
      </c>
      <c r="AT18" s="30">
        <f>AT$2*'S1.5 - N models per year'!AT17</f>
        <v>0</v>
      </c>
      <c r="AU18" s="30">
        <f>AU$2*'S1.5 - N models per year'!AU17</f>
        <v>28.77737122</v>
      </c>
      <c r="AV18" s="30">
        <f>AV$2*'S1.5 - N models per year'!AV17</f>
        <v>0</v>
      </c>
      <c r="AW18" s="30">
        <f>AW$2*'S1.5 - N models per year'!AW17</f>
        <v>54.96864555</v>
      </c>
      <c r="AX18" s="30">
        <f>AX$2*'S1.5 - N models per year'!AX17</f>
        <v>38.26027763</v>
      </c>
      <c r="AY18" s="30">
        <f>AY$2*'S1.5 - N models per year'!AY17</f>
        <v>4.086928799</v>
      </c>
      <c r="AZ18" s="30">
        <f>AZ$2*'S1.5 - N models per year'!AZ17</f>
        <v>3.656390014</v>
      </c>
      <c r="BA18" s="30">
        <f>BA$2*'S1.5 - N models per year'!BA17</f>
        <v>5.148596823</v>
      </c>
      <c r="BB18" s="30">
        <f>BB$2*'S1.5 - N models per year'!BB17</f>
        <v>9.090135786</v>
      </c>
      <c r="BC18" s="30">
        <f>BC$2*'S1.5 - N models per year'!BC17</f>
        <v>11.74315041</v>
      </c>
      <c r="BD18" s="30">
        <f>BD$2*'S1.5 - N models per year'!BD17</f>
        <v>0</v>
      </c>
      <c r="BE18" s="30">
        <f>BE$2*'S1.5 - N models per year'!BE17</f>
        <v>0</v>
      </c>
      <c r="BF18" s="30">
        <f>BF$2*'S1.5 - N models per year'!BF17</f>
        <v>0</v>
      </c>
      <c r="BG18" s="30">
        <f>BG$2*'S1.5 - N models per year'!BG17</f>
        <v>0</v>
      </c>
      <c r="BH18" s="30">
        <f>BH$2*'S1.5 - N models per year'!BH17</f>
        <v>0</v>
      </c>
      <c r="BI18" s="30">
        <f>BI$2*'S1.5 - N models per year'!BI17</f>
        <v>0</v>
      </c>
      <c r="BJ18" s="30">
        <f>BJ$2*'S1.5 - N models per year'!BJ17</f>
        <v>0</v>
      </c>
      <c r="BK18" s="30">
        <f t="shared" si="1"/>
        <v>16696.62528</v>
      </c>
      <c r="BS18" s="30"/>
      <c r="BT18" s="30"/>
      <c r="BU18" s="30"/>
    </row>
    <row r="19">
      <c r="A19" s="39">
        <v>2016.0</v>
      </c>
      <c r="B19" s="30">
        <f>B$2*'S1.5 - N models per year'!B18</f>
        <v>71.84784873</v>
      </c>
      <c r="C19" s="30">
        <f>C$2*'S1.5 - N models per year'!C18</f>
        <v>3.434453349</v>
      </c>
      <c r="D19" s="30">
        <f>D$2*'S1.5 - N models per year'!D18</f>
        <v>0</v>
      </c>
      <c r="E19" s="30">
        <f>E$2*'S1.5 - N models per year'!E18</f>
        <v>566.7785141</v>
      </c>
      <c r="F19" s="30">
        <f>F$2*'S1.5 - N models per year'!F18</f>
        <v>2492.662575</v>
      </c>
      <c r="G19" s="30">
        <f>G$2*'S1.5 - N models per year'!G18</f>
        <v>910.0118721</v>
      </c>
      <c r="H19" s="30">
        <f>H$2*'S1.5 - N models per year'!H18</f>
        <v>1190.67204</v>
      </c>
      <c r="I19" s="30">
        <f>I$2*'S1.5 - N models per year'!I18</f>
        <v>1771.012405</v>
      </c>
      <c r="J19" s="30">
        <f>J$2*'S1.5 - N models per year'!J18</f>
        <v>0</v>
      </c>
      <c r="K19" s="30">
        <f>K$2*'S1.5 - N models per year'!K18</f>
        <v>0</v>
      </c>
      <c r="L19" s="30">
        <f>L$2*'S1.5 - N models per year'!L18</f>
        <v>1059.58408</v>
      </c>
      <c r="M19" s="30">
        <f>M$2*'S1.5 - N models per year'!M18</f>
        <v>580.3119181</v>
      </c>
      <c r="N19" s="30">
        <f>N$2*'S1.5 - N models per year'!N18</f>
        <v>7.15712721</v>
      </c>
      <c r="O19" s="30">
        <f>O$2*'S1.5 - N models per year'!O18</f>
        <v>2.51170052</v>
      </c>
      <c r="P19" s="30">
        <f>P$2*'S1.5 - N models per year'!P18</f>
        <v>516.1798107</v>
      </c>
      <c r="Q19" s="30">
        <f>Q$2*'S1.5 - N models per year'!Q18</f>
        <v>0</v>
      </c>
      <c r="R19" s="30">
        <f>R$2*'S1.5 - N models per year'!R18</f>
        <v>4836.123081</v>
      </c>
      <c r="S19" s="30">
        <f>S$2*'S1.5 - N models per year'!S18</f>
        <v>63.51021827</v>
      </c>
      <c r="T19" s="30">
        <f>T$2*'S1.5 - N models per year'!T18</f>
        <v>941.7493644</v>
      </c>
      <c r="U19" s="30">
        <f>U$2*'S1.5 - N models per year'!U18</f>
        <v>1.26427364</v>
      </c>
      <c r="V19" s="30">
        <f>V$2*'S1.5 - N models per year'!V18</f>
        <v>436.3918187</v>
      </c>
      <c r="W19" s="30">
        <f>W$2*'S1.5 - N models per year'!W18</f>
        <v>546.8199096</v>
      </c>
      <c r="X19" s="30">
        <f>X$2*'S1.5 - N models per year'!X18</f>
        <v>0</v>
      </c>
      <c r="Y19" s="30">
        <f>Y$2*'S1.5 - N models per year'!Y18</f>
        <v>237.8318923</v>
      </c>
      <c r="Z19" s="30">
        <f>Z$2*'S1.5 - N models per year'!Z18</f>
        <v>1163.976957</v>
      </c>
      <c r="AA19" s="30">
        <f>AA$2*'S1.5 - N models per year'!AA18</f>
        <v>6.644080373</v>
      </c>
      <c r="AB19" s="30">
        <f>AB$2*'S1.5 - N models per year'!AB18</f>
        <v>1.641572068</v>
      </c>
      <c r="AC19" s="30">
        <f>AC$2*'S1.5 - N models per year'!AC18</f>
        <v>22.45080004</v>
      </c>
      <c r="AD19" s="30">
        <f>AD$2*'S1.5 - N models per year'!AD18</f>
        <v>22.36856268</v>
      </c>
      <c r="AE19" s="30">
        <f>AE$2*'S1.5 - N models per year'!AE18</f>
        <v>10.74277783</v>
      </c>
      <c r="AF19" s="30">
        <f>AF$2*'S1.5 - N models per year'!AF18</f>
        <v>0.6375777008</v>
      </c>
      <c r="AG19" s="30">
        <f>AG$2*'S1.5 - N models per year'!AG18</f>
        <v>48.14587992</v>
      </c>
      <c r="AH19" s="30">
        <f>AH$2*'S1.5 - N models per year'!AH18</f>
        <v>46.73008487</v>
      </c>
      <c r="AI19" s="30">
        <f>AI$2*'S1.5 - N models per year'!AI18</f>
        <v>68.87644262</v>
      </c>
      <c r="AJ19" s="30">
        <f>AJ$2*'S1.5 - N models per year'!AJ18</f>
        <v>0</v>
      </c>
      <c r="AK19" s="30">
        <f>AK$2*'S1.5 - N models per year'!AK18</f>
        <v>7.517422114</v>
      </c>
      <c r="AL19" s="30">
        <f>AL$2*'S1.5 - N models per year'!AL18</f>
        <v>2.372728902</v>
      </c>
      <c r="AM19" s="30">
        <f>AM$2*'S1.5 - N models per year'!AM18</f>
        <v>12.24205069</v>
      </c>
      <c r="AN19" s="30">
        <f>AN$2*'S1.5 - N models per year'!AN18</f>
        <v>11.98239653</v>
      </c>
      <c r="AO19" s="30">
        <f>AO$2*'S1.5 - N models per year'!AO18</f>
        <v>47.70211568</v>
      </c>
      <c r="AP19" s="30">
        <f>AP$2*'S1.5 - N models per year'!AP18</f>
        <v>0.2789529448</v>
      </c>
      <c r="AQ19" s="30">
        <f>AQ$2*'S1.5 - N models per year'!AQ18</f>
        <v>30.84758406</v>
      </c>
      <c r="AR19" s="30">
        <f>AR$2*'S1.5 - N models per year'!AR18</f>
        <v>76.90465613</v>
      </c>
      <c r="AS19" s="30">
        <f>AS$2*'S1.5 - N models per year'!AS18</f>
        <v>90.4356129</v>
      </c>
      <c r="AT19" s="30">
        <f>AT$2*'S1.5 - N models per year'!AT18</f>
        <v>0.6983296264</v>
      </c>
      <c r="AU19" s="30">
        <f>AU$2*'S1.5 - N models per year'!AU18</f>
        <v>29.10411386</v>
      </c>
      <c r="AV19" s="30">
        <f>AV$2*'S1.5 - N models per year'!AV18</f>
        <v>0</v>
      </c>
      <c r="AW19" s="30">
        <f>AW$2*'S1.5 - N models per year'!AW18</f>
        <v>51.70590043</v>
      </c>
      <c r="AX19" s="30">
        <f>AX$2*'S1.5 - N models per year'!AX18</f>
        <v>33.78145754</v>
      </c>
      <c r="AY19" s="30">
        <f>AY$2*'S1.5 - N models per year'!AY18</f>
        <v>3.820893934</v>
      </c>
      <c r="AZ19" s="30">
        <f>AZ$2*'S1.5 - N models per year'!AZ18</f>
        <v>3.480005777</v>
      </c>
      <c r="BA19" s="30">
        <f>BA$2*'S1.5 - N models per year'!BA18</f>
        <v>4.897790612</v>
      </c>
      <c r="BB19" s="30">
        <f>BB$2*'S1.5 - N models per year'!BB18</f>
        <v>8.648957423</v>
      </c>
      <c r="BC19" s="30">
        <f>BC$2*'S1.5 - N models per year'!BC18</f>
        <v>13.97082611</v>
      </c>
      <c r="BD19" s="30">
        <f>BD$2*'S1.5 - N models per year'!BD18</f>
        <v>0</v>
      </c>
      <c r="BE19" s="30">
        <f>BE$2*'S1.5 - N models per year'!BE18</f>
        <v>0</v>
      </c>
      <c r="BF19" s="30">
        <f>BF$2*'S1.5 - N models per year'!BF18</f>
        <v>0</v>
      </c>
      <c r="BG19" s="30">
        <f>BG$2*'S1.5 - N models per year'!BG18</f>
        <v>0</v>
      </c>
      <c r="BH19" s="30">
        <f>BH$2*'S1.5 - N models per year'!BH18</f>
        <v>0</v>
      </c>
      <c r="BI19" s="30">
        <f>BI$2*'S1.5 - N models per year'!BI18</f>
        <v>0</v>
      </c>
      <c r="BJ19" s="30">
        <f>BJ$2*'S1.5 - N models per year'!BJ18</f>
        <v>0</v>
      </c>
      <c r="BK19" s="30">
        <f t="shared" si="1"/>
        <v>18058.46143</v>
      </c>
      <c r="BS19" s="30"/>
      <c r="BT19" s="30"/>
      <c r="BU19" s="30"/>
    </row>
    <row r="20">
      <c r="A20" s="39">
        <v>2017.0</v>
      </c>
      <c r="B20" s="30">
        <f>B$2*'S1.5 - N models per year'!B19</f>
        <v>70.39144069</v>
      </c>
      <c r="C20" s="30">
        <f>C$2*'S1.5 - N models per year'!C19</f>
        <v>84.12086216</v>
      </c>
      <c r="D20" s="30">
        <f>D$2*'S1.5 - N models per year'!D19</f>
        <v>0</v>
      </c>
      <c r="E20" s="30">
        <f>E$2*'S1.5 - N models per year'!E19</f>
        <v>550.3705992</v>
      </c>
      <c r="F20" s="30">
        <f>F$2*'S1.5 - N models per year'!F19</f>
        <v>2673.033754</v>
      </c>
      <c r="G20" s="30">
        <f>G$2*'S1.5 - N models per year'!G19</f>
        <v>814.1199825</v>
      </c>
      <c r="H20" s="30">
        <f>H$2*'S1.5 - N models per year'!H19</f>
        <v>1139.504219</v>
      </c>
      <c r="I20" s="30">
        <f>I$2*'S1.5 - N models per year'!I19</f>
        <v>1888.138284</v>
      </c>
      <c r="J20" s="30">
        <f>J$2*'S1.5 - N models per year'!J19</f>
        <v>0</v>
      </c>
      <c r="K20" s="30">
        <f>K$2*'S1.5 - N models per year'!K19</f>
        <v>6.698458334</v>
      </c>
      <c r="L20" s="30">
        <f>L$2*'S1.5 - N models per year'!L19</f>
        <v>1117.959813</v>
      </c>
      <c r="M20" s="30">
        <f>M$2*'S1.5 - N models per year'!M19</f>
        <v>929.7441391</v>
      </c>
      <c r="N20" s="30">
        <f>N$2*'S1.5 - N models per year'!N19</f>
        <v>8.180721554</v>
      </c>
      <c r="O20" s="30">
        <f>O$2*'S1.5 - N models per year'!O19</f>
        <v>9.843146109</v>
      </c>
      <c r="P20" s="30">
        <f>P$2*'S1.5 - N models per year'!P19</f>
        <v>504.0851278</v>
      </c>
      <c r="Q20" s="30">
        <f>Q$2*'S1.5 - N models per year'!Q19</f>
        <v>0</v>
      </c>
      <c r="R20" s="30">
        <f>R$2*'S1.5 - N models per year'!R19</f>
        <v>4920.325639</v>
      </c>
      <c r="S20" s="30">
        <f>S$2*'S1.5 - N models per year'!S19</f>
        <v>192.2240691</v>
      </c>
      <c r="T20" s="30">
        <f>T$2*'S1.5 - N models per year'!T19</f>
        <v>1039.56695</v>
      </c>
      <c r="U20" s="30">
        <f>U$2*'S1.5 - N models per year'!U19</f>
        <v>21.05698023</v>
      </c>
      <c r="V20" s="30">
        <f>V$2*'S1.5 - N models per year'!V19</f>
        <v>435.9786965</v>
      </c>
      <c r="W20" s="30">
        <f>W$2*'S1.5 - N models per year'!W19</f>
        <v>572.1446801</v>
      </c>
      <c r="X20" s="30">
        <f>X$2*'S1.5 - N models per year'!X19</f>
        <v>6.061993816</v>
      </c>
      <c r="Y20" s="30">
        <f>Y$2*'S1.5 - N models per year'!Y19</f>
        <v>493.8439275</v>
      </c>
      <c r="Z20" s="30">
        <f>Z$2*'S1.5 - N models per year'!Z19</f>
        <v>1232.845729</v>
      </c>
      <c r="AA20" s="30">
        <f>AA$2*'S1.5 - N models per year'!AA19</f>
        <v>6.159432297</v>
      </c>
      <c r="AB20" s="30">
        <f>AB$2*'S1.5 - N models per year'!AB19</f>
        <v>1.973818077</v>
      </c>
      <c r="AC20" s="30">
        <f>AC$2*'S1.5 - N models per year'!AC19</f>
        <v>21.75399497</v>
      </c>
      <c r="AD20" s="30">
        <f>AD$2*'S1.5 - N models per year'!AD19</f>
        <v>25.21509819</v>
      </c>
      <c r="AE20" s="30">
        <f>AE$2*'S1.5 - N models per year'!AE19</f>
        <v>10.31021773</v>
      </c>
      <c r="AF20" s="30">
        <f>AF$2*'S1.5 - N models per year'!AF19</f>
        <v>0.8328713839</v>
      </c>
      <c r="AG20" s="30">
        <f>AG$2*'S1.5 - N models per year'!AG19</f>
        <v>44.30071096</v>
      </c>
      <c r="AH20" s="30">
        <f>AH$2*'S1.5 - N models per year'!AH19</f>
        <v>45.78283213</v>
      </c>
      <c r="AI20" s="30">
        <f>AI$2*'S1.5 - N models per year'!AI19</f>
        <v>69.31507803</v>
      </c>
      <c r="AJ20" s="30">
        <f>AJ$2*'S1.5 - N models per year'!AJ19</f>
        <v>0</v>
      </c>
      <c r="AK20" s="30">
        <f>AK$2*'S1.5 - N models per year'!AK19</f>
        <v>7.365038511</v>
      </c>
      <c r="AL20" s="30">
        <f>AL$2*'S1.5 - N models per year'!AL19</f>
        <v>2.565111134</v>
      </c>
      <c r="AM20" s="30">
        <f>AM$2*'S1.5 - N models per year'!AM19</f>
        <v>11.53760593</v>
      </c>
      <c r="AN20" s="30">
        <f>AN$2*'S1.5 - N models per year'!AN19</f>
        <v>11.66613275</v>
      </c>
      <c r="AO20" s="30">
        <f>AO$2*'S1.5 - N models per year'!AO19</f>
        <v>49.4057397</v>
      </c>
      <c r="AP20" s="30">
        <f>AP$2*'S1.5 - N models per year'!AP19</f>
        <v>0.3363672199</v>
      </c>
      <c r="AQ20" s="30">
        <f>AQ$2*'S1.5 - N models per year'!AQ19</f>
        <v>30.05056363</v>
      </c>
      <c r="AR20" s="30">
        <f>AR$2*'S1.5 - N models per year'!AR19</f>
        <v>89.50711148</v>
      </c>
      <c r="AS20" s="30">
        <f>AS$2*'S1.5 - N models per year'!AS19</f>
        <v>90.25853734</v>
      </c>
      <c r="AT20" s="30">
        <f>AT$2*'S1.5 - N models per year'!AT19</f>
        <v>1.026260967</v>
      </c>
      <c r="AU20" s="30">
        <f>AU$2*'S1.5 - N models per year'!AU19</f>
        <v>30.78519103</v>
      </c>
      <c r="AV20" s="30">
        <f>AV$2*'S1.5 - N models per year'!AV19</f>
        <v>1.177575613</v>
      </c>
      <c r="AW20" s="30">
        <f>AW$2*'S1.5 - N models per year'!AW19</f>
        <v>49.50884486</v>
      </c>
      <c r="AX20" s="30">
        <f>AX$2*'S1.5 - N models per year'!AX19</f>
        <v>31.2451202</v>
      </c>
      <c r="AY20" s="30">
        <f>AY$2*'S1.5 - N models per year'!AY19</f>
        <v>3.580683308</v>
      </c>
      <c r="AZ20" s="30">
        <f>AZ$2*'S1.5 - N models per year'!AZ19</f>
        <v>3.153753769</v>
      </c>
      <c r="BA20" s="30">
        <f>BA$2*'S1.5 - N models per year'!BA19</f>
        <v>4.651615714</v>
      </c>
      <c r="BB20" s="30">
        <f>BB$2*'S1.5 - N models per year'!BB19</f>
        <v>8.473636778</v>
      </c>
      <c r="BC20" s="30">
        <f>BC$2*'S1.5 - N models per year'!BC19</f>
        <v>20.25768844</v>
      </c>
      <c r="BD20" s="30">
        <f>BD$2*'S1.5 - N models per year'!BD19</f>
        <v>0</v>
      </c>
      <c r="BE20" s="30">
        <f>BE$2*'S1.5 - N models per year'!BE19</f>
        <v>0</v>
      </c>
      <c r="BF20" s="30">
        <f>BF$2*'S1.5 - N models per year'!BF19</f>
        <v>0</v>
      </c>
      <c r="BG20" s="30">
        <f>BG$2*'S1.5 - N models per year'!BG19</f>
        <v>0</v>
      </c>
      <c r="BH20" s="30">
        <f>BH$2*'S1.5 - N models per year'!BH19</f>
        <v>0</v>
      </c>
      <c r="BI20" s="30">
        <f>BI$2*'S1.5 - N models per year'!BI19</f>
        <v>0</v>
      </c>
      <c r="BJ20" s="30">
        <f>BJ$2*'S1.5 - N models per year'!BJ19</f>
        <v>0</v>
      </c>
      <c r="BK20" s="30">
        <f t="shared" si="1"/>
        <v>19382.43584</v>
      </c>
      <c r="BS20" s="30"/>
      <c r="BT20" s="30"/>
      <c r="BU20" s="30"/>
    </row>
    <row r="21" ht="15.75" customHeight="1">
      <c r="A21" s="39">
        <v>2018.0</v>
      </c>
      <c r="B21" s="30">
        <f>B$2*'S1.5 - N models per year'!B20</f>
        <v>71.00837545</v>
      </c>
      <c r="C21" s="30">
        <f>C$2*'S1.5 - N models per year'!C20</f>
        <v>337.1696218</v>
      </c>
      <c r="D21" s="30">
        <f>D$2*'S1.5 - N models per year'!D20</f>
        <v>22.49902982</v>
      </c>
      <c r="E21" s="30">
        <f>E$2*'S1.5 - N models per year'!E20</f>
        <v>547.4755476</v>
      </c>
      <c r="F21" s="30">
        <f>F$2*'S1.5 - N models per year'!F20</f>
        <v>2851.944764</v>
      </c>
      <c r="G21" s="30">
        <f>G$2*'S1.5 - N models per year'!G20</f>
        <v>756.4694158</v>
      </c>
      <c r="H21" s="30">
        <f>H$2*'S1.5 - N models per year'!H20</f>
        <v>1151.588837</v>
      </c>
      <c r="I21" s="30">
        <f>I$2*'S1.5 - N models per year'!I20</f>
        <v>1979.380168</v>
      </c>
      <c r="J21" s="30">
        <f>J$2*'S1.5 - N models per year'!J20</f>
        <v>0</v>
      </c>
      <c r="K21" s="30">
        <f>K$2*'S1.5 - N models per year'!K20</f>
        <v>50.67874443</v>
      </c>
      <c r="L21" s="30">
        <f>L$2*'S1.5 - N models per year'!L20</f>
        <v>1157.965801</v>
      </c>
      <c r="M21" s="30">
        <f>M$2*'S1.5 - N models per year'!M20</f>
        <v>1335.991092</v>
      </c>
      <c r="N21" s="30">
        <f>N$2*'S1.5 - N models per year'!N20</f>
        <v>10.61025455</v>
      </c>
      <c r="O21" s="30">
        <f>O$2*'S1.5 - N models per year'!O20</f>
        <v>25.44412548</v>
      </c>
      <c r="P21" s="30">
        <f>P$2*'S1.5 - N models per year'!P20</f>
        <v>503.1547694</v>
      </c>
      <c r="Q21" s="30">
        <f>Q$2*'S1.5 - N models per year'!Q20</f>
        <v>0</v>
      </c>
      <c r="R21" s="30">
        <f>R$2*'S1.5 - N models per year'!R20</f>
        <v>5075.790502</v>
      </c>
      <c r="S21" s="30">
        <f>S$2*'S1.5 - N models per year'!S20</f>
        <v>430.4102551</v>
      </c>
      <c r="T21" s="30">
        <f>T$2*'S1.5 - N models per year'!T20</f>
        <v>1107.291055</v>
      </c>
      <c r="U21" s="30">
        <f>U$2*'S1.5 - N models per year'!U20</f>
        <v>111.2056614</v>
      </c>
      <c r="V21" s="30">
        <f>V$2*'S1.5 - N models per year'!V20</f>
        <v>445.7544992</v>
      </c>
      <c r="W21" s="30">
        <f>W$2*'S1.5 - N models per year'!W20</f>
        <v>602.5191759</v>
      </c>
      <c r="X21" s="30">
        <f>X$2*'S1.5 - N models per year'!X20</f>
        <v>15.28780803</v>
      </c>
      <c r="Y21" s="30">
        <f>Y$2*'S1.5 - N models per year'!Y20</f>
        <v>775.3242542</v>
      </c>
      <c r="Z21" s="30">
        <f>Z$2*'S1.5 - N models per year'!Z20</f>
        <v>1299.615099</v>
      </c>
      <c r="AA21" s="30">
        <f>AA$2*'S1.5 - N models per year'!AA20</f>
        <v>5.930987691</v>
      </c>
      <c r="AB21" s="30">
        <f>AB$2*'S1.5 - N models per year'!AB20</f>
        <v>2.212352552</v>
      </c>
      <c r="AC21" s="30">
        <f>AC$2*'S1.5 - N models per year'!AC20</f>
        <v>21.21316598</v>
      </c>
      <c r="AD21" s="30">
        <f>AD$2*'S1.5 - N models per year'!AD20</f>
        <v>30.04531669</v>
      </c>
      <c r="AE21" s="30">
        <f>AE$2*'S1.5 - N models per year'!AE20</f>
        <v>10.3386718</v>
      </c>
      <c r="AF21" s="30">
        <f>AF$2*'S1.5 - N models per year'!AF20</f>
        <v>1.470299171</v>
      </c>
      <c r="AG21" s="30">
        <f>AG$2*'S1.5 - N models per year'!AG20</f>
        <v>42.02616288</v>
      </c>
      <c r="AH21" s="30">
        <f>AH$2*'S1.5 - N models per year'!AH20</f>
        <v>45.84820432</v>
      </c>
      <c r="AI21" s="30">
        <f>AI$2*'S1.5 - N models per year'!AI20</f>
        <v>72.59608955</v>
      </c>
      <c r="AJ21" s="30">
        <f>AJ$2*'S1.5 - N models per year'!AJ20</f>
        <v>0</v>
      </c>
      <c r="AK21" s="30">
        <f>AK$2*'S1.5 - N models per year'!AK20</f>
        <v>7.429588238</v>
      </c>
      <c r="AL21" s="30">
        <f>AL$2*'S1.5 - N models per year'!AL20</f>
        <v>2.88408764</v>
      </c>
      <c r="AM21" s="30">
        <f>AM$2*'S1.5 - N models per year'!AM20</f>
        <v>11.37570343</v>
      </c>
      <c r="AN21" s="30">
        <f>AN$2*'S1.5 - N models per year'!AN20</f>
        <v>11.54633387</v>
      </c>
      <c r="AO21" s="30">
        <f>AO$2*'S1.5 - N models per year'!AO20</f>
        <v>50.6244946</v>
      </c>
      <c r="AP21" s="30">
        <f>AP$2*'S1.5 - N models per year'!AP20</f>
        <v>0.3605224613</v>
      </c>
      <c r="AQ21" s="30">
        <f>AQ$2*'S1.5 - N models per year'!AQ20</f>
        <v>29.4478246</v>
      </c>
      <c r="AR21" s="30">
        <f>AR$2*'S1.5 - N models per year'!AR20</f>
        <v>102.5624467</v>
      </c>
      <c r="AS21" s="30">
        <f>AS$2*'S1.5 - N models per year'!AS20</f>
        <v>92.30257022</v>
      </c>
      <c r="AT21" s="30">
        <f>AT$2*'S1.5 - N models per year'!AT20</f>
        <v>2.070510941</v>
      </c>
      <c r="AU21" s="30">
        <f>AU$2*'S1.5 - N models per year'!AU20</f>
        <v>32.07319984</v>
      </c>
      <c r="AV21" s="30">
        <f>AV$2*'S1.5 - N models per year'!AV20</f>
        <v>1.18789629</v>
      </c>
      <c r="AW21" s="30">
        <f>AW$2*'S1.5 - N models per year'!AW20</f>
        <v>48.46765484</v>
      </c>
      <c r="AX21" s="30">
        <f>AX$2*'S1.5 - N models per year'!AX20</f>
        <v>26.38253953</v>
      </c>
      <c r="AY21" s="30">
        <f>AY$2*'S1.5 - N models per year'!AY20</f>
        <v>3.256331909</v>
      </c>
      <c r="AZ21" s="30">
        <f>AZ$2*'S1.5 - N models per year'!AZ20</f>
        <v>3.095410719</v>
      </c>
      <c r="BA21" s="30">
        <f>BA$2*'S1.5 - N models per year'!BA20</f>
        <v>4.494810005</v>
      </c>
      <c r="BB21" s="30">
        <f>BB$2*'S1.5 - N models per year'!BB20</f>
        <v>8.439701342</v>
      </c>
      <c r="BC21" s="30">
        <f>BC$2*'S1.5 - N models per year'!BC20</f>
        <v>28.71978802</v>
      </c>
      <c r="BD21" s="30">
        <f>BD$2*'S1.5 - N models per year'!BD20</f>
        <v>0</v>
      </c>
      <c r="BE21" s="30">
        <f>BE$2*'S1.5 - N models per year'!BE20</f>
        <v>0</v>
      </c>
      <c r="BF21" s="30">
        <f>BF$2*'S1.5 - N models per year'!BF20</f>
        <v>0</v>
      </c>
      <c r="BG21" s="30">
        <f>BG$2*'S1.5 - N models per year'!BG20</f>
        <v>0</v>
      </c>
      <c r="BH21" s="30">
        <f>BH$2*'S1.5 - N models per year'!BH20</f>
        <v>0</v>
      </c>
      <c r="BI21" s="30">
        <f>BI$2*'S1.5 - N models per year'!BI20</f>
        <v>0</v>
      </c>
      <c r="BJ21" s="30">
        <f>BJ$2*'S1.5 - N models per year'!BJ20</f>
        <v>0</v>
      </c>
      <c r="BK21" s="30">
        <f t="shared" si="1"/>
        <v>21362.98152</v>
      </c>
      <c r="BS21" s="30"/>
      <c r="BT21" s="30"/>
      <c r="BU21" s="30"/>
    </row>
    <row r="22" ht="15.75" customHeight="1">
      <c r="A22" s="39">
        <v>2019.0</v>
      </c>
      <c r="B22" s="30">
        <f>B$2*'S1.5 - N models per year'!B21</f>
        <v>66.06429568</v>
      </c>
      <c r="C22" s="30">
        <f>C$2*'S1.5 - N models per year'!C21</f>
        <v>379.9249732</v>
      </c>
      <c r="D22" s="30">
        <f>D$2*'S1.5 - N models per year'!D21</f>
        <v>31.30008387</v>
      </c>
      <c r="E22" s="30">
        <f>E$2*'S1.5 - N models per year'!E21</f>
        <v>525.1699467</v>
      </c>
      <c r="F22" s="30">
        <f>F$2*'S1.5 - N models per year'!F21</f>
        <v>2803.827765</v>
      </c>
      <c r="G22" s="30">
        <f>G$2*'S1.5 - N models per year'!G21</f>
        <v>662.2176735</v>
      </c>
      <c r="H22" s="30">
        <f>H$2*'S1.5 - N models per year'!H21</f>
        <v>1149.965141</v>
      </c>
      <c r="I22" s="30">
        <f>I$2*'S1.5 - N models per year'!I21</f>
        <v>1981.637346</v>
      </c>
      <c r="J22" s="30">
        <f>J$2*'S1.5 - N models per year'!J21</f>
        <v>0</v>
      </c>
      <c r="K22" s="30">
        <f>K$2*'S1.5 - N models per year'!K21</f>
        <v>155.4547484</v>
      </c>
      <c r="L22" s="30">
        <f>L$2*'S1.5 - N models per year'!L21</f>
        <v>1166.477961</v>
      </c>
      <c r="M22" s="30">
        <f>M$2*'S1.5 - N models per year'!M21</f>
        <v>1674.510528</v>
      </c>
      <c r="N22" s="30">
        <f>N$2*'S1.5 - N models per year'!N21</f>
        <v>23.08260587</v>
      </c>
      <c r="O22" s="30">
        <f>O$2*'S1.5 - N models per year'!O21</f>
        <v>30.98456439</v>
      </c>
      <c r="P22" s="30">
        <f>P$2*'S1.5 - N models per year'!P21</f>
        <v>485.7289528</v>
      </c>
      <c r="Q22" s="30">
        <f>Q$2*'S1.5 - N models per year'!Q21</f>
        <v>0</v>
      </c>
      <c r="R22" s="30">
        <f>R$2*'S1.5 - N models per year'!R21</f>
        <v>4976.56998</v>
      </c>
      <c r="S22" s="30">
        <f>S$2*'S1.5 - N models per year'!S21</f>
        <v>718.7274515</v>
      </c>
      <c r="T22" s="30">
        <f>T$2*'S1.5 - N models per year'!T21</f>
        <v>1103.367448</v>
      </c>
      <c r="U22" s="30">
        <f>U$2*'S1.5 - N models per year'!U21</f>
        <v>260.5481783</v>
      </c>
      <c r="V22" s="30">
        <f>V$2*'S1.5 - N models per year'!V21</f>
        <v>429.7201284</v>
      </c>
      <c r="W22" s="30">
        <f>W$2*'S1.5 - N models per year'!W21</f>
        <v>590.7072334</v>
      </c>
      <c r="X22" s="30">
        <f>X$2*'S1.5 - N models per year'!X21</f>
        <v>119.7310399</v>
      </c>
      <c r="Y22" s="30">
        <f>Y$2*'S1.5 - N models per year'!Y21</f>
        <v>1057.823862</v>
      </c>
      <c r="Z22" s="30">
        <f>Z$2*'S1.5 - N models per year'!Z21</f>
        <v>1308.815618</v>
      </c>
      <c r="AA22" s="30">
        <f>AA$2*'S1.5 - N models per year'!AA21</f>
        <v>5.806287944</v>
      </c>
      <c r="AB22" s="30">
        <f>AB$2*'S1.5 - N models per year'!AB21</f>
        <v>2.959978008</v>
      </c>
      <c r="AC22" s="30">
        <f>AC$2*'S1.5 - N models per year'!AC21</f>
        <v>19.65320945</v>
      </c>
      <c r="AD22" s="30">
        <f>AD$2*'S1.5 - N models per year'!AD21</f>
        <v>33.50811845</v>
      </c>
      <c r="AE22" s="30">
        <f>AE$2*'S1.5 - N models per year'!AE21</f>
        <v>10.09099666</v>
      </c>
      <c r="AF22" s="30">
        <f>AF$2*'S1.5 - N models per year'!AF21</f>
        <v>3.495651592</v>
      </c>
      <c r="AG22" s="30">
        <f>AG$2*'S1.5 - N models per year'!AG21</f>
        <v>39.1024308</v>
      </c>
      <c r="AH22" s="30">
        <f>AH$2*'S1.5 - N models per year'!AH21</f>
        <v>44.22659563</v>
      </c>
      <c r="AI22" s="30">
        <f>AI$2*'S1.5 - N models per year'!AI21</f>
        <v>76.10301609</v>
      </c>
      <c r="AJ22" s="30">
        <f>AJ$2*'S1.5 - N models per year'!AJ21</f>
        <v>0</v>
      </c>
      <c r="AK22" s="30">
        <f>AK$2*'S1.5 - N models per year'!AK21</f>
        <v>7.232054206</v>
      </c>
      <c r="AL22" s="30">
        <f>AL$2*'S1.5 - N models per year'!AL21</f>
        <v>3.034548358</v>
      </c>
      <c r="AM22" s="30">
        <f>AM$2*'S1.5 - N models per year'!AM21</f>
        <v>10.62154392</v>
      </c>
      <c r="AN22" s="30">
        <f>AN$2*'S1.5 - N models per year'!AN21</f>
        <v>11.23111199</v>
      </c>
      <c r="AO22" s="30">
        <f>AO$2*'S1.5 - N models per year'!AO21</f>
        <v>49.23044024</v>
      </c>
      <c r="AP22" s="30">
        <f>AP$2*'S1.5 - N models per year'!AP21</f>
        <v>0.3737037517</v>
      </c>
      <c r="AQ22" s="30">
        <f>AQ$2*'S1.5 - N models per year'!AQ21</f>
        <v>26.79371478</v>
      </c>
      <c r="AR22" s="30">
        <f>AR$2*'S1.5 - N models per year'!AR21</f>
        <v>112.0603333</v>
      </c>
      <c r="AS22" s="30">
        <f>AS$2*'S1.5 - N models per year'!AS21</f>
        <v>89.54414258</v>
      </c>
      <c r="AT22" s="30">
        <f>AT$2*'S1.5 - N models per year'!AT21</f>
        <v>2.702637591</v>
      </c>
      <c r="AU22" s="30">
        <f>AU$2*'S1.5 - N models per year'!AU21</f>
        <v>32.14644869</v>
      </c>
      <c r="AV22" s="30">
        <f>AV$2*'S1.5 - N models per year'!AV21</f>
        <v>4.651682498</v>
      </c>
      <c r="AW22" s="30">
        <f>AW$2*'S1.5 - N models per year'!AW21</f>
        <v>45.38563311</v>
      </c>
      <c r="AX22" s="30">
        <f>AX$2*'S1.5 - N models per year'!AX21</f>
        <v>22.85649858</v>
      </c>
      <c r="AY22" s="30">
        <f>AY$2*'S1.5 - N models per year'!AY21</f>
        <v>3.053923132</v>
      </c>
      <c r="AZ22" s="30">
        <f>AZ$2*'S1.5 - N models per year'!AZ21</f>
        <v>2.441098625</v>
      </c>
      <c r="BA22" s="30">
        <f>BA$2*'S1.5 - N models per year'!BA21</f>
        <v>4.255241036</v>
      </c>
      <c r="BB22" s="30">
        <f>BB$2*'S1.5 - N models per year'!BB21</f>
        <v>7.62669746</v>
      </c>
      <c r="BC22" s="30">
        <f>BC$2*'S1.5 - N models per year'!BC21</f>
        <v>31.90079048</v>
      </c>
      <c r="BD22" s="30">
        <f>BD$2*'S1.5 - N models per year'!BD21</f>
        <v>0</v>
      </c>
      <c r="BE22" s="30">
        <f>BE$2*'S1.5 - N models per year'!BE21</f>
        <v>0</v>
      </c>
      <c r="BF22" s="30">
        <f>BF$2*'S1.5 - N models per year'!BF21</f>
        <v>0</v>
      </c>
      <c r="BG22" s="30">
        <f>BG$2*'S1.5 - N models per year'!BG21</f>
        <v>0</v>
      </c>
      <c r="BH22" s="30">
        <f>BH$2*'S1.5 - N models per year'!BH21</f>
        <v>0</v>
      </c>
      <c r="BI22" s="30">
        <f>BI$2*'S1.5 - N models per year'!BI21</f>
        <v>0</v>
      </c>
      <c r="BJ22" s="30">
        <f>BJ$2*'S1.5 - N models per year'!BJ21</f>
        <v>0</v>
      </c>
      <c r="BK22" s="30">
        <f t="shared" si="1"/>
        <v>22404.44605</v>
      </c>
      <c r="BS22" s="30"/>
      <c r="BT22" s="30"/>
      <c r="BU22" s="30"/>
    </row>
    <row r="23" ht="15.75" customHeight="1">
      <c r="A23" s="39">
        <v>2020.0</v>
      </c>
      <c r="B23" s="30">
        <f>B$2*'S1.5 - N models per year'!B22</f>
        <v>68.38855886</v>
      </c>
      <c r="C23" s="30">
        <f>C$2*'S1.5 - N models per year'!C22</f>
        <v>593.8252076</v>
      </c>
      <c r="D23" s="30">
        <f>D$2*'S1.5 - N models per year'!D22</f>
        <v>24.61591593</v>
      </c>
      <c r="E23" s="30">
        <f>E$2*'S1.5 - N models per year'!E22</f>
        <v>568.0665775</v>
      </c>
      <c r="F23" s="30">
        <f>F$2*'S1.5 - N models per year'!F22</f>
        <v>2714.894303</v>
      </c>
      <c r="G23" s="30">
        <f>G$2*'S1.5 - N models per year'!G22</f>
        <v>520.8003482</v>
      </c>
      <c r="H23" s="30">
        <f>H$2*'S1.5 - N models per year'!H22</f>
        <v>928.4601711</v>
      </c>
      <c r="I23" s="30">
        <f>I$2*'S1.5 - N models per year'!I22</f>
        <v>1700.282838</v>
      </c>
      <c r="J23" s="30">
        <f>J$2*'S1.5 - N models per year'!J22</f>
        <v>0</v>
      </c>
      <c r="K23" s="30">
        <f>K$2*'S1.5 - N models per year'!K22</f>
        <v>122.2572129</v>
      </c>
      <c r="L23" s="30">
        <f>L$2*'S1.5 - N models per year'!L22</f>
        <v>1170.288088</v>
      </c>
      <c r="M23" s="30">
        <f>M$2*'S1.5 - N models per year'!M22</f>
        <v>1817.418875</v>
      </c>
      <c r="N23" s="30">
        <f>N$2*'S1.5 - N models per year'!N22</f>
        <v>32.49707026</v>
      </c>
      <c r="O23" s="30">
        <f>O$2*'S1.5 - N models per year'!O22</f>
        <v>89.14887246</v>
      </c>
      <c r="P23" s="30">
        <f>P$2*'S1.5 - N models per year'!P22</f>
        <v>531.2017729</v>
      </c>
      <c r="Q23" s="30">
        <f>Q$2*'S1.5 - N models per year'!Q22</f>
        <v>0</v>
      </c>
      <c r="R23" s="30">
        <f>R$2*'S1.5 - N models per year'!R22</f>
        <v>4866.410927</v>
      </c>
      <c r="S23" s="30">
        <f>S$2*'S1.5 - N models per year'!S22</f>
        <v>842.0197274</v>
      </c>
      <c r="T23" s="30">
        <f>T$2*'S1.5 - N models per year'!T22</f>
        <v>912.0691882</v>
      </c>
      <c r="U23" s="30">
        <f>U$2*'S1.5 - N models per year'!U22</f>
        <v>394.5945323</v>
      </c>
      <c r="V23" s="30">
        <f>V$2*'S1.5 - N models per year'!V22</f>
        <v>397.3484079</v>
      </c>
      <c r="W23" s="30">
        <f>W$2*'S1.5 - N models per year'!W22</f>
        <v>584.983826</v>
      </c>
      <c r="X23" s="30">
        <f>X$2*'S1.5 - N models per year'!X22</f>
        <v>98.38973786</v>
      </c>
      <c r="Y23" s="30">
        <f>Y$2*'S1.5 - N models per year'!Y22</f>
        <v>939.1210002</v>
      </c>
      <c r="Z23" s="30">
        <f>Z$2*'S1.5 - N models per year'!Z22</f>
        <v>1086.919025</v>
      </c>
      <c r="AA23" s="30">
        <f>AA$2*'S1.5 - N models per year'!AA22</f>
        <v>4.566348656</v>
      </c>
      <c r="AB23" s="30">
        <f>AB$2*'S1.5 - N models per year'!AB22</f>
        <v>2.327871391</v>
      </c>
      <c r="AC23" s="30">
        <f>AC$2*'S1.5 - N models per year'!AC22</f>
        <v>18.2880486</v>
      </c>
      <c r="AD23" s="30">
        <f>AD$2*'S1.5 - N models per year'!AD22</f>
        <v>33.45683663</v>
      </c>
      <c r="AE23" s="30">
        <f>AE$2*'S1.5 - N models per year'!AE22</f>
        <v>8.6422078</v>
      </c>
      <c r="AF23" s="30">
        <f>AF$2*'S1.5 - N models per year'!AF22</f>
        <v>11.6936511</v>
      </c>
      <c r="AG23" s="30">
        <f>AG$2*'S1.5 - N models per year'!AG22</f>
        <v>35.3300738</v>
      </c>
      <c r="AH23" s="30">
        <f>AH$2*'S1.5 - N models per year'!AH22</f>
        <v>43.37326048</v>
      </c>
      <c r="AI23" s="30">
        <f>AI$2*'S1.5 - N models per year'!AI22</f>
        <v>71.76492939</v>
      </c>
      <c r="AJ23" s="30">
        <f>AJ$2*'S1.5 - N models per year'!AJ22</f>
        <v>0</v>
      </c>
      <c r="AK23" s="30">
        <f>AK$2*'S1.5 - N models per year'!AK22</f>
        <v>6.256696094</v>
      </c>
      <c r="AL23" s="30">
        <f>AL$2*'S1.5 - N models per year'!AL22</f>
        <v>2.643658225</v>
      </c>
      <c r="AM23" s="30">
        <f>AM$2*'S1.5 - N models per year'!AM22</f>
        <v>10.1261205</v>
      </c>
      <c r="AN23" s="30">
        <f>AN$2*'S1.5 - N models per year'!AN22</f>
        <v>10.72586239</v>
      </c>
      <c r="AO23" s="30">
        <f>AO$2*'S1.5 - N models per year'!AO22</f>
        <v>42.56609701</v>
      </c>
      <c r="AP23" s="30">
        <f>AP$2*'S1.5 - N models per year'!AP22</f>
        <v>0.2938988973</v>
      </c>
      <c r="AQ23" s="30">
        <f>AQ$2*'S1.5 - N models per year'!AQ22</f>
        <v>26.14924549</v>
      </c>
      <c r="AR23" s="30">
        <f>AR$2*'S1.5 - N models per year'!AR22</f>
        <v>109.5521363</v>
      </c>
      <c r="AS23" s="30">
        <f>AS$2*'S1.5 - N models per year'!AS22</f>
        <v>100.8249697</v>
      </c>
      <c r="AT23" s="30">
        <f>AT$2*'S1.5 - N models per year'!AT22</f>
        <v>2.125486309</v>
      </c>
      <c r="AU23" s="30">
        <f>AU$2*'S1.5 - N models per year'!AU22</f>
        <v>41.22444946</v>
      </c>
      <c r="AV23" s="30">
        <f>AV$2*'S1.5 - N models per year'!AV22</f>
        <v>28.70475251</v>
      </c>
      <c r="AW23" s="30">
        <f>AW$2*'S1.5 - N models per year'!AW22</f>
        <v>42.49660968</v>
      </c>
      <c r="AX23" s="30">
        <f>AX$2*'S1.5 - N models per year'!AX22</f>
        <v>21.71996755</v>
      </c>
      <c r="AY23" s="30">
        <f>AY$2*'S1.5 - N models per year'!AY22</f>
        <v>2.640107046</v>
      </c>
      <c r="AZ23" s="30">
        <f>AZ$2*'S1.5 - N models per year'!AZ22</f>
        <v>1.919799281</v>
      </c>
      <c r="BA23" s="30">
        <f>BA$2*'S1.5 - N models per year'!BA22</f>
        <v>3.51725868</v>
      </c>
      <c r="BB23" s="30">
        <f>BB$2*'S1.5 - N models per year'!BB22</f>
        <v>6.933004567</v>
      </c>
      <c r="BC23" s="30">
        <f>BC$2*'S1.5 - N models per year'!BC22</f>
        <v>35.47353143</v>
      </c>
      <c r="BD23" s="30">
        <f>BD$2*'S1.5 - N models per year'!BD22</f>
        <v>0</v>
      </c>
      <c r="BE23" s="30">
        <f>BE$2*'S1.5 - N models per year'!BE22</f>
        <v>0</v>
      </c>
      <c r="BF23" s="30">
        <f>BF$2*'S1.5 - N models per year'!BF22</f>
        <v>0</v>
      </c>
      <c r="BG23" s="30">
        <f>BG$2*'S1.5 - N models per year'!BG22</f>
        <v>0</v>
      </c>
      <c r="BH23" s="30">
        <f>BH$2*'S1.5 - N models per year'!BH22</f>
        <v>0</v>
      </c>
      <c r="BI23" s="30">
        <f>BI$2*'S1.5 - N models per year'!BI22</f>
        <v>0</v>
      </c>
      <c r="BJ23" s="30">
        <f>BJ$2*'S1.5 - N models per year'!BJ22</f>
        <v>0</v>
      </c>
      <c r="BK23" s="30">
        <f t="shared" si="1"/>
        <v>21729.33906</v>
      </c>
      <c r="BS23" s="30"/>
      <c r="BT23" s="30"/>
      <c r="BU23" s="30"/>
    </row>
    <row r="24" ht="15.75" customHeight="1">
      <c r="A24" s="39">
        <v>2021.0</v>
      </c>
      <c r="B24" s="30">
        <f>B$2*'S1.5 - N models per year'!B23</f>
        <v>70.57942521</v>
      </c>
      <c r="C24" s="30">
        <f>C$2*'S1.5 - N models per year'!C23</f>
        <v>799.965326</v>
      </c>
      <c r="D24" s="30">
        <f>D$2*'S1.5 - N models per year'!D23</f>
        <v>18.14003651</v>
      </c>
      <c r="E24" s="30">
        <f>E$2*'S1.5 - N models per year'!E23</f>
        <v>609.0512109</v>
      </c>
      <c r="F24" s="30">
        <f>F$2*'S1.5 - N models per year'!F23</f>
        <v>2626.840516</v>
      </c>
      <c r="G24" s="30">
        <f>G$2*'S1.5 - N models per year'!G23</f>
        <v>383.7897951</v>
      </c>
      <c r="H24" s="30">
        <f>H$2*'S1.5 - N models per year'!H23</f>
        <v>713.76831</v>
      </c>
      <c r="I24" s="30">
        <f>I$2*'S1.5 - N models per year'!I23</f>
        <v>1427.16953</v>
      </c>
      <c r="J24" s="30">
        <f>J$2*'S1.5 - N models per year'!J23</f>
        <v>0</v>
      </c>
      <c r="K24" s="30">
        <f>K$2*'S1.5 - N models per year'!K23</f>
        <v>90.09416152</v>
      </c>
      <c r="L24" s="30">
        <f>L$2*'S1.5 - N models per year'!L23</f>
        <v>1173.041098</v>
      </c>
      <c r="M24" s="30">
        <f>M$2*'S1.5 - N models per year'!M23</f>
        <v>1954.016965</v>
      </c>
      <c r="N24" s="30">
        <f>N$2*'S1.5 - N models per year'!N23</f>
        <v>41.56494603</v>
      </c>
      <c r="O24" s="30">
        <f>O$2*'S1.5 - N models per year'!O23</f>
        <v>145.2603363</v>
      </c>
      <c r="P24" s="30">
        <f>P$2*'S1.5 - N models per year'!P23</f>
        <v>574.70401</v>
      </c>
      <c r="Q24" s="30">
        <f>Q$2*'S1.5 - N models per year'!Q23</f>
        <v>0</v>
      </c>
      <c r="R24" s="30">
        <f>R$2*'S1.5 - N models per year'!R23</f>
        <v>4756.150165</v>
      </c>
      <c r="S24" s="30">
        <f>S$2*'S1.5 - N models per year'!S23</f>
        <v>960.4431014</v>
      </c>
      <c r="T24" s="30">
        <f>T$2*'S1.5 - N models per year'!T23</f>
        <v>726.5675963</v>
      </c>
      <c r="U24" s="30">
        <f>U$2*'S1.5 - N models per year'!U23</f>
        <v>523.7600057</v>
      </c>
      <c r="V24" s="30">
        <f>V$2*'S1.5 - N models per year'!V23</f>
        <v>365.7650615</v>
      </c>
      <c r="W24" s="30">
        <f>W$2*'S1.5 - N models per year'!W23</f>
        <v>578.991961</v>
      </c>
      <c r="X24" s="30">
        <f>X$2*'S1.5 - N models per year'!X23</f>
        <v>77.69777727</v>
      </c>
      <c r="Y24" s="30">
        <f>Y$2*'S1.5 - N models per year'!Y23</f>
        <v>823.7193601</v>
      </c>
      <c r="Z24" s="30">
        <f>Z$2*'S1.5 - N models per year'!Z23</f>
        <v>871.7233338</v>
      </c>
      <c r="AA24" s="30">
        <f>AA$2*'S1.5 - N models per year'!AA23</f>
        <v>3.365047702</v>
      </c>
      <c r="AB24" s="30">
        <f>AB$2*'S1.5 - N models per year'!AB23</f>
        <v>1.715462148</v>
      </c>
      <c r="AC24" s="30">
        <f>AC$2*'S1.5 - N models per year'!AC23</f>
        <v>16.95492127</v>
      </c>
      <c r="AD24" s="30">
        <f>AD$2*'S1.5 - N models per year'!AD23</f>
        <v>33.38079317</v>
      </c>
      <c r="AE24" s="30">
        <f>AE$2*'S1.5 - N models per year'!AE23</f>
        <v>7.235945273</v>
      </c>
      <c r="AF24" s="30">
        <f>AF$2*'S1.5 - N models per year'!AF23</f>
        <v>19.6030019</v>
      </c>
      <c r="AG24" s="30">
        <f>AG$2*'S1.5 - N models per year'!AG23</f>
        <v>31.6582831</v>
      </c>
      <c r="AH24" s="30">
        <f>AH$2*'S1.5 - N models per year'!AH23</f>
        <v>42.51464001</v>
      </c>
      <c r="AI24" s="30">
        <f>AI$2*'S1.5 - N models per year'!AI23</f>
        <v>67.51781984</v>
      </c>
      <c r="AJ24" s="30">
        <f>AJ$2*'S1.5 - N models per year'!AJ23</f>
        <v>0</v>
      </c>
      <c r="AK24" s="30">
        <f>AK$2*'S1.5 - N models per year'!AK23</f>
        <v>5.3096202</v>
      </c>
      <c r="AL24" s="30">
        <f>AL$2*'S1.5 - N models per year'!AL23</f>
        <v>2.263994727</v>
      </c>
      <c r="AM24" s="30">
        <f>AM$2*'S1.5 - N models per year'!AM23</f>
        <v>9.639557479</v>
      </c>
      <c r="AN24" s="30">
        <f>AN$2*'S1.5 - N models per year'!AN23</f>
        <v>10.22933286</v>
      </c>
      <c r="AO24" s="30">
        <f>AO$2*'S1.5 - N models per year'!AO23</f>
        <v>36.09514397</v>
      </c>
      <c r="AP24" s="30">
        <f>AP$2*'S1.5 - N models per year'!AP23</f>
        <v>0.2165808797</v>
      </c>
      <c r="AQ24" s="30">
        <f>AQ$2*'S1.5 - N models per year'!AQ23</f>
        <v>25.50602018</v>
      </c>
      <c r="AR24" s="30">
        <f>AR$2*'S1.5 - N models per year'!AR23</f>
        <v>107.0426144</v>
      </c>
      <c r="AS24" s="30">
        <f>AS$2*'S1.5 - N models per year'!AS23</f>
        <v>111.6414643</v>
      </c>
      <c r="AT24" s="30">
        <f>AT$2*'S1.5 - N models per year'!AT23</f>
        <v>1.566319911</v>
      </c>
      <c r="AU24" s="30">
        <f>AU$2*'S1.5 - N models per year'!AU23</f>
        <v>49.96041303</v>
      </c>
      <c r="AV24" s="30">
        <f>AV$2*'S1.5 - N models per year'!AV23</f>
        <v>51.91536307</v>
      </c>
      <c r="AW24" s="30">
        <f>AW$2*'S1.5 - N models per year'!AW23</f>
        <v>39.67237068</v>
      </c>
      <c r="AX24" s="30">
        <f>AX$2*'S1.5 - N models per year'!AX23</f>
        <v>20.6049592</v>
      </c>
      <c r="AY24" s="30">
        <f>AY$2*'S1.5 - N models per year'!AY23</f>
        <v>2.238301714</v>
      </c>
      <c r="AZ24" s="30">
        <f>AZ$2*'S1.5 - N models per year'!AZ23</f>
        <v>1.414744394</v>
      </c>
      <c r="BA24" s="30">
        <f>BA$2*'S1.5 - N models per year'!BA23</f>
        <v>2.801639481</v>
      </c>
      <c r="BB24" s="30">
        <f>BB$2*'S1.5 - N models per year'!BB23</f>
        <v>6.257459027</v>
      </c>
      <c r="BC24" s="30">
        <f>BC$2*'S1.5 - N models per year'!BC23</f>
        <v>38.89640811</v>
      </c>
      <c r="BD24" s="30">
        <f>BD$2*'S1.5 - N models per year'!BD23</f>
        <v>0</v>
      </c>
      <c r="BE24" s="30">
        <f>BE$2*'S1.5 - N models per year'!BE23</f>
        <v>0</v>
      </c>
      <c r="BF24" s="30">
        <f>BF$2*'S1.5 - N models per year'!BF23</f>
        <v>0</v>
      </c>
      <c r="BG24" s="30">
        <f>BG$2*'S1.5 - N models per year'!BG23</f>
        <v>0</v>
      </c>
      <c r="BH24" s="30">
        <f>BH$2*'S1.5 - N models per year'!BH23</f>
        <v>0</v>
      </c>
      <c r="BI24" s="30">
        <f>BI$2*'S1.5 - N models per year'!BI23</f>
        <v>0</v>
      </c>
      <c r="BJ24" s="30">
        <f>BJ$2*'S1.5 - N models per year'!BJ23</f>
        <v>0</v>
      </c>
      <c r="BK24" s="30">
        <f t="shared" si="1"/>
        <v>21060.02225</v>
      </c>
      <c r="BS24" s="30"/>
      <c r="BT24" s="30"/>
      <c r="BU24" s="30"/>
    </row>
    <row r="25" ht="15.75" customHeight="1">
      <c r="A25" s="39">
        <v>2022.0</v>
      </c>
      <c r="B25" s="30">
        <f>B$2*'S1.5 - N models per year'!B24</f>
        <v>72.66565789</v>
      </c>
      <c r="C25" s="30">
        <f>C$2*'S1.5 - N models per year'!C24</f>
        <v>998.6341458</v>
      </c>
      <c r="D25" s="30">
        <f>D$2*'S1.5 - N models per year'!D24</f>
        <v>11.88128209</v>
      </c>
      <c r="E25" s="30">
        <f>E$2*'S1.5 - N models per year'!E24</f>
        <v>648.3675239</v>
      </c>
      <c r="F25" s="30">
        <f>F$2*'S1.5 - N models per year'!F24</f>
        <v>2540.771706</v>
      </c>
      <c r="G25" s="30">
        <f>G$2*'S1.5 - N models per year'!G24</f>
        <v>251.3729681</v>
      </c>
      <c r="H25" s="30">
        <f>H$2*'S1.5 - N models per year'!H24</f>
        <v>506.2290231</v>
      </c>
      <c r="I25" s="30">
        <f>I$2*'S1.5 - N models per year'!I24</f>
        <v>1162.944145</v>
      </c>
      <c r="J25" s="30">
        <f>J$2*'S1.5 - N models per year'!J24</f>
        <v>0</v>
      </c>
      <c r="K25" s="30">
        <f>K$2*'S1.5 - N models per year'!K24</f>
        <v>59.00948144</v>
      </c>
      <c r="L25" s="30">
        <f>L$2*'S1.5 - N models per year'!L24</f>
        <v>1175.221943</v>
      </c>
      <c r="M25" s="30">
        <f>M$2*'S1.5 - N models per year'!M24</f>
        <v>2085.085537</v>
      </c>
      <c r="N25" s="30">
        <f>N$2*'S1.5 - N models per year'!N24</f>
        <v>50.30157668</v>
      </c>
      <c r="O25" s="30">
        <f>O$2*'S1.5 - N models per year'!O24</f>
        <v>199.3675686</v>
      </c>
      <c r="P25" s="30">
        <f>P$2*'S1.5 - N models per year'!P24</f>
        <v>616.4646086</v>
      </c>
      <c r="Q25" s="30">
        <f>Q$2*'S1.5 - N models per year'!Q24</f>
        <v>0</v>
      </c>
      <c r="R25" s="30">
        <f>R$2*'S1.5 - N models per year'!R24</f>
        <v>4647.778866</v>
      </c>
      <c r="S25" s="30">
        <f>S$2*'S1.5 - N models per year'!S24</f>
        <v>1074.370806</v>
      </c>
      <c r="T25" s="30">
        <f>T$2*'S1.5 - N models per year'!T24</f>
        <v>547.2014475</v>
      </c>
      <c r="U25" s="30">
        <f>U$2*'S1.5 - N models per year'!U24</f>
        <v>648.2348855</v>
      </c>
      <c r="V25" s="30">
        <f>V$2*'S1.5 - N models per year'!V24</f>
        <v>335.1279566</v>
      </c>
      <c r="W25" s="30">
        <f>W$2*'S1.5 - N models per year'!W24</f>
        <v>572.9725105</v>
      </c>
      <c r="X25" s="30">
        <f>X$2*'S1.5 - N models per year'!X24</f>
        <v>57.69156143</v>
      </c>
      <c r="Y25" s="30">
        <f>Y$2*'S1.5 - N models per year'!Y24</f>
        <v>711.9835487</v>
      </c>
      <c r="Z25" s="30">
        <f>Z$2*'S1.5 - N models per year'!Z24</f>
        <v>663.6334892</v>
      </c>
      <c r="AA25" s="30">
        <f>AA$2*'S1.5 - N models per year'!AA24</f>
        <v>2.204024284</v>
      </c>
      <c r="AB25" s="30">
        <f>AB$2*'S1.5 - N models per year'!AB24</f>
        <v>1.123585925</v>
      </c>
      <c r="AC25" s="30">
        <f>AC$2*'S1.5 - N models per year'!AC24</f>
        <v>15.6611185</v>
      </c>
      <c r="AD25" s="30">
        <f>AD$2*'S1.5 - N models per year'!AD24</f>
        <v>33.29381986</v>
      </c>
      <c r="AE25" s="30">
        <f>AE$2*'S1.5 - N models per year'!AE24</f>
        <v>5.875492477</v>
      </c>
      <c r="AF25" s="30">
        <f>AF$2*'S1.5 - N models per year'!AF24</f>
        <v>27.23019517</v>
      </c>
      <c r="AG25" s="30">
        <f>AG$2*'S1.5 - N models per year'!AG24</f>
        <v>28.10091516</v>
      </c>
      <c r="AH25" s="30">
        <f>AH$2*'S1.5 - N models per year'!AH24</f>
        <v>41.668507</v>
      </c>
      <c r="AI25" s="30">
        <f>AI$2*'S1.5 - N models per year'!AI24</f>
        <v>63.39050403</v>
      </c>
      <c r="AJ25" s="30">
        <f>AJ$2*'S1.5 - N models per year'!AJ24</f>
        <v>0</v>
      </c>
      <c r="AK25" s="30">
        <f>AK$2*'S1.5 - N models per year'!AK24</f>
        <v>4.393218428</v>
      </c>
      <c r="AL25" s="30">
        <f>AL$2*'S1.5 - N models per year'!AL24</f>
        <v>1.896572805</v>
      </c>
      <c r="AM25" s="30">
        <f>AM$2*'S1.5 - N models per year'!AM24</f>
        <v>9.165944437</v>
      </c>
      <c r="AN25" s="30">
        <f>AN$2*'S1.5 - N models per year'!AN24</f>
        <v>9.745859133</v>
      </c>
      <c r="AO25" s="30">
        <f>AO$2*'S1.5 - N models per year'!AO24</f>
        <v>29.83384815</v>
      </c>
      <c r="AP25" s="30">
        <f>AP$2*'S1.5 - N models per year'!AP24</f>
        <v>0.1418552011</v>
      </c>
      <c r="AQ25" s="30">
        <f>AQ$2*'S1.5 - N models per year'!AQ24</f>
        <v>24.87472765</v>
      </c>
      <c r="AR25" s="30">
        <f>AR$2*'S1.5 - N models per year'!AR24</f>
        <v>104.5765869</v>
      </c>
      <c r="AS25" s="30">
        <f>AS$2*'S1.5 - N models per year'!AS24</f>
        <v>122.0376159</v>
      </c>
      <c r="AT25" s="30">
        <f>AT$2*'S1.5 - N models per year'!AT24</f>
        <v>1.025901392</v>
      </c>
      <c r="AU25" s="30">
        <f>AU$2*'S1.5 - N models per year'!AU24</f>
        <v>58.37322583</v>
      </c>
      <c r="AV25" s="30">
        <f>AV$2*'S1.5 - N models per year'!AV24</f>
        <v>74.30024061</v>
      </c>
      <c r="AW25" s="30">
        <f>AW$2*'S1.5 - N models per year'!AW24</f>
        <v>36.92991569</v>
      </c>
      <c r="AX25" s="30">
        <f>AX$2*'S1.5 - N models per year'!AX24</f>
        <v>19.52023057</v>
      </c>
      <c r="AY25" s="30">
        <f>AY$2*'S1.5 - N models per year'!AY24</f>
        <v>1.849515982</v>
      </c>
      <c r="AZ25" s="30">
        <f>AZ$2*'S1.5 - N models per year'!AZ24</f>
        <v>0.9266231198</v>
      </c>
      <c r="BA25" s="30">
        <f>BA$2*'S1.5 - N models per year'!BA24</f>
        <v>2.109689822</v>
      </c>
      <c r="BB25" s="30">
        <f>BB$2*'S1.5 - N models per year'!BB24</f>
        <v>5.602789353</v>
      </c>
      <c r="BC25" s="30">
        <f>BC$2*'S1.5 - N models per year'!BC24</f>
        <v>42.18481748</v>
      </c>
      <c r="BD25" s="30">
        <f>BD$2*'S1.5 - N models per year'!BD24</f>
        <v>0</v>
      </c>
      <c r="BE25" s="30">
        <f>BE$2*'S1.5 - N models per year'!BE24</f>
        <v>0</v>
      </c>
      <c r="BF25" s="30">
        <f>BF$2*'S1.5 - N models per year'!BF24</f>
        <v>0</v>
      </c>
      <c r="BG25" s="30">
        <f>BG$2*'S1.5 - N models per year'!BG24</f>
        <v>0</v>
      </c>
      <c r="BH25" s="30">
        <f>BH$2*'S1.5 - N models per year'!BH24</f>
        <v>0</v>
      </c>
      <c r="BI25" s="30">
        <f>BI$2*'S1.5 - N models per year'!BI24</f>
        <v>0</v>
      </c>
      <c r="BJ25" s="30">
        <f>BJ$2*'S1.5 - N models per year'!BJ24</f>
        <v>0</v>
      </c>
      <c r="BK25" s="30">
        <f t="shared" si="1"/>
        <v>20405.34958</v>
      </c>
      <c r="BS25" s="30"/>
      <c r="BT25" s="30"/>
      <c r="BU25" s="30"/>
    </row>
    <row r="26" ht="15.75" customHeight="1">
      <c r="A26" s="39">
        <v>2023.0</v>
      </c>
      <c r="B26" s="30">
        <f>B$2*'S1.5 - N models per year'!B25</f>
        <v>82.72306998</v>
      </c>
      <c r="C26" s="30">
        <f>C$2*'S1.5 - N models per year'!C25</f>
        <v>1318.668022</v>
      </c>
      <c r="D26" s="30">
        <f>D$2*'S1.5 - N models per year'!D25</f>
        <v>6.467042938</v>
      </c>
      <c r="E26" s="30">
        <f>E$2*'S1.5 - N models per year'!E25</f>
        <v>760.2467602</v>
      </c>
      <c r="F26" s="30">
        <f>F$2*'S1.5 - N models per year'!F25</f>
        <v>2722.362391</v>
      </c>
      <c r="G26" s="30">
        <f>G$2*'S1.5 - N models per year'!G25</f>
        <v>136.8235992</v>
      </c>
      <c r="H26" s="30">
        <f>H$2*'S1.5 - N models per year'!H25</f>
        <v>338.7828782</v>
      </c>
      <c r="I26" s="30">
        <f>I$2*'S1.5 - N models per year'!I25</f>
        <v>1005.599796</v>
      </c>
      <c r="J26" s="30">
        <f>J$2*'S1.5 - N models per year'!J25</f>
        <v>0</v>
      </c>
      <c r="K26" s="30">
        <f>K$2*'S1.5 - N models per year'!K25</f>
        <v>32.11916419</v>
      </c>
      <c r="L26" s="30">
        <f>L$2*'S1.5 - N models per year'!L25</f>
        <v>1304.12667</v>
      </c>
      <c r="M26" s="30">
        <f>M$2*'S1.5 - N models per year'!M25</f>
        <v>2449.831222</v>
      </c>
      <c r="N26" s="30">
        <f>N$2*'S1.5 - N models per year'!N25</f>
        <v>65.06309329</v>
      </c>
      <c r="O26" s="30">
        <f>O$2*'S1.5 - N models per year'!O25</f>
        <v>278.7083606</v>
      </c>
      <c r="P26" s="30">
        <f>P$2*'S1.5 - N models per year'!P25</f>
        <v>727.5220894</v>
      </c>
      <c r="Q26" s="30">
        <f>Q$2*'S1.5 - N models per year'!Q25</f>
        <v>0</v>
      </c>
      <c r="R26" s="30">
        <f>R$2*'S1.5 - N models per year'!R25</f>
        <v>5032.44282</v>
      </c>
      <c r="S26" s="30">
        <f>S$2*'S1.5 - N models per year'!S25</f>
        <v>1311.929272</v>
      </c>
      <c r="T26" s="30">
        <f>T$2*'S1.5 - N models per year'!T25</f>
        <v>414.2997929</v>
      </c>
      <c r="U26" s="30">
        <f>U$2*'S1.5 - N models per year'!U25</f>
        <v>851.1786127</v>
      </c>
      <c r="V26" s="30">
        <f>V$2*'S1.5 - N models per year'!V25</f>
        <v>338.4544932</v>
      </c>
      <c r="W26" s="30">
        <f>W$2*'S1.5 - N models per year'!W25</f>
        <v>628.2441501</v>
      </c>
      <c r="X26" s="30">
        <f>X$2*'S1.5 - N models per year'!X25</f>
        <v>42.50794047</v>
      </c>
      <c r="Y26" s="30">
        <f>Y$2*'S1.5 - N models per year'!Y25</f>
        <v>669.161035</v>
      </c>
      <c r="Z26" s="30">
        <f>Z$2*'S1.5 - N models per year'!Z25</f>
        <v>512.5510889</v>
      </c>
      <c r="AA26" s="30">
        <f>AA$2*'S1.5 - N models per year'!AA25</f>
        <v>1.199661752</v>
      </c>
      <c r="AB26" s="30">
        <f>AB$2*'S1.5 - N models per year'!AB25</f>
        <v>0.6115735968</v>
      </c>
      <c r="AC26" s="30">
        <f>AC$2*'S1.5 - N models per year'!AC25</f>
        <v>15.96408478</v>
      </c>
      <c r="AD26" s="30">
        <f>AD$2*'S1.5 - N models per year'!AD25</f>
        <v>36.78656909</v>
      </c>
      <c r="AE26" s="30">
        <f>AE$2*'S1.5 - N models per year'!AE25</f>
        <v>5.053256097</v>
      </c>
      <c r="AF26" s="30">
        <f>AF$2*'S1.5 - N models per year'!AF25</f>
        <v>38.32034171</v>
      </c>
      <c r="AG26" s="30">
        <f>AG$2*'S1.5 - N models per year'!AG25</f>
        <v>27.32272884</v>
      </c>
      <c r="AH26" s="30">
        <f>AH$2*'S1.5 - N models per year'!AH25</f>
        <v>45.25127987</v>
      </c>
      <c r="AI26" s="30">
        <f>AI$2*'S1.5 - N models per year'!AI25</f>
        <v>65.80346188</v>
      </c>
      <c r="AJ26" s="30">
        <f>AJ$2*'S1.5 - N models per year'!AJ25</f>
        <v>0</v>
      </c>
      <c r="AK26" s="30">
        <f>AK$2*'S1.5 - N models per year'!AK25</f>
        <v>3.886261419</v>
      </c>
      <c r="AL26" s="30">
        <f>AL$2*'S1.5 - N models per year'!AL25</f>
        <v>1.707870061</v>
      </c>
      <c r="AM26" s="30">
        <f>AM$2*'S1.5 - N models per year'!AM25</f>
        <v>9.646584863</v>
      </c>
      <c r="AN26" s="30">
        <f>AN$2*'S1.5 - N models per year'!AN25</f>
        <v>10.2784106</v>
      </c>
      <c r="AO26" s="30">
        <f>AO$2*'S1.5 - N models per year'!AO25</f>
        <v>26.35039552</v>
      </c>
      <c r="AP26" s="30">
        <f>AP$2*'S1.5 - N models per year'!AP25</f>
        <v>0.07721251543</v>
      </c>
      <c r="AQ26" s="30">
        <f>AQ$2*'S1.5 - N models per year'!AQ25</f>
        <v>26.87857425</v>
      </c>
      <c r="AR26" s="30">
        <f>AR$2*'S1.5 - N models per year'!AR25</f>
        <v>113.202097</v>
      </c>
      <c r="AS26" s="30">
        <f>AS$2*'S1.5 - N models per year'!AS25</f>
        <v>146.3000472</v>
      </c>
      <c r="AT26" s="30">
        <f>AT$2*'S1.5 - N models per year'!AT25</f>
        <v>0.5584034031</v>
      </c>
      <c r="AU26" s="30">
        <f>AU$2*'S1.5 - N models per year'!AU25</f>
        <v>73.65773539</v>
      </c>
      <c r="AV26" s="30">
        <f>AV$2*'S1.5 - N models per year'!AV25</f>
        <v>106.2435017</v>
      </c>
      <c r="AW26" s="30">
        <f>AW$2*'S1.5 - N models per year'!AW25</f>
        <v>37.97418481</v>
      </c>
      <c r="AX26" s="30">
        <f>AX$2*'S1.5 - N models per year'!AX25</f>
        <v>20.462435</v>
      </c>
      <c r="AY26" s="30">
        <f>AY$2*'S1.5 - N models per year'!AY25</f>
        <v>1.632896165</v>
      </c>
      <c r="AZ26" s="30">
        <f>AZ$2*'S1.5 - N models per year'!AZ25</f>
        <v>0.5043657292</v>
      </c>
      <c r="BA26" s="30">
        <f>BA$2*'S1.5 - N models per year'!BA25</f>
        <v>1.596851086</v>
      </c>
      <c r="BB26" s="30">
        <f>BB$2*'S1.5 - N models per year'!BB25</f>
        <v>5.506031694</v>
      </c>
      <c r="BC26" s="30">
        <f>BC$2*'S1.5 - N models per year'!BC25</f>
        <v>50.24517243</v>
      </c>
      <c r="BD26" s="30">
        <f>BD$2*'S1.5 - N models per year'!BD25</f>
        <v>0</v>
      </c>
      <c r="BE26" s="30">
        <f>BE$2*'S1.5 - N models per year'!BE25</f>
        <v>0</v>
      </c>
      <c r="BF26" s="30">
        <f>BF$2*'S1.5 - N models per year'!BF25</f>
        <v>0</v>
      </c>
      <c r="BG26" s="30">
        <f>BG$2*'S1.5 - N models per year'!BG25</f>
        <v>0</v>
      </c>
      <c r="BH26" s="30">
        <f>BH$2*'S1.5 - N models per year'!BH25</f>
        <v>0</v>
      </c>
      <c r="BI26" s="30">
        <f>BI$2*'S1.5 - N models per year'!BI25</f>
        <v>0</v>
      </c>
      <c r="BJ26" s="30">
        <f>BJ$2*'S1.5 - N models per year'!BJ25</f>
        <v>0</v>
      </c>
      <c r="BK26" s="30">
        <f t="shared" si="1"/>
        <v>21902.83535</v>
      </c>
      <c r="BM26" s="30"/>
    </row>
    <row r="27" ht="15.75" customHeight="1">
      <c r="A27" s="39">
        <v>2024.0</v>
      </c>
      <c r="B27" s="30">
        <f>B$2*'S1.5 - N models per year'!B26</f>
        <v>86.91458359</v>
      </c>
      <c r="C27" s="30">
        <f>C$2*'S1.5 - N models per year'!C26</f>
        <v>1560.500994</v>
      </c>
      <c r="D27" s="30">
        <f>D$2*'S1.5 - N models per year'!D26</f>
        <v>0</v>
      </c>
      <c r="E27" s="30">
        <f>E$2*'S1.5 - N models per year'!E26</f>
        <v>820.080742</v>
      </c>
      <c r="F27" s="30">
        <f>F$2*'S1.5 - N models per year'!F26</f>
        <v>2696.593158</v>
      </c>
      <c r="G27" s="30">
        <f>G$2*'S1.5 - N models per year'!G26</f>
        <v>0</v>
      </c>
      <c r="H27" s="30">
        <f>H$2*'S1.5 - N models per year'!H26</f>
        <v>127.3190475</v>
      </c>
      <c r="I27" s="30">
        <f>I$2*'S1.5 - N models per year'!I26</f>
        <v>750.1523751</v>
      </c>
      <c r="J27" s="30">
        <f>J$2*'S1.5 - N models per year'!J26</f>
        <v>0</v>
      </c>
      <c r="K27" s="30">
        <f>K$2*'S1.5 - N models per year'!K26</f>
        <v>0</v>
      </c>
      <c r="L27" s="30">
        <f>L$2*'S1.5 - N models per year'!L26</f>
        <v>1337.714169</v>
      </c>
      <c r="M27" s="30">
        <f>M$2*'S1.5 - N models per year'!M26</f>
        <v>2647.270286</v>
      </c>
      <c r="N27" s="30">
        <f>N$2*'S1.5 - N models per year'!N26</f>
        <v>75.86756625</v>
      </c>
      <c r="O27" s="30">
        <f>O$2*'S1.5 - N models per year'!O26</f>
        <v>342.6421687</v>
      </c>
      <c r="P27" s="30">
        <f>P$2*'S1.5 - N models per year'!P26</f>
        <v>789.1573647</v>
      </c>
      <c r="Q27" s="30">
        <f>Q$2*'S1.5 - N models per year'!Q26</f>
        <v>0</v>
      </c>
      <c r="R27" s="30">
        <f>R$2*'S1.5 - N models per year'!R26</f>
        <v>5038.484394</v>
      </c>
      <c r="S27" s="30">
        <f>S$2*'S1.5 - N models per year'!S26</f>
        <v>1463.939157</v>
      </c>
      <c r="T27" s="30">
        <f>T$2*'S1.5 - N models per year'!T26</f>
        <v>234.4562275</v>
      </c>
      <c r="U27" s="30">
        <f>U$2*'S1.5 - N models per year'!U26</f>
        <v>1003.296778</v>
      </c>
      <c r="V27" s="30">
        <f>V$2*'S1.5 - N models per year'!V26</f>
        <v>314.1564735</v>
      </c>
      <c r="W27" s="30">
        <f>W$2*'S1.5 - N models per year'!W26</f>
        <v>636.943891</v>
      </c>
      <c r="X27" s="30">
        <f>X$2*'S1.5 - N models per year'!X26</f>
        <v>22.35967068</v>
      </c>
      <c r="Y27" s="30">
        <f>Y$2*'S1.5 - N models per year'!Y26</f>
        <v>566.9875944</v>
      </c>
      <c r="Z27" s="30">
        <f>Z$2*'S1.5 - N models per year'!Z26</f>
        <v>304.672637</v>
      </c>
      <c r="AA27" s="30">
        <f>AA$2*'S1.5 - N models per year'!AA26</f>
        <v>0</v>
      </c>
      <c r="AB27" s="30">
        <f>AB$2*'S1.5 - N models per year'!AB26</f>
        <v>0</v>
      </c>
      <c r="AC27" s="30">
        <f>AC$2*'S1.5 - N models per year'!AC26</f>
        <v>14.97806497</v>
      </c>
      <c r="AD27" s="30">
        <f>AD$2*'S1.5 - N models per year'!AD26</f>
        <v>37.57688715</v>
      </c>
      <c r="AE27" s="30">
        <f>AE$2*'S1.5 - N models per year'!AE26</f>
        <v>3.735015539</v>
      </c>
      <c r="AF27" s="30">
        <f>AF$2*'S1.5 - N models per year'!AF26</f>
        <v>47.30952367</v>
      </c>
      <c r="AG27" s="30">
        <f>AG$2*'S1.5 - N models per year'!AG26</f>
        <v>24.21415589</v>
      </c>
      <c r="AH27" s="30">
        <f>AH$2*'S1.5 - N models per year'!AH26</f>
        <v>45.44138864</v>
      </c>
      <c r="AI27" s="30">
        <f>AI$2*'S1.5 - N models per year'!AI26</f>
        <v>63.01482463</v>
      </c>
      <c r="AJ27" s="30">
        <f>AJ$2*'S1.5 - N models per year'!AJ26</f>
        <v>0</v>
      </c>
      <c r="AK27" s="30">
        <f>AK$2*'S1.5 - N models per year'!AK26</f>
        <v>3.009864049</v>
      </c>
      <c r="AL27" s="30">
        <f>AL$2*'S1.5 - N models per year'!AL26</f>
        <v>1.36007843</v>
      </c>
      <c r="AM27" s="30">
        <f>AM$2*'S1.5 - N models per year'!AM26</f>
        <v>9.376849729</v>
      </c>
      <c r="AN27" s="30">
        <f>AN$2*'S1.5 - N models per year'!AN26</f>
        <v>10.01339684</v>
      </c>
      <c r="AO27" s="30">
        <f>AO$2*'S1.5 - N models per year'!AO26</f>
        <v>20.35757419</v>
      </c>
      <c r="AP27" s="30">
        <f>AP$2*'S1.5 - N models per year'!AP26</f>
        <v>0</v>
      </c>
      <c r="AQ27" s="30">
        <f>AQ$2*'S1.5 - N models per year'!AQ26</f>
        <v>26.85532075</v>
      </c>
      <c r="AR27" s="30">
        <f>AR$2*'S1.5 - N models per year'!AR26</f>
        <v>113.3080839</v>
      </c>
      <c r="AS27" s="30">
        <f>AS$2*'S1.5 - N models per year'!AS26</f>
        <v>160.8089006</v>
      </c>
      <c r="AT27" s="30">
        <f>AT$2*'S1.5 - N models per year'!AT26</f>
        <v>0</v>
      </c>
      <c r="AU27" s="30">
        <f>AU$2*'S1.5 - N models per year'!AU26</f>
        <v>84.32573471</v>
      </c>
      <c r="AV27" s="30">
        <f>AV$2*'S1.5 - N models per year'!AV26</f>
        <v>132.4764118</v>
      </c>
      <c r="AW27" s="30">
        <f>AW$2*'S1.5 - N models per year'!AW26</f>
        <v>35.98332091</v>
      </c>
      <c r="AX27" s="30">
        <f>AX$2*'S1.5 - N models per year'!AX26</f>
        <v>19.80552367</v>
      </c>
      <c r="AY27" s="30">
        <f>AY$2*'S1.5 - N models per year'!AY26</f>
        <v>1.260701994</v>
      </c>
      <c r="AZ27" s="30">
        <f>AZ$2*'S1.5 - N models per year'!AZ26</f>
        <v>0</v>
      </c>
      <c r="BA27" s="30">
        <f>BA$2*'S1.5 - N models per year'!BA26</f>
        <v>0.9030257654</v>
      </c>
      <c r="BB27" s="30">
        <f>BB$2*'S1.5 - N models per year'!BB26</f>
        <v>4.945414293</v>
      </c>
      <c r="BC27" s="30">
        <f>BC$2*'S1.5 - N models per year'!BC26</f>
        <v>54.92966892</v>
      </c>
      <c r="BD27" s="30">
        <f>BD$2*'S1.5 - N models per year'!BD26</f>
        <v>0</v>
      </c>
      <c r="BE27" s="30">
        <f>BE$2*'S1.5 - N models per year'!BE26</f>
        <v>0</v>
      </c>
      <c r="BF27" s="30">
        <f>BF$2*'S1.5 - N models per year'!BF26</f>
        <v>0</v>
      </c>
      <c r="BG27" s="30">
        <f>BG$2*'S1.5 - N models per year'!BG26</f>
        <v>0</v>
      </c>
      <c r="BH27" s="30">
        <f>BH$2*'S1.5 - N models per year'!BH26</f>
        <v>0</v>
      </c>
      <c r="BI27" s="30">
        <f>BI$2*'S1.5 - N models per year'!BI26</f>
        <v>0</v>
      </c>
      <c r="BJ27" s="30">
        <f>BJ$2*'S1.5 - N models per year'!BJ26</f>
        <v>0</v>
      </c>
      <c r="BK27" s="30">
        <f t="shared" si="1"/>
        <v>21735.49901</v>
      </c>
      <c r="BM27" s="30"/>
    </row>
    <row r="28" ht="15.75" customHeight="1">
      <c r="A28" s="39">
        <v>2025.0</v>
      </c>
      <c r="B28" s="30">
        <f>B$2*'S1.5 - N models per year'!B27</f>
        <v>78.29587616</v>
      </c>
      <c r="C28" s="30">
        <f>C$2*'S1.5 - N models per year'!C27</f>
        <v>1538.766313</v>
      </c>
      <c r="D28" s="30">
        <f>D$2*'S1.5 - N models per year'!D27</f>
        <v>0</v>
      </c>
      <c r="E28" s="30">
        <f>E$2*'S1.5 - N models per year'!E27</f>
        <v>766.6410368</v>
      </c>
      <c r="F28" s="30">
        <f>F$2*'S1.5 - N models per year'!F27</f>
        <v>2593.652552</v>
      </c>
      <c r="G28" s="30">
        <f>G$2*'S1.5 - N models per year'!G27</f>
        <v>0</v>
      </c>
      <c r="H28" s="30">
        <f>H$2*'S1.5 - N models per year'!H27</f>
        <v>112.7694526</v>
      </c>
      <c r="I28" s="30">
        <f>I$2*'S1.5 - N models per year'!I27</f>
        <v>723.5303082</v>
      </c>
      <c r="J28" s="30">
        <f>J$2*'S1.5 - N models per year'!J27</f>
        <v>43.10845175</v>
      </c>
      <c r="K28" s="30">
        <f>K$2*'S1.5 - N models per year'!K27</f>
        <v>0</v>
      </c>
      <c r="L28" s="30">
        <f>L$2*'S1.5 - N models per year'!L27</f>
        <v>1738.604578</v>
      </c>
      <c r="M28" s="30">
        <f>M$2*'S1.5 - N models per year'!M27</f>
        <v>2546.587334</v>
      </c>
      <c r="N28" s="30">
        <f>N$2*'S1.5 - N models per year'!N27</f>
        <v>75.79860542</v>
      </c>
      <c r="O28" s="30">
        <f>O$2*'S1.5 - N models per year'!O27</f>
        <v>371.5057453</v>
      </c>
      <c r="P28" s="30">
        <f>P$2*'S1.5 - N models per year'!P27</f>
        <v>730.4844729</v>
      </c>
      <c r="Q28" s="30">
        <f>Q$2*'S1.5 - N models per year'!Q27</f>
        <v>0</v>
      </c>
      <c r="R28" s="30">
        <f>R$2*'S1.5 - N models per year'!R27</f>
        <v>4791.222788</v>
      </c>
      <c r="S28" s="30">
        <f>S$2*'S1.5 - N models per year'!S27</f>
        <v>2038.200419</v>
      </c>
      <c r="T28" s="30">
        <f>T$2*'S1.5 - N models per year'!T27</f>
        <v>223.1719669</v>
      </c>
      <c r="U28" s="30">
        <f>U$2*'S1.5 - N models per year'!U27</f>
        <v>1218.215322</v>
      </c>
      <c r="V28" s="30">
        <f>V$2*'S1.5 - N models per year'!V27</f>
        <v>292.9391661</v>
      </c>
      <c r="W28" s="30">
        <f>W$2*'S1.5 - N models per year'!W27</f>
        <v>595.9216184</v>
      </c>
      <c r="X28" s="30">
        <f>X$2*'S1.5 - N models per year'!X27</f>
        <v>22.21313557</v>
      </c>
      <c r="Y28" s="30">
        <f>Y$2*'S1.5 - N models per year'!Y27</f>
        <v>739.1349615</v>
      </c>
      <c r="Z28" s="30">
        <f>Z$2*'S1.5 - N models per year'!Z27</f>
        <v>307.1935025</v>
      </c>
      <c r="AA28" s="30">
        <f>AA$2*'S1.5 - N models per year'!AA27</f>
        <v>9.900102625</v>
      </c>
      <c r="AB28" s="30">
        <f>AB$2*'S1.5 - N models per year'!AB27</f>
        <v>0</v>
      </c>
      <c r="AC28" s="30">
        <f>AC$2*'S1.5 - N models per year'!AC27</f>
        <v>14.52562208</v>
      </c>
      <c r="AD28" s="30">
        <f>AD$2*'S1.5 - N models per year'!AD27</f>
        <v>40.24514257</v>
      </c>
      <c r="AE28" s="30">
        <f>AE$2*'S1.5 - N models per year'!AE27</f>
        <v>3.485656858</v>
      </c>
      <c r="AF28" s="30">
        <f>AF$2*'S1.5 - N models per year'!AF27</f>
        <v>47.6098614</v>
      </c>
      <c r="AG28" s="30">
        <f>AG$2*'S1.5 - N models per year'!AG27</f>
        <v>21.53216655</v>
      </c>
      <c r="AH28" s="30">
        <f>AH$2*'S1.5 - N models per year'!AH27</f>
        <v>41.97133442</v>
      </c>
      <c r="AI28" s="30">
        <f>AI$2*'S1.5 - N models per year'!AI27</f>
        <v>60.95836868</v>
      </c>
      <c r="AJ28" s="30">
        <f>AJ$2*'S1.5 - N models per year'!AJ27</f>
        <v>0</v>
      </c>
      <c r="AK28" s="30">
        <f>AK$2*'S1.5 - N models per year'!AK27</f>
        <v>2.560785509</v>
      </c>
      <c r="AL28" s="30">
        <f>AL$2*'S1.5 - N models per year'!AL27</f>
        <v>1.312000889</v>
      </c>
      <c r="AM28" s="30">
        <f>AM$2*'S1.5 - N models per year'!AM27</f>
        <v>8.646600305</v>
      </c>
      <c r="AN28" s="30">
        <f>AN$2*'S1.5 - N models per year'!AN27</f>
        <v>9.410056094</v>
      </c>
      <c r="AO28" s="30">
        <f>AO$2*'S1.5 - N models per year'!AO27</f>
        <v>23.73076827</v>
      </c>
      <c r="AP28" s="30">
        <f>AP$2*'S1.5 - N models per year'!AP27</f>
        <v>1.371222919</v>
      </c>
      <c r="AQ28" s="30">
        <f>AQ$2*'S1.5 - N models per year'!AQ27</f>
        <v>24.66578937</v>
      </c>
      <c r="AR28" s="30">
        <f>AR$2*'S1.5 - N models per year'!AR27</f>
        <v>109.9043909</v>
      </c>
      <c r="AS28" s="30">
        <f>AS$2*'S1.5 - N models per year'!AS27</f>
        <v>155.6587493</v>
      </c>
      <c r="AT28" s="30">
        <f>AT$2*'S1.5 - N models per year'!AT27</f>
        <v>0</v>
      </c>
      <c r="AU28" s="30">
        <f>AU$2*'S1.5 - N models per year'!AU27</f>
        <v>81.36901757</v>
      </c>
      <c r="AV28" s="30">
        <f>AV$2*'S1.5 - N models per year'!AV27</f>
        <v>129.4507098</v>
      </c>
      <c r="AW28" s="30">
        <f>AW$2*'S1.5 - N models per year'!AW27</f>
        <v>32.07324107</v>
      </c>
      <c r="AX28" s="30">
        <f>AX$2*'S1.5 - N models per year'!AX27</f>
        <v>17.1314522</v>
      </c>
      <c r="AY28" s="30">
        <f>AY$2*'S1.5 - N models per year'!AY27</f>
        <v>1.153039932</v>
      </c>
      <c r="AZ28" s="30">
        <f>AZ$2*'S1.5 - N models per year'!AZ27</f>
        <v>0</v>
      </c>
      <c r="BA28" s="30">
        <f>BA$2*'S1.5 - N models per year'!BA27</f>
        <v>0</v>
      </c>
      <c r="BB28" s="30">
        <f>BB$2*'S1.5 - N models per year'!BB27</f>
        <v>0</v>
      </c>
      <c r="BC28" s="30">
        <f>BC$2*'S1.5 - N models per year'!BC27</f>
        <v>54.77030868</v>
      </c>
      <c r="BD28" s="30">
        <f>BD$2*'S1.5 - N models per year'!BD27</f>
        <v>0</v>
      </c>
      <c r="BE28" s="30">
        <f>BE$2*'S1.5 - N models per year'!BE27</f>
        <v>0</v>
      </c>
      <c r="BF28" s="30">
        <f>BF$2*'S1.5 - N models per year'!BF27</f>
        <v>0</v>
      </c>
      <c r="BG28" s="30">
        <f>BG$2*'S1.5 - N models per year'!BG27</f>
        <v>0</v>
      </c>
      <c r="BH28" s="30">
        <f>BH$2*'S1.5 - N models per year'!BH27</f>
        <v>0</v>
      </c>
      <c r="BI28" s="30">
        <f>BI$2*'S1.5 - N models per year'!BI27</f>
        <v>0</v>
      </c>
      <c r="BJ28" s="30">
        <f>BJ$2*'S1.5 - N models per year'!BJ27</f>
        <v>0</v>
      </c>
      <c r="BK28" s="30">
        <f t="shared" si="1"/>
        <v>22441.39399</v>
      </c>
      <c r="BM28" s="30"/>
    </row>
    <row r="29" ht="15.75" customHeight="1">
      <c r="A29" s="39">
        <v>2026.0</v>
      </c>
      <c r="B29" s="30">
        <f>B$2*'S1.5 - N models per year'!B28</f>
        <v>62.84286238</v>
      </c>
      <c r="C29" s="30">
        <f>C$2*'S1.5 - N models per year'!C28</f>
        <v>1527.614027</v>
      </c>
      <c r="D29" s="30">
        <f>D$2*'S1.5 - N models per year'!D28</f>
        <v>0</v>
      </c>
      <c r="E29" s="30">
        <f>E$2*'S1.5 - N models per year'!E28</f>
        <v>711.8385422</v>
      </c>
      <c r="F29" s="30">
        <f>F$2*'S1.5 - N models per year'!F28</f>
        <v>2502.123527</v>
      </c>
      <c r="G29" s="30">
        <f>G$2*'S1.5 - N models per year'!G28</f>
        <v>0</v>
      </c>
      <c r="H29" s="30">
        <f>H$2*'S1.5 - N models per year'!H28</f>
        <v>90.5124962</v>
      </c>
      <c r="I29" s="30">
        <f>I$2*'S1.5 - N models per year'!I28</f>
        <v>688.3734166</v>
      </c>
      <c r="J29" s="30">
        <f>J$2*'S1.5 - N models per year'!J28</f>
        <v>107.0005163</v>
      </c>
      <c r="K29" s="30">
        <f>K$2*'S1.5 - N models per year'!K28</f>
        <v>24.18699629</v>
      </c>
      <c r="L29" s="30">
        <f>L$2*'S1.5 - N models per year'!L28</f>
        <v>2056.005707</v>
      </c>
      <c r="M29" s="30">
        <f>M$2*'S1.5 - N models per year'!M28</f>
        <v>2458.350361</v>
      </c>
      <c r="N29" s="30">
        <f>N$2*'S1.5 - N models per year'!N28</f>
        <v>74.32555466</v>
      </c>
      <c r="O29" s="30">
        <f>O$2*'S1.5 - N models per year'!O28</f>
        <v>393.7453044</v>
      </c>
      <c r="P29" s="30">
        <f>P$2*'S1.5 - N models per year'!P28</f>
        <v>663.6383298</v>
      </c>
      <c r="Q29" s="30">
        <f>Q$2*'S1.5 - N models per year'!Q28</f>
        <v>0</v>
      </c>
      <c r="R29" s="30">
        <f>R$2*'S1.5 - N models per year'!R28</f>
        <v>4574.932127</v>
      </c>
      <c r="S29" s="30">
        <f>S$2*'S1.5 - N models per year'!S28</f>
        <v>2362.662882</v>
      </c>
      <c r="T29" s="30">
        <f>T$2*'S1.5 - N models per year'!T28</f>
        <v>216.2979152</v>
      </c>
      <c r="U29" s="30">
        <f>U$2*'S1.5 - N models per year'!U28</f>
        <v>1497.997754</v>
      </c>
      <c r="V29" s="30">
        <f>V$2*'S1.5 - N models per year'!V28</f>
        <v>235.1226732</v>
      </c>
      <c r="W29" s="30">
        <f>W$2*'S1.5 - N models per year'!W28</f>
        <v>558.0952661</v>
      </c>
      <c r="X29" s="30">
        <f>X$2*'S1.5 - N models per year'!X28</f>
        <v>21.6917329</v>
      </c>
      <c r="Y29" s="30">
        <f>Y$2*'S1.5 - N models per year'!Y28</f>
        <v>1155.640027</v>
      </c>
      <c r="Z29" s="30">
        <f>Z$2*'S1.5 - N models per year'!Z28</f>
        <v>297.1896773</v>
      </c>
      <c r="AA29" s="30">
        <f>AA$2*'S1.5 - N models per year'!AA28</f>
        <v>12.83235678</v>
      </c>
      <c r="AB29" s="30">
        <f>AB$2*'S1.5 - N models per year'!AB28</f>
        <v>0</v>
      </c>
      <c r="AC29" s="30">
        <f>AC$2*'S1.5 - N models per year'!AC28</f>
        <v>14.11164955</v>
      </c>
      <c r="AD29" s="30">
        <f>AD$2*'S1.5 - N models per year'!AD28</f>
        <v>42.04304569</v>
      </c>
      <c r="AE29" s="30">
        <f>AE$2*'S1.5 - N models per year'!AE28</f>
        <v>3.275659842</v>
      </c>
      <c r="AF29" s="30">
        <f>AF$2*'S1.5 - N models per year'!AF28</f>
        <v>46.67512869</v>
      </c>
      <c r="AG29" s="30">
        <f>AG$2*'S1.5 - N models per year'!AG28</f>
        <v>19.21634416</v>
      </c>
      <c r="AH29" s="30">
        <f>AH$2*'S1.5 - N models per year'!AH28</f>
        <v>38.8974795</v>
      </c>
      <c r="AI29" s="30">
        <f>AI$2*'S1.5 - N models per year'!AI28</f>
        <v>57.99173601</v>
      </c>
      <c r="AJ29" s="30">
        <f>AJ$2*'S1.5 - N models per year'!AJ28</f>
        <v>0</v>
      </c>
      <c r="AK29" s="30">
        <f>AK$2*'S1.5 - N models per year'!AK28</f>
        <v>2.271654097</v>
      </c>
      <c r="AL29" s="30">
        <f>AL$2*'S1.5 - N models per year'!AL28</f>
        <v>1.272502449</v>
      </c>
      <c r="AM29" s="30">
        <f>AM$2*'S1.5 - N models per year'!AM28</f>
        <v>7.94613535</v>
      </c>
      <c r="AN29" s="30">
        <f>AN$2*'S1.5 - N models per year'!AN28</f>
        <v>8.758010224</v>
      </c>
      <c r="AO29" s="30">
        <f>AO$2*'S1.5 - N models per year'!AO28</f>
        <v>27.47685843</v>
      </c>
      <c r="AP29" s="30">
        <f>AP$2*'S1.5 - N models per year'!AP28</f>
        <v>1.809085132</v>
      </c>
      <c r="AQ29" s="30">
        <f>AQ$2*'S1.5 - N models per year'!AQ28</f>
        <v>22.78837373</v>
      </c>
      <c r="AR29" s="30">
        <f>AR$2*'S1.5 - N models per year'!AR28</f>
        <v>106.3117194</v>
      </c>
      <c r="AS29" s="30">
        <f>AS$2*'S1.5 - N models per year'!AS28</f>
        <v>146.3650847</v>
      </c>
      <c r="AT29" s="30">
        <f>AT$2*'S1.5 - N models per year'!AT28</f>
        <v>13.32097912</v>
      </c>
      <c r="AU29" s="30">
        <f>AU$2*'S1.5 - N models per year'!AU28</f>
        <v>76.60056087</v>
      </c>
      <c r="AV29" s="30">
        <f>AV$2*'S1.5 - N models per year'!AV28</f>
        <v>151.3406926</v>
      </c>
      <c r="AW29" s="30">
        <f>AW$2*'S1.5 - N models per year'!AW28</f>
        <v>28.67148656</v>
      </c>
      <c r="AX29" s="30">
        <f>AX$2*'S1.5 - N models per year'!AX28</f>
        <v>13.75027071</v>
      </c>
      <c r="AY29" s="30">
        <f>AY$2*'S1.5 - N models per year'!AY28</f>
        <v>1.07143092</v>
      </c>
      <c r="AZ29" s="30">
        <f>AZ$2*'S1.5 - N models per year'!AZ28</f>
        <v>0</v>
      </c>
      <c r="BA29" s="30">
        <f>BA$2*'S1.5 - N models per year'!BA28</f>
        <v>0</v>
      </c>
      <c r="BB29" s="30">
        <f>BB$2*'S1.5 - N models per year'!BB28</f>
        <v>0</v>
      </c>
      <c r="BC29" s="30">
        <f>BC$2*'S1.5 - N models per year'!BC28</f>
        <v>53.06992922</v>
      </c>
      <c r="BD29" s="30">
        <f>BD$2*'S1.5 - N models per year'!BD28</f>
        <v>83.99625201</v>
      </c>
      <c r="BE29" s="30">
        <f>BE$2*'S1.5 - N models per year'!BE28</f>
        <v>103.0760307</v>
      </c>
      <c r="BF29" s="30">
        <f>BF$2*'S1.5 - N models per year'!BF28</f>
        <v>0</v>
      </c>
      <c r="BG29" s="30">
        <f>BG$2*'S1.5 - N models per year'!BG28</f>
        <v>0</v>
      </c>
      <c r="BH29" s="30">
        <f>BH$2*'S1.5 - N models per year'!BH28</f>
        <v>0</v>
      </c>
      <c r="BI29" s="30">
        <f>BI$2*'S1.5 - N models per year'!BI28</f>
        <v>0</v>
      </c>
      <c r="BJ29" s="30">
        <f>BJ$2*'S1.5 - N models per year'!BJ28</f>
        <v>0</v>
      </c>
      <c r="BK29" s="30">
        <f t="shared" si="1"/>
        <v>23365.12815</v>
      </c>
      <c r="BL29" s="30">
        <v>23383.127350726525</v>
      </c>
      <c r="BM29" s="30">
        <f t="shared" ref="BM29:BM43" si="2">BL29-BK29</f>
        <v>17.99919686</v>
      </c>
    </row>
    <row r="30" ht="15.75" customHeight="1">
      <c r="A30" s="39">
        <v>2027.0</v>
      </c>
      <c r="B30" s="30">
        <f>B$2*'S1.5 - N models per year'!B29</f>
        <v>47.29586324</v>
      </c>
      <c r="C30" s="30">
        <f>C$2*'S1.5 - N models per year'!C29</f>
        <v>1516.647003</v>
      </c>
      <c r="D30" s="30">
        <f>D$2*'S1.5 - N models per year'!D29</f>
        <v>0</v>
      </c>
      <c r="E30" s="30">
        <f>E$2*'S1.5 - N models per year'!E29</f>
        <v>656.7862282</v>
      </c>
      <c r="F30" s="30">
        <f>F$2*'S1.5 - N models per year'!F29</f>
        <v>2410.401493</v>
      </c>
      <c r="G30" s="30">
        <f>G$2*'S1.5 - N models per year'!G29</f>
        <v>0</v>
      </c>
      <c r="H30" s="30">
        <f>H$2*'S1.5 - N models per year'!H29</f>
        <v>68.12017275</v>
      </c>
      <c r="I30" s="30">
        <f>I$2*'S1.5 - N models per year'!I29</f>
        <v>653.095825</v>
      </c>
      <c r="J30" s="30">
        <f>J$2*'S1.5 - N models per year'!J29</f>
        <v>171.3438075</v>
      </c>
      <c r="K30" s="30">
        <f>K$2*'S1.5 - N models per year'!K29</f>
        <v>48.54202265</v>
      </c>
      <c r="L30" s="30">
        <f>L$2*'S1.5 - N models per year'!L29</f>
        <v>2375.908721</v>
      </c>
      <c r="M30" s="30">
        <f>M$2*'S1.5 - N models per year'!M29</f>
        <v>2369.935212</v>
      </c>
      <c r="N30" s="30">
        <f>N$2*'S1.5 - N models per year'!N29</f>
        <v>72.85521267</v>
      </c>
      <c r="O30" s="30">
        <f>O$2*'S1.5 - N models per year'!O29</f>
        <v>416.2027974</v>
      </c>
      <c r="P30" s="30">
        <f>P$2*'S1.5 - N models per year'!P29</f>
        <v>596.452525</v>
      </c>
      <c r="Q30" s="30">
        <f>Q$2*'S1.5 - N models per year'!Q29</f>
        <v>0</v>
      </c>
      <c r="R30" s="30">
        <f>R$2*'S1.5 - N models per year'!R29</f>
        <v>4357.956946</v>
      </c>
      <c r="S30" s="30">
        <f>S$2*'S1.5 - N models per year'!S29</f>
        <v>2689.72744</v>
      </c>
      <c r="T30" s="30">
        <f>T$2*'S1.5 - N models per year'!T29</f>
        <v>209.4142141</v>
      </c>
      <c r="U30" s="30">
        <f>U$2*'S1.5 - N models per year'!U29</f>
        <v>1779.931874</v>
      </c>
      <c r="V30" s="30">
        <f>V$2*'S1.5 - N models per year'!V29</f>
        <v>176.9545398</v>
      </c>
      <c r="W30" s="30">
        <f>W$2*'S1.5 - N models per year'!W29</f>
        <v>520.1078802</v>
      </c>
      <c r="X30" s="30">
        <f>X$2*'S1.5 - N models per year'!X29</f>
        <v>21.17050076</v>
      </c>
      <c r="Y30" s="30">
        <f>Y$2*'S1.5 - N models per year'!Y29</f>
        <v>1575.16481</v>
      </c>
      <c r="Z30" s="30">
        <f>Z$2*'S1.5 - N models per year'!Z29</f>
        <v>287.168806</v>
      </c>
      <c r="AA30" s="30">
        <f>AA$2*'S1.5 - N models per year'!AA29</f>
        <v>15.78667207</v>
      </c>
      <c r="AB30" s="30">
        <f>AB$2*'S1.5 - N models per year'!AB29</f>
        <v>0</v>
      </c>
      <c r="AC30" s="30">
        <f>AC$2*'S1.5 - N models per year'!AC29</f>
        <v>13.69728129</v>
      </c>
      <c r="AD30" s="30">
        <f>AD$2*'S1.5 - N models per year'!AD29</f>
        <v>43.86031073</v>
      </c>
      <c r="AE30" s="30">
        <f>AE$2*'S1.5 - N models per year'!AE29</f>
        <v>3.064799109</v>
      </c>
      <c r="AF30" s="30">
        <f>AF$2*'S1.5 - N models per year'!AF29</f>
        <v>45.74203142</v>
      </c>
      <c r="AG30" s="30">
        <f>AG$2*'S1.5 - N models per year'!AG29</f>
        <v>16.88810998</v>
      </c>
      <c r="AH30" s="30">
        <f>AH$2*'S1.5 - N models per year'!AH29</f>
        <v>35.80943653</v>
      </c>
      <c r="AI30" s="30">
        <f>AI$2*'S1.5 - N models per year'!AI29</f>
        <v>55.01490212</v>
      </c>
      <c r="AJ30" s="30">
        <f>AJ$2*'S1.5 - N models per year'!AJ29</f>
        <v>0</v>
      </c>
      <c r="AK30" s="30">
        <f>AK$2*'S1.5 - N models per year'!AK29</f>
        <v>1.980951294</v>
      </c>
      <c r="AL30" s="30">
        <f>AL$2*'S1.5 - N models per year'!AL29</f>
        <v>1.232953627</v>
      </c>
      <c r="AM30" s="30">
        <f>AM$2*'S1.5 - N models per year'!AM29</f>
        <v>7.242280544</v>
      </c>
      <c r="AN30" s="30">
        <f>AN$2*'S1.5 - N models per year'!AN29</f>
        <v>8.103041232</v>
      </c>
      <c r="AO30" s="30">
        <f>AO$2*'S1.5 - N models per year'!AO29</f>
        <v>31.25302506</v>
      </c>
      <c r="AP30" s="30">
        <f>AP$2*'S1.5 - N models per year'!AP29</f>
        <v>2.250223358</v>
      </c>
      <c r="AQ30" s="30">
        <f>AQ$2*'S1.5 - N models per year'!AQ29</f>
        <v>20.90212701</v>
      </c>
      <c r="AR30" s="30">
        <f>AR$2*'S1.5 - N models per year'!AR29</f>
        <v>102.7128548</v>
      </c>
      <c r="AS30" s="30">
        <f>AS$2*'S1.5 - N models per year'!AS29</f>
        <v>137.0334337</v>
      </c>
      <c r="AT30" s="30">
        <f>AT$2*'S1.5 - N models per year'!AT29</f>
        <v>26.73450074</v>
      </c>
      <c r="AU30" s="30">
        <f>AU$2*'S1.5 - N models per year'!AU29</f>
        <v>71.81287049</v>
      </c>
      <c r="AV30" s="30">
        <f>AV$2*'S1.5 - N models per year'!AV29</f>
        <v>173.4048509</v>
      </c>
      <c r="AW30" s="30">
        <f>AW$2*'S1.5 - N models per year'!AW29</f>
        <v>25.25157598</v>
      </c>
      <c r="AX30" s="30">
        <f>AX$2*'S1.5 - N models per year'!AX29</f>
        <v>10.34852485</v>
      </c>
      <c r="AY30" s="30">
        <f>AY$2*'S1.5 - N models per year'!AY29</f>
        <v>0.9894518371</v>
      </c>
      <c r="AZ30" s="30">
        <f>AZ$2*'S1.5 - N models per year'!AZ29</f>
        <v>0</v>
      </c>
      <c r="BA30" s="30">
        <f>BA$2*'S1.5 - N models per year'!BA29</f>
        <v>0</v>
      </c>
      <c r="BB30" s="30">
        <f>BB$2*'S1.5 - N models per year'!BB29</f>
        <v>0</v>
      </c>
      <c r="BC30" s="30">
        <f>BC$2*'S1.5 - N models per year'!BC29</f>
        <v>51.36708878</v>
      </c>
      <c r="BD30" s="30">
        <f>BD$2*'S1.5 - N models per year'!BD29</f>
        <v>168.5760365</v>
      </c>
      <c r="BE30" s="30">
        <f>BE$2*'S1.5 - N models per year'!BE29</f>
        <v>206.8681434</v>
      </c>
      <c r="BF30" s="30">
        <f>BF$2*'S1.5 - N models per year'!BF29</f>
        <v>0</v>
      </c>
      <c r="BG30" s="30">
        <f>BG$2*'S1.5 - N models per year'!BG29</f>
        <v>0</v>
      </c>
      <c r="BH30" s="30">
        <f>BH$2*'S1.5 - N models per year'!BH29</f>
        <v>0</v>
      </c>
      <c r="BI30" s="30">
        <f>BI$2*'S1.5 - N models per year'!BI29</f>
        <v>0</v>
      </c>
      <c r="BJ30" s="30">
        <f>BJ$2*'S1.5 - N models per year'!BJ29</f>
        <v>0</v>
      </c>
      <c r="BK30" s="30">
        <f t="shared" si="1"/>
        <v>24299.11137</v>
      </c>
      <c r="BL30" s="30">
        <v>24335.234805631768</v>
      </c>
      <c r="BM30" s="30">
        <f t="shared" si="2"/>
        <v>36.12343638</v>
      </c>
    </row>
    <row r="31" ht="15.75" customHeight="1">
      <c r="A31" s="39">
        <v>2028.0</v>
      </c>
      <c r="B31" s="30">
        <f>B$2*'S1.5 - N models per year'!B30</f>
        <v>31.63365622</v>
      </c>
      <c r="C31" s="30">
        <f>C$2*'S1.5 - N models per year'!C30</f>
        <v>1505.278784</v>
      </c>
      <c r="D31" s="30">
        <f>D$2*'S1.5 - N models per year'!D30</f>
        <v>0</v>
      </c>
      <c r="E31" s="30">
        <f>E$2*'S1.5 - N models per year'!E30</f>
        <v>601.220422</v>
      </c>
      <c r="F31" s="30">
        <f>F$2*'S1.5 - N models per year'!F30</f>
        <v>2317.540061</v>
      </c>
      <c r="G31" s="30">
        <f>G$2*'S1.5 - N models per year'!G30</f>
        <v>0</v>
      </c>
      <c r="H31" s="30">
        <f>H$2*'S1.5 - N models per year'!H30</f>
        <v>45.56191554</v>
      </c>
      <c r="I31" s="30">
        <f>I$2*'S1.5 - N models per year'!I30</f>
        <v>617.4390987</v>
      </c>
      <c r="J31" s="30">
        <f>J$2*'S1.5 - N models per year'!J30</f>
        <v>236.0847262</v>
      </c>
      <c r="K31" s="30">
        <f>K$2*'S1.5 - N models per year'!K30</f>
        <v>73.05107659</v>
      </c>
      <c r="L31" s="30">
        <f>L$2*'S1.5 - N models per year'!L30</f>
        <v>2697.459953</v>
      </c>
      <c r="M31" s="30">
        <f>M$2*'S1.5 - N models per year'!M30</f>
        <v>2280.411728</v>
      </c>
      <c r="N31" s="30">
        <f>N$2*'S1.5 - N models per year'!N30</f>
        <v>71.35922583</v>
      </c>
      <c r="O31" s="30">
        <f>O$2*'S1.5 - N models per year'!O30</f>
        <v>438.7222018</v>
      </c>
      <c r="P31" s="30">
        <f>P$2*'S1.5 - N models per year'!P30</f>
        <v>528.6842899</v>
      </c>
      <c r="Q31" s="30">
        <f>Q$2*'S1.5 - N models per year'!Q30</f>
        <v>0</v>
      </c>
      <c r="R31" s="30">
        <f>R$2*'S1.5 - N models per year'!R30</f>
        <v>4138.576325</v>
      </c>
      <c r="S31" s="30">
        <f>S$2*'S1.5 - N models per year'!S30</f>
        <v>3018.420899</v>
      </c>
      <c r="T31" s="30">
        <f>T$2*'S1.5 - N models per year'!T30</f>
        <v>202.4388514</v>
      </c>
      <c r="U31" s="30">
        <f>U$2*'S1.5 - N models per year'!U30</f>
        <v>2063.386309</v>
      </c>
      <c r="V31" s="30">
        <f>V$2*'S1.5 - N models per year'!V30</f>
        <v>118.3553634</v>
      </c>
      <c r="W31" s="30">
        <f>W$2*'S1.5 - N models per year'!W30</f>
        <v>481.7517411</v>
      </c>
      <c r="X31" s="30">
        <f>X$2*'S1.5 - N models per year'!X30</f>
        <v>20.64118193</v>
      </c>
      <c r="Y31" s="30">
        <f>Y$2*'S1.5 - N models per year'!Y30</f>
        <v>1997.183382</v>
      </c>
      <c r="Z31" s="30">
        <f>Z$2*'S1.5 - N models per year'!Z30</f>
        <v>277.0183136</v>
      </c>
      <c r="AA31" s="30">
        <f>AA$2*'S1.5 - N models per year'!AA30</f>
        <v>18.75753625</v>
      </c>
      <c r="AB31" s="30">
        <f>AB$2*'S1.5 - N models per year'!AB30</f>
        <v>0</v>
      </c>
      <c r="AC31" s="30">
        <f>AC$2*'S1.5 - N models per year'!AC30</f>
        <v>13.27716</v>
      </c>
      <c r="AD31" s="30">
        <f>AD$2*'S1.5 - N models per year'!AD30</f>
        <v>45.68038974</v>
      </c>
      <c r="AE31" s="30">
        <f>AE$2*'S1.5 - N models per year'!AE30</f>
        <v>2.851853153</v>
      </c>
      <c r="AF31" s="30">
        <f>AF$2*'S1.5 - N models per year'!AF30</f>
        <v>44.79276589</v>
      </c>
      <c r="AG31" s="30">
        <f>AG$2*'S1.5 - N models per year'!AG30</f>
        <v>14.540508</v>
      </c>
      <c r="AH31" s="30">
        <f>AH$2*'S1.5 - N models per year'!AH30</f>
        <v>32.69281282</v>
      </c>
      <c r="AI31" s="30">
        <f>AI$2*'S1.5 - N models per year'!AI30</f>
        <v>52.00609622</v>
      </c>
      <c r="AJ31" s="30">
        <f>AJ$2*'S1.5 - N models per year'!AJ30</f>
        <v>0</v>
      </c>
      <c r="AK31" s="30">
        <f>AK$2*'S1.5 - N models per year'!AK30</f>
        <v>1.687857775</v>
      </c>
      <c r="AL31" s="30">
        <f>AL$2*'S1.5 - N models per year'!AL30</f>
        <v>1.192871753</v>
      </c>
      <c r="AM31" s="30">
        <f>AM$2*'S1.5 - N models per year'!AM30</f>
        <v>6.532109728</v>
      </c>
      <c r="AN31" s="30">
        <f>AN$2*'S1.5 - N models per year'!AN30</f>
        <v>7.441900757</v>
      </c>
      <c r="AO31" s="30">
        <f>AO$2*'S1.5 - N models per year'!AO30</f>
        <v>35.0479556</v>
      </c>
      <c r="AP31" s="30">
        <f>AP$2*'S1.5 - N models per year'!AP30</f>
        <v>2.693855753</v>
      </c>
      <c r="AQ31" s="30">
        <f>AQ$2*'S1.5 - N models per year'!AQ30</f>
        <v>18.99863198</v>
      </c>
      <c r="AR31" s="30">
        <f>AR$2*'S1.5 - N models per year'!AR30</f>
        <v>99.06752905</v>
      </c>
      <c r="AS31" s="30">
        <f>AS$2*'S1.5 - N models per year'!AS30</f>
        <v>127.6091991</v>
      </c>
      <c r="AT31" s="30">
        <f>AT$2*'S1.5 - N models per year'!AT30</f>
        <v>40.23285298</v>
      </c>
      <c r="AU31" s="30">
        <f>AU$2*'S1.5 - N models per year'!AU30</f>
        <v>66.97735419</v>
      </c>
      <c r="AV31" s="30">
        <f>AV$2*'S1.5 - N models per year'!AV30</f>
        <v>195.5806326</v>
      </c>
      <c r="AW31" s="30">
        <f>AW$2*'S1.5 - N models per year'!AW30</f>
        <v>21.80312037</v>
      </c>
      <c r="AX31" s="30">
        <f>AX$2*'S1.5 - N models per year'!AX30</f>
        <v>6.921571044</v>
      </c>
      <c r="AY31" s="30">
        <f>AY$2*'S1.5 - N models per year'!AY30</f>
        <v>0.9067056425</v>
      </c>
      <c r="AZ31" s="30">
        <f>AZ$2*'S1.5 - N models per year'!AZ30</f>
        <v>0</v>
      </c>
      <c r="BA31" s="30">
        <f>BA$2*'S1.5 - N models per year'!BA30</f>
        <v>0</v>
      </c>
      <c r="BB31" s="30">
        <f>BB$2*'S1.5 - N models per year'!BB30</f>
        <v>0</v>
      </c>
      <c r="BC31" s="30">
        <f>BC$2*'S1.5 - N models per year'!BC30</f>
        <v>49.64166786</v>
      </c>
      <c r="BD31" s="30">
        <f>BD$2*'S1.5 - N models per year'!BD30</f>
        <v>253.6907256</v>
      </c>
      <c r="BE31" s="30">
        <f>BE$2*'S1.5 - N models per year'!BE30</f>
        <v>311.3166646</v>
      </c>
      <c r="BF31" s="30">
        <f>BF$2*'S1.5 - N models per year'!BF30</f>
        <v>0</v>
      </c>
      <c r="BG31" s="30">
        <f>BG$2*'S1.5 - N models per year'!BG30</f>
        <v>0</v>
      </c>
      <c r="BH31" s="30">
        <f>BH$2*'S1.5 - N models per year'!BH30</f>
        <v>0</v>
      </c>
      <c r="BI31" s="30">
        <f>BI$2*'S1.5 - N models per year'!BI30</f>
        <v>0</v>
      </c>
      <c r="BJ31" s="30">
        <f>BJ$2*'S1.5 - N models per year'!BJ30</f>
        <v>0</v>
      </c>
      <c r="BK31" s="30">
        <f t="shared" si="1"/>
        <v>25234.16183</v>
      </c>
      <c r="BL31" s="30">
        <v>25288.524131662696</v>
      </c>
      <c r="BM31" s="30">
        <f t="shared" si="2"/>
        <v>54.36229835</v>
      </c>
    </row>
    <row r="32" ht="15.75" customHeight="1">
      <c r="A32" s="39">
        <v>2029.0</v>
      </c>
      <c r="B32" s="30">
        <f>B$2*'S1.5 - N models per year'!B31</f>
        <v>15.86836847</v>
      </c>
      <c r="C32" s="30">
        <f>C$2*'S1.5 - N models per year'!C31</f>
        <v>1493.804163</v>
      </c>
      <c r="D32" s="30">
        <f>D$2*'S1.5 - N models per year'!D31</f>
        <v>0</v>
      </c>
      <c r="E32" s="30">
        <f>E$2*'S1.5 - N models per year'!E31</f>
        <v>545.2784913</v>
      </c>
      <c r="F32" s="30">
        <f>F$2*'S1.5 - N models per year'!F31</f>
        <v>2224.02208</v>
      </c>
      <c r="G32" s="30">
        <f>G$2*'S1.5 - N models per year'!G31</f>
        <v>0</v>
      </c>
      <c r="H32" s="30">
        <f>H$2*'S1.5 - N models per year'!H31</f>
        <v>22.85519129</v>
      </c>
      <c r="I32" s="30">
        <f>I$2*'S1.5 - N models per year'!I31</f>
        <v>581.5360771</v>
      </c>
      <c r="J32" s="30">
        <f>J$2*'S1.5 - N models per year'!J31</f>
        <v>301.2439208</v>
      </c>
      <c r="K32" s="30">
        <f>K$2*'S1.5 - N models per year'!K31</f>
        <v>97.7188256</v>
      </c>
      <c r="L32" s="30">
        <f>L$2*'S1.5 - N models per year'!L31</f>
        <v>3021.056163</v>
      </c>
      <c r="M32" s="30">
        <f>M$2*'S1.5 - N models per year'!M31</f>
        <v>2190.254312</v>
      </c>
      <c r="N32" s="30">
        <f>N$2*'S1.5 - N models per year'!N31</f>
        <v>69.85193714</v>
      </c>
      <c r="O32" s="30">
        <f>O$2*'S1.5 - N models per year'!O31</f>
        <v>461.3795011</v>
      </c>
      <c r="P32" s="30">
        <f>P$2*'S1.5 - N models per year'!P31</f>
        <v>460.4616906</v>
      </c>
      <c r="Q32" s="30">
        <f>Q$2*'S1.5 - N models per year'!Q31</f>
        <v>0</v>
      </c>
      <c r="R32" s="30">
        <f>R$2*'S1.5 - N models per year'!R31</f>
        <v>3917.673116</v>
      </c>
      <c r="S32" s="30">
        <f>S$2*'S1.5 - N models per year'!S31</f>
        <v>3349.199198</v>
      </c>
      <c r="T32" s="30">
        <f>T$2*'S1.5 - N models per year'!T31</f>
        <v>195.4135674</v>
      </c>
      <c r="U32" s="30">
        <f>U$2*'S1.5 - N models per year'!U31</f>
        <v>2348.650138</v>
      </c>
      <c r="V32" s="30">
        <f>V$2*'S1.5 - N models per year'!V31</f>
        <v>59.37051677</v>
      </c>
      <c r="W32" s="30">
        <f>W$2*'S1.5 - N models per year'!W31</f>
        <v>443.1345475</v>
      </c>
      <c r="X32" s="30">
        <f>X$2*'S1.5 - N models per year'!X31</f>
        <v>20.10796239</v>
      </c>
      <c r="Y32" s="30">
        <f>Y$2*'S1.5 - N models per year'!Y31</f>
        <v>2421.918754</v>
      </c>
      <c r="Z32" s="30">
        <f>Z$2*'S1.5 - N models per year'!Z31</f>
        <v>266.7955504</v>
      </c>
      <c r="AA32" s="30">
        <f>AA$2*'S1.5 - N models per year'!AA31</f>
        <v>21.74742567</v>
      </c>
      <c r="AB32" s="30">
        <f>AB$2*'S1.5 - N models per year'!AB31</f>
        <v>0</v>
      </c>
      <c r="AC32" s="30">
        <f>AC$2*'S1.5 - N models per year'!AC31</f>
        <v>12.85400887</v>
      </c>
      <c r="AD32" s="30">
        <f>AD$2*'S1.5 - N models per year'!AD31</f>
        <v>47.51139598</v>
      </c>
      <c r="AE32" s="30">
        <f>AE$2*'S1.5 - N models per year'!AE31</f>
        <v>2.637454096</v>
      </c>
      <c r="AF32" s="30">
        <f>AF$2*'S1.5 - N models per year'!AF31</f>
        <v>43.83633927</v>
      </c>
      <c r="AG32" s="30">
        <f>AG$2*'S1.5 - N models per year'!AG31</f>
        <v>12.17724652</v>
      </c>
      <c r="AH32" s="30">
        <f>AH$2*'S1.5 - N models per year'!AH31</f>
        <v>29.55511462</v>
      </c>
      <c r="AI32" s="30">
        <f>AI$2*'S1.5 - N models per year'!AI31</f>
        <v>48.97650931</v>
      </c>
      <c r="AJ32" s="30">
        <f>AJ$2*'S1.5 - N models per year'!AJ31</f>
        <v>0</v>
      </c>
      <c r="AK32" s="30">
        <f>AK$2*'S1.5 - N models per year'!AK31</f>
        <v>1.392811914</v>
      </c>
      <c r="AL32" s="30">
        <f>AL$2*'S1.5 - N models per year'!AL31</f>
        <v>1.15250239</v>
      </c>
      <c r="AM32" s="30">
        <f>AM$2*'S1.5 - N models per year'!AM31</f>
        <v>5.817156314</v>
      </c>
      <c r="AN32" s="30">
        <f>AN$2*'S1.5 - N models per year'!AN31</f>
        <v>6.776278884</v>
      </c>
      <c r="AO32" s="30">
        <f>AO$2*'S1.5 - N models per year'!AO31</f>
        <v>38.86695241</v>
      </c>
      <c r="AP32" s="30">
        <f>AP$2*'S1.5 - N models per year'!AP31</f>
        <v>3.140331425</v>
      </c>
      <c r="AQ32" s="30">
        <f>AQ$2*'S1.5 - N models per year'!AQ31</f>
        <v>17.08228623</v>
      </c>
      <c r="AR32" s="30">
        <f>AR$2*'S1.5 - N models per year'!AR31</f>
        <v>95.39625773</v>
      </c>
      <c r="AS32" s="30">
        <f>AS$2*'S1.5 - N models per year'!AS31</f>
        <v>118.1206256</v>
      </c>
      <c r="AT32" s="30">
        <f>AT$2*'S1.5 - N models per year'!AT31</f>
        <v>53.81860648</v>
      </c>
      <c r="AU32" s="30">
        <f>AU$2*'S1.5 - N models per year'!AU31</f>
        <v>62.10879403</v>
      </c>
      <c r="AV32" s="30">
        <f>AV$2*'S1.5 - N models per year'!AV31</f>
        <v>217.8972427</v>
      </c>
      <c r="AW32" s="30">
        <f>AW$2*'S1.5 - N models per year'!AW31</f>
        <v>18.33165263</v>
      </c>
      <c r="AX32" s="30">
        <f>AX$2*'S1.5 - N models per year'!AX31</f>
        <v>3.472062761</v>
      </c>
      <c r="AY32" s="30">
        <f>AY$2*'S1.5 - N models per year'!AY31</f>
        <v>0.8233990968</v>
      </c>
      <c r="AZ32" s="30">
        <f>AZ$2*'S1.5 - N models per year'!AZ31</f>
        <v>0</v>
      </c>
      <c r="BA32" s="30">
        <f>BA$2*'S1.5 - N models per year'!BA31</f>
        <v>0</v>
      </c>
      <c r="BB32" s="30">
        <f>BB$2*'S1.5 - N models per year'!BB31</f>
        <v>0</v>
      </c>
      <c r="BC32" s="30">
        <f>BC$2*'S1.5 - N models per year'!BC31</f>
        <v>47.90390768</v>
      </c>
      <c r="BD32" s="30">
        <f>BD$2*'S1.5 - N models per year'!BD31</f>
        <v>339.3565288</v>
      </c>
      <c r="BE32" s="30">
        <f>BE$2*'S1.5 - N models per year'!BE31</f>
        <v>416.4414855</v>
      </c>
      <c r="BF32" s="30">
        <f>BF$2*'S1.5 - N models per year'!BF31</f>
        <v>0</v>
      </c>
      <c r="BG32" s="30">
        <f>BG$2*'S1.5 - N models per year'!BG31</f>
        <v>0</v>
      </c>
      <c r="BH32" s="30">
        <f>BH$2*'S1.5 - N models per year'!BH31</f>
        <v>0</v>
      </c>
      <c r="BI32" s="30">
        <f>BI$2*'S1.5 - N models per year'!BI31</f>
        <v>0</v>
      </c>
      <c r="BJ32" s="30">
        <f>BJ$2*'S1.5 - N models per year'!BJ31</f>
        <v>0</v>
      </c>
      <c r="BK32" s="30">
        <f t="shared" si="1"/>
        <v>26174.78845</v>
      </c>
      <c r="BL32" s="30">
        <v>26247.507703838823</v>
      </c>
      <c r="BM32" s="30">
        <f t="shared" si="2"/>
        <v>72.71925616</v>
      </c>
    </row>
    <row r="33" ht="15.75" customHeight="1">
      <c r="A33" s="39">
        <v>2030.0</v>
      </c>
      <c r="B33" s="30">
        <f>B$2*'S1.5 - N models per year'!B32</f>
        <v>0</v>
      </c>
      <c r="C33" s="30">
        <f>C$2*'S1.5 - N models per year'!C32</f>
        <v>1482.505414</v>
      </c>
      <c r="D33" s="30">
        <f>D$2*'S1.5 - N models per year'!D32</f>
        <v>0</v>
      </c>
      <c r="E33" s="30">
        <f>E$2*'S1.5 - N models per year'!E32</f>
        <v>489.0535537</v>
      </c>
      <c r="F33" s="30">
        <f>F$2*'S1.5 - N models per year'!F32</f>
        <v>2130.253159</v>
      </c>
      <c r="G33" s="30">
        <f>G$2*'S1.5 - N models per year'!G32</f>
        <v>0</v>
      </c>
      <c r="H33" s="30">
        <f>H$2*'S1.5 - N models per year'!H32</f>
        <v>0</v>
      </c>
      <c r="I33" s="30">
        <f>I$2*'S1.5 - N models per year'!I32</f>
        <v>545.4906235</v>
      </c>
      <c r="J33" s="30">
        <f>J$2*'S1.5 - N models per year'!J32</f>
        <v>366.8912489</v>
      </c>
      <c r="K33" s="30">
        <f>K$2*'S1.5 - N models per year'!K32</f>
        <v>122.5686072</v>
      </c>
      <c r="L33" s="30">
        <f>L$2*'S1.5 - N models per year'!L32</f>
        <v>3347.334696</v>
      </c>
      <c r="M33" s="30">
        <f>M$2*'S1.5 - N models per year'!M32</f>
        <v>2099.862785</v>
      </c>
      <c r="N33" s="30">
        <f>N$2*'S1.5 - N models per year'!N32</f>
        <v>68.34636001</v>
      </c>
      <c r="O33" s="30">
        <f>O$2*'S1.5 - N models per year'!O32</f>
        <v>484.2669013</v>
      </c>
      <c r="P33" s="30">
        <f>P$2*'S1.5 - N models per year'!P32</f>
        <v>391.8593385</v>
      </c>
      <c r="Q33" s="30">
        <f>Q$2*'S1.5 - N models per year'!Q32</f>
        <v>0</v>
      </c>
      <c r="R33" s="30">
        <f>R$2*'S1.5 - N models per year'!R32</f>
        <v>3695.951041</v>
      </c>
      <c r="S33" s="30">
        <f>S$2*'S1.5 - N models per year'!S32</f>
        <v>3682.763547</v>
      </c>
      <c r="T33" s="30">
        <f>T$2*'S1.5 - N models per year'!T32</f>
        <v>188.3742293</v>
      </c>
      <c r="U33" s="30">
        <f>U$2*'S1.5 - N models per year'!U32</f>
        <v>2636.225307</v>
      </c>
      <c r="V33" s="30">
        <f>V$2*'S1.5 - N models per year'!V32</f>
        <v>0</v>
      </c>
      <c r="W33" s="30">
        <f>W$2*'S1.5 - N models per year'!W32</f>
        <v>404.3332862</v>
      </c>
      <c r="X33" s="30">
        <f>X$2*'S1.5 - N models per year'!X32</f>
        <v>19.57456921</v>
      </c>
      <c r="Y33" s="30">
        <f>Y$2*'S1.5 - N models per year'!Y32</f>
        <v>2849.91356</v>
      </c>
      <c r="Z33" s="30">
        <f>Z$2*'S1.5 - N models per year'!Z32</f>
        <v>256.5493644</v>
      </c>
      <c r="AA33" s="30">
        <f>AA$2*'S1.5 - N models per year'!AA32</f>
        <v>24.76105491</v>
      </c>
      <c r="AB33" s="30">
        <f>AB$2*'S1.5 - N models per year'!AB32</f>
        <v>0</v>
      </c>
      <c r="AC33" s="30">
        <f>AC$2*'S1.5 - N models per year'!AC32</f>
        <v>12.43019466</v>
      </c>
      <c r="AD33" s="30">
        <f>AD$2*'S1.5 - N models per year'!AD32</f>
        <v>49.36272832</v>
      </c>
      <c r="AE33" s="30">
        <f>AE$2*'S1.5 - N models per year'!AE32</f>
        <v>2.422063108</v>
      </c>
      <c r="AF33" s="30">
        <f>AF$2*'S1.5 - N models per year'!AF32</f>
        <v>42.88091624</v>
      </c>
      <c r="AG33" s="30">
        <f>AG$2*'S1.5 - N models per year'!AG32</f>
        <v>9.800191522</v>
      </c>
      <c r="AH33" s="30">
        <f>AH$2*'S1.5 - N models per year'!AH32</f>
        <v>26.40136886</v>
      </c>
      <c r="AI33" s="30">
        <f>AI$2*'S1.5 - N models per year'!AI32</f>
        <v>45.93488757</v>
      </c>
      <c r="AJ33" s="30">
        <f>AJ$2*'S1.5 - N models per year'!AJ32</f>
        <v>0</v>
      </c>
      <c r="AK33" s="30">
        <f>AK$2*'S1.5 - N models per year'!AK32</f>
        <v>1.096022397</v>
      </c>
      <c r="AL33" s="30">
        <f>AL$2*'S1.5 - N models per year'!AL32</f>
        <v>1.112057278</v>
      </c>
      <c r="AM33" s="30">
        <f>AM$2*'S1.5 - N models per year'!AM32</f>
        <v>5.098391054</v>
      </c>
      <c r="AN33" s="30">
        <f>AN$2*'S1.5 - N models per year'!AN32</f>
        <v>6.10733847</v>
      </c>
      <c r="AO33" s="30">
        <f>AO$2*'S1.5 - N models per year'!AO32</f>
        <v>42.71814918</v>
      </c>
      <c r="AP33" s="30">
        <f>AP$2*'S1.5 - N models per year'!AP32</f>
        <v>3.590333988</v>
      </c>
      <c r="AQ33" s="30">
        <f>AQ$2*'S1.5 - N models per year'!AQ32</f>
        <v>15.15597552</v>
      </c>
      <c r="AR33" s="30">
        <f>AR$2*'S1.5 - N models per year'!AR32</f>
        <v>91.71650401</v>
      </c>
      <c r="AS33" s="30">
        <f>AS$2*'S1.5 - N models per year'!AS32</f>
        <v>108.5883888</v>
      </c>
      <c r="AT33" s="30">
        <f>AT$2*'S1.5 - N models per year'!AT32</f>
        <v>67.50461436</v>
      </c>
      <c r="AU33" s="30">
        <f>AU$2*'S1.5 - N models per year'!AU32</f>
        <v>57.21808454</v>
      </c>
      <c r="AV33" s="30">
        <f>AV$2*'S1.5 - N models per year'!AV32</f>
        <v>240.4004544</v>
      </c>
      <c r="AW33" s="30">
        <f>AW$2*'S1.5 - N models per year'!AW32</f>
        <v>14.83999834</v>
      </c>
      <c r="AX33" s="30">
        <f>AX$2*'S1.5 - N models per year'!AX32</f>
        <v>0</v>
      </c>
      <c r="AY33" s="30">
        <f>AY$2*'S1.5 - N models per year'!AY32</f>
        <v>0.7396730364</v>
      </c>
      <c r="AZ33" s="30">
        <f>AZ$2*'S1.5 - N models per year'!AZ32</f>
        <v>0</v>
      </c>
      <c r="BA33" s="30">
        <f>BA$2*'S1.5 - N models per year'!BA32</f>
        <v>0</v>
      </c>
      <c r="BB33" s="30">
        <f>BB$2*'S1.5 - N models per year'!BB32</f>
        <v>0</v>
      </c>
      <c r="BC33" s="30">
        <f>BC$2*'S1.5 - N models per year'!BC32</f>
        <v>46.16259776</v>
      </c>
      <c r="BD33" s="30">
        <f>BD$2*'S1.5 - N models per year'!BD32</f>
        <v>425.654492</v>
      </c>
      <c r="BE33" s="30">
        <f>BE$2*'S1.5 - N models per year'!BE32</f>
        <v>522.342062</v>
      </c>
      <c r="BF33" s="30">
        <f>BF$2*'S1.5 - N models per year'!BF32</f>
        <v>0</v>
      </c>
      <c r="BG33" s="30">
        <f>BG$2*'S1.5 - N models per year'!BG32</f>
        <v>0</v>
      </c>
      <c r="BH33" s="30">
        <f>BH$2*'S1.5 - N models per year'!BH32</f>
        <v>0</v>
      </c>
      <c r="BI33" s="30">
        <f>BI$2*'S1.5 - N models per year'!BI32</f>
        <v>0</v>
      </c>
      <c r="BJ33" s="30">
        <f>BJ$2*'S1.5 - N models per year'!BJ32</f>
        <v>0</v>
      </c>
      <c r="BK33" s="30">
        <f t="shared" si="1"/>
        <v>27126.15613</v>
      </c>
      <c r="BL33" s="30">
        <v>27217.367808490755</v>
      </c>
      <c r="BM33" s="30">
        <f t="shared" si="2"/>
        <v>91.21167687</v>
      </c>
    </row>
    <row r="34" ht="15.75" customHeight="1">
      <c r="A34" s="39">
        <v>2031.0</v>
      </c>
      <c r="B34" s="30">
        <f>B$2*'S1.5 - N models per year'!B33</f>
        <v>0</v>
      </c>
      <c r="C34" s="30">
        <f>C$2*'S1.5 - N models per year'!C33</f>
        <v>1460.660899</v>
      </c>
      <c r="D34" s="30">
        <f>D$2*'S1.5 - N models per year'!D33</f>
        <v>0</v>
      </c>
      <c r="E34" s="30">
        <f>E$2*'S1.5 - N models per year'!E33</f>
        <v>439.7402025</v>
      </c>
      <c r="F34" s="30">
        <f>F$2*'S1.5 - N models per year'!F33</f>
        <v>2006.398023</v>
      </c>
      <c r="G34" s="30">
        <f>G$2*'S1.5 - N models per year'!G33</f>
        <v>0</v>
      </c>
      <c r="H34" s="30">
        <f>H$2*'S1.5 - N models per year'!H33</f>
        <v>0</v>
      </c>
      <c r="I34" s="30">
        <f>I$2*'S1.5 - N models per year'!I33</f>
        <v>507.9569844</v>
      </c>
      <c r="J34" s="30">
        <f>J$2*'S1.5 - N models per year'!J33</f>
        <v>464.1952553</v>
      </c>
      <c r="K34" s="30">
        <f>K$2*'S1.5 - N models per year'!K33</f>
        <v>118.9536632</v>
      </c>
      <c r="L34" s="30">
        <f>L$2*'S1.5 - N models per year'!L33</f>
        <v>3584.803661</v>
      </c>
      <c r="M34" s="30">
        <f>M$2*'S1.5 - N models per year'!M33</f>
        <v>2019.908882</v>
      </c>
      <c r="N34" s="30">
        <f>N$2*'S1.5 - N models per year'!N33</f>
        <v>65.95604437</v>
      </c>
      <c r="O34" s="30">
        <f>O$2*'S1.5 - N models per year'!O33</f>
        <v>543.490596</v>
      </c>
      <c r="P34" s="30">
        <f>P$2*'S1.5 - N models per year'!P33</f>
        <v>354.9241513</v>
      </c>
      <c r="Q34" s="30">
        <f>Q$2*'S1.5 - N models per year'!Q33</f>
        <v>0</v>
      </c>
      <c r="R34" s="30">
        <f>R$2*'S1.5 - N models per year'!R33</f>
        <v>3446.814673</v>
      </c>
      <c r="S34" s="30">
        <f>S$2*'S1.5 - N models per year'!S33</f>
        <v>3690.349124</v>
      </c>
      <c r="T34" s="30">
        <f>T$2*'S1.5 - N models per year'!T33</f>
        <v>151.44542</v>
      </c>
      <c r="U34" s="30">
        <f>U$2*'S1.5 - N models per year'!U33</f>
        <v>2583.370282</v>
      </c>
      <c r="V34" s="30">
        <f>V$2*'S1.5 - N models per year'!V33</f>
        <v>0</v>
      </c>
      <c r="W34" s="30">
        <f>W$2*'S1.5 - N models per year'!W33</f>
        <v>373.341014</v>
      </c>
      <c r="X34" s="30">
        <f>X$2*'S1.5 - N models per year'!X33</f>
        <v>19.09604206</v>
      </c>
      <c r="Y34" s="30">
        <f>Y$2*'S1.5 - N models per year'!Y33</f>
        <v>3100.069446</v>
      </c>
      <c r="Z34" s="30">
        <f>Z$2*'S1.5 - N models per year'!Z33</f>
        <v>241.2645111</v>
      </c>
      <c r="AA34" s="30">
        <f>AA$2*'S1.5 - N models per year'!AA33</f>
        <v>25.75335724</v>
      </c>
      <c r="AB34" s="30">
        <f>AB$2*'S1.5 - N models per year'!AB33</f>
        <v>0.6177177575</v>
      </c>
      <c r="AC34" s="30">
        <f>AC$2*'S1.5 - N models per year'!AC33</f>
        <v>12.01347427</v>
      </c>
      <c r="AD34" s="30">
        <f>AD$2*'S1.5 - N models per year'!AD33</f>
        <v>50.04696214</v>
      </c>
      <c r="AE34" s="30">
        <f>AE$2*'S1.5 - N models per year'!AE33</f>
        <v>2.270284856</v>
      </c>
      <c r="AF34" s="30">
        <f>AF$2*'S1.5 - N models per year'!AF33</f>
        <v>41.36794672</v>
      </c>
      <c r="AG34" s="30">
        <f>AG$2*'S1.5 - N models per year'!AG33</f>
        <v>7.878965857</v>
      </c>
      <c r="AH34" s="30">
        <f>AH$2*'S1.5 - N models per year'!AH33</f>
        <v>24.08527637</v>
      </c>
      <c r="AI34" s="30">
        <f>AI$2*'S1.5 - N models per year'!AI33</f>
        <v>42.86024406</v>
      </c>
      <c r="AJ34" s="30">
        <f>AJ$2*'S1.5 - N models per year'!AJ33</f>
        <v>0</v>
      </c>
      <c r="AK34" s="30">
        <f>AK$2*'S1.5 - N models per year'!AK33</f>
        <v>0.8811586005</v>
      </c>
      <c r="AL34" s="30">
        <f>AL$2*'S1.5 - N models per year'!AL33</f>
        <v>1.079113969</v>
      </c>
      <c r="AM34" s="30">
        <f>AM$2*'S1.5 - N models per year'!AM33</f>
        <v>4.694845489</v>
      </c>
      <c r="AN34" s="30">
        <f>AN$2*'S1.5 - N models per year'!AN33</f>
        <v>5.702817446</v>
      </c>
      <c r="AO34" s="30">
        <f>AO$2*'S1.5 - N models per year'!AO33</f>
        <v>45.79619598</v>
      </c>
      <c r="AP34" s="30">
        <f>AP$2*'S1.5 - N models per year'!AP33</f>
        <v>3.841664575</v>
      </c>
      <c r="AQ34" s="30">
        <f>AQ$2*'S1.5 - N models per year'!AQ33</f>
        <v>13.37413161</v>
      </c>
      <c r="AR34" s="30">
        <f>AR$2*'S1.5 - N models per year'!AR33</f>
        <v>87.51830452</v>
      </c>
      <c r="AS34" s="30">
        <f>AS$2*'S1.5 - N models per year'!AS33</f>
        <v>99.60277159</v>
      </c>
      <c r="AT34" s="30">
        <f>AT$2*'S1.5 - N models per year'!AT33</f>
        <v>81.37604067</v>
      </c>
      <c r="AU34" s="30">
        <f>AU$2*'S1.5 - N models per year'!AU33</f>
        <v>52.43264002</v>
      </c>
      <c r="AV34" s="30">
        <f>AV$2*'S1.5 - N models per year'!AV33</f>
        <v>258.438657</v>
      </c>
      <c r="AW34" s="30">
        <f>AW$2*'S1.5 - N models per year'!AW33</f>
        <v>13.18952417</v>
      </c>
      <c r="AX34" s="30">
        <f>AX$2*'S1.5 - N models per year'!AX33</f>
        <v>0</v>
      </c>
      <c r="AY34" s="30">
        <f>AY$2*'S1.5 - N models per year'!AY33</f>
        <v>0.6886074653</v>
      </c>
      <c r="AZ34" s="30">
        <f>AZ$2*'S1.5 - N models per year'!AZ33</f>
        <v>0</v>
      </c>
      <c r="BA34" s="30">
        <f>BA$2*'S1.5 - N models per year'!BA33</f>
        <v>0</v>
      </c>
      <c r="BB34" s="30">
        <f>BB$2*'S1.5 - N models per year'!BB33</f>
        <v>0</v>
      </c>
      <c r="BC34" s="30">
        <f>BC$2*'S1.5 - N models per year'!BC33</f>
        <v>43.74900325</v>
      </c>
      <c r="BD34" s="30">
        <f>BD$2*'S1.5 - N models per year'!BD33</f>
        <v>1000.483354</v>
      </c>
      <c r="BE34" s="30">
        <f>BE$2*'S1.5 - N models per year'!BE33</f>
        <v>801.151885</v>
      </c>
      <c r="BF34" s="30">
        <f>BF$2*'S1.5 - N models per year'!BF33</f>
        <v>0</v>
      </c>
      <c r="BG34" s="30">
        <f>BG$2*'S1.5 - N models per year'!BG33</f>
        <v>0</v>
      </c>
      <c r="BH34" s="30">
        <f>BH$2*'S1.5 - N models per year'!BH33</f>
        <v>0</v>
      </c>
      <c r="BI34" s="30">
        <f>BI$2*'S1.5 - N models per year'!BI33</f>
        <v>1.401531137</v>
      </c>
      <c r="BJ34" s="30">
        <f>BJ$2*'S1.5 - N models per year'!BJ33</f>
        <v>0.2152510459</v>
      </c>
      <c r="BK34" s="30">
        <f t="shared" si="1"/>
        <v>27895.2506</v>
      </c>
      <c r="BL34" s="30">
        <v>28109.63989022966</v>
      </c>
      <c r="BM34" s="30">
        <f t="shared" si="2"/>
        <v>214.3892901</v>
      </c>
    </row>
    <row r="35" ht="15.75" customHeight="1">
      <c r="A35" s="39">
        <v>2032.0</v>
      </c>
      <c r="B35" s="30">
        <f>B$2*'S1.5 - N models per year'!B34</f>
        <v>0</v>
      </c>
      <c r="C35" s="30">
        <f>C$2*'S1.5 - N models per year'!C34</f>
        <v>1438.800077</v>
      </c>
      <c r="D35" s="30">
        <f>D$2*'S1.5 - N models per year'!D34</f>
        <v>0</v>
      </c>
      <c r="E35" s="30">
        <f>E$2*'S1.5 - N models per year'!E34</f>
        <v>389.9906665</v>
      </c>
      <c r="F35" s="30">
        <f>F$2*'S1.5 - N models per year'!F34</f>
        <v>1881.573418</v>
      </c>
      <c r="G35" s="30">
        <f>G$2*'S1.5 - N models per year'!G34</f>
        <v>0</v>
      </c>
      <c r="H35" s="30">
        <f>H$2*'S1.5 - N models per year'!H34</f>
        <v>0</v>
      </c>
      <c r="I35" s="30">
        <f>I$2*'S1.5 - N models per year'!I34</f>
        <v>470.1155679</v>
      </c>
      <c r="J35" s="30">
        <f>J$2*'S1.5 - N models per year'!J34</f>
        <v>562.5460681</v>
      </c>
      <c r="K35" s="30">
        <f>K$2*'S1.5 - N models per year'!K34</f>
        <v>115.3188636</v>
      </c>
      <c r="L35" s="30">
        <f>L$2*'S1.5 - N models per year'!L34</f>
        <v>3825.170011</v>
      </c>
      <c r="M35" s="30">
        <f>M$2*'S1.5 - N models per year'!M34</f>
        <v>1939.430424</v>
      </c>
      <c r="N35" s="30">
        <f>N$2*'S1.5 - N models per year'!N34</f>
        <v>63.55082475</v>
      </c>
      <c r="O35" s="30">
        <f>O$2*'S1.5 - N models per year'!O34</f>
        <v>603.3878956</v>
      </c>
      <c r="P35" s="30">
        <f>P$2*'S1.5 - N models per year'!P34</f>
        <v>317.6658387</v>
      </c>
      <c r="Q35" s="30">
        <f>Q$2*'S1.5 - N models per year'!Q34</f>
        <v>0</v>
      </c>
      <c r="R35" s="30">
        <f>R$2*'S1.5 - N models per year'!R34</f>
        <v>3195.645879</v>
      </c>
      <c r="S35" s="30">
        <f>S$2*'S1.5 - N models per year'!S34</f>
        <v>3698.526994</v>
      </c>
      <c r="T35" s="30">
        <f>T$2*'S1.5 - N models per year'!T34</f>
        <v>114.1651127</v>
      </c>
      <c r="U35" s="30">
        <f>U$2*'S1.5 - N models per year'!U34</f>
        <v>2530.342913</v>
      </c>
      <c r="V35" s="30">
        <f>V$2*'S1.5 - N models per year'!V34</f>
        <v>0</v>
      </c>
      <c r="W35" s="30">
        <f>W$2*'S1.5 - N models per year'!W34</f>
        <v>342.0881626</v>
      </c>
      <c r="X35" s="30">
        <f>X$2*'S1.5 - N models per year'!X34</f>
        <v>18.61535466</v>
      </c>
      <c r="Y35" s="30">
        <f>Y$2*'S1.5 - N models per year'!Y34</f>
        <v>3353.183003</v>
      </c>
      <c r="Z35" s="30">
        <f>Z$2*'S1.5 - N models per year'!Z34</f>
        <v>225.8591302</v>
      </c>
      <c r="AA35" s="30">
        <f>AA$2*'S1.5 - N models per year'!AA34</f>
        <v>26.75927242</v>
      </c>
      <c r="AB35" s="30">
        <f>AB$2*'S1.5 - N models per year'!AB34</f>
        <v>1.241755477</v>
      </c>
      <c r="AC35" s="30">
        <f>AC$2*'S1.5 - N models per year'!AC34</f>
        <v>11.59422752</v>
      </c>
      <c r="AD35" s="30">
        <f>AD$2*'S1.5 - N models per year'!AD34</f>
        <v>50.74509511</v>
      </c>
      <c r="AE35" s="30">
        <f>AE$2*'S1.5 - N models per year'!AE34</f>
        <v>2.117292232</v>
      </c>
      <c r="AF35" s="30">
        <f>AF$2*'S1.5 - N models per year'!AF34</f>
        <v>39.84549058</v>
      </c>
      <c r="AG35" s="30">
        <f>AG$2*'S1.5 - N models per year'!AG34</f>
        <v>5.939453468</v>
      </c>
      <c r="AH35" s="30">
        <f>AH$2*'S1.5 - N models per year'!AH34</f>
        <v>21.7491773</v>
      </c>
      <c r="AI35" s="30">
        <f>AI$2*'S1.5 - N models per year'!AI34</f>
        <v>39.76056302</v>
      </c>
      <c r="AJ35" s="30">
        <f>AJ$2*'S1.5 - N models per year'!AJ34</f>
        <v>0</v>
      </c>
      <c r="AK35" s="30">
        <f>AK$2*'S1.5 - N models per year'!AK34</f>
        <v>0.6642496744</v>
      </c>
      <c r="AL35" s="30">
        <f>AL$2*'S1.5 - N models per year'!AL34</f>
        <v>1.045989027</v>
      </c>
      <c r="AM35" s="30">
        <f>AM$2*'S1.5 - N models per year'!AM34</f>
        <v>4.287883712</v>
      </c>
      <c r="AN35" s="30">
        <f>AN$2*'S1.5 - N models per year'!AN34</f>
        <v>5.295011235</v>
      </c>
      <c r="AO35" s="30">
        <f>AO$2*'S1.5 - N models per year'!AO34</f>
        <v>48.91170478</v>
      </c>
      <c r="AP35" s="30">
        <f>AP$2*'S1.5 - N models per year'!AP34</f>
        <v>4.096068327</v>
      </c>
      <c r="AQ35" s="30">
        <f>AQ$2*'S1.5 - N models per year'!AQ34</f>
        <v>11.5761755</v>
      </c>
      <c r="AR35" s="30">
        <f>AR$2*'S1.5 - N models per year'!AR34</f>
        <v>83.28997042</v>
      </c>
      <c r="AS35" s="30">
        <f>AS$2*'S1.5 - N models per year'!AS34</f>
        <v>90.54039687</v>
      </c>
      <c r="AT35" s="30">
        <f>AT$2*'S1.5 - N models per year'!AT34</f>
        <v>95.39882167</v>
      </c>
      <c r="AU35" s="30">
        <f>AU$2*'S1.5 - N models per year'!AU34</f>
        <v>47.60623139</v>
      </c>
      <c r="AV35" s="30">
        <f>AV$2*'S1.5 - N models per year'!AV34</f>
        <v>276.6950081</v>
      </c>
      <c r="AW35" s="30">
        <f>AW$2*'S1.5 - N models per year'!AW34</f>
        <v>11.52423771</v>
      </c>
      <c r="AX35" s="30">
        <f>AX$2*'S1.5 - N models per year'!AX34</f>
        <v>0</v>
      </c>
      <c r="AY35" s="30">
        <f>AY$2*'S1.5 - N models per year'!AY34</f>
        <v>0.6371228074</v>
      </c>
      <c r="AZ35" s="30">
        <f>AZ$2*'S1.5 - N models per year'!AZ34</f>
        <v>0</v>
      </c>
      <c r="BA35" s="30">
        <f>BA$2*'S1.5 - N models per year'!BA34</f>
        <v>0</v>
      </c>
      <c r="BB35" s="30">
        <f>BB$2*'S1.5 - N models per year'!BB34</f>
        <v>0</v>
      </c>
      <c r="BC35" s="30">
        <f>BC$2*'S1.5 - N models per year'!BC34</f>
        <v>41.31716632</v>
      </c>
      <c r="BD35" s="30">
        <f>BD$2*'S1.5 - N models per year'!BD34</f>
        <v>1581.252862</v>
      </c>
      <c r="BE35" s="30">
        <f>BE$2*'S1.5 - N models per year'!BE34</f>
        <v>1082.887252</v>
      </c>
      <c r="BF35" s="30">
        <f>BF$2*'S1.5 - N models per year'!BF34</f>
        <v>0</v>
      </c>
      <c r="BG35" s="30">
        <f>BG$2*'S1.5 - N models per year'!BG34</f>
        <v>0</v>
      </c>
      <c r="BH35" s="30">
        <f>BH$2*'S1.5 - N models per year'!BH34</f>
        <v>0</v>
      </c>
      <c r="BI35" s="30">
        <f>BI$2*'S1.5 - N models per year'!BI34</f>
        <v>2.817401547</v>
      </c>
      <c r="BJ35" s="30">
        <f>BJ$2*'S1.5 - N models per year'!BJ34</f>
        <v>0.4327043571</v>
      </c>
      <c r="BK35" s="30">
        <f t="shared" si="1"/>
        <v>28676.00479</v>
      </c>
      <c r="BL35" s="30">
        <v>29014.844686947497</v>
      </c>
      <c r="BM35" s="30">
        <f t="shared" si="2"/>
        <v>338.8398989</v>
      </c>
    </row>
    <row r="36" ht="15.75" customHeight="1">
      <c r="A36" s="39">
        <v>2033.0</v>
      </c>
      <c r="B36" s="30">
        <f>B$2*'S1.5 - N models per year'!B35</f>
        <v>0</v>
      </c>
      <c r="C36" s="30">
        <f>C$2*'S1.5 - N models per year'!C35</f>
        <v>1416.640672</v>
      </c>
      <c r="D36" s="30">
        <f>D$2*'S1.5 - N models per year'!D35</f>
        <v>0</v>
      </c>
      <c r="E36" s="30">
        <f>E$2*'S1.5 - N models per year'!E35</f>
        <v>339.7118282</v>
      </c>
      <c r="F36" s="30">
        <f>F$2*'S1.5 - N models per year'!F35</f>
        <v>1755.373738</v>
      </c>
      <c r="G36" s="30">
        <f>G$2*'S1.5 - N models per year'!G35</f>
        <v>0</v>
      </c>
      <c r="H36" s="30">
        <f>H$2*'S1.5 - N models per year'!H35</f>
        <v>0</v>
      </c>
      <c r="I36" s="30">
        <f>I$2*'S1.5 - N models per year'!I35</f>
        <v>431.8625104</v>
      </c>
      <c r="J36" s="30">
        <f>J$2*'S1.5 - N models per year'!J35</f>
        <v>661.8738298</v>
      </c>
      <c r="K36" s="30">
        <f>K$2*'S1.5 - N models per year'!K35</f>
        <v>111.640871</v>
      </c>
      <c r="L36" s="30">
        <f>L$2*'S1.5 - N models per year'!L35</f>
        <v>4067.796401</v>
      </c>
      <c r="M36" s="30">
        <f>M$2*'S1.5 - N models per year'!M35</f>
        <v>1858.027589</v>
      </c>
      <c r="N36" s="30">
        <f>N$2*'S1.5 - N models per year'!N35</f>
        <v>61.11768777</v>
      </c>
      <c r="O36" s="30">
        <f>O$2*'S1.5 - N models per year'!O35</f>
        <v>663.8665937</v>
      </c>
      <c r="P36" s="30">
        <f>P$2*'S1.5 - N models per year'!P35</f>
        <v>280.0097894</v>
      </c>
      <c r="Q36" s="30">
        <f>Q$2*'S1.5 - N models per year'!Q35</f>
        <v>0</v>
      </c>
      <c r="R36" s="30">
        <f>R$2*'S1.5 - N models per year'!R35</f>
        <v>2941.740937</v>
      </c>
      <c r="S36" s="30">
        <f>S$2*'S1.5 - N models per year'!S35</f>
        <v>3706.595943</v>
      </c>
      <c r="T36" s="30">
        <f>T$2*'S1.5 - N models per year'!T35</f>
        <v>76.49744024</v>
      </c>
      <c r="U36" s="30">
        <f>U$2*'S1.5 - N models per year'!U35</f>
        <v>2476.641254</v>
      </c>
      <c r="V36" s="30">
        <f>V$2*'S1.5 - N models per year'!V35</f>
        <v>0</v>
      </c>
      <c r="W36" s="30">
        <f>W$2*'S1.5 - N models per year'!W35</f>
        <v>310.4977455</v>
      </c>
      <c r="X36" s="30">
        <f>X$2*'S1.5 - N models per year'!X35</f>
        <v>18.12877994</v>
      </c>
      <c r="Y36" s="30">
        <f>Y$2*'S1.5 - N models per year'!Y35</f>
        <v>3608.711595</v>
      </c>
      <c r="Z36" s="30">
        <f>Z$2*'S1.5 - N models per year'!Z35</f>
        <v>210.2843736</v>
      </c>
      <c r="AA36" s="30">
        <f>AA$2*'S1.5 - N models per year'!AA35</f>
        <v>27.77408586</v>
      </c>
      <c r="AB36" s="30">
        <f>AB$2*'S1.5 - N models per year'!AB35</f>
        <v>1.872113158</v>
      </c>
      <c r="AC36" s="30">
        <f>AC$2*'S1.5 - N models per year'!AC35</f>
        <v>11.17008766</v>
      </c>
      <c r="AD36" s="30">
        <f>AD$2*'S1.5 - N models per year'!AD35</f>
        <v>51.4477284</v>
      </c>
      <c r="AE36" s="30">
        <f>AE$2*'S1.5 - N models per year'!AE35</f>
        <v>1.962624067</v>
      </c>
      <c r="AF36" s="30">
        <f>AF$2*'S1.5 - N models per year'!AF35</f>
        <v>38.30538313</v>
      </c>
      <c r="AG36" s="30">
        <f>AG$2*'S1.5 - N models per year'!AG35</f>
        <v>3.979788362</v>
      </c>
      <c r="AH36" s="30">
        <f>AH$2*'S1.5 - N models per year'!AH35</f>
        <v>19.38804474</v>
      </c>
      <c r="AI36" s="30">
        <f>AI$2*'S1.5 - N models per year'!AI35</f>
        <v>36.62709828</v>
      </c>
      <c r="AJ36" s="30">
        <f>AJ$2*'S1.5 - N models per year'!AJ35</f>
        <v>0</v>
      </c>
      <c r="AK36" s="30">
        <f>AK$2*'S1.5 - N models per year'!AK35</f>
        <v>0.4450869323</v>
      </c>
      <c r="AL36" s="30">
        <f>AL$2*'S1.5 - N models per year'!AL35</f>
        <v>1.012470713</v>
      </c>
      <c r="AM36" s="30">
        <f>AM$2*'S1.5 - N models per year'!AM35</f>
        <v>3.876534971</v>
      </c>
      <c r="AN36" s="30">
        <f>AN$2*'S1.5 - N models per year'!AN35</f>
        <v>4.882756977</v>
      </c>
      <c r="AO36" s="30">
        <f>AO$2*'S1.5 - N models per year'!AO35</f>
        <v>52.05654188</v>
      </c>
      <c r="AP36" s="30">
        <f>AP$2*'S1.5 - N models per year'!AP35</f>
        <v>4.352861632</v>
      </c>
      <c r="AQ36" s="30">
        <f>AQ$2*'S1.5 - N models per year'!AQ35</f>
        <v>9.759221449</v>
      </c>
      <c r="AR36" s="30">
        <f>AR$2*'S1.5 - N models per year'!AR35</f>
        <v>79.01403855</v>
      </c>
      <c r="AS36" s="30">
        <f>AS$2*'S1.5 - N models per year'!AS35</f>
        <v>81.38058906</v>
      </c>
      <c r="AT36" s="30">
        <f>AT$2*'S1.5 - N models per year'!AT35</f>
        <v>109.5601042</v>
      </c>
      <c r="AU36" s="30">
        <f>AU$2*'S1.5 - N models per year'!AU35</f>
        <v>42.72796412</v>
      </c>
      <c r="AV36" s="30">
        <f>AV$2*'S1.5 - N models per year'!AV35</f>
        <v>295.1237347</v>
      </c>
      <c r="AW36" s="30">
        <f>AW$2*'S1.5 - N models per year'!AW35</f>
        <v>9.841313374</v>
      </c>
      <c r="AX36" s="30">
        <f>AX$2*'S1.5 - N models per year'!AX35</f>
        <v>0</v>
      </c>
      <c r="AY36" s="30">
        <f>AY$2*'S1.5 - N models per year'!AY35</f>
        <v>0.5850782262</v>
      </c>
      <c r="AZ36" s="30">
        <f>AZ$2*'S1.5 - N models per year'!AZ35</f>
        <v>0</v>
      </c>
      <c r="BA36" s="30">
        <f>BA$2*'S1.5 - N models per year'!BA35</f>
        <v>0</v>
      </c>
      <c r="BB36" s="30">
        <f>BB$2*'S1.5 - N models per year'!BB35</f>
        <v>0</v>
      </c>
      <c r="BC36" s="30">
        <f>BC$2*'S1.5 - N models per year'!BC35</f>
        <v>38.85829745</v>
      </c>
      <c r="BD36" s="30">
        <f>BD$2*'S1.5 - N models per year'!BD35</f>
        <v>2167.88197</v>
      </c>
      <c r="BE36" s="30">
        <f>BE$2*'S1.5 - N models per year'!BE35</f>
        <v>1367.448708</v>
      </c>
      <c r="BF36" s="30">
        <f>BF$2*'S1.5 - N models per year'!BF35</f>
        <v>0</v>
      </c>
      <c r="BG36" s="30">
        <f>BG$2*'S1.5 - N models per year'!BG35</f>
        <v>0</v>
      </c>
      <c r="BH36" s="30">
        <f>BH$2*'S1.5 - N models per year'!BH35</f>
        <v>0</v>
      </c>
      <c r="BI36" s="30">
        <f>BI$2*'S1.5 - N models per year'!BI35</f>
        <v>4.247611229</v>
      </c>
      <c r="BJ36" s="30">
        <f>BJ$2*'S1.5 - N models per year'!BJ35</f>
        <v>0.6523599336</v>
      </c>
      <c r="BK36" s="30">
        <f t="shared" si="1"/>
        <v>29463.25378</v>
      </c>
      <c r="BL36" s="30">
        <v>29927.799912313632</v>
      </c>
      <c r="BM36" s="30">
        <f t="shared" si="2"/>
        <v>464.5461364</v>
      </c>
    </row>
    <row r="37" ht="15.75" customHeight="1">
      <c r="A37" s="39">
        <v>2034.0</v>
      </c>
      <c r="B37" s="30">
        <f>B$2*'S1.5 - N models per year'!B36</f>
        <v>0</v>
      </c>
      <c r="C37" s="30">
        <f>C$2*'S1.5 - N models per year'!C36</f>
        <v>1393.922528</v>
      </c>
      <c r="D37" s="30">
        <f>D$2*'S1.5 - N models per year'!D36</f>
        <v>0</v>
      </c>
      <c r="E37" s="30">
        <f>E$2*'S1.5 - N models per year'!E36</f>
        <v>288.8497774</v>
      </c>
      <c r="F37" s="30">
        <f>F$2*'S1.5 - N models per year'!F36</f>
        <v>1627.495231</v>
      </c>
      <c r="G37" s="30">
        <f>G$2*'S1.5 - N models per year'!G36</f>
        <v>0</v>
      </c>
      <c r="H37" s="30">
        <f>H$2*'S1.5 - N models per year'!H36</f>
        <v>0</v>
      </c>
      <c r="I37" s="30">
        <f>I$2*'S1.5 - N models per year'!I36</f>
        <v>393.1244406</v>
      </c>
      <c r="J37" s="30">
        <f>J$2*'S1.5 - N models per year'!J36</f>
        <v>762.0363164</v>
      </c>
      <c r="K37" s="30">
        <f>K$2*'S1.5 - N models per year'!K36</f>
        <v>107.8995473</v>
      </c>
      <c r="L37" s="30">
        <f>L$2*'S1.5 - N models per year'!L36</f>
        <v>4311.878076</v>
      </c>
      <c r="M37" s="30">
        <f>M$2*'S1.5 - N models per year'!M36</f>
        <v>1775.369028</v>
      </c>
      <c r="N37" s="30">
        <f>N$2*'S1.5 - N models per year'!N36</f>
        <v>58.64568798</v>
      </c>
      <c r="O37" s="30">
        <f>O$2*'S1.5 - N models per year'!O36</f>
        <v>724.7914178</v>
      </c>
      <c r="P37" s="30">
        <f>P$2*'S1.5 - N models per year'!P36</f>
        <v>241.9108539</v>
      </c>
      <c r="Q37" s="30">
        <f>Q$2*'S1.5 - N models per year'!Q36</f>
        <v>0</v>
      </c>
      <c r="R37" s="30">
        <f>R$2*'S1.5 - N models per year'!R36</f>
        <v>2684.598802</v>
      </c>
      <c r="S37" s="30">
        <f>S$2*'S1.5 - N models per year'!S36</f>
        <v>3713.862828</v>
      </c>
      <c r="T37" s="30">
        <f>T$2*'S1.5 - N models per year'!T36</f>
        <v>38.43522926</v>
      </c>
      <c r="U37" s="30">
        <f>U$2*'S1.5 - N models per year'!U36</f>
        <v>2421.813305</v>
      </c>
      <c r="V37" s="30">
        <f>V$2*'S1.5 - N models per year'!V36</f>
        <v>0</v>
      </c>
      <c r="W37" s="30">
        <f>W$2*'S1.5 - N models per year'!W36</f>
        <v>278.517781</v>
      </c>
      <c r="X37" s="30">
        <f>X$2*'S1.5 - N models per year'!X36</f>
        <v>17.63302692</v>
      </c>
      <c r="Y37" s="30">
        <f>Y$2*'S1.5 - N models per year'!Y36</f>
        <v>3865.933698</v>
      </c>
      <c r="Z37" s="30">
        <f>Z$2*'S1.5 - N models per year'!Z36</f>
        <v>194.5039398</v>
      </c>
      <c r="AA37" s="30">
        <f>AA$2*'S1.5 - N models per year'!AA36</f>
        <v>28.79242384</v>
      </c>
      <c r="AB37" s="30">
        <f>AB$2*'S1.5 - N models per year'!AB36</f>
        <v>2.508322656</v>
      </c>
      <c r="AC37" s="30">
        <f>AC$2*'S1.5 - N models per year'!AC36</f>
        <v>10.73905039</v>
      </c>
      <c r="AD37" s="30">
        <f>AD$2*'S1.5 - N models per year'!AD36</f>
        <v>52.14512979</v>
      </c>
      <c r="AE37" s="30">
        <f>AE$2*'S1.5 - N models per year'!AE36</f>
        <v>1.805943305</v>
      </c>
      <c r="AF37" s="30">
        <f>AF$2*'S1.5 - N models per year'!AF36</f>
        <v>36.74076721</v>
      </c>
      <c r="AG37" s="30">
        <f>AG$2*'S1.5 - N models per year'!AG36</f>
        <v>1.999597341</v>
      </c>
      <c r="AH37" s="30">
        <f>AH$2*'S1.5 - N models per year'!AH36</f>
        <v>16.9987061</v>
      </c>
      <c r="AI37" s="30">
        <f>AI$2*'S1.5 - N models per year'!AI36</f>
        <v>33.45360617</v>
      </c>
      <c r="AJ37" s="30">
        <f>AJ$2*'S1.5 - N models per year'!AJ36</f>
        <v>0</v>
      </c>
      <c r="AK37" s="30">
        <f>AK$2*'S1.5 - N models per year'!AK36</f>
        <v>0.2236286369</v>
      </c>
      <c r="AL37" s="30">
        <f>AL$2*'S1.5 - N models per year'!AL36</f>
        <v>0.9783764252</v>
      </c>
      <c r="AM37" s="30">
        <f>AM$2*'S1.5 - N models per year'!AM36</f>
        <v>3.460153474</v>
      </c>
      <c r="AN37" s="30">
        <f>AN$2*'S1.5 - N models per year'!AN36</f>
        <v>4.465221298</v>
      </c>
      <c r="AO37" s="30">
        <f>AO$2*'S1.5 - N models per year'!AO36</f>
        <v>55.22040114</v>
      </c>
      <c r="AP37" s="30">
        <f>AP$2*'S1.5 - N models per year'!AP36</f>
        <v>4.611183872</v>
      </c>
      <c r="AQ37" s="30">
        <f>AQ$2*'S1.5 - N models per year'!AQ36</f>
        <v>7.92179095</v>
      </c>
      <c r="AR37" s="30">
        <f>AR$2*'S1.5 - N models per year'!AR36</f>
        <v>74.6765715</v>
      </c>
      <c r="AS37" s="30">
        <f>AS$2*'S1.5 - N models per year'!AS36</f>
        <v>72.10988979</v>
      </c>
      <c r="AT37" s="30">
        <f>AT$2*'S1.5 - N models per year'!AT36</f>
        <v>123.8367758</v>
      </c>
      <c r="AU37" s="30">
        <f>AU$2*'S1.5 - N models per year'!AU36</f>
        <v>37.79078505</v>
      </c>
      <c r="AV37" s="30">
        <f>AV$2*'S1.5 - N models per year'!AV36</f>
        <v>313.666295</v>
      </c>
      <c r="AW37" s="30">
        <f>AW$2*'S1.5 - N models per year'!AW36</f>
        <v>8.139232074</v>
      </c>
      <c r="AX37" s="30">
        <f>AX$2*'S1.5 - N models per year'!AX36</f>
        <v>0</v>
      </c>
      <c r="AY37" s="30">
        <f>AY$2*'S1.5 - N models per year'!AY36</f>
        <v>0.532374361</v>
      </c>
      <c r="AZ37" s="30">
        <f>AZ$2*'S1.5 - N models per year'!AZ36</f>
        <v>0</v>
      </c>
      <c r="BA37" s="30">
        <f>BA$2*'S1.5 - N models per year'!BA36</f>
        <v>0</v>
      </c>
      <c r="BB37" s="30">
        <f>BB$2*'S1.5 - N models per year'!BB36</f>
        <v>0</v>
      </c>
      <c r="BC37" s="30">
        <f>BC$2*'S1.5 - N models per year'!BC36</f>
        <v>36.36560947</v>
      </c>
      <c r="BD37" s="30">
        <f>BD$2*'S1.5 - N models per year'!BD36</f>
        <v>2759.855588</v>
      </c>
      <c r="BE37" s="30">
        <f>BE$2*'S1.5 - N models per year'!BE36</f>
        <v>1654.527456</v>
      </c>
      <c r="BF37" s="30">
        <f>BF$2*'S1.5 - N models per year'!BF36</f>
        <v>0</v>
      </c>
      <c r="BG37" s="30">
        <f>BG$2*'S1.5 - N models per year'!BG36</f>
        <v>0</v>
      </c>
      <c r="BH37" s="30">
        <f>BH$2*'S1.5 - N models per year'!BH36</f>
        <v>0</v>
      </c>
      <c r="BI37" s="30">
        <f>BI$2*'S1.5 - N models per year'!BI36</f>
        <v>5.691098016</v>
      </c>
      <c r="BJ37" s="30">
        <f>BJ$2*'S1.5 - N models per year'!BJ36</f>
        <v>0.8740546447</v>
      </c>
      <c r="BK37" s="30">
        <f t="shared" si="1"/>
        <v>30251.35155</v>
      </c>
      <c r="BL37" s="30">
        <v>30842.749174171637</v>
      </c>
      <c r="BM37" s="30">
        <f t="shared" si="2"/>
        <v>591.3976259</v>
      </c>
    </row>
    <row r="38" ht="15.75" customHeight="1">
      <c r="A38" s="39">
        <v>2035.0</v>
      </c>
      <c r="B38" s="30">
        <f>B$2*'S1.5 - N models per year'!B37</f>
        <v>0</v>
      </c>
      <c r="C38" s="30">
        <f>C$2*'S1.5 - N models per year'!C37</f>
        <v>1371.171489</v>
      </c>
      <c r="D38" s="30">
        <f>D$2*'S1.5 - N models per year'!D37</f>
        <v>0</v>
      </c>
      <c r="E38" s="30">
        <f>E$2*'S1.5 - N models per year'!E37</f>
        <v>237.5221361</v>
      </c>
      <c r="F38" s="30">
        <f>F$2*'S1.5 - N models per year'!F37</f>
        <v>1498.570864</v>
      </c>
      <c r="G38" s="30">
        <f>G$2*'S1.5 - N models per year'!G37</f>
        <v>0</v>
      </c>
      <c r="H38" s="30">
        <f>H$2*'S1.5 - N models per year'!H37</f>
        <v>0</v>
      </c>
      <c r="I38" s="30">
        <f>I$2*'S1.5 - N models per year'!I37</f>
        <v>354.0557243</v>
      </c>
      <c r="J38" s="30">
        <f>J$2*'S1.5 - N models per year'!J37</f>
        <v>863.2998844</v>
      </c>
      <c r="K38" s="30">
        <f>K$2*'S1.5 - N models per year'!K37</f>
        <v>104.1359685</v>
      </c>
      <c r="L38" s="30">
        <f>L$2*'S1.5 - N models per year'!L37</f>
        <v>4558.982694</v>
      </c>
      <c r="M38" s="30">
        <f>M$2*'S1.5 - N models per year'!M37</f>
        <v>1692.134558</v>
      </c>
      <c r="N38" s="30">
        <f>N$2*'S1.5 - N models per year'!N37</f>
        <v>56.15723326</v>
      </c>
      <c r="O38" s="30">
        <f>O$2*'S1.5 - N models per year'!O37</f>
        <v>786.4221466</v>
      </c>
      <c r="P38" s="30">
        <f>P$2*'S1.5 - N models per year'!P37</f>
        <v>203.4666966</v>
      </c>
      <c r="Q38" s="30">
        <f>Q$2*'S1.5 - N models per year'!Q37</f>
        <v>0</v>
      </c>
      <c r="R38" s="30">
        <f>R$2*'S1.5 - N models per year'!R37</f>
        <v>2425.272233</v>
      </c>
      <c r="S38" s="30">
        <f>S$2*'S1.5 - N models per year'!S37</f>
        <v>3721.715954</v>
      </c>
      <c r="T38" s="30">
        <f>T$2*'S1.5 - N models per year'!T37</f>
        <v>0</v>
      </c>
      <c r="U38" s="30">
        <f>U$2*'S1.5 - N models per year'!U37</f>
        <v>2366.775552</v>
      </c>
      <c r="V38" s="30">
        <f>V$2*'S1.5 - N models per year'!V37</f>
        <v>0</v>
      </c>
      <c r="W38" s="30">
        <f>W$2*'S1.5 - N models per year'!W37</f>
        <v>246.2584837</v>
      </c>
      <c r="X38" s="30">
        <f>X$2*'S1.5 - N models per year'!X37</f>
        <v>17.13478659</v>
      </c>
      <c r="Y38" s="30">
        <f>Y$2*'S1.5 - N models per year'!Y37</f>
        <v>4126.24764</v>
      </c>
      <c r="Z38" s="30">
        <f>Z$2*'S1.5 - N models per year'!Z37</f>
        <v>178.5935686</v>
      </c>
      <c r="AA38" s="30">
        <f>AA$2*'S1.5 - N models per year'!AA37</f>
        <v>29.82486903</v>
      </c>
      <c r="AB38" s="30">
        <f>AB$2*'S1.5 - N models per year'!AB37</f>
        <v>3.151203225</v>
      </c>
      <c r="AC38" s="30">
        <f>AC$2*'S1.5 - N models per year'!AC37</f>
        <v>10.30521493</v>
      </c>
      <c r="AD38" s="30">
        <f>AD$2*'S1.5 - N models per year'!AD37</f>
        <v>52.85668036</v>
      </c>
      <c r="AE38" s="30">
        <f>AE$2*'S1.5 - N models per year'!AE37</f>
        <v>1.647955085</v>
      </c>
      <c r="AF38" s="30">
        <f>AF$2*'S1.5 - N models per year'!AF37</f>
        <v>35.16568404</v>
      </c>
      <c r="AG38" s="30">
        <f>AG$2*'S1.5 - N models per year'!AG37</f>
        <v>0</v>
      </c>
      <c r="AH38" s="30">
        <f>AH$2*'S1.5 - N models per year'!AH37</f>
        <v>14.58797013</v>
      </c>
      <c r="AI38" s="30">
        <f>AI$2*'S1.5 - N models per year'!AI37</f>
        <v>30.25319965</v>
      </c>
      <c r="AJ38" s="30">
        <f>AJ$2*'S1.5 - N models per year'!AJ37</f>
        <v>0</v>
      </c>
      <c r="AK38" s="30">
        <f>AK$2*'S1.5 - N models per year'!AK37</f>
        <v>0</v>
      </c>
      <c r="AL38" s="30">
        <f>AL$2*'S1.5 - N models per year'!AL37</f>
        <v>0.9440786502</v>
      </c>
      <c r="AM38" s="30">
        <f>AM$2*'S1.5 - N models per year'!AM37</f>
        <v>3.040112045</v>
      </c>
      <c r="AN38" s="30">
        <f>AN$2*'S1.5 - N models per year'!AN37</f>
        <v>4.044153319</v>
      </c>
      <c r="AO38" s="30">
        <f>AO$2*'S1.5 - N models per year'!AO37</f>
        <v>58.42335176</v>
      </c>
      <c r="AP38" s="30">
        <f>AP$2*'S1.5 - N models per year'!AP37</f>
        <v>4.872712032</v>
      </c>
      <c r="AQ38" s="30">
        <f>AQ$2*'S1.5 - N models per year'!AQ37</f>
        <v>6.067192815</v>
      </c>
      <c r="AR38" s="30">
        <f>AR$2*'S1.5 - N models per year'!AR37</f>
        <v>70.30632552</v>
      </c>
      <c r="AS38" s="30">
        <f>AS$2*'S1.5 - N models per year'!AS37</f>
        <v>62.75702008</v>
      </c>
      <c r="AT38" s="30">
        <f>AT$2*'S1.5 - N models per year'!AT37</f>
        <v>138.2724967</v>
      </c>
      <c r="AU38" s="30">
        <f>AU$2*'S1.5 - N models per year'!AU37</f>
        <v>32.80976083</v>
      </c>
      <c r="AV38" s="30">
        <f>AV$2*'S1.5 - N models per year'!AV37</f>
        <v>332.4365803</v>
      </c>
      <c r="AW38" s="30">
        <f>AW$2*'S1.5 - N models per year'!AW37</f>
        <v>6.421358601</v>
      </c>
      <c r="AX38" s="30">
        <f>AX$2*'S1.5 - N models per year'!AX37</f>
        <v>0</v>
      </c>
      <c r="AY38" s="30">
        <f>AY$2*'S1.5 - N models per year'!AY37</f>
        <v>0.4792203021</v>
      </c>
      <c r="AZ38" s="30">
        <f>AZ$2*'S1.5 - N models per year'!AZ37</f>
        <v>0</v>
      </c>
      <c r="BA38" s="30">
        <f>BA$2*'S1.5 - N models per year'!BA37</f>
        <v>0</v>
      </c>
      <c r="BB38" s="30">
        <f>BB$2*'S1.5 - N models per year'!BB37</f>
        <v>0</v>
      </c>
      <c r="BC38" s="30">
        <f>BC$2*'S1.5 - N models per year'!BC37</f>
        <v>33.8531773</v>
      </c>
      <c r="BD38" s="30">
        <f>BD$2*'S1.5 - N models per year'!BD37</f>
        <v>3358.095385</v>
      </c>
      <c r="BE38" s="30">
        <f>BE$2*'S1.5 - N models per year'!BE37</f>
        <v>1944.688753</v>
      </c>
      <c r="BF38" s="30">
        <f>BF$2*'S1.5 - N models per year'!BF37</f>
        <v>0</v>
      </c>
      <c r="BG38" s="30">
        <f>BG$2*'S1.5 - N models per year'!BG37</f>
        <v>0</v>
      </c>
      <c r="BH38" s="30">
        <f>BH$2*'S1.5 - N models per year'!BH37</f>
        <v>0</v>
      </c>
      <c r="BI38" s="30">
        <f>BI$2*'S1.5 - N models per year'!BI37</f>
        <v>7.149720702</v>
      </c>
      <c r="BJ38" s="30">
        <f>BJ$2*'S1.5 - N models per year'!BJ37</f>
        <v>1.098073969</v>
      </c>
      <c r="BK38" s="30">
        <f t="shared" si="1"/>
        <v>31051.46986</v>
      </c>
      <c r="BL38" s="30">
        <v>31771.0617303779</v>
      </c>
      <c r="BM38" s="30">
        <f t="shared" si="2"/>
        <v>719.5918682</v>
      </c>
    </row>
    <row r="39" ht="15.75" customHeight="1">
      <c r="A39" s="39">
        <v>2036.0</v>
      </c>
      <c r="B39" s="30">
        <f>B$2*'S1.5 - N models per year'!B38</f>
        <v>0</v>
      </c>
      <c r="C39" s="30">
        <f>C$2*'S1.5 - N models per year'!C38</f>
        <v>1326.111565</v>
      </c>
      <c r="D39" s="30">
        <f>D$2*'S1.5 - N models per year'!D38</f>
        <v>0</v>
      </c>
      <c r="E39" s="30">
        <f>E$2*'S1.5 - N models per year'!E38</f>
        <v>208.3289042</v>
      </c>
      <c r="F39" s="30">
        <f>F$2*'S1.5 - N models per year'!F38</f>
        <v>1364.03623</v>
      </c>
      <c r="G39" s="30">
        <f>G$2*'S1.5 - N models per year'!G38</f>
        <v>0</v>
      </c>
      <c r="H39" s="30">
        <f>H$2*'S1.5 - N models per year'!H38</f>
        <v>0</v>
      </c>
      <c r="I39" s="30">
        <f>I$2*'S1.5 - N models per year'!I38</f>
        <v>319.6540449</v>
      </c>
      <c r="J39" s="30">
        <f>J$2*'S1.5 - N models per year'!J38</f>
        <v>1014.207079</v>
      </c>
      <c r="K39" s="30">
        <f>K$2*'S1.5 - N models per year'!K38</f>
        <v>83.72647897</v>
      </c>
      <c r="L39" s="30">
        <f>L$2*'S1.5 - N models per year'!L38</f>
        <v>4395.673699</v>
      </c>
      <c r="M39" s="30">
        <f>M$2*'S1.5 - N models per year'!M38</f>
        <v>1564.728167</v>
      </c>
      <c r="N39" s="30">
        <f>N$2*'S1.5 - N models per year'!N38</f>
        <v>53.51443217</v>
      </c>
      <c r="O39" s="30">
        <f>O$2*'S1.5 - N models per year'!O38</f>
        <v>833.2154605</v>
      </c>
      <c r="P39" s="30">
        <f>P$2*'S1.5 - N models per year'!P38</f>
        <v>180.7119311</v>
      </c>
      <c r="Q39" s="30">
        <f>Q$2*'S1.5 - N models per year'!Q38</f>
        <v>0</v>
      </c>
      <c r="R39" s="30">
        <f>R$2*'S1.5 - N models per year'!R38</f>
        <v>2191.277851</v>
      </c>
      <c r="S39" s="30">
        <f>S$2*'S1.5 - N models per year'!S38</f>
        <v>3648.869966</v>
      </c>
      <c r="T39" s="30">
        <f>T$2*'S1.5 - N models per year'!T38</f>
        <v>0</v>
      </c>
      <c r="U39" s="30">
        <f>U$2*'S1.5 - N models per year'!U38</f>
        <v>2312.014504</v>
      </c>
      <c r="V39" s="30">
        <f>V$2*'S1.5 - N models per year'!V38</f>
        <v>0</v>
      </c>
      <c r="W39" s="30">
        <f>W$2*'S1.5 - N models per year'!W38</f>
        <v>202.2485301</v>
      </c>
      <c r="X39" s="30">
        <f>X$2*'S1.5 - N models per year'!X38</f>
        <v>16.25550077</v>
      </c>
      <c r="Y39" s="30">
        <f>Y$2*'S1.5 - N models per year'!Y38</f>
        <v>4324.446917</v>
      </c>
      <c r="Z39" s="30">
        <f>Z$2*'S1.5 - N models per year'!Z38</f>
        <v>162.076708</v>
      </c>
      <c r="AA39" s="30">
        <f>AA$2*'S1.5 - N models per year'!AA38</f>
        <v>29.93302384</v>
      </c>
      <c r="AB39" s="30">
        <f>AB$2*'S1.5 - N models per year'!AB38</f>
        <v>3.011917633</v>
      </c>
      <c r="AC39" s="30">
        <f>AC$2*'S1.5 - N models per year'!AC38</f>
        <v>9.867000626</v>
      </c>
      <c r="AD39" s="30">
        <f>AD$2*'S1.5 - N models per year'!AD38</f>
        <v>52.65867299</v>
      </c>
      <c r="AE39" s="30">
        <f>AE$2*'S1.5 - N models per year'!AE38</f>
        <v>1.529927195</v>
      </c>
      <c r="AF39" s="30">
        <f>AF$2*'S1.5 - N models per year'!AF38</f>
        <v>33.32564986</v>
      </c>
      <c r="AG39" s="30">
        <f>AG$2*'S1.5 - N models per year'!AG38</f>
        <v>0</v>
      </c>
      <c r="AH39" s="30">
        <f>AH$2*'S1.5 - N models per year'!AH38</f>
        <v>13.13588105</v>
      </c>
      <c r="AI39" s="30">
        <f>AI$2*'S1.5 - N models per year'!AI38</f>
        <v>27.6586311</v>
      </c>
      <c r="AJ39" s="30">
        <f>AJ$2*'S1.5 - N models per year'!AJ38</f>
        <v>0</v>
      </c>
      <c r="AK39" s="30">
        <f>AK$2*'S1.5 - N models per year'!AK38</f>
        <v>0</v>
      </c>
      <c r="AL39" s="30">
        <f>AL$2*'S1.5 - N models per year'!AL38</f>
        <v>0.9047379837</v>
      </c>
      <c r="AM39" s="30">
        <f>AM$2*'S1.5 - N models per year'!AM38</f>
        <v>2.781925251</v>
      </c>
      <c r="AN39" s="30">
        <f>AN$2*'S1.5 - N models per year'!AN38</f>
        <v>3.75161262</v>
      </c>
      <c r="AO39" s="30">
        <f>AO$2*'S1.5 - N models per year'!AO38</f>
        <v>57.08998017</v>
      </c>
      <c r="AP39" s="30">
        <f>AP$2*'S1.5 - N models per year'!AP38</f>
        <v>4.751619031</v>
      </c>
      <c r="AQ39" s="30">
        <f>AQ$2*'S1.5 - N models per year'!AQ38</f>
        <v>4.878090625</v>
      </c>
      <c r="AR39" s="30">
        <f>AR$2*'S1.5 - N models per year'!AR38</f>
        <v>65.63433388</v>
      </c>
      <c r="AS39" s="30">
        <f>AS$2*'S1.5 - N models per year'!AS38</f>
        <v>56.75003123</v>
      </c>
      <c r="AT39" s="30">
        <f>AT$2*'S1.5 - N models per year'!AT38</f>
        <v>152.5801313</v>
      </c>
      <c r="AU39" s="30">
        <f>AU$2*'S1.5 - N models per year'!AU38</f>
        <v>29.68145668</v>
      </c>
      <c r="AV39" s="30">
        <f>AV$2*'S1.5 - N models per year'!AV38</f>
        <v>343.5278141</v>
      </c>
      <c r="AW39" s="30">
        <f>AW$2*'S1.5 - N models per year'!AW38</f>
        <v>5.675394143</v>
      </c>
      <c r="AX39" s="30">
        <f>AX$2*'S1.5 - N models per year'!AX38</f>
        <v>0</v>
      </c>
      <c r="AY39" s="30">
        <f>AY$2*'S1.5 - N models per year'!AY38</f>
        <v>0.4407626636</v>
      </c>
      <c r="AZ39" s="30">
        <f>AZ$2*'S1.5 - N models per year'!AZ38</f>
        <v>0.4415086108</v>
      </c>
      <c r="BA39" s="30">
        <f>BA$2*'S1.5 - N models per year'!BA38</f>
        <v>0</v>
      </c>
      <c r="BB39" s="30">
        <f>BB$2*'S1.5 - N models per year'!BB38</f>
        <v>0</v>
      </c>
      <c r="BC39" s="30">
        <f>BC$2*'S1.5 - N models per year'!BC38</f>
        <v>31.43496796</v>
      </c>
      <c r="BD39" s="30">
        <f>BD$2*'S1.5 - N models per year'!BD38</f>
        <v>3950.259087</v>
      </c>
      <c r="BE39" s="30">
        <f>BE$2*'S1.5 - N models per year'!BE38</f>
        <v>2150.570711</v>
      </c>
      <c r="BF39" s="30">
        <f>BF$2*'S1.5 - N models per year'!BF38</f>
        <v>700.5618631</v>
      </c>
      <c r="BG39" s="30">
        <f>BG$2*'S1.5 - N models per year'!BG38</f>
        <v>76.69793688</v>
      </c>
      <c r="BH39" s="30">
        <f>BH$2*'S1.5 - N models per year'!BH38</f>
        <v>0</v>
      </c>
      <c r="BI39" s="30">
        <f>BI$2*'S1.5 - N models per year'!BI38</f>
        <v>12.52075959</v>
      </c>
      <c r="BJ39" s="30">
        <f>BJ$2*'S1.5 - N models per year'!BJ38</f>
        <v>1.662042445</v>
      </c>
      <c r="BK39" s="30">
        <f t="shared" si="1"/>
        <v>32024.81544</v>
      </c>
      <c r="BL39" s="30">
        <v>33037.855196945544</v>
      </c>
      <c r="BM39" s="30">
        <f t="shared" si="2"/>
        <v>1013.039759</v>
      </c>
    </row>
    <row r="40" ht="15.75" customHeight="1">
      <c r="A40" s="39">
        <v>2037.0</v>
      </c>
      <c r="B40" s="30">
        <f>B$2*'S1.5 - N models per year'!B39</f>
        <v>0</v>
      </c>
      <c r="C40" s="30">
        <f>C$2*'S1.5 - N models per year'!C39</f>
        <v>1280.533444</v>
      </c>
      <c r="D40" s="30">
        <f>D$2*'S1.5 - N models per year'!D39</f>
        <v>0</v>
      </c>
      <c r="E40" s="30">
        <f>E$2*'S1.5 - N models per year'!E39</f>
        <v>178.8325044</v>
      </c>
      <c r="F40" s="30">
        <f>F$2*'S1.5 - N models per year'!F39</f>
        <v>1228.084263</v>
      </c>
      <c r="G40" s="30">
        <f>G$2*'S1.5 - N models per year'!G39</f>
        <v>0</v>
      </c>
      <c r="H40" s="30">
        <f>H$2*'S1.5 - N models per year'!H39</f>
        <v>0</v>
      </c>
      <c r="I40" s="30">
        <f>I$2*'S1.5 - N models per year'!I39</f>
        <v>284.8913988</v>
      </c>
      <c r="J40" s="30">
        <f>J$2*'S1.5 - N models per year'!J39</f>
        <v>1166.57681</v>
      </c>
      <c r="K40" s="30">
        <f>K$2*'S1.5 - N models per year'!K39</f>
        <v>63.10813735</v>
      </c>
      <c r="L40" s="30">
        <f>L$2*'S1.5 - N models per year'!L39</f>
        <v>4230.507158</v>
      </c>
      <c r="M40" s="30">
        <f>M$2*'S1.5 - N models per year'!M39</f>
        <v>1435.965883</v>
      </c>
      <c r="N40" s="30">
        <f>N$2*'S1.5 - N models per year'!N39</f>
        <v>50.84245224</v>
      </c>
      <c r="O40" s="30">
        <f>O$2*'S1.5 - N models per year'!O39</f>
        <v>880.4363268</v>
      </c>
      <c r="P40" s="30">
        <f>P$2*'S1.5 - N models per year'!P39</f>
        <v>157.7199435</v>
      </c>
      <c r="Q40" s="30">
        <f>Q$2*'S1.5 - N models per year'!Q39</f>
        <v>0</v>
      </c>
      <c r="R40" s="30">
        <f>R$2*'S1.5 - N models per year'!R39</f>
        <v>1954.827382</v>
      </c>
      <c r="S40" s="30">
        <f>S$2*'S1.5 - N models per year'!S39</f>
        <v>3575.110942</v>
      </c>
      <c r="T40" s="30">
        <f>T$2*'S1.5 - N models per year'!T39</f>
        <v>0</v>
      </c>
      <c r="U40" s="30">
        <f>U$2*'S1.5 - N models per year'!U39</f>
        <v>2256.588654</v>
      </c>
      <c r="V40" s="30">
        <f>V$2*'S1.5 - N models per year'!V39</f>
        <v>0</v>
      </c>
      <c r="W40" s="30">
        <f>W$2*'S1.5 - N models per year'!W39</f>
        <v>157.787133</v>
      </c>
      <c r="X40" s="30">
        <f>X$2*'S1.5 - N models per year'!X39</f>
        <v>15.36658437</v>
      </c>
      <c r="Y40" s="30">
        <f>Y$2*'S1.5 - N models per year'!Y39</f>
        <v>4524.417363</v>
      </c>
      <c r="Z40" s="30">
        <f>Z$2*'S1.5 - N models per year'!Z39</f>
        <v>145.3861104</v>
      </c>
      <c r="AA40" s="30">
        <f>AA$2*'S1.5 - N models per year'!AA39</f>
        <v>30.04076571</v>
      </c>
      <c r="AB40" s="30">
        <f>AB$2*'S1.5 - N models per year'!AB39</f>
        <v>2.871084626</v>
      </c>
      <c r="AC40" s="30">
        <f>AC$2*'S1.5 - N models per year'!AC39</f>
        <v>9.423898348</v>
      </c>
      <c r="AD40" s="30">
        <f>AD$2*'S1.5 - N models per year'!AD39</f>
        <v>52.45604561</v>
      </c>
      <c r="AE40" s="30">
        <f>AE$2*'S1.5 - N models per year'!AE39</f>
        <v>1.410639198</v>
      </c>
      <c r="AF40" s="30">
        <f>AF$2*'S1.5 - N models per year'!AF39</f>
        <v>31.46549687</v>
      </c>
      <c r="AG40" s="30">
        <f>AG$2*'S1.5 - N models per year'!AG39</f>
        <v>0</v>
      </c>
      <c r="AH40" s="30">
        <f>AH$2*'S1.5 - N models per year'!AH39</f>
        <v>11.66857347</v>
      </c>
      <c r="AI40" s="30">
        <f>AI$2*'S1.5 - N models per year'!AI39</f>
        <v>25.03666087</v>
      </c>
      <c r="AJ40" s="30">
        <f>AJ$2*'S1.5 - N models per year'!AJ39</f>
        <v>0</v>
      </c>
      <c r="AK40" s="30">
        <f>AK$2*'S1.5 - N models per year'!AK39</f>
        <v>0</v>
      </c>
      <c r="AL40" s="30">
        <f>AL$2*'S1.5 - N models per year'!AL39</f>
        <v>0.8649575525</v>
      </c>
      <c r="AM40" s="30">
        <f>AM$2*'S1.5 - N models per year'!AM39</f>
        <v>2.521010222</v>
      </c>
      <c r="AN40" s="30">
        <f>AN$2*'S1.5 - N models per year'!AN39</f>
        <v>3.455950679</v>
      </c>
      <c r="AO40" s="30">
        <f>AO$2*'S1.5 - N models per year'!AO39</f>
        <v>55.74038163</v>
      </c>
      <c r="AP40" s="30">
        <f>AP$2*'S1.5 - N models per year'!AP39</f>
        <v>4.629074012</v>
      </c>
      <c r="AQ40" s="30">
        <f>AQ$2*'S1.5 - N models per year'!AQ39</f>
        <v>3.676820248</v>
      </c>
      <c r="AR40" s="30">
        <f>AR$2*'S1.5 - N models per year'!AR39</f>
        <v>60.91220863</v>
      </c>
      <c r="AS40" s="30">
        <f>AS$2*'S1.5 - N models per year'!AS39</f>
        <v>50.67996606</v>
      </c>
      <c r="AT40" s="30">
        <f>AT$2*'S1.5 - N models per year'!AT39</f>
        <v>167.0236075</v>
      </c>
      <c r="AU40" s="30">
        <f>AU$2*'S1.5 - N models per year'!AU39</f>
        <v>26.52029745</v>
      </c>
      <c r="AV40" s="30">
        <f>AV$2*'S1.5 - N models per year'!AV39</f>
        <v>354.7130832</v>
      </c>
      <c r="AW40" s="30">
        <f>AW$2*'S1.5 - N models per year'!AW39</f>
        <v>4.921665332</v>
      </c>
      <c r="AX40" s="30">
        <f>AX$2*'S1.5 - N models per year'!AX39</f>
        <v>0</v>
      </c>
      <c r="AY40" s="30">
        <f>AY$2*'S1.5 - N models per year'!AY39</f>
        <v>0.4018973269</v>
      </c>
      <c r="AZ40" s="30">
        <f>AZ$2*'S1.5 - N models per year'!AZ39</f>
        <v>0.8874225182</v>
      </c>
      <c r="BA40" s="30">
        <f>BA$2*'S1.5 - N models per year'!BA39</f>
        <v>0</v>
      </c>
      <c r="BB40" s="30">
        <f>BB$2*'S1.5 - N models per year'!BB39</f>
        <v>0</v>
      </c>
      <c r="BC40" s="30">
        <f>BC$2*'S1.5 - N models per year'!BC39</f>
        <v>28.99093653</v>
      </c>
      <c r="BD40" s="30">
        <f>BD$2*'S1.5 - N models per year'!BD39</f>
        <v>4548.163296</v>
      </c>
      <c r="BE40" s="30">
        <f>BE$2*'S1.5 - N models per year'!BE39</f>
        <v>2358.409634</v>
      </c>
      <c r="BF40" s="30">
        <f>BF$2*'S1.5 - N models per year'!BF39</f>
        <v>1408.113811</v>
      </c>
      <c r="BG40" s="30">
        <f>BG$2*'S1.5 - N models per year'!BG39</f>
        <v>154.1611525</v>
      </c>
      <c r="BH40" s="30">
        <f>BH$2*'S1.5 - N models per year'!BH39</f>
        <v>0</v>
      </c>
      <c r="BI40" s="30">
        <f>BI$2*'S1.5 - N models per year'!BI39</f>
        <v>17.94503209</v>
      </c>
      <c r="BJ40" s="30">
        <f>BJ$2*'S1.5 - N models per year'!BJ39</f>
        <v>2.231583165</v>
      </c>
      <c r="BK40" s="30">
        <f t="shared" si="1"/>
        <v>33006.31944</v>
      </c>
      <c r="BL40" s="30">
        <v>34315.69906370849</v>
      </c>
      <c r="BM40" s="30">
        <f t="shared" si="2"/>
        <v>1309.379622</v>
      </c>
    </row>
    <row r="41" ht="15.75" customHeight="1">
      <c r="A41" s="39">
        <v>2038.0</v>
      </c>
      <c r="B41" s="30">
        <f>B$2*'S1.5 - N models per year'!B40</f>
        <v>0</v>
      </c>
      <c r="C41" s="30">
        <f>C$2*'S1.5 - N models per year'!C40</f>
        <v>1234.437125</v>
      </c>
      <c r="D41" s="30">
        <f>D$2*'S1.5 - N models per year'!D40</f>
        <v>0</v>
      </c>
      <c r="E41" s="30">
        <f>E$2*'S1.5 - N models per year'!E40</f>
        <v>149.0329369</v>
      </c>
      <c r="F41" s="30">
        <f>F$2*'S1.5 - N models per year'!F40</f>
        <v>1090.714961</v>
      </c>
      <c r="G41" s="30">
        <f>G$2*'S1.5 - N models per year'!G40</f>
        <v>0</v>
      </c>
      <c r="H41" s="30">
        <f>H$2*'S1.5 - N models per year'!H40</f>
        <v>0</v>
      </c>
      <c r="I41" s="30">
        <f>I$2*'S1.5 - N models per year'!I40</f>
        <v>249.767786</v>
      </c>
      <c r="J41" s="30">
        <f>J$2*'S1.5 - N models per year'!J40</f>
        <v>1320.409078</v>
      </c>
      <c r="K41" s="30">
        <f>K$2*'S1.5 - N models per year'!K40</f>
        <v>42.28094365</v>
      </c>
      <c r="L41" s="30">
        <f>L$2*'S1.5 - N models per year'!L40</f>
        <v>4063.48307</v>
      </c>
      <c r="M41" s="30">
        <f>M$2*'S1.5 - N models per year'!M40</f>
        <v>1305.847706</v>
      </c>
      <c r="N41" s="30">
        <f>N$2*'S1.5 - N models per year'!N40</f>
        <v>48.14129345</v>
      </c>
      <c r="O41" s="30">
        <f>O$2*'S1.5 - N models per year'!O40</f>
        <v>928.0847455</v>
      </c>
      <c r="P41" s="30">
        <f>P$2*'S1.5 - N models per year'!P40</f>
        <v>134.4907336</v>
      </c>
      <c r="Q41" s="30">
        <f>Q$2*'S1.5 - N models per year'!Q40</f>
        <v>0</v>
      </c>
      <c r="R41" s="30">
        <f>R$2*'S1.5 - N models per year'!R40</f>
        <v>1715.920825</v>
      </c>
      <c r="S41" s="30">
        <f>S$2*'S1.5 - N models per year'!S40</f>
        <v>3500.438883</v>
      </c>
      <c r="T41" s="30">
        <f>T$2*'S1.5 - N models per year'!T40</f>
        <v>0</v>
      </c>
      <c r="U41" s="30">
        <f>U$2*'S1.5 - N models per year'!U40</f>
        <v>2200.498003</v>
      </c>
      <c r="V41" s="30">
        <f>V$2*'S1.5 - N models per year'!V40</f>
        <v>0</v>
      </c>
      <c r="W41" s="30">
        <f>W$2*'S1.5 - N models per year'!W40</f>
        <v>112.8742923</v>
      </c>
      <c r="X41" s="30">
        <f>X$2*'S1.5 - N models per year'!X40</f>
        <v>14.46803738</v>
      </c>
      <c r="Y41" s="30">
        <f>Y$2*'S1.5 - N models per year'!Y40</f>
        <v>4726.15898</v>
      </c>
      <c r="Z41" s="30">
        <f>Z$2*'S1.5 - N models per year'!Z40</f>
        <v>128.5217757</v>
      </c>
      <c r="AA41" s="30">
        <f>AA$2*'S1.5 - N models per year'!AA40</f>
        <v>30.14809466</v>
      </c>
      <c r="AB41" s="30">
        <f>AB$2*'S1.5 - N models per year'!AB40</f>
        <v>2.728704202</v>
      </c>
      <c r="AC41" s="30">
        <f>AC$2*'S1.5 - N models per year'!AC40</f>
        <v>8.975908093</v>
      </c>
      <c r="AD41" s="30">
        <f>AD$2*'S1.5 - N models per year'!AD40</f>
        <v>52.24879824</v>
      </c>
      <c r="AE41" s="30">
        <f>AE$2*'S1.5 - N models per year'!AE40</f>
        <v>1.290091096</v>
      </c>
      <c r="AF41" s="30">
        <f>AF$2*'S1.5 - N models per year'!AF40</f>
        <v>29.58522506</v>
      </c>
      <c r="AG41" s="30">
        <f>AG$2*'S1.5 - N models per year'!AG40</f>
        <v>0</v>
      </c>
      <c r="AH41" s="30">
        <f>AH$2*'S1.5 - N models per year'!AH40</f>
        <v>10.18604739</v>
      </c>
      <c r="AI41" s="30">
        <f>AI$2*'S1.5 - N models per year'!AI40</f>
        <v>22.38728898</v>
      </c>
      <c r="AJ41" s="30">
        <f>AJ$2*'S1.5 - N models per year'!AJ40</f>
        <v>0</v>
      </c>
      <c r="AK41" s="30">
        <f>AK$2*'S1.5 - N models per year'!AK40</f>
        <v>0</v>
      </c>
      <c r="AL41" s="30">
        <f>AL$2*'S1.5 - N models per year'!AL40</f>
        <v>0.8247373564</v>
      </c>
      <c r="AM41" s="30">
        <f>AM$2*'S1.5 - N models per year'!AM40</f>
        <v>2.257366959</v>
      </c>
      <c r="AN41" s="30">
        <f>AN$2*'S1.5 - N models per year'!AN40</f>
        <v>3.157167496</v>
      </c>
      <c r="AO41" s="30">
        <f>AO$2*'S1.5 - N models per year'!AO40</f>
        <v>54.37455613</v>
      </c>
      <c r="AP41" s="30">
        <f>AP$2*'S1.5 - N models per year'!AP40</f>
        <v>4.505076976</v>
      </c>
      <c r="AQ41" s="30">
        <f>AQ$2*'S1.5 - N models per year'!AQ40</f>
        <v>2.463381685</v>
      </c>
      <c r="AR41" s="30">
        <f>AR$2*'S1.5 - N models per year'!AR40</f>
        <v>56.13994976</v>
      </c>
      <c r="AS41" s="30">
        <f>AS$2*'S1.5 - N models per year'!AS40</f>
        <v>44.54682459</v>
      </c>
      <c r="AT41" s="30">
        <f>AT$2*'S1.5 - N models per year'!AT40</f>
        <v>181.6029253</v>
      </c>
      <c r="AU41" s="30">
        <f>AU$2*'S1.5 - N models per year'!AU40</f>
        <v>23.32628313</v>
      </c>
      <c r="AV41" s="30">
        <f>AV$2*'S1.5 - N models per year'!AV40</f>
        <v>365.9923875</v>
      </c>
      <c r="AW41" s="30">
        <f>AW$2*'S1.5 - N models per year'!AW40</f>
        <v>4.160172169</v>
      </c>
      <c r="AX41" s="30">
        <f>AX$2*'S1.5 - N models per year'!AX40</f>
        <v>0</v>
      </c>
      <c r="AY41" s="30">
        <f>AY$2*'S1.5 - N models per year'!AY40</f>
        <v>0.3626242921</v>
      </c>
      <c r="AZ41" s="30">
        <f>AZ$2*'S1.5 - N models per year'!AZ40</f>
        <v>1.337741722</v>
      </c>
      <c r="BA41" s="30">
        <f>BA$2*'S1.5 - N models per year'!BA40</f>
        <v>0</v>
      </c>
      <c r="BB41" s="30">
        <f>BB$2*'S1.5 - N models per year'!BB40</f>
        <v>0</v>
      </c>
      <c r="BC41" s="30">
        <f>BC$2*'S1.5 - N models per year'!BC40</f>
        <v>26.52108302</v>
      </c>
      <c r="BD41" s="30">
        <f>BD$2*'S1.5 - N models per year'!BD40</f>
        <v>5151.808013</v>
      </c>
      <c r="BE41" s="30">
        <f>BE$2*'S1.5 - N models per year'!BE40</f>
        <v>2568.205522</v>
      </c>
      <c r="BF41" s="30">
        <f>BF$2*'S1.5 - N models per year'!BF40</f>
        <v>2122.655845</v>
      </c>
      <c r="BG41" s="30">
        <f>BG$2*'S1.5 - N models per year'!BG40</f>
        <v>232.3896469</v>
      </c>
      <c r="BH41" s="30">
        <f>BH$2*'S1.5 - N models per year'!BH40</f>
        <v>0</v>
      </c>
      <c r="BI41" s="30">
        <f>BI$2*'S1.5 - N models per year'!BI40</f>
        <v>23.4225382</v>
      </c>
      <c r="BJ41" s="30">
        <f>BJ$2*'S1.5 - N models per year'!BJ40</f>
        <v>2.806696131</v>
      </c>
      <c r="BK41" s="30">
        <f t="shared" si="1"/>
        <v>33995.98187</v>
      </c>
      <c r="BL41" s="30">
        <v>35604.59333066677</v>
      </c>
      <c r="BM41" s="30">
        <f t="shared" si="2"/>
        <v>1608.611457</v>
      </c>
    </row>
    <row r="42" ht="15.75" customHeight="1">
      <c r="A42" s="39">
        <v>2039.0</v>
      </c>
      <c r="B42" s="30">
        <f>B$2*'S1.5 - N models per year'!B41</f>
        <v>0</v>
      </c>
      <c r="C42" s="30">
        <f>C$2*'S1.5 - N models per year'!C41</f>
        <v>1187.82261</v>
      </c>
      <c r="D42" s="30">
        <f>D$2*'S1.5 - N models per year'!D41</f>
        <v>0</v>
      </c>
      <c r="E42" s="30">
        <f>E$2*'S1.5 - N models per year'!E41</f>
        <v>118.9302016</v>
      </c>
      <c r="F42" s="30">
        <f>F$2*'S1.5 - N models per year'!F41</f>
        <v>951.9283257</v>
      </c>
      <c r="G42" s="30">
        <f>G$2*'S1.5 - N models per year'!G41</f>
        <v>0</v>
      </c>
      <c r="H42" s="30">
        <f>H$2*'S1.5 - N models per year'!H41</f>
        <v>0</v>
      </c>
      <c r="I42" s="30">
        <f>I$2*'S1.5 - N models per year'!I41</f>
        <v>214.2832064</v>
      </c>
      <c r="J42" s="30">
        <f>J$2*'S1.5 - N models per year'!J41</f>
        <v>1475.703883</v>
      </c>
      <c r="K42" s="30">
        <f>K$2*'S1.5 - N models per year'!K41</f>
        <v>21.24489786</v>
      </c>
      <c r="L42" s="30">
        <f>L$2*'S1.5 - N models per year'!L41</f>
        <v>3894.601437</v>
      </c>
      <c r="M42" s="30">
        <f>M$2*'S1.5 - N models per year'!M41</f>
        <v>1174.373636</v>
      </c>
      <c r="N42" s="30">
        <f>N$2*'S1.5 - N models per year'!N41</f>
        <v>45.41095581</v>
      </c>
      <c r="O42" s="30">
        <f>O$2*'S1.5 - N models per year'!O41</f>
        <v>976.1607166</v>
      </c>
      <c r="P42" s="30">
        <f>P$2*'S1.5 - N models per year'!P41</f>
        <v>111.0243017</v>
      </c>
      <c r="Q42" s="30">
        <f>Q$2*'S1.5 - N models per year'!Q41</f>
        <v>0</v>
      </c>
      <c r="R42" s="30">
        <f>R$2*'S1.5 - N models per year'!R41</f>
        <v>1474.558181</v>
      </c>
      <c r="S42" s="30">
        <f>S$2*'S1.5 - N models per year'!S41</f>
        <v>3424.853789</v>
      </c>
      <c r="T42" s="30">
        <f>T$2*'S1.5 - N models per year'!T41</f>
        <v>0</v>
      </c>
      <c r="U42" s="30">
        <f>U$2*'S1.5 - N models per year'!U41</f>
        <v>2143.74255</v>
      </c>
      <c r="V42" s="30">
        <f>V$2*'S1.5 - N models per year'!V41</f>
        <v>0</v>
      </c>
      <c r="W42" s="30">
        <f>W$2*'S1.5 - N models per year'!W41</f>
        <v>67.51000805</v>
      </c>
      <c r="X42" s="30">
        <f>X$2*'S1.5 - N models per year'!X41</f>
        <v>13.55985982</v>
      </c>
      <c r="Y42" s="30">
        <f>Y$2*'S1.5 - N models per year'!Y41</f>
        <v>4929.671766</v>
      </c>
      <c r="Z42" s="30">
        <f>Z$2*'S1.5 - N models per year'!Z41</f>
        <v>111.4837039</v>
      </c>
      <c r="AA42" s="30">
        <f>AA$2*'S1.5 - N models per year'!AA41</f>
        <v>30.25501067</v>
      </c>
      <c r="AB42" s="30">
        <f>AB$2*'S1.5 - N models per year'!AB41</f>
        <v>2.584776361</v>
      </c>
      <c r="AC42" s="30">
        <f>AC$2*'S1.5 - N models per year'!AC41</f>
        <v>8.523029861</v>
      </c>
      <c r="AD42" s="30">
        <f>AD$2*'S1.5 - N models per year'!AD41</f>
        <v>52.03693085</v>
      </c>
      <c r="AE42" s="30">
        <f>AE$2*'S1.5 - N models per year'!AE41</f>
        <v>1.168282888</v>
      </c>
      <c r="AF42" s="30">
        <f>AF$2*'S1.5 - N models per year'!AF41</f>
        <v>27.68483444</v>
      </c>
      <c r="AG42" s="30">
        <f>AG$2*'S1.5 - N models per year'!AG41</f>
        <v>0</v>
      </c>
      <c r="AH42" s="30">
        <f>AH$2*'S1.5 - N models per year'!AH41</f>
        <v>8.688302803</v>
      </c>
      <c r="AI42" s="30">
        <f>AI$2*'S1.5 - N models per year'!AI41</f>
        <v>19.71051543</v>
      </c>
      <c r="AJ42" s="30">
        <f>AJ$2*'S1.5 - N models per year'!AJ41</f>
        <v>0</v>
      </c>
      <c r="AK42" s="30">
        <f>AK$2*'S1.5 - N models per year'!AK41</f>
        <v>0</v>
      </c>
      <c r="AL42" s="30">
        <f>AL$2*'S1.5 - N models per year'!AL41</f>
        <v>0.7840773956</v>
      </c>
      <c r="AM42" s="30">
        <f>AM$2*'S1.5 - N models per year'!AM41</f>
        <v>1.990995461</v>
      </c>
      <c r="AN42" s="30">
        <f>AN$2*'S1.5 - N models per year'!AN41</f>
        <v>2.855263071</v>
      </c>
      <c r="AO42" s="30">
        <f>AO$2*'S1.5 - N models per year'!AO41</f>
        <v>52.99250367</v>
      </c>
      <c r="AP42" s="30">
        <f>AP$2*'S1.5 - N models per year'!AP41</f>
        <v>4.379627922</v>
      </c>
      <c r="AQ42" s="30">
        <f>AQ$2*'S1.5 - N models per year'!AQ41</f>
        <v>1.237774935</v>
      </c>
      <c r="AR42" s="30">
        <f>AR$2*'S1.5 - N models per year'!AR41</f>
        <v>51.31755727</v>
      </c>
      <c r="AS42" s="30">
        <f>AS$2*'S1.5 - N models per year'!AS41</f>
        <v>38.3506068</v>
      </c>
      <c r="AT42" s="30">
        <f>AT$2*'S1.5 - N models per year'!AT41</f>
        <v>196.3180847</v>
      </c>
      <c r="AU42" s="30">
        <f>AU$2*'S1.5 - N models per year'!AU41</f>
        <v>20.09941372</v>
      </c>
      <c r="AV42" s="30">
        <f>AV$2*'S1.5 - N models per year'!AV41</f>
        <v>377.3657271</v>
      </c>
      <c r="AW42" s="30">
        <f>AW$2*'S1.5 - N models per year'!AW41</f>
        <v>3.390914653</v>
      </c>
      <c r="AX42" s="30">
        <f>AX$2*'S1.5 - N models per year'!AX41</f>
        <v>0</v>
      </c>
      <c r="AY42" s="30">
        <f>AY$2*'S1.5 - N models per year'!AY41</f>
        <v>0.3229435592</v>
      </c>
      <c r="AZ42" s="30">
        <f>AZ$2*'S1.5 - N models per year'!AZ41</f>
        <v>1.792466223</v>
      </c>
      <c r="BA42" s="30">
        <f>BA$2*'S1.5 - N models per year'!BA41</f>
        <v>0</v>
      </c>
      <c r="BB42" s="30">
        <f>BB$2*'S1.5 - N models per year'!BB41</f>
        <v>0</v>
      </c>
      <c r="BC42" s="30">
        <f>BC$2*'S1.5 - N models per year'!BC41</f>
        <v>24.02540742</v>
      </c>
      <c r="BD42" s="30">
        <f>BD$2*'S1.5 - N models per year'!BD41</f>
        <v>5761.193238</v>
      </c>
      <c r="BE42" s="30">
        <f>BE$2*'S1.5 - N models per year'!BE41</f>
        <v>2779.958376</v>
      </c>
      <c r="BF42" s="30">
        <f>BF$2*'S1.5 - N models per year'!BF41</f>
        <v>2844.187963</v>
      </c>
      <c r="BG42" s="30">
        <f>BG$2*'S1.5 - N models per year'!BG41</f>
        <v>311.38342</v>
      </c>
      <c r="BH42" s="30">
        <f>BH$2*'S1.5 - N models per year'!BH41</f>
        <v>0</v>
      </c>
      <c r="BI42" s="30">
        <f>BI$2*'S1.5 - N models per year'!BI41</f>
        <v>28.95327791</v>
      </c>
      <c r="BJ42" s="30">
        <f>BJ$2*'S1.5 - N models per year'!BJ41</f>
        <v>3.387381343</v>
      </c>
      <c r="BK42" s="30">
        <f t="shared" si="1"/>
        <v>34993.80273</v>
      </c>
      <c r="BL42" s="30">
        <v>36904.53799782037</v>
      </c>
      <c r="BM42" s="30">
        <f t="shared" si="2"/>
        <v>1910.735265</v>
      </c>
    </row>
    <row r="43" ht="15.75" customHeight="1">
      <c r="A43" s="39">
        <v>2040.0</v>
      </c>
      <c r="B43" s="30">
        <f>B$2*'S1.5 - N models per year'!B42</f>
        <v>0</v>
      </c>
      <c r="C43" s="30">
        <f>C$2*'S1.5 - N models per year'!C42</f>
        <v>1140.689897</v>
      </c>
      <c r="D43" s="30">
        <f>D$2*'S1.5 - N models per year'!D42</f>
        <v>0</v>
      </c>
      <c r="E43" s="30">
        <f>E$2*'S1.5 - N models per year'!E42</f>
        <v>88.52429841</v>
      </c>
      <c r="F43" s="30">
        <f>F$2*'S1.5 - N models per year'!F42</f>
        <v>811.7243563</v>
      </c>
      <c r="G43" s="30">
        <f>G$2*'S1.5 - N models per year'!G42</f>
        <v>0</v>
      </c>
      <c r="H43" s="30">
        <f>H$2*'S1.5 - N models per year'!H42</f>
        <v>0</v>
      </c>
      <c r="I43" s="30">
        <f>I$2*'S1.5 - N models per year'!I42</f>
        <v>178.4376601</v>
      </c>
      <c r="J43" s="30">
        <f>J$2*'S1.5 - N models per year'!J42</f>
        <v>1632.461224</v>
      </c>
      <c r="K43" s="30">
        <f>K$2*'S1.5 - N models per year'!K42</f>
        <v>0</v>
      </c>
      <c r="L43" s="30">
        <f>L$2*'S1.5 - N models per year'!L42</f>
        <v>3723.862257</v>
      </c>
      <c r="M43" s="30">
        <f>M$2*'S1.5 - N models per year'!M42</f>
        <v>1041.543672</v>
      </c>
      <c r="N43" s="30">
        <f>N$2*'S1.5 - N models per year'!N42</f>
        <v>42.65143932</v>
      </c>
      <c r="O43" s="30">
        <f>O$2*'S1.5 - N models per year'!O42</f>
        <v>1024.66424</v>
      </c>
      <c r="P43" s="30">
        <f>P$2*'S1.5 - N models per year'!P42</f>
        <v>87.3206475</v>
      </c>
      <c r="Q43" s="30">
        <f>Q$2*'S1.5 - N models per year'!Q42</f>
        <v>0</v>
      </c>
      <c r="R43" s="30">
        <f>R$2*'S1.5 - N models per year'!R42</f>
        <v>1230.73945</v>
      </c>
      <c r="S43" s="30">
        <f>S$2*'S1.5 - N models per year'!S42</f>
        <v>3348.35566</v>
      </c>
      <c r="T43" s="30">
        <f>T$2*'S1.5 - N models per year'!T42</f>
        <v>0</v>
      </c>
      <c r="U43" s="30">
        <f>U$2*'S1.5 - N models per year'!U42</f>
        <v>2086.322296</v>
      </c>
      <c r="V43" s="30">
        <f>V$2*'S1.5 - N models per year'!V42</f>
        <v>0</v>
      </c>
      <c r="W43" s="30">
        <f>W$2*'S1.5 - N models per year'!W42</f>
        <v>21.69428027</v>
      </c>
      <c r="X43" s="30">
        <f>X$2*'S1.5 - N models per year'!X42</f>
        <v>12.64205167</v>
      </c>
      <c r="Y43" s="30">
        <f>Y$2*'S1.5 - N models per year'!Y42</f>
        <v>5134.955722</v>
      </c>
      <c r="Z43" s="30">
        <f>Z$2*'S1.5 - N models per year'!Z42</f>
        <v>94.27189502</v>
      </c>
      <c r="AA43" s="30">
        <f>AA$2*'S1.5 - N models per year'!AA42</f>
        <v>30.36151375</v>
      </c>
      <c r="AB43" s="30">
        <f>AB$2*'S1.5 - N models per year'!AB42</f>
        <v>2.439301105</v>
      </c>
      <c r="AC43" s="30">
        <f>AC$2*'S1.5 - N models per year'!AC42</f>
        <v>8.065263653</v>
      </c>
      <c r="AD43" s="30">
        <f>AD$2*'S1.5 - N models per year'!AD42</f>
        <v>51.82044347</v>
      </c>
      <c r="AE43" s="30">
        <f>AE$2*'S1.5 - N models per year'!AE42</f>
        <v>1.045214573</v>
      </c>
      <c r="AF43" s="30">
        <f>AF$2*'S1.5 - N models per year'!AF42</f>
        <v>25.764325</v>
      </c>
      <c r="AG43" s="30">
        <f>AG$2*'S1.5 - N models per year'!AG42</f>
        <v>0</v>
      </c>
      <c r="AH43" s="30">
        <f>AH$2*'S1.5 - N models per year'!AH42</f>
        <v>7.175339716</v>
      </c>
      <c r="AI43" s="30">
        <f>AI$2*'S1.5 - N models per year'!AI42</f>
        <v>17.0063402</v>
      </c>
      <c r="AJ43" s="30">
        <f>AJ$2*'S1.5 - N models per year'!AJ42</f>
        <v>0</v>
      </c>
      <c r="AK43" s="30">
        <f>AK$2*'S1.5 - N models per year'!AK42</f>
        <v>0</v>
      </c>
      <c r="AL43" s="30">
        <f>AL$2*'S1.5 - N models per year'!AL42</f>
        <v>0.7429776698</v>
      </c>
      <c r="AM43" s="30">
        <f>AM$2*'S1.5 - N models per year'!AM42</f>
        <v>1.72189573</v>
      </c>
      <c r="AN43" s="30">
        <f>AN$2*'S1.5 - N models per year'!AN42</f>
        <v>2.550237405</v>
      </c>
      <c r="AO43" s="30">
        <f>AO$2*'S1.5 - N models per year'!AO42</f>
        <v>51.59422424</v>
      </c>
      <c r="AP43" s="30">
        <f>AP$2*'S1.5 - N models per year'!AP42</f>
        <v>4.252726851</v>
      </c>
      <c r="AQ43" s="30">
        <f>AQ$2*'S1.5 - N models per year'!AQ42</f>
        <v>0</v>
      </c>
      <c r="AR43" s="30">
        <f>AR$2*'S1.5 - N models per year'!AR42</f>
        <v>46.44503117</v>
      </c>
      <c r="AS43" s="30">
        <f>AS$2*'S1.5 - N models per year'!AS42</f>
        <v>32.0913127</v>
      </c>
      <c r="AT43" s="30">
        <f>AT$2*'S1.5 - N models per year'!AT42</f>
        <v>211.1690856</v>
      </c>
      <c r="AU43" s="30">
        <f>AU$2*'S1.5 - N models per year'!AU42</f>
        <v>16.83968923</v>
      </c>
      <c r="AV43" s="30">
        <f>AV$2*'S1.5 - N models per year'!AV42</f>
        <v>388.8331019</v>
      </c>
      <c r="AW43" s="30">
        <f>AW$2*'S1.5 - N models per year'!AW42</f>
        <v>2.613892784</v>
      </c>
      <c r="AX43" s="30">
        <f>AX$2*'S1.5 - N models per year'!AX42</f>
        <v>0</v>
      </c>
      <c r="AY43" s="30">
        <f>AY$2*'S1.5 - N models per year'!AY42</f>
        <v>0.2828551281</v>
      </c>
      <c r="AZ43" s="30">
        <f>AZ$2*'S1.5 - N models per year'!AZ42</f>
        <v>2.25159602</v>
      </c>
      <c r="BA43" s="30">
        <f>BA$2*'S1.5 - N models per year'!BA42</f>
        <v>0</v>
      </c>
      <c r="BB43" s="30">
        <f>BB$2*'S1.5 - N models per year'!BB42</f>
        <v>0</v>
      </c>
      <c r="BC43" s="30">
        <f>BC$2*'S1.5 - N models per year'!BC42</f>
        <v>21.50390974</v>
      </c>
      <c r="BD43" s="30">
        <f>BD$2*'S1.5 - N models per year'!BD42</f>
        <v>6376.318971</v>
      </c>
      <c r="BE43" s="30">
        <f>BE$2*'S1.5 - N models per year'!BE42</f>
        <v>2993.668196</v>
      </c>
      <c r="BF43" s="30">
        <f>BF$2*'S1.5 - N models per year'!BF42</f>
        <v>3572.710167</v>
      </c>
      <c r="BG43" s="30">
        <f>BG$2*'S1.5 - N models per year'!BG42</f>
        <v>391.1424719</v>
      </c>
      <c r="BH43" s="30">
        <f>BH$2*'S1.5 - N models per year'!BH42</f>
        <v>0</v>
      </c>
      <c r="BI43" s="30">
        <f>BI$2*'S1.5 - N models per year'!BI42</f>
        <v>34.53725124</v>
      </c>
      <c r="BJ43" s="30">
        <f>BJ$2*'S1.5 - N models per year'!BJ42</f>
        <v>3.9736388</v>
      </c>
      <c r="BK43" s="30">
        <f t="shared" si="1"/>
        <v>35999.78202</v>
      </c>
      <c r="BL43" s="30">
        <v>38215.53306516928</v>
      </c>
      <c r="BM43" s="30">
        <f t="shared" si="2"/>
        <v>2215.751046</v>
      </c>
      <c r="BN43" s="30"/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7.0"/>
    <col customWidth="1" min="3" max="4" width="17.29"/>
    <col customWidth="1" min="5" max="26" width="10.71"/>
  </cols>
  <sheetData>
    <row r="1">
      <c r="A1" s="6" t="s">
        <v>29</v>
      </c>
      <c r="B1" s="6" t="s">
        <v>30</v>
      </c>
      <c r="C1" s="5" t="s">
        <v>197</v>
      </c>
      <c r="D1" s="5" t="s">
        <v>198</v>
      </c>
    </row>
    <row r="2">
      <c r="A2" s="5">
        <v>2000.0</v>
      </c>
      <c r="B2" s="21">
        <v>3691.0</v>
      </c>
      <c r="C2" s="49">
        <v>11055.519904426905</v>
      </c>
      <c r="D2" s="49">
        <v>11055.519904426905</v>
      </c>
    </row>
    <row r="3">
      <c r="A3" s="5">
        <v>2001.0</v>
      </c>
      <c r="B3" s="21">
        <v>3568.0</v>
      </c>
      <c r="C3" s="49">
        <v>10774.725785467472</v>
      </c>
      <c r="D3" s="49">
        <v>10774.725785467472</v>
      </c>
    </row>
    <row r="4">
      <c r="A4" s="5">
        <v>2002.0</v>
      </c>
      <c r="B4" s="21">
        <v>3721.0</v>
      </c>
      <c r="C4" s="49">
        <v>11335.693485400046</v>
      </c>
      <c r="D4" s="49">
        <v>11335.693485400046</v>
      </c>
    </row>
    <row r="5">
      <c r="A5" s="5">
        <v>2003.0</v>
      </c>
      <c r="B5" s="21">
        <v>3778.0</v>
      </c>
      <c r="C5" s="49">
        <v>11610.678299026222</v>
      </c>
      <c r="D5" s="49">
        <v>11610.678299026222</v>
      </c>
    </row>
    <row r="6">
      <c r="A6" s="5">
        <v>2004.0</v>
      </c>
      <c r="B6" s="21">
        <v>3910.0</v>
      </c>
      <c r="C6" s="49">
        <v>11985.696197309577</v>
      </c>
      <c r="D6" s="49">
        <v>11985.696197309577</v>
      </c>
    </row>
    <row r="7">
      <c r="A7" s="5">
        <v>2005.0</v>
      </c>
      <c r="B7" s="21">
        <v>4075.0</v>
      </c>
      <c r="C7" s="49">
        <v>12565.536289249669</v>
      </c>
      <c r="D7" s="49">
        <v>12565.536289249669</v>
      </c>
    </row>
    <row r="8">
      <c r="A8" s="5">
        <v>2006.0</v>
      </c>
      <c r="B8" s="21">
        <v>4259.0</v>
      </c>
      <c r="C8" s="49">
        <v>13323.899386961897</v>
      </c>
      <c r="D8" s="49">
        <v>13323.899386961897</v>
      </c>
    </row>
    <row r="9">
      <c r="A9" s="5">
        <v>2007.0</v>
      </c>
      <c r="B9" s="21">
        <v>4577.0</v>
      </c>
      <c r="C9" s="49">
        <v>14575.544580729797</v>
      </c>
      <c r="D9" s="49">
        <v>14575.544580729797</v>
      </c>
    </row>
    <row r="10">
      <c r="A10" s="5">
        <v>2008.0</v>
      </c>
      <c r="B10" s="21">
        <v>4549.0</v>
      </c>
      <c r="C10" s="49">
        <v>14678.525458653452</v>
      </c>
      <c r="D10" s="49">
        <v>14678.525458653452</v>
      </c>
    </row>
    <row r="11">
      <c r="A11" s="5">
        <v>2009.0</v>
      </c>
      <c r="B11" s="21">
        <v>4526.0</v>
      </c>
      <c r="C11" s="49">
        <v>14902.0334485043</v>
      </c>
      <c r="D11" s="49">
        <v>14902.0334485043</v>
      </c>
    </row>
    <row r="12">
      <c r="A12" s="5">
        <v>2010.0</v>
      </c>
      <c r="B12" s="21">
        <v>4513.0</v>
      </c>
      <c r="C12" s="49">
        <v>15248.425125885264</v>
      </c>
      <c r="D12" s="49">
        <v>15248.425125885264</v>
      </c>
    </row>
    <row r="13">
      <c r="A13" s="5">
        <v>2011.0</v>
      </c>
      <c r="B13" s="21">
        <v>4544.0</v>
      </c>
      <c r="C13" s="49">
        <v>15734.134170296544</v>
      </c>
      <c r="D13" s="49">
        <v>15734.134170296544</v>
      </c>
    </row>
    <row r="14">
      <c r="A14" s="5">
        <v>2012.0</v>
      </c>
      <c r="B14" s="21">
        <f t="shared" ref="B14:B15" si="1">B13-84</f>
        <v>4460</v>
      </c>
      <c r="C14" s="49">
        <v>16023.958859781143</v>
      </c>
      <c r="D14" s="49">
        <v>16023.958859781143</v>
      </c>
    </row>
    <row r="15">
      <c r="A15" s="5">
        <v>2013.0</v>
      </c>
      <c r="B15" s="21">
        <f t="shared" si="1"/>
        <v>4376</v>
      </c>
      <c r="C15" s="49">
        <v>16271.848167646798</v>
      </c>
      <c r="D15" s="49">
        <v>16271.848167646798</v>
      </c>
    </row>
    <row r="16">
      <c r="A16" s="5">
        <v>2014.0</v>
      </c>
      <c r="B16" s="21">
        <v>4290.0</v>
      </c>
      <c r="C16" s="49">
        <v>16502.994351590452</v>
      </c>
      <c r="D16" s="49">
        <v>16502.994351590452</v>
      </c>
    </row>
    <row r="17">
      <c r="A17" s="5">
        <v>2015.0</v>
      </c>
      <c r="B17" s="21">
        <v>4211.0</v>
      </c>
      <c r="C17" s="49">
        <v>16696.625283069294</v>
      </c>
      <c r="D17" s="49">
        <v>16696.625283069294</v>
      </c>
    </row>
    <row r="18">
      <c r="A18" s="5">
        <v>2016.0</v>
      </c>
      <c r="B18" s="21">
        <v>4397.0</v>
      </c>
      <c r="C18" s="49">
        <v>18058.461432071002</v>
      </c>
      <c r="D18" s="49">
        <v>18058.461432071002</v>
      </c>
    </row>
    <row r="19">
      <c r="A19" s="5">
        <v>2017.0</v>
      </c>
      <c r="B19" s="21">
        <v>4581.0</v>
      </c>
      <c r="C19" s="49">
        <v>19382.435844883184</v>
      </c>
      <c r="D19" s="49">
        <v>19382.435844883184</v>
      </c>
    </row>
    <row r="20">
      <c r="A20" s="5">
        <v>2018.0</v>
      </c>
      <c r="B20" s="21">
        <v>4895.0</v>
      </c>
      <c r="C20" s="49">
        <v>21362.98152076867</v>
      </c>
      <c r="D20" s="49">
        <v>21362.98152076867</v>
      </c>
    </row>
    <row r="21" ht="15.75" customHeight="1">
      <c r="A21" s="5">
        <v>2019.0</v>
      </c>
      <c r="B21" s="21">
        <v>4959.0</v>
      </c>
      <c r="C21" s="49">
        <v>22404.446054410724</v>
      </c>
      <c r="D21" s="49">
        <v>22404.446054410724</v>
      </c>
    </row>
    <row r="22" ht="15.75" customHeight="1">
      <c r="A22" s="5">
        <v>2020.0</v>
      </c>
      <c r="B22" s="21">
        <f t="shared" ref="B22:B23" si="2">B21-84.3</f>
        <v>4874.7</v>
      </c>
      <c r="C22" s="49">
        <v>21728.001872968605</v>
      </c>
      <c r="D22" s="49">
        <v>21728.001872968605</v>
      </c>
    </row>
    <row r="23" ht="15.75" customHeight="1">
      <c r="A23" s="5">
        <v>2021.0</v>
      </c>
      <c r="B23" s="21">
        <f t="shared" si="2"/>
        <v>4790.4</v>
      </c>
      <c r="C23" s="49">
        <v>21061.78091570072</v>
      </c>
      <c r="D23" s="49">
        <v>21061.78091570072</v>
      </c>
    </row>
    <row r="24" ht="15.75" customHeight="1">
      <c r="A24" s="5">
        <v>2022.0</v>
      </c>
      <c r="B24" s="21">
        <v>4706.0</v>
      </c>
      <c r="C24" s="49">
        <v>20405.349579768597</v>
      </c>
      <c r="D24" s="49">
        <v>20405.349579768597</v>
      </c>
    </row>
    <row r="25" ht="15.75" customHeight="1">
      <c r="A25" s="5">
        <v>2023.0</v>
      </c>
      <c r="B25" s="21">
        <v>5123.0</v>
      </c>
      <c r="C25" s="49">
        <v>21902.835353174523</v>
      </c>
      <c r="D25" s="49">
        <v>21902.835353174523</v>
      </c>
    </row>
    <row r="26" ht="15.75" customHeight="1">
      <c r="A26" s="5">
        <v>2024.0</v>
      </c>
      <c r="B26" s="5">
        <v>5157.0</v>
      </c>
      <c r="C26" s="49">
        <v>21735.49900931716</v>
      </c>
      <c r="D26" s="49">
        <v>21735.49900931716</v>
      </c>
    </row>
    <row r="27" ht="15.75" customHeight="1">
      <c r="A27" s="5">
        <v>2025.0</v>
      </c>
      <c r="B27" s="5">
        <v>5165.0</v>
      </c>
      <c r="C27" s="49">
        <v>22441.3939948137</v>
      </c>
      <c r="D27" s="49">
        <v>22441.39399481372</v>
      </c>
    </row>
    <row r="28" ht="15.75" customHeight="1">
      <c r="A28" s="5">
        <v>2026.0</v>
      </c>
      <c r="B28" s="5">
        <v>5182.0</v>
      </c>
      <c r="C28" s="49">
        <v>23383.127350726525</v>
      </c>
      <c r="D28" s="49">
        <v>23365.128153867634</v>
      </c>
    </row>
    <row r="29" ht="15.75" customHeight="1">
      <c r="A29" s="5">
        <v>2027.0</v>
      </c>
      <c r="B29" s="5">
        <v>5200.0</v>
      </c>
      <c r="C29" s="49">
        <v>24335.234805631768</v>
      </c>
      <c r="D29" s="49">
        <v>24299.111369249586</v>
      </c>
    </row>
    <row r="30" ht="15.75" customHeight="1">
      <c r="A30" s="5">
        <v>2028.0</v>
      </c>
      <c r="B30" s="5">
        <v>5217.0</v>
      </c>
      <c r="C30" s="49">
        <v>25288.524131662696</v>
      </c>
      <c r="D30" s="49">
        <v>25234.161833314858</v>
      </c>
    </row>
    <row r="31" ht="15.75" customHeight="1">
      <c r="A31" s="5">
        <v>2029.0</v>
      </c>
      <c r="B31" s="5">
        <v>5234.0</v>
      </c>
      <c r="C31" s="49">
        <v>26247.507703838823</v>
      </c>
      <c r="D31" s="49">
        <v>26174.788447675615</v>
      </c>
    </row>
    <row r="32" ht="15.75" customHeight="1">
      <c r="A32" s="5">
        <v>2030.0</v>
      </c>
      <c r="B32" s="5">
        <v>5252.0</v>
      </c>
      <c r="C32" s="49">
        <v>27217.367808490755</v>
      </c>
      <c r="D32" s="49">
        <v>27126.156131625743</v>
      </c>
    </row>
    <row r="33" ht="15.75" customHeight="1">
      <c r="A33" s="5">
        <v>2031.0</v>
      </c>
      <c r="B33" s="5">
        <v>5278.0</v>
      </c>
      <c r="C33" s="49">
        <v>28109.63989022966</v>
      </c>
      <c r="D33" s="49">
        <v>27895.250600147458</v>
      </c>
    </row>
    <row r="34" ht="15.75" customHeight="1">
      <c r="A34" s="5">
        <v>2032.0</v>
      </c>
      <c r="B34" s="5">
        <v>5305.0</v>
      </c>
      <c r="C34" s="49">
        <v>29014.844686947497</v>
      </c>
      <c r="D34" s="49">
        <v>28676.004788003167</v>
      </c>
    </row>
    <row r="35" ht="15.75" customHeight="1">
      <c r="A35" s="5">
        <v>2033.0</v>
      </c>
      <c r="B35" s="5">
        <v>5332.0</v>
      </c>
      <c r="C35" s="49">
        <v>29927.799912313632</v>
      </c>
      <c r="D35" s="49">
        <v>29463.253775898953</v>
      </c>
    </row>
    <row r="36" ht="15.75" customHeight="1">
      <c r="A36" s="5">
        <v>2034.0</v>
      </c>
      <c r="B36" s="5">
        <v>5358.0</v>
      </c>
      <c r="C36" s="49">
        <v>30842.749174171637</v>
      </c>
      <c r="D36" s="49">
        <v>30251.351548241648</v>
      </c>
    </row>
    <row r="37" ht="15.75" customHeight="1">
      <c r="A37" s="5">
        <v>2035.0</v>
      </c>
      <c r="B37" s="5">
        <v>5385.0</v>
      </c>
      <c r="C37" s="49">
        <v>31771.0617303779</v>
      </c>
      <c r="D37" s="49">
        <v>31051.469862142763</v>
      </c>
    </row>
    <row r="38" ht="15.75" customHeight="1">
      <c r="A38" s="5">
        <v>2036.0</v>
      </c>
      <c r="B38" s="5">
        <v>5412.0</v>
      </c>
      <c r="C38" s="49">
        <v>33037.855196945544</v>
      </c>
      <c r="D38" s="49">
        <v>32024.81543821611</v>
      </c>
    </row>
    <row r="39" ht="15.75" customHeight="1">
      <c r="A39" s="5">
        <v>2037.0</v>
      </c>
      <c r="B39" s="5">
        <v>5439.0</v>
      </c>
      <c r="C39" s="49">
        <v>34315.69906370849</v>
      </c>
      <c r="D39" s="49">
        <v>33006.319442000444</v>
      </c>
    </row>
    <row r="40" ht="15.75" customHeight="1">
      <c r="A40" s="5">
        <v>2038.0</v>
      </c>
      <c r="B40" s="5">
        <v>5466.0</v>
      </c>
      <c r="C40" s="49">
        <v>35604.59333066677</v>
      </c>
      <c r="D40" s="49">
        <v>33995.98187349582</v>
      </c>
    </row>
    <row r="41" ht="15.75" customHeight="1">
      <c r="A41" s="5">
        <v>2039.0</v>
      </c>
      <c r="B41" s="5">
        <v>5493.0</v>
      </c>
      <c r="C41" s="49">
        <v>36904.53799782037</v>
      </c>
      <c r="D41" s="49">
        <v>34993.802732702214</v>
      </c>
    </row>
    <row r="42" ht="15.75" customHeight="1">
      <c r="A42" s="5">
        <v>2040.0</v>
      </c>
      <c r="B42" s="5">
        <v>5520.0</v>
      </c>
      <c r="C42" s="49">
        <v>38215.53306516928</v>
      </c>
      <c r="D42" s="49">
        <v>35999.78201961961</v>
      </c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2025-10-14T09:53:35Z</dcterms:created>
  <dc:creator>Hoff, Tim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0x0101003C442C2A295B4F4EA6ECD5D5680051A9</vt:lpwstr>
  </property>
</Properties>
</file>